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AM10" i="1" l="1"/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<sst xmlns="http://schemas.openxmlformats.org/spreadsheetml/2006/main" count="640" uniqueCount="316">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</sst>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P10" sqref="AP10:AQ1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>AC10/K10*100</f>
        <v>59.255802095011049</v>
      </c>
      <c r="AN10" s="45"/>
      <c r="AO10" s="39">
        <f t="shared" ref="AO10:AO73" si="1">K10-AC10-AN10</f>
        <v>89625093.620000005</v>
      </c>
      <c r="AP10" s="24"/>
      <c r="AQ10" s="24"/>
    </row>
    <row r="11" spans="1:43" ht="114.75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ref="AM11:AM73" si="2">AC11/K11*100</f>
        <v>12.116337329402285</v>
      </c>
      <c r="AN11" s="45"/>
      <c r="AO11" s="39">
        <f t="shared" si="1"/>
        <v>109933322.09999999</v>
      </c>
      <c r="AP11" s="24"/>
      <c r="AQ11" s="24"/>
    </row>
    <row r="12" spans="1:43" ht="127.5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2"/>
        <v>0</v>
      </c>
      <c r="AN12" s="45"/>
      <c r="AO12" s="39">
        <f t="shared" si="1"/>
        <v>1389000</v>
      </c>
      <c r="AP12" s="24"/>
      <c r="AQ12" s="24"/>
    </row>
    <row r="13" spans="1:43" ht="63.75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2"/>
        <v>49.227980394535436</v>
      </c>
      <c r="AN13" s="45"/>
      <c r="AO13" s="39">
        <f t="shared" si="1"/>
        <v>741235793.50999999</v>
      </c>
      <c r="AP13" s="24"/>
      <c r="AQ13" s="24"/>
    </row>
    <row r="14" spans="1:43" ht="25.5" hidden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2"/>
        <v>85.465942316135539</v>
      </c>
      <c r="AN14" s="36">
        <f>SUMIF($B15:$B$160,$B14,$AN15:$AN$160)</f>
        <v>0</v>
      </c>
      <c r="AO14" s="37">
        <f t="shared" si="1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2"/>
        <v>25.194156637242511</v>
      </c>
      <c r="AN15" s="45"/>
      <c r="AO15" s="39">
        <f t="shared" si="1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2"/>
        <v>99.876625144952541</v>
      </c>
      <c r="AN16" s="45"/>
      <c r="AO16" s="39">
        <f t="shared" si="1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2"/>
        <v>71.654532568627445</v>
      </c>
      <c r="AN17" s="45"/>
      <c r="AO17" s="39">
        <f t="shared" si="1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2"/>
        <v>99.099541668538322</v>
      </c>
      <c r="AN18" s="45"/>
      <c r="AO18" s="39">
        <f t="shared" si="1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2"/>
        <v>88.512857998487732</v>
      </c>
      <c r="AN19" s="45"/>
      <c r="AO19" s="39">
        <f t="shared" si="1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2"/>
        <v>100</v>
      </c>
      <c r="AN20" s="45"/>
      <c r="AO20" s="39">
        <f t="shared" si="1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2"/>
        <v>100</v>
      </c>
      <c r="AN21" s="45"/>
      <c r="AO21" s="39">
        <f t="shared" si="1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2"/>
        <v>100</v>
      </c>
      <c r="AN22" s="45"/>
      <c r="AO22" s="39">
        <f t="shared" si="1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2"/>
        <v>100</v>
      </c>
      <c r="AN23" s="45"/>
      <c r="AO23" s="39">
        <f t="shared" si="1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2"/>
        <v>100</v>
      </c>
      <c r="AN24" s="45"/>
      <c r="AO24" s="39">
        <f t="shared" si="1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2"/>
        <v>55.389821973880835</v>
      </c>
      <c r="AN25" s="45"/>
      <c r="AO25" s="39">
        <f t="shared" si="1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2"/>
        <v>83.333333333333343</v>
      </c>
      <c r="AN26" s="45"/>
      <c r="AO26" s="39">
        <f t="shared" si="1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2"/>
        <v>99.49412668649093</v>
      </c>
      <c r="AN27" s="45"/>
      <c r="AO27" s="39">
        <f t="shared" si="1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2"/>
        <v>84.043717205882359</v>
      </c>
      <c r="AN28" s="45"/>
      <c r="AO28" s="39">
        <f t="shared" si="1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2"/>
        <v>98.518330474403797</v>
      </c>
      <c r="AN29" s="45"/>
      <c r="AO29" s="39">
        <f t="shared" si="1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2"/>
        <v>86.995387066929126</v>
      </c>
      <c r="AN30" s="45"/>
      <c r="AO30" s="39">
        <f t="shared" si="1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2"/>
        <v>84.999746282246392</v>
      </c>
      <c r="AN31" s="45"/>
      <c r="AO31" s="39">
        <f t="shared" si="1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2"/>
        <v>60.676670467502859</v>
      </c>
      <c r="AN32" s="45"/>
      <c r="AO32" s="39">
        <f t="shared" si="1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2"/>
        <v>80</v>
      </c>
      <c r="AN33" s="45"/>
      <c r="AO33" s="39">
        <f t="shared" si="1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2"/>
        <v>30.765380792185503</v>
      </c>
      <c r="AN34" s="45"/>
      <c r="AO34" s="39">
        <f t="shared" si="1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2"/>
        <v>0</v>
      </c>
      <c r="AN35" s="45"/>
      <c r="AO35" s="39">
        <f t="shared" si="1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2"/>
        <v>81.565681223511859</v>
      </c>
      <c r="AN36" s="45"/>
      <c r="AO36" s="39">
        <f t="shared" si="1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2"/>
        <v>99.993029982363325</v>
      </c>
      <c r="AN37" s="45"/>
      <c r="AO37" s="39">
        <f t="shared" si="1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2"/>
        <v>100</v>
      </c>
      <c r="AN38" s="45"/>
      <c r="AO38" s="39">
        <f t="shared" si="1"/>
        <v>0</v>
      </c>
      <c r="AP38" s="24"/>
      <c r="AQ38" s="24"/>
    </row>
    <row r="39" spans="1:43" ht="25.5" hidden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2"/>
        <v>71.179524574798535</v>
      </c>
      <c r="AN39" s="36">
        <f>SUMIF($B40:$B$160,$B39,$AN40:$AN$160)</f>
        <v>0</v>
      </c>
      <c r="AO39" s="37">
        <f t="shared" si="1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2"/>
        <v>82.450001519353592</v>
      </c>
      <c r="AN40" s="11"/>
      <c r="AO40" s="39">
        <f t="shared" si="1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2"/>
        <v>99.867299857206504</v>
      </c>
      <c r="AN41" s="11"/>
      <c r="AO41" s="39">
        <f t="shared" si="1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2"/>
        <v>100</v>
      </c>
      <c r="AN42" s="11"/>
      <c r="AO42" s="39">
        <f t="shared" si="1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2"/>
        <v>84.781149956551062</v>
      </c>
      <c r="AN43" s="11"/>
      <c r="AO43" s="39">
        <f t="shared" si="1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2"/>
        <v>99.995326832710589</v>
      </c>
      <c r="AN44" s="11"/>
      <c r="AO44" s="39">
        <f t="shared" si="1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2"/>
        <v>100</v>
      </c>
      <c r="AN45" s="11"/>
      <c r="AO45" s="39">
        <f t="shared" si="1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2"/>
        <v>76.189184823892589</v>
      </c>
      <c r="AN46" s="11"/>
      <c r="AO46" s="39">
        <f t="shared" si="1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2"/>
        <v>9.8797102307517779</v>
      </c>
      <c r="AN47" s="11"/>
      <c r="AO47" s="39">
        <f t="shared" si="1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2"/>
        <v>64.658969280200836</v>
      </c>
      <c r="AN48" s="11"/>
      <c r="AO48" s="39">
        <f t="shared" si="1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2"/>
        <v>100</v>
      </c>
      <c r="AN49" s="11"/>
      <c r="AO49" s="39">
        <f t="shared" si="1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2"/>
        <v>83.167136904425902</v>
      </c>
      <c r="AN50" s="11"/>
      <c r="AO50" s="39">
        <f t="shared" si="1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2"/>
        <v>100</v>
      </c>
      <c r="AN51" s="11"/>
      <c r="AO51" s="39">
        <f t="shared" si="1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2"/>
        <v>99.802897175348505</v>
      </c>
      <c r="AN52" s="11"/>
      <c r="AO52" s="39">
        <f t="shared" si="1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2"/>
        <v>100</v>
      </c>
      <c r="AN53" s="11"/>
      <c r="AO53" s="39">
        <f t="shared" si="1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2"/>
        <v>1.9379363981334325</v>
      </c>
      <c r="AN54" s="11"/>
      <c r="AO54" s="39">
        <f t="shared" si="1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2"/>
        <v>100</v>
      </c>
      <c r="AN55" s="11"/>
      <c r="AO55" s="39">
        <f t="shared" si="1"/>
        <v>0</v>
      </c>
      <c r="AP55" s="24"/>
      <c r="AQ55" s="24"/>
    </row>
    <row r="56" spans="1:43" ht="25.5" hidden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2"/>
        <v>46.7574194725673</v>
      </c>
      <c r="AN56" s="36">
        <f>SUMIF($B57:$B$160,$B56,$AN57:$AN$160)</f>
        <v>0</v>
      </c>
      <c r="AO56" s="37">
        <f t="shared" si="1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2"/>
        <v>46.7574194725673</v>
      </c>
      <c r="AN57" s="11"/>
      <c r="AO57" s="39">
        <f t="shared" si="1"/>
        <v>542581.54</v>
      </c>
      <c r="AP57" s="24"/>
      <c r="AQ57" s="24"/>
    </row>
    <row r="58" spans="1:43" ht="25.5" hidden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2"/>
        <v>66.957293601751616</v>
      </c>
      <c r="AN58" s="36">
        <f>SUMIF($B59:$B$160,$B58,$AN59:$AN$160)</f>
        <v>0</v>
      </c>
      <c r="AO58" s="37">
        <f t="shared" si="1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2"/>
        <v>100</v>
      </c>
      <c r="AN59" s="11"/>
      <c r="AO59" s="39">
        <f t="shared" si="1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2"/>
        <v>0</v>
      </c>
      <c r="AN60" s="11"/>
      <c r="AO60" s="39">
        <f t="shared" si="1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2"/>
        <v>88.563534192724589</v>
      </c>
      <c r="AN61" s="11"/>
      <c r="AO61" s="39">
        <f t="shared" si="1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2"/>
        <v>85.429269999007445</v>
      </c>
      <c r="AN62" s="11"/>
      <c r="AO62" s="39">
        <f t="shared" si="1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2"/>
        <v>90.905627309767411</v>
      </c>
      <c r="AN63" s="11"/>
      <c r="AO63" s="39">
        <f t="shared" si="1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2"/>
        <v>87.498545720318148</v>
      </c>
      <c r="AN64" s="11"/>
      <c r="AO64" s="39">
        <f t="shared" si="1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2"/>
        <v>100</v>
      </c>
      <c r="AN65" s="11"/>
      <c r="AO65" s="39">
        <f t="shared" si="1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2"/>
        <v>28.67412664903058</v>
      </c>
      <c r="AN66" s="11"/>
      <c r="AO66" s="39">
        <f t="shared" si="1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2"/>
        <v>99.713866784294126</v>
      </c>
      <c r="AN67" s="11"/>
      <c r="AO67" s="39">
        <f t="shared" si="1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2"/>
        <v>54.252473746827604</v>
      </c>
      <c r="AN68" s="11"/>
      <c r="AO68" s="39">
        <f t="shared" si="1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2"/>
        <v>100</v>
      </c>
      <c r="AN69" s="11"/>
      <c r="AO69" s="39">
        <f t="shared" si="1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2"/>
        <v>28.635507869348171</v>
      </c>
      <c r="AN70" s="11"/>
      <c r="AO70" s="39">
        <f t="shared" si="1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2"/>
        <v>29.330382875265652</v>
      </c>
      <c r="AN71" s="11"/>
      <c r="AO71" s="39">
        <f t="shared" si="1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2"/>
        <v>29.300493170232905</v>
      </c>
      <c r="AN72" s="11"/>
      <c r="AO72" s="39">
        <f t="shared" si="1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2"/>
        <v>25.127626306090871</v>
      </c>
      <c r="AN73" s="11"/>
      <c r="AO73" s="39">
        <f t="shared" si="1"/>
        <v>16466855.09</v>
      </c>
      <c r="AP73" s="24"/>
      <c r="AQ73" s="24"/>
    </row>
    <row r="74" spans="1:43" ht="25.5" hidden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74it1U9I+OClLoer6G6QQipIO0e811NyDmSmj7uAOhT/eWZ4vNjTKr6B0het6Lxexz4N7rDWozEZglMdvFx8Dg==" saltValue="7yK7SB7Zm+BLVmqDBqjIDg==" spinCount="100000" sheet="1" objects="1" scenarios="1"/>
  <autoFilter ref="A8:AQ162">
    <filterColumn colId="1">
      <filters>
        <filter val="004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