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Рогачева_ЕН\Письма ДФ\анализ расходов МБТ ФБ 13.10.2022\"/>
    </mc:Choice>
  </mc:AlternateContent>
  <bookViews>
    <workbookView xWindow="0" yWindow="0" windowWidth="28800" windowHeight="11130"/>
  </bookViews>
  <sheets>
    <sheet name="без учета счетов бюджета" sheetId="1" r:id="rId1"/>
  </sheets>
  <definedNames>
    <definedName name="_xlnm._FilterDatabase" localSheetId="0" hidden="1">'без учета счетов бюджета'!$A$8:$AQ$162</definedName>
    <definedName name="_xlnm.Print_Titles" localSheetId="0">'без учета счетов бюджета'!$6:$7</definedName>
  </definedNames>
  <calcPr calcId="152511"/>
</workbook>
</file>

<file path=xl/calcChain.xml><?xml version="1.0" encoding="utf-8"?>
<calcChain xmlns="http://schemas.openxmlformats.org/spreadsheetml/2006/main">
  <c r="K161" i="1" l="1"/>
  <c r="AC161" i="1"/>
  <c r="AN159" i="1"/>
  <c r="AN154" i="1"/>
  <c r="AN150" i="1"/>
  <c r="AN145" i="1"/>
  <c r="AN143" i="1"/>
  <c r="AN138" i="1"/>
  <c r="AN125" i="1"/>
  <c r="AN109" i="1"/>
  <c r="AN101" i="1"/>
  <c r="AN95" i="1"/>
  <c r="AN74" i="1"/>
  <c r="AN58" i="1"/>
  <c r="AN56" i="1"/>
  <c r="AN39" i="1"/>
  <c r="AN14" i="1"/>
  <c r="AN9" i="1"/>
  <c r="AN161" i="1" l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160" i="1"/>
  <c r="AO9" i="1"/>
  <c r="AO161" i="1" l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9" i="1"/>
  <c r="AL161" i="1" l="1"/>
</calcChain>
</file>

<file path=xl/sharedStrings.xml><?xml version="1.0" encoding="utf-8"?>
<sst xmlns="http://schemas.openxmlformats.org/spreadsheetml/2006/main" count="640" uniqueCount="316">
  <si>
    <t>Наименование показателя</t>
  </si>
  <si>
    <t>Вед.</t>
  </si>
  <si>
    <t/>
  </si>
  <si>
    <t>ДопКласс</t>
  </si>
  <si>
    <t>Уточненная роспись/план, внешнее софинансирование</t>
  </si>
  <si>
    <t>Уточненный лимит БО</t>
  </si>
  <si>
    <t>Кассовый план</t>
  </si>
  <si>
    <t>Финансирование</t>
  </si>
  <si>
    <t>Касс. расход, внешнее софинансирование</t>
  </si>
  <si>
    <t>Касс. расход, за счет собственных средств</t>
  </si>
  <si>
    <t>Остаток</t>
  </si>
  <si>
    <t>Остаток росписи/плана</t>
  </si>
  <si>
    <t>Исполнение росписи/плана</t>
  </si>
  <si>
    <t>Остаток лимитов</t>
  </si>
  <si>
    <t>Исполнение лимитов</t>
  </si>
  <si>
    <t xml:space="preserve">    Департамент жилищно-коммунального хозяйства Ивановской области</t>
  </si>
  <si>
    <t>004</t>
  </si>
  <si>
    <t>000</t>
  </si>
  <si>
    <t xml:space="preserve">      Субсидии на строительство и реконструкцию (модернизацию) объектов питьевого водоснабжения (Строительство водопроводного дюкера от г. Кинешма до г. Заволжск, г. Заволжск, ул. Комсомольская д.2, Ивановская область)</t>
  </si>
  <si>
    <t>22324605101001200005</t>
  </si>
  <si>
    <t xml:space="preserve">      Субсидии на сокращение доли загрязненных сточных вод (Строительство централизованной системы водоотведения г. Наволоки с подключением в централизованную систему г.о. Кинешма., Ивановская область, гп Наволоки, аптечный переулок - ГО Кинешма, пересечение ул. Менделеева и Добролюбова)</t>
  </si>
  <si>
    <t>22324611104001200003</t>
  </si>
  <si>
    <t xml:space="preserve">      Субсидии на строительство и реконструкцию (модернизацию) объектов питьевого водоснабжения (Станция обезжелезивания на территории ОНВС-II в м. Горино Ивановской области, м.Горино Ивановского района Ивановской области в районе эксплуатационного километра 11+000 автодороги Иваново-Родники, строение 1)</t>
  </si>
  <si>
    <t>22324701000001210025</t>
  </si>
  <si>
    <t xml:space="preserve">      Субсидии на сокращение доли загрязненных сточных вод (Строительство очистных сооружений канализации в г. Кинешма, Ивановская область, г. Кинешма, ул. Рыжова)</t>
  </si>
  <si>
    <t>22324705000001200006</t>
  </si>
  <si>
    <t xml:space="preserve">    Департамент здравоохранения Ивановской области</t>
  </si>
  <si>
    <t>005</t>
  </si>
  <si>
    <t xml:space="preserve">      Субсидии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</t>
  </si>
  <si>
    <t>22-51140-00000-00000</t>
  </si>
  <si>
    <t xml:space="preserve">      Субсидии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 (остатки неиспользованных ассигнований отчетного 2021 финансового года)</t>
  </si>
  <si>
    <t>22-51140-00000-00001</t>
  </si>
  <si>
    <t xml:space="preserve">      Субсидии на единовременные компенсационные выплаты медицинским работникам (врачам, фельдшерам, а также акушеркам и медицинским сестрам фельдшерских и фельдшерско- 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</si>
  <si>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22-51380-00000-00000</t>
  </si>
  <si>
    <t xml:space="preserve">      Иные межбюджетные трансферты на реализацию отдельных полномочий в области лекарственного обеспечения</t>
  </si>
  <si>
    <t>22-51610-00000-00000</t>
  </si>
  <si>
    <t xml:space="preserve">      Иные межбюджетные трансферты на переоснащение медицинских организаций, оказывающих медицинскую помощь больным с онкологическими заболеваниями</t>
  </si>
  <si>
    <t>22-51900-00000-00000</t>
  </si>
  <si>
    <t xml:space="preserve">      Иные межбюджетные трансферты на оснащение оборудованием региональных сосудистых центров и первичных сосудистых отделений</t>
  </si>
  <si>
    <t>22-51920-00000-00000</t>
  </si>
  <si>
    <t xml:space="preserve">      Субсидии в целях развития паллиативной медицинской помощи</t>
  </si>
  <si>
    <t>22-52010-00000-00000</t>
  </si>
  <si>
    <t xml:space="preserve">      Субсидии на реализацию мероприятий по предупреждению и борьбе с социально значимыми инфекционными заболеваниями (закупка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B и (или) C)</t>
  </si>
  <si>
    <t>22-52020-00000-00001</t>
  </si>
  <si>
    <t xml:space="preserve">      Субсидии на реализацию мероприятий по предупреждению и борьбе с социально значимыми инфекционными заболеваниями (закупка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а также медицинских изделий в соответствии со стандартом оснащения, предусмотренным порядком оказания медицинской помощи больным туберкулезом)</t>
  </si>
  <si>
    <t>22-52020-00000-00002</t>
  </si>
  <si>
    <t xml:space="preserve">      Субсидии на реализацию мероприятий по предупреждению и борьбе с социально значимыми инфекционными заболеваниями (профилактика ВИЧ-инфекции и гепатитов B и C, в том числе с привлечением к реализации указанных мероприятий социально ориентированных некоммерческих организаций)</t>
  </si>
  <si>
    <t>22-52020-00000-00003</t>
  </si>
  <si>
    <t xml:space="preserve">      Иные межбюджетные трансферты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апластической анемией неуточненной, наследственным дефицитом факторов II (фибриногена), VII (лабильного), X (Стюарта-Прауэра), а также после трансплантации органов и (или) тканей</t>
  </si>
  <si>
    <t>22-52160-00000-00000</t>
  </si>
  <si>
    <t xml:space="preserve">      Иные межбюджетные трансферты на ежемесячное денежное вознаграждение за классное руководство (кураторство) педагогическим работникам государственных образовательных организаций субъектов Российской Федерации и г. Байконура, муниципальных образовательных организаций, реализующих образовательные программы среднего профессионального образования, в том числе программы профессионального обучения для лиц с ограниченными возможностями здоровья</t>
  </si>
  <si>
    <t>22-53630-00000-00000</t>
  </si>
  <si>
    <t xml:space="preserve">      Субсидии на реализацию региональных проектов модернизации первичного звена здравоохранения (Капитальный ремонт объектов недвижимого имущества медицинских организаций)</t>
  </si>
  <si>
    <t>22-53650-00000-00001</t>
  </si>
  <si>
    <t xml:space="preserve">      Субсидии на реализацию региональных проектов модернизации первичного звена здравоохранения (Оснащение и переоснащение автомобильным транспортом медицинских учреждений)</t>
  </si>
  <si>
    <t>22-53650-00000-00002</t>
  </si>
  <si>
    <t xml:space="preserve">      Субсидии на реализацию региональных проектов модернизации первичного звена здравоохранения (Оснащение и переоснащение медицинских организаций оборудованием)</t>
  </si>
  <si>
    <t>22-53650-00000-00003</t>
  </si>
  <si>
    <t xml:space="preserve">      Субсидии на реализацию региональных проектов модернизации первичного звена здравоохранения (Приобретение и монтаж быстровозводимых модульных конструкций)</t>
  </si>
  <si>
    <t>22-53650-00000-00004</t>
  </si>
  <si>
    <t xml:space="preserve">      Субсидии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</si>
  <si>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22-54020-00000-00000</t>
  </si>
  <si>
    <t xml:space="preserve">      Иные межбюджетные трансферты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</si>
  <si>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22-54680-00000-00000</t>
  </si>
  <si>
    <t xml:space="preserve">      Субсидии на обеспечение закупки авиационных работ в целях оказания медицинской помощи</t>
  </si>
  <si>
    <t>22-55540-00000-00000</t>
  </si>
  <si>
    <t xml:space="preserve">      Субсидии на 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</si>
  <si>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22-55860-00000-00000</t>
  </si>
  <si>
    <t xml:space="preserve">      Иные межбюджетные трансферты в целях софинансирования расходных обязательств субъектов Российской Федерации (за исключением г. Москвы), возникающих при финансовом обеспечении оплаты труда медицинских работников, оказывающих консультативную медицинскую помощь с применением телемедицинских технологий гражданам с подтвержденным диагнозом новой короновирусной инфекции COVID-19, а также с признаками или подтвержденным диагнозом внебольничной пневмонии, острой респираторной вирусной инфекции, гриппа, получающим медицинскую помощь в амбулаторных условиях (на дому), за счет средств резервного фонда Правительства Российской Федерации</t>
  </si>
  <si>
    <t>22-56720-00000-00000</t>
  </si>
  <si>
    <t xml:space="preserve">      Субсидии на оснащение (дооснащение и (или) переоснащение) медицинскими изделиями медицинских организаций, имеющих в своей структуре подразделения, оказывающие медицинскую помощь по медицинской реабилитации</t>
  </si>
  <si>
    <t>22-57520-00000-00000</t>
  </si>
  <si>
    <t xml:space="preserve">      Иные межбюджетные трансферты на финансовое обеспечение мероприятий по приобретению лекарственных препаратов для лечения пациентов с новой коронавирусной инфекцией (COVID-19), получающих медицинскую помощь в амбулаторных условиях, за счет средств резервного фонда Правительства Российской Федерации</t>
  </si>
  <si>
    <t>22-58430-00000-00000</t>
  </si>
  <si>
    <t xml:space="preserve">      Иные межбюджетные трансферты в целях финансового обеспечения расходных обязательств субъектов Российской Федерации и г. Байконура по предоставлению межбюджетных трансфертов бюджету соответствующего территориального фонда обязательного медицинского страхования на дополнительное финансовое обеспечение оказания первичной медико-санитарной помощи лицам, застрахованным по обязательному медицинскому страхованию, в том числе с заболеванием и (или) подозрением на заболевание новой коронавирусной инфекцией (COVID-19), в рамках реализации территориальных программ обязательного медицинского страхования за счет средств резервного фонда Правительства Российской Федерации</t>
  </si>
  <si>
    <t>22-58540-00000-00000</t>
  </si>
  <si>
    <t xml:space="preserve">    Департамент образования Ивановской области</t>
  </si>
  <si>
    <t>008</t>
  </si>
  <si>
    <t xml:space="preserve">     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</si>
  <si>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22-50970-00000-00000</t>
  </si>
  <si>
    <t xml:space="preserve">      Субсидии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</si>
  <si>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22-51690-00000-00000</t>
  </si>
  <si>
    <t xml:space="preserve">      Субсидии на создание детских технопарков "Кванториум"</t>
  </si>
  <si>
    <t>22-51730-00000-00000</t>
  </si>
  <si>
    <t xml:space="preserve">      Субсидии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</si>
  <si>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22-51870-00000-00000</t>
  </si>
  <si>
    <t xml:space="preserve">      Субсидии на обеспечение образовательных организаций материально-технической базой для внедрения цифровой образовательной среды</t>
  </si>
  <si>
    <t>22-52100-00000-00000</t>
  </si>
  <si>
    <t xml:space="preserve">      Субсидии на обеспечение реализации мероприятий по осуществлению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</si>
  <si>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22-52560-00000-00000</t>
  </si>
  <si>
    <t xml:space="preserve">      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</si>
  <si>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22-53030-00000-00000</t>
  </si>
  <si>
    <t xml:space="preserve">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(государственные образовательные организации)</t>
  </si>
  <si>
    <t>22-53040-00000-00001</t>
  </si>
  <si>
    <t xml:space="preserve">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</si>
  <si>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22-53040-00000-00002</t>
  </si>
  <si>
    <t xml:space="preserve">      Субсидии на создание (обновление) материально-технической базы образовательных организаций, реализующих программы среднего профессионального образования</t>
  </si>
  <si>
    <t>22-53590-00000-00000</t>
  </si>
  <si>
    <t xml:space="preserve">      Субсидии на реализацию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</si>
  <si>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22-54120-00000-00000</t>
  </si>
  <si>
    <t xml:space="preserve">      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</si>
  <si>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22-54910-00000-00000</t>
  </si>
  <si>
    <t xml:space="preserve">      Субсидии на формирование современных управленческих и организационно-экономических механизмов в системе дополнительного образования детей в субъектах Российской Федерации</t>
  </si>
  <si>
    <t>22-55370-00000-00000</t>
  </si>
  <si>
    <t xml:space="preserve">      Субсидии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</si>
  <si>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22-57860-00000-00000</t>
  </si>
  <si>
    <t xml:space="preserve">      Субсидии на создание новых мест в общеобразовательных организациях (Капитальный ремонт зданий по адресу: г. Иваново, ул. Лежневская, д. 162 для создания 200 мест для обучающихся общеобразовательной школы, г. Иваново, ул. Лежневская, д. 162, Ивановская область)</t>
  </si>
  <si>
    <t>22224701000001190003</t>
  </si>
  <si>
    <t xml:space="preserve">    Департамент внутренней политики Ивановской области</t>
  </si>
  <si>
    <t>009</t>
  </si>
  <si>
    <t xml:space="preserve">      Субсидии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</si>
  <si>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22-52990-00000-00000</t>
  </si>
  <si>
    <t xml:space="preserve">    Департамент сельского хозяйства и продовольствия Ивановской области</t>
  </si>
  <si>
    <t>010</t>
  </si>
  <si>
    <t xml:space="preserve">      Субсидии на развитие сельского туризма</t>
  </si>
  <si>
    <t>22-53410-00000-00000</t>
  </si>
  <si>
    <t xml:space="preserve">      Иные межбюджетные трансферты в целях софинансирования расходных обязательств субъектов Российской Федерации по финансовому обеспечению (возмещению) производителям зерновых культур части затрат на производство и реализацию зерновых культур</t>
  </si>
  <si>
    <t>22-53680-00000-00000</t>
  </si>
  <si>
    <t xml:space="preserve">      Иные межбюджетные трансферты на возмещение части затрат на уплату процентов по инвестиционным кредитам (займам) в агропромышленном комплексе</t>
  </si>
  <si>
    <t>22-54330-00000-00000</t>
  </si>
  <si>
    <t xml:space="preserve">      Субсидии на создание системы поддержки фермеров и развитие сельской кооперации</t>
  </si>
  <si>
    <t>22-54800-00000-00000</t>
  </si>
  <si>
    <t xml:space="preserve">      Субсидии на стимулирование развития приоритетных подотраслей агропромышленного комплекса и развитие малых форм хозяйствования</t>
  </si>
  <si>
    <t>22-55020-00000-00000</t>
  </si>
  <si>
    <t xml:space="preserve">      Субсидии на поддержку сельскохозяйственного производства по отдельным подотраслям растениеводства и животноводства</t>
  </si>
  <si>
    <t>22-55080-00000-00000</t>
  </si>
  <si>
    <t xml:space="preserve">      Субсидии на обеспечение комплексного развития сельских территорий (Социальное обеспечение населения)</t>
  </si>
  <si>
    <t>22-55760-00000-00000</t>
  </si>
  <si>
    <t xml:space="preserve">      Субсидии на обеспечение комплексного развития сельских территорий (Прочие межбюджетные трансферты общего характера)</t>
  </si>
  <si>
    <t>22-55760-00000-03000</t>
  </si>
  <si>
    <t xml:space="preserve">      Субсидии на обеспечение комплексного развития сельских территорий (Благоустройство)</t>
  </si>
  <si>
    <t>22-55760-00000-04000</t>
  </si>
  <si>
    <t xml:space="preserve">      Субсидии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</t>
  </si>
  <si>
    <t>22-55980-00000-00000</t>
  </si>
  <si>
    <t xml:space="preserve">      Иные межбюджетные трансферты в целях софинансирования расходных обязательств субъектов Российской Федерации на осуществление компенсации предприятиям хлебопекарной промышленности части затрат на производство и реализацию произведенных и реализованных хлеба и хлебобулочных изделий</t>
  </si>
  <si>
    <t>22-57870-00000-00000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</si>
  <si>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"Детский сад на 145 мест в г.Гаврилов Посад" (2 этап бассейн) по адресу: Ивановская область, г.Гаврилов Посад, ул.Дзержинского, 8, Ивановская область, г. Гаврилов Посад, ул. Дзержинского, 8)</t>
  </si>
  <si>
    <t>22324603101001210001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</si>
  <si>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населенным пунктам с.Закомелье,с.Ярышево Гаврилово-Посадского района Ивановской области" (с.Закомелье), Ивановская область, Гаврилово-Посадский район, с. Закомелье)</t>
  </si>
  <si>
    <t>22324603101116210001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</si>
  <si>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населенным пунктам с.Закомелье,с.Ярышево Гаврилово-Посадского района Ивановской области" (с.Ярышево), Ивановская область, Гаврилово-Посадский район, с. Ярышево)</t>
  </si>
  <si>
    <t>22324603101146210001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</si>
  <si>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с.Скомово, с.Владычино, с.Глумово Гаврилово-Посадского района Ивановской области", Ивановская область, Гаврилово-Посадский район, с. Скомово, с. Владычино, с. Глумово)</t>
  </si>
  <si>
    <t>22324603432156210001</t>
  </si>
  <si>
    <t xml:space="preserve">    Департамент строительства и архитектуры Ивановской области</t>
  </si>
  <si>
    <t>011</t>
  </si>
  <si>
    <t xml:space="preserve">      Субсидии на стимулирование программ развития жилищного строительства субъектов Российской Федерации</t>
  </si>
  <si>
    <t>22-50210-00000-00000</t>
  </si>
  <si>
    <t xml:space="preserve">      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</si>
  <si>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22-54240-00000-00000</t>
  </si>
  <si>
    <t xml:space="preserve">      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</si>
  <si>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22-5424F-00000-00000</t>
  </si>
  <si>
    <t xml:space="preserve">      Субсидии на реализацию мероприятий по обеспечению жильем молодых семей</t>
  </si>
  <si>
    <t>22-54970-00000-00000</t>
  </si>
  <si>
    <t xml:space="preserve">      Субсидии на реализацию программ формирования современной городской среды</t>
  </si>
  <si>
    <t>22-55550-00000-00000</t>
  </si>
  <si>
    <t xml:space="preserve">      Субсидии на реализацию мероприятий по модернизации школьных систем образования</t>
  </si>
  <si>
    <t>22-57500-00000-00000</t>
  </si>
  <si>
    <t xml:space="preserve">      Субсидии на софинансирование капитальных вложений в объекты государственной собственности субъектов Российской Федерации (Массовый спорт) (Строительство Дворца водных видов спорта в г. Иваново, Ивановская область, г. Иваново, ул. Набережная)</t>
  </si>
  <si>
    <t>22224701000001210002</t>
  </si>
  <si>
    <t xml:space="preserve">      Субсидии на реализацию региональных проектов модернизации первичного звена здравоохранения (Врачебная амбулатория №2, Областное бюджетное учреждение здравоохранения "Кинешемская центральная районная больница", Ивановская область, г. Кинешма)</t>
  </si>
  <si>
    <t>22224705000001200001</t>
  </si>
  <si>
    <t xml:space="preserve">      Субсидии на реализацию региональных проектов модернизации первичного звена здравоохранения (Врачебная амбулатория №3, Областное бюджетное учреждение здравоохранения "Кинешемская центральная районная больница", Ивановская область, г. Кинешма)</t>
  </si>
  <si>
    <t>22224705000001200002</t>
  </si>
  <si>
    <t xml:space="preserve">      Субсидии на реализацию региональных проектов модернизации первичного звена здравоохранения (Врачебная амбулатория мкр-н Просторный, Областное бюджетное учреждение здравоохранения "Кохомская городская больница", Ивановская область, г. Кохма, мкр. Просторный)</t>
  </si>
  <si>
    <t>22224706000001200001</t>
  </si>
  <si>
    <t xml:space="preserve">      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 дошкольного учреждения на 240 мест в районе улицы Владимирской г.о. Кохма Ивановской области, г. Кохма, ул. Владимирская)</t>
  </si>
  <si>
    <t>22324000000000190009</t>
  </si>
  <si>
    <t xml:space="preserve">      Субсидии на стимулирование программ развития жилищного строительства субъектов Российской Федерации (Улично-дорожная сеть, расположенная от ул. Павла Большевикова до ул. Соликамской, в рамках 1 очереди освоения микрорайона "Видный", Ивановская область, г. Иваново, от ул. Павла Большевикова до ул. Соликамской)</t>
  </si>
  <si>
    <t>22324701000000190003</t>
  </si>
  <si>
    <t xml:space="preserve">      Субсидии на стимулирование программ развития жилищного строительства субъектов Российской Федерации (Реконструкция автомобильной дороги, включающей в себя ливневую канализацию, к микрорайону "Новая Ильинка", проходящую от ул. Б. Воробьевская по ул. Володиной и Дальнему тупику в г. Иваново, Ивановская область, г. Иваново, от ул. Б. Воробьевская по ул. Володиной и Дальнему тупику)</t>
  </si>
  <si>
    <t>22324701000000190005</t>
  </si>
  <si>
    <t xml:space="preserve">      Субсидии на стимулирование программ развития жилищного строительства субъектов Российской Федерации (Улично-дорожная сеть, расположенная от ул. Павла Большевикова до ул. Соликамской, в рамках 1 очереди освоения микрорайона "Видный", Ивановская область, г. Иваново, от ул. Павла Большевикова до ул. Соликамской) (остатки неиспользованных ассигнований отчетного 2021 финансового года)</t>
  </si>
  <si>
    <t>22324701000000191003</t>
  </si>
  <si>
    <t xml:space="preserve">      Субсидии на модернизацию инфраструктуры общего образования в отдельных субъектах Российской Федерации (Cтроительство пристройки на 350 мест к зданию МБОУ Гимназия № 44 г. Иваново Ивановской области, г. Иваново, микрорайон Сухово-Дерябихский)</t>
  </si>
  <si>
    <t>22324701000001200002</t>
  </si>
  <si>
    <t xml:space="preserve">      Субсидии на модернизацию инфраструктуры общего образования в отдельных субъектах Российской Федерации (Строительство общеобразовательной школы на 350 мест в мкр. "Рождественский" г. Иваново Ивановской области, г. Иваново, микрорайон Рождественский)</t>
  </si>
  <si>
    <t>22324701000001200003</t>
  </si>
  <si>
    <t xml:space="preserve">      Субсидии на модернизацию инфраструктуры общего образования в отдельных субъектах Российской Федерации за счет средств резервного фонда Правительства Российской Федерации (Cтроительство пристройки на 350 мест к зданию МБОУ Гимназия № 44 г. Иваново Ивановской области, г. Иваново, микрорайон Сухово-Дерябихский)</t>
  </si>
  <si>
    <t>22324701000001201002</t>
  </si>
  <si>
    <t xml:space="preserve">      Субсидии на модернизацию инфраструктуры общего образования в отдельных субъектах Российской Федерации за счет средств резервного фонда Правительства Российской Федерации (Строительство общеобразовательной школы на 350 мест в мкр. "Рождественский" г. Иваново Ивановской области, г. Иваново, микрорайон Рождественский)</t>
  </si>
  <si>
    <t>22324701000001201003</t>
  </si>
  <si>
    <t xml:space="preserve">      Субсидии на создание новых мест в общеобразовательных организациях (Строительство общеобразовательной школы на 550 мест в г.о. Кохма, по адресу: Ивановская область, г. Кохма, ул. Владимирская, Ивановская область, г. Кохма, ул. Владимирская)</t>
  </si>
  <si>
    <t>22324706000001190001</t>
  </si>
  <si>
    <t xml:space="preserve">      Субсидии на создание новых мест в общеобразовательных организациях за счет средств резервного фонда Правительства Российской Федерации (Строительство общеобразовательной школы на 550 мест в г.о. Кохма, по адресу: Ивановская область, г. Кохма, ул. Владимирская, Ивановская область, г. Кохма, ул. Владимирская)</t>
  </si>
  <si>
    <t>22324706000001191001</t>
  </si>
  <si>
    <t xml:space="preserve">    Департамент экономического развития и торговли Ивановской области</t>
  </si>
  <si>
    <t>014</t>
  </si>
  <si>
    <t xml:space="preserve">      Субсидии на подготовку управленческих кадров для организаций народного хозяйства Российской Федерации</t>
  </si>
  <si>
    <t>22-50660-00000-00000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</si>
  <si>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благоприятных условий для осуществления деятельности самозанятыми гражданами")</t>
  </si>
  <si>
    <t>22-55270-00000-00000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</si>
  <si>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условий для легкого старта и комфортного ведения бизнеса")</t>
  </si>
  <si>
    <t>22-55270-00000-01000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</si>
  <si>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"Акселерация субъектов малого и среднего предпринимательства")</t>
  </si>
  <si>
    <t>22-55270-00000-02000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</si>
  <si>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дополнительных мероприятий по финансовому обеспечению деятельности (докапитализации) региональных фондов развития промышленности, за счет средств резервного фонда Правительства Российской Федерации</t>
  </si>
  <si>
    <t>22-5П030-00000-00000</t>
  </si>
  <si>
    <t xml:space="preserve">    Департамент дорожного хозяйства и транспорта Ивановской области</t>
  </si>
  <si>
    <t>021</t>
  </si>
  <si>
    <t xml:space="preserve">      Субсидии на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</si>
  <si>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22-53940-00000-00000</t>
  </si>
  <si>
    <t xml:space="preserve">      Иные межбюджетные трансферты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</si>
  <si>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22-54180-00000-00000</t>
  </si>
  <si>
    <t xml:space="preserve">      Иные межбюджетные трансферты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</si>
  <si>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22-57840-00000-00000</t>
  </si>
  <si>
    <t xml:space="preserve">      Субсидии на развитие транспортной инфраструктуры на сельских территориях (Строительство автомобильной дороги Жажлево-Ильинское в Заволжском и Кинешемском районах Ивановской области (дополнительная корректировка), Заволжский и Кинешемский районы Ивановской области)</t>
  </si>
  <si>
    <t>22224605101001200001</t>
  </si>
  <si>
    <t xml:space="preserve">      Иные межбюджетные трансферты на развитие инфраструктуры дорожного хозяйства (Строительство путепровода на автомобильной дороге Иваново - Родники (км 9+795) г. Иваново, шоссе Загородное, Ивановская область, Ивановская область, городской округ Иваново, город Иваново, шоссе Загородное)</t>
  </si>
  <si>
    <t>22224701000001210001</t>
  </si>
  <si>
    <t xml:space="preserve">      Иные межбюджетные трансферты на развитие инфраструктуры дорожного хозяйства за счет средств резервного фонда Правительства Российской Федерации (Строительство путепровода на автомобильной дороге Иваново-Родники г. Иваново Загородное шоссе Ивановская область., Ивановская область, городской округ Иваново, город Иваново, шоссе Загородное)</t>
  </si>
  <si>
    <t>22224701000001211001</t>
  </si>
  <si>
    <t xml:space="preserve">      Иные межбюджетные трансферты на развитие инфраструктуры дорожного хозяйства (Реконструкция дорожной сети в районе ул. Лежневской г. Иваново (1 этап), Ивановская область, городской округ Иваново, город Иваново, улица Лежневская)</t>
  </si>
  <si>
    <t>22324701000001210009</t>
  </si>
  <si>
    <t xml:space="preserve">    Департамент культуры и туризма Ивановской области</t>
  </si>
  <si>
    <t>022</t>
  </si>
  <si>
    <t xml:space="preserve">      Иные межбюджетные трансферты на создание виртуальных концертных залов</t>
  </si>
  <si>
    <t>22-54530-00000-00000</t>
  </si>
  <si>
    <t xml:space="preserve">      Иные межбюджетные трансферты на создание модельных муниципальных библиотек</t>
  </si>
  <si>
    <t>22-54540-00000-00000</t>
  </si>
  <si>
    <t xml:space="preserve">      Субсидии на поддержку творческой деятельности и укрепление материально- технической базы муниципальных театров в населенных пунктах с численностью населения до 300 тысяч человек</t>
  </si>
  <si>
    <t>22-54660-00000-00000</t>
  </si>
  <si>
    <t xml:space="preserve">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</si>
  <si>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22-54670-00000-00000</t>
  </si>
  <si>
    <t xml:space="preserve">      Субсидии на развитие сети учреждений культурно-досугового типа</t>
  </si>
  <si>
    <t>22-55130-00000-00000</t>
  </si>
  <si>
    <t xml:space="preserve">      Субсидии на реализацию мероприятий субъектов Российской Федерации в сфере реабилитации и абилитации инвалидов (Приобретение реабилитационного оборудования для оснащения организаций, осуществляющих мероприятия по ранней помощи, сопровождаемому проживанию, реабилитации и (или) абилитации детей-инвалидов, а также обучение специалистов)</t>
  </si>
  <si>
    <t>22-55140-00000-00001</t>
  </si>
  <si>
    <t xml:space="preserve">      Субсидии на реализацию мероприятий субъектов Российской Федерации в сфере реабилитации и абилитации инвалидов (Приобретение реабилитационного оборудования для оснащения организаций, осуществляющих мероприятия по сопровождаемому проживанию, реабилитации и (или) абилитации инвалидов, а также обучение специалистов)</t>
  </si>
  <si>
    <t>22-55140-00000-00002</t>
  </si>
  <si>
    <t xml:space="preserve">      Субсидии на поддержку творческой деятельности и техническое оснащение детских и кукольных театров</t>
  </si>
  <si>
    <t>22-55170-00000-00000</t>
  </si>
  <si>
    <t xml:space="preserve">      Субсидии на государственную поддержку отрасли культуры (Федеральный проект "Культурная среда") (Модернизация региональных и муниципальных детских школ искусств по видам искусств путем их реконструкции и (или) капитального ремонта)</t>
  </si>
  <si>
    <t>22-55190-00000-00002</t>
  </si>
  <si>
    <t xml:space="preserve">      Субсидии на государственную поддержку отрасли культуры (Федеральный проект "Культурная среда") (Обеспечение учреждений культуры специализированным автотранспортом для обслуживания населения, в том числе сельского населения)</t>
  </si>
  <si>
    <t>22-55190-00000-00003</t>
  </si>
  <si>
    <t xml:space="preserve">      Субсидии на государственную поддержку отрасли культуры (Федеральный проект "Творческие люди") (государственная поддержка лучших работников сельских учреждений культуры)</t>
  </si>
  <si>
    <t>22-55190-00000-01001</t>
  </si>
  <si>
    <t xml:space="preserve">      Субсидии на государственную поддержку отрасли культуры (Федеральный проект "Творческие люди") (государственная поддержка лучших сельских учреждений культуры)</t>
  </si>
  <si>
    <t>22-55190-00000-01002</t>
  </si>
  <si>
    <t xml:space="preserve">      Субсидии на государственную поддержку отрасли культуры (Федеральный проект "Сохранение культурного и исторического наследия")</t>
  </si>
  <si>
    <t>22-55190-00000-02000</t>
  </si>
  <si>
    <t xml:space="preserve">      Субсидии на государственную поддержку отрасли культуры (Федеральный проект "Сохранение культурного и исторического наследия") (местный бюджет)</t>
  </si>
  <si>
    <t>22-55190-00000-02001</t>
  </si>
  <si>
    <t xml:space="preserve">    Департамент социальной защиты населения Ивановской области</t>
  </si>
  <si>
    <t>023</t>
  </si>
  <si>
    <t xml:space="preserve">      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</si>
  <si>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22-50820-00000-00000</t>
  </si>
  <si>
    <t xml:space="preserve">      Субсидии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</si>
  <si>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22-50840-00000-00000</t>
  </si>
  <si>
    <t xml:space="preserve">      Субсидии на осуществление ежемесячных выплат на детей в возрасте от трех до семи лет включительно</t>
  </si>
  <si>
    <t>22-53020-00000-00000</t>
  </si>
  <si>
    <t xml:space="preserve">      Субсидии на софинансирование расходов, связанных с оказанием государственной социальной помощи на основании социального контракта отдельным категориям граждан</t>
  </si>
  <si>
    <t>22-54040-00000-00000</t>
  </si>
  <si>
    <t xml:space="preserve">      Субсидии на компенсацию отдельным категориям граждан оплаты взноса на капитальный ремонт общего имущества в многоквартирном доме</t>
  </si>
  <si>
    <t>22-54620-00000-00000</t>
  </si>
  <si>
    <t xml:space="preserve">      Иные межбюджетные трансферты на возмещение расходов, понесенных бюджетами субъектов Российской Федерации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 и Луганской Народной Республики, прибывших на территорию Российской Федерации в экстренном массовом порядке и находившихся в пунктах временного размещения и питания, за счет средств резервного фонда Правительства Российской Федерации</t>
  </si>
  <si>
    <t>22-56940-00000-00000</t>
  </si>
  <si>
    <t xml:space="preserve">      Иные межбюджетные трансферты в целях предоставления социальных выплат гражданам, вынуждено покинувшим территорию Украины, Донецкой Народной Республики и Луганской Народной Республики и прибывшим на территорию Российской Федерации в экстренном массовом порядке, за счет средств резервного фонда Правительства Российской Федерации</t>
  </si>
  <si>
    <t>22-5Р100-00000-00000</t>
  </si>
  <si>
    <t xml:space="preserve">      Субсидии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пристройки жилого корпуса на 100 мест ОБСУСО "Плесский дом-интернат для престарелых и инвалидов", Ивановская область, Приволжский р-н, г. Плес)</t>
  </si>
  <si>
    <t>22224620104001200002</t>
  </si>
  <si>
    <t xml:space="preserve">      Субсидии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пристройки жилого корпуса на 100 мест ОБСУСО "Пучежский дом-интернат для престарелых и инвалидов", Ивановская область, Пучежский р-н, г. Пучеж, ул. Калинина)</t>
  </si>
  <si>
    <t>22224621101001200001</t>
  </si>
  <si>
    <t xml:space="preserve">    Департамент спорта Ивановской области</t>
  </si>
  <si>
    <t>024</t>
  </si>
  <si>
    <t xml:space="preserve">      Субсидии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</si>
  <si>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22-50810-00000-00000</t>
  </si>
  <si>
    <t xml:space="preserve">      Субсидии на оснащение объектов спортивной инфраструктуры спортивно-технологическим оборудованием</t>
  </si>
  <si>
    <t>22-52280-00000-00000</t>
  </si>
  <si>
    <t xml:space="preserve">      Субсидии на софинансирование закупки оборудования для создания "умных" спортивных площадок</t>
  </si>
  <si>
    <t>22-57530-00000-00000</t>
  </si>
  <si>
    <t xml:space="preserve">    Служба ветеринарии Ивановской области</t>
  </si>
  <si>
    <t>027</t>
  </si>
  <si>
    <t xml:space="preserve">      Субсидии на государственную поддержку аккредитации ветеринарных лабораторий в национальной системе аккредитации</t>
  </si>
  <si>
    <t>22-52510-00000-00000</t>
  </si>
  <si>
    <t xml:space="preserve">    Комитет Ивановской области по труду, содействию занятости населения и трудовой миграции</t>
  </si>
  <si>
    <t>037</t>
  </si>
  <si>
    <t xml:space="preserve">      Субсидии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</si>
  <si>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22-50860-00000-00000</t>
  </si>
  <si>
    <t xml:space="preserve">      Субсидии на повышение эффективности службы занятости</t>
  </si>
  <si>
    <t>22-52910-00000-00000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</si>
  <si>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региональных программ по организации профессионального обучения и дополнительного профессионального образования работников промышленных предприятий, находящихся под риском увольнения, за счет средств резервного фонда Правительства Российской Федерации</t>
  </si>
  <si>
    <t>22-5П010-00000-00000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</si>
  <si>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</si>
  <si>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22-5П020-00000-00000</t>
  </si>
  <si>
    <t xml:space="preserve">    Департамент развития информационного общества Ивановской области</t>
  </si>
  <si>
    <t>040</t>
  </si>
  <si>
    <t xml:space="preserve">      Субсидии на поддержку региональных проектов в сфере информационных технологий</t>
  </si>
  <si>
    <t>22-50280-00000-00000</t>
  </si>
  <si>
    <t xml:space="preserve">      Иные межбюджетные трансферты на реализацию мероприятий по созданию и организации работы единой службы оперативной помощи гражданам по номеру "122"</t>
  </si>
  <si>
    <t>22-53540-00000-00000</t>
  </si>
  <si>
    <t xml:space="preserve">    Департамент природных ресурсов и экологии Ивановской области</t>
  </si>
  <si>
    <t>041</t>
  </si>
  <si>
    <t xml:space="preserve">      Субсидии на реализацию государственных программ субъектов Российской Федерации в области использования и охраны водных объектов (Федеральный проект "Защита от наводнений и иных негативных воздействий вод и обеспечение безопасности гидротехнических сооружений")</t>
  </si>
  <si>
    <t>22-50650-00000-01000</t>
  </si>
  <si>
    <t xml:space="preserve">      Субсидии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</si>
  <si>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22-52420-00000-00000</t>
  </si>
  <si>
    <t xml:space="preserve">      Субсидии на ликвидацию (рекультивацию) объектов накопленного экологического вреда, представляющих угрозу реке Волге</t>
  </si>
  <si>
    <t>22-55000-00000-00000</t>
  </si>
  <si>
    <t xml:space="preserve">      Субсидии на реализацию государственных программ субъектов Российской Федерации в области использования и охраны водных объектов (Федеральный проект "Защита от наводнений и иных негативных воздействий вод и обеспечение безопасности гидротехнических сооружений") (Реконструкция защитной дамбы инженерной защиты в г. Юрьевец Ивановской области (Корректировка с учетом выполненных работ по реконструкции и капитальному ремонту) (разделение на этапы), Ивановская область, г. Юрьевец)</t>
  </si>
  <si>
    <t>22324637000000190001</t>
  </si>
  <si>
    <t xml:space="preserve">    Комитет Ивановской области по обеспечению деятельности мировых судей и гражданской защиты населения</t>
  </si>
  <si>
    <t>042</t>
  </si>
  <si>
    <t xml:space="preserve">      Субсидии на обеспечение на участках мировых судей формирования и функционирования необходимой информационно- технологической и телекоммуникационной инфраструктуры для организации защищенного межведомственного электронного взаимодействия, приема исковых заявлений, направляемых в электронном виде, и организации участия в заседаниях мировых судов в режиме видео- конференц-связи</t>
  </si>
  <si>
    <t>22-55890-00000-00000</t>
  </si>
  <si>
    <t>ВСЕГО РАСХОДОВ:</t>
  </si>
  <si>
    <t>Отклонение кассового расхода от росписи</t>
  </si>
  <si>
    <t>Процент исполнения расходов</t>
  </si>
  <si>
    <t>Уточненная роспись/план на 13.10.2022, руб.</t>
  </si>
  <si>
    <t>Кассовый расход на 13.10.2022</t>
  </si>
  <si>
    <t>Информация об ожидаемом неисполнении расходов, источником которых являются целевые средства, причинах неисполнения и принимаемых мерах</t>
  </si>
  <si>
    <t>Причины отклонения</t>
  </si>
  <si>
    <t xml:space="preserve">Принимаемые меры: направлено обращение ГРБС ФБ по отзыву БА, другие (расшифровать)  </t>
  </si>
  <si>
    <t xml:space="preserve">Ожидаемое отклонение от росписи </t>
  </si>
  <si>
    <t xml:space="preserve"> Ожидаемое исполнение расходов за период с 13.10.- 31.12.22,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</si>
</sst>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7" fillId="4" borderId="0"/>
    <xf numFmtId="0" fontId="3" fillId="0" borderId="2">
      <alignment horizontal="center" vertical="center" wrapText="1"/>
    </xf>
    <xf numFmtId="1" fontId="3" fillId="0" borderId="2">
      <alignment horizontal="left" vertical="top" wrapText="1" indent="2"/>
    </xf>
    <xf numFmtId="0" fontId="3" fillId="0" borderId="0"/>
    <xf numFmtId="1" fontId="3" fillId="0" borderId="2">
      <alignment horizontal="center" vertical="top" shrinkToFit="1"/>
    </xf>
    <xf numFmtId="0" fontId="4" fillId="0" borderId="2">
      <alignment horizontal="left"/>
    </xf>
    <xf numFmtId="4" fontId="3" fillId="0" borderId="2">
      <alignment horizontal="right" vertical="top" shrinkToFit="1"/>
    </xf>
    <xf numFmtId="4" fontId="4" fillId="2" borderId="2">
      <alignment horizontal="right" vertical="top" shrinkToFit="1"/>
    </xf>
    <xf numFmtId="0" fontId="3" fillId="0" borderId="0">
      <alignment wrapText="1"/>
    </xf>
    <xf numFmtId="0" fontId="3" fillId="0" borderId="0">
      <alignment horizontal="left" wrapText="1"/>
    </xf>
    <xf numFmtId="10" fontId="3" fillId="0" borderId="2">
      <alignment horizontal="right" vertical="top" shrinkToFit="1"/>
    </xf>
    <xf numFmtId="10" fontId="4" fillId="2" borderId="2">
      <alignment horizontal="right" vertical="top" shrinkToFit="1"/>
    </xf>
    <xf numFmtId="0" fontId="5" fillId="0" borderId="0">
      <alignment horizontal="center" wrapText="1"/>
    </xf>
    <xf numFmtId="0" fontId="5" fillId="0" borderId="0">
      <alignment horizontal="center"/>
    </xf>
    <xf numFmtId="0" fontId="3" fillId="0" borderId="0">
      <alignment horizontal="right"/>
    </xf>
    <xf numFmtId="0" fontId="3" fillId="0" borderId="0">
      <alignment vertical="top"/>
    </xf>
    <xf numFmtId="0" fontId="4" fillId="0" borderId="2">
      <alignment vertical="top" wrapText="1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</cellStyleXfs>
  <cellXfs count="66">
    <xf numFmtId="0" fontId="0" fillId="0" borderId="0" xfId="0"/>
    <xf numFmtId="0" fontId="0" fillId="0" borderId="0" xfId="0" applyProtection="1">
      <protection locked="0"/>
    </xf>
    <xf numFmtId="0" fontId="3" fillId="0" borderId="0" xfId="9" applyNumberFormat="1" applyProtection="1"/>
    <xf numFmtId="0" fontId="4" fillId="0" borderId="2" xfId="22" applyNumberFormat="1" applyProtection="1">
      <alignment vertical="top" wrapText="1"/>
    </xf>
    <xf numFmtId="1" fontId="3" fillId="0" borderId="2" xfId="10" applyNumberFormat="1" applyProtection="1">
      <alignment horizontal="center" vertical="top" shrinkToFit="1"/>
    </xf>
    <xf numFmtId="4" fontId="4" fillId="3" borderId="2" xfId="23" applyNumberFormat="1" applyProtection="1">
      <alignment horizontal="right" vertical="top" shrinkToFit="1"/>
    </xf>
    <xf numFmtId="4" fontId="4" fillId="2" borderId="2" xfId="13" applyNumberFormat="1" applyProtection="1">
      <alignment horizontal="right" vertical="top" shrinkToFit="1"/>
    </xf>
    <xf numFmtId="164" fontId="3" fillId="0" borderId="1" xfId="9" applyNumberFormat="1" applyBorder="1" applyAlignment="1" applyProtection="1">
      <alignment vertical="top"/>
    </xf>
    <xf numFmtId="0" fontId="3" fillId="0" borderId="0" xfId="9" applyNumberFormat="1" applyAlignment="1" applyProtection="1">
      <alignment horizontal="right"/>
    </xf>
    <xf numFmtId="4" fontId="4" fillId="5" borderId="2" xfId="13" applyNumberFormat="1" applyFill="1" applyProtection="1">
      <alignment horizontal="right" vertical="top" shrinkToFit="1"/>
    </xf>
    <xf numFmtId="10" fontId="4" fillId="5" borderId="2" xfId="17" applyNumberFormat="1" applyFill="1" applyProtection="1">
      <alignment horizontal="right" vertical="top" shrinkToFit="1"/>
    </xf>
    <xf numFmtId="4" fontId="1" fillId="0" borderId="1" xfId="0" applyNumberFormat="1" applyFont="1" applyBorder="1" applyAlignment="1" applyProtection="1">
      <alignment horizontal="right" vertical="top" wrapText="1"/>
      <protection locked="0"/>
    </xf>
    <xf numFmtId="0" fontId="3" fillId="6" borderId="0" xfId="14" applyNumberFormat="1" applyFill="1" applyProtection="1">
      <alignment wrapText="1"/>
    </xf>
    <xf numFmtId="0" fontId="3" fillId="6" borderId="0" xfId="9" applyNumberFormat="1" applyFill="1" applyProtection="1"/>
    <xf numFmtId="4" fontId="4" fillId="6" borderId="2" xfId="23" applyNumberFormat="1" applyFill="1" applyProtection="1">
      <alignment horizontal="right" vertical="top" shrinkToFit="1"/>
    </xf>
    <xf numFmtId="10" fontId="4" fillId="6" borderId="2" xfId="24" applyNumberFormat="1" applyFill="1" applyProtection="1">
      <alignment horizontal="right" vertical="top" shrinkToFit="1"/>
    </xf>
    <xf numFmtId="4" fontId="4" fillId="6" borderId="3" xfId="23" applyNumberFormat="1" applyFill="1" applyBorder="1" applyProtection="1">
      <alignment horizontal="right" vertical="top" shrinkToFit="1"/>
    </xf>
    <xf numFmtId="0" fontId="3" fillId="6" borderId="0" xfId="15" applyNumberFormat="1" applyFill="1" applyProtection="1">
      <alignment horizontal="left" wrapText="1"/>
    </xf>
    <xf numFmtId="0" fontId="0" fillId="6" borderId="0" xfId="0" applyFill="1" applyProtection="1">
      <protection locked="0"/>
    </xf>
    <xf numFmtId="4" fontId="8" fillId="6" borderId="2" xfId="23" applyNumberFormat="1" applyFont="1" applyFill="1" applyProtection="1">
      <alignment horizontal="right" vertical="top" shrinkToFit="1"/>
    </xf>
    <xf numFmtId="10" fontId="8" fillId="6" borderId="2" xfId="24" applyNumberFormat="1" applyFont="1" applyFill="1" applyProtection="1">
      <alignment horizontal="right" vertical="top" shrinkToFit="1"/>
    </xf>
    <xf numFmtId="4" fontId="8" fillId="6" borderId="3" xfId="23" applyNumberFormat="1" applyFont="1" applyFill="1" applyBorder="1" applyProtection="1">
      <alignment horizontal="right" vertical="top" shrinkToFit="1"/>
    </xf>
    <xf numFmtId="0" fontId="8" fillId="0" borderId="1" xfId="9" applyNumberFormat="1" applyFont="1" applyBorder="1" applyAlignment="1" applyProtection="1">
      <alignment horizontal="center" wrapText="1"/>
    </xf>
    <xf numFmtId="0" fontId="3" fillId="6" borderId="2" xfId="7" applyNumberFormat="1" applyFill="1" applyProtection="1">
      <alignment horizontal="center" vertical="center" wrapText="1"/>
    </xf>
    <xf numFmtId="0" fontId="1" fillId="0" borderId="1" xfId="0" applyNumberFormat="1" applyFont="1" applyBorder="1" applyAlignment="1" applyProtection="1">
      <alignment horizontal="right" vertical="top" wrapText="1" shrinkToFit="1"/>
      <protection locked="0"/>
    </xf>
    <xf numFmtId="0" fontId="4" fillId="7" borderId="2" xfId="22" applyNumberFormat="1" applyFill="1" applyProtection="1">
      <alignment vertical="top" wrapText="1"/>
    </xf>
    <xf numFmtId="1" fontId="3" fillId="7" borderId="2" xfId="10" applyNumberFormat="1" applyFill="1" applyProtection="1">
      <alignment horizontal="center" vertical="top" shrinkToFit="1"/>
    </xf>
    <xf numFmtId="4" fontId="8" fillId="7" borderId="2" xfId="23" applyNumberFormat="1" applyFont="1" applyFill="1" applyProtection="1">
      <alignment horizontal="right" vertical="top" shrinkToFit="1"/>
    </xf>
    <xf numFmtId="4" fontId="8" fillId="7" borderId="3" xfId="23" applyNumberFormat="1" applyFont="1" applyFill="1" applyBorder="1" applyProtection="1">
      <alignment horizontal="right" vertical="top" shrinkToFit="1"/>
    </xf>
    <xf numFmtId="164" fontId="3" fillId="7" borderId="1" xfId="9" applyNumberFormat="1" applyFill="1" applyBorder="1" applyAlignment="1" applyProtection="1">
      <alignment vertical="top"/>
    </xf>
    <xf numFmtId="164" fontId="10" fillId="5" borderId="1" xfId="9" applyNumberFormat="1" applyFont="1" applyFill="1" applyBorder="1" applyAlignment="1" applyProtection="1">
      <alignment vertical="top"/>
    </xf>
    <xf numFmtId="0" fontId="3" fillId="0" borderId="2" xfId="7" applyProtection="1">
      <alignment horizontal="center" vertical="center" wrapText="1"/>
    </xf>
    <xf numFmtId="0" fontId="3" fillId="6" borderId="2" xfId="7" applyFill="1" applyProtection="1">
      <alignment horizontal="center" vertical="center" wrapText="1"/>
    </xf>
    <xf numFmtId="0" fontId="8" fillId="6" borderId="3" xfId="7" applyFont="1" applyFill="1" applyBorder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 shrinkToFit="1"/>
    </xf>
    <xf numFmtId="0" fontId="1" fillId="0" borderId="1" xfId="0" applyFont="1" applyBorder="1" applyAlignment="1" applyProtection="1">
      <alignment horizontal="center" vertical="center" wrapText="1"/>
    </xf>
    <xf numFmtId="4" fontId="1" fillId="7" borderId="1" xfId="0" applyNumberFormat="1" applyFont="1" applyFill="1" applyBorder="1" applyAlignment="1" applyProtection="1">
      <alignment horizontal="right" vertical="top" wrapText="1"/>
    </xf>
    <xf numFmtId="4" fontId="1" fillId="7" borderId="1" xfId="0" applyNumberFormat="1" applyFont="1" applyFill="1" applyBorder="1" applyAlignment="1" applyProtection="1">
      <alignment horizontal="right" vertical="top"/>
    </xf>
    <xf numFmtId="0" fontId="1" fillId="7" borderId="1" xfId="0" applyNumberFormat="1" applyFont="1" applyFill="1" applyBorder="1" applyAlignment="1" applyProtection="1">
      <alignment horizontal="right" vertical="top" wrapText="1" shrinkToFit="1"/>
    </xf>
    <xf numFmtId="4" fontId="1" fillId="0" borderId="1" xfId="0" applyNumberFormat="1" applyFont="1" applyBorder="1" applyAlignment="1" applyProtection="1">
      <alignment horizontal="right" vertical="top"/>
    </xf>
    <xf numFmtId="4" fontId="11" fillId="5" borderId="1" xfId="0" applyNumberFormat="1" applyFont="1" applyFill="1" applyBorder="1" applyAlignment="1" applyProtection="1">
      <alignment horizontal="right" vertical="top" wrapText="1"/>
    </xf>
    <xf numFmtId="4" fontId="11" fillId="5" borderId="1" xfId="0" applyNumberFormat="1" applyFont="1" applyFill="1" applyBorder="1" applyAlignment="1" applyProtection="1">
      <alignment horizontal="right" vertical="top"/>
    </xf>
    <xf numFmtId="0" fontId="11" fillId="5" borderId="1" xfId="0" applyFont="1" applyFill="1" applyBorder="1" applyAlignment="1" applyProtection="1">
      <alignment horizontal="right" vertical="top"/>
    </xf>
    <xf numFmtId="0" fontId="0" fillId="0" borderId="0" xfId="0" applyProtection="1"/>
    <xf numFmtId="0" fontId="0" fillId="0" borderId="0" xfId="0" applyAlignment="1" applyProtection="1">
      <alignment horizontal="right"/>
    </xf>
    <xf numFmtId="4" fontId="8" fillId="6" borderId="2" xfId="23" applyNumberFormat="1" applyFont="1" applyFill="1" applyProtection="1">
      <alignment horizontal="right" vertical="top" shrinkToFit="1"/>
      <protection locked="0"/>
    </xf>
    <xf numFmtId="0" fontId="1" fillId="0" borderId="4" xfId="0" applyFont="1" applyBorder="1" applyAlignment="1" applyProtection="1">
      <alignment horizontal="center" vertical="center" wrapText="1" shrinkToFit="1"/>
    </xf>
    <xf numFmtId="0" fontId="1" fillId="0" borderId="5" xfId="0" applyFont="1" applyBorder="1" applyAlignment="1" applyProtection="1">
      <alignment horizontal="center" vertical="center" wrapText="1" shrinkToFi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9" fillId="0" borderId="0" xfId="14" applyNumberFormat="1" applyFont="1" applyAlignment="1" applyProtection="1">
      <alignment horizontal="center" wrapText="1"/>
    </xf>
    <xf numFmtId="0" fontId="3" fillId="6" borderId="2" xfId="7" applyNumberFormat="1" applyFill="1" applyProtection="1">
      <alignment horizontal="center" vertical="center" wrapText="1"/>
    </xf>
    <xf numFmtId="0" fontId="3" fillId="6" borderId="2" xfId="7" applyFill="1" applyProtection="1">
      <alignment horizontal="center" vertical="center" wrapText="1"/>
    </xf>
    <xf numFmtId="0" fontId="8" fillId="6" borderId="3" xfId="7" applyNumberFormat="1" applyFont="1" applyFill="1" applyBorder="1" applyProtection="1">
      <alignment horizontal="center" vertical="center" wrapText="1"/>
    </xf>
    <xf numFmtId="0" fontId="8" fillId="6" borderId="3" xfId="7" applyFont="1" applyFill="1" applyBorder="1" applyProtection="1">
      <alignment horizontal="center" vertical="center" wrapText="1"/>
    </xf>
    <xf numFmtId="0" fontId="3" fillId="0" borderId="2" xfId="7" applyNumberFormat="1" applyProtection="1">
      <alignment horizontal="center" vertical="center" wrapText="1"/>
    </xf>
    <xf numFmtId="0" fontId="3" fillId="0" borderId="2" xfId="7" applyProtection="1">
      <alignment horizontal="center" vertical="center" wrapText="1"/>
    </xf>
    <xf numFmtId="0" fontId="4" fillId="0" borderId="2" xfId="11" applyNumberFormat="1" applyProtection="1">
      <alignment horizontal="left"/>
    </xf>
    <xf numFmtId="0" fontId="4" fillId="0" borderId="2" xfId="11" applyProtection="1">
      <alignment horizontal="left"/>
    </xf>
    <xf numFmtId="0" fontId="3" fillId="0" borderId="0" xfId="15" applyNumberFormat="1" applyProtection="1">
      <alignment horizontal="left" wrapText="1"/>
    </xf>
    <xf numFmtId="0" fontId="3" fillId="0" borderId="0" xfId="15">
      <alignment horizontal="left" wrapText="1"/>
    </xf>
    <xf numFmtId="0" fontId="8" fillId="0" borderId="1" xfId="9" applyNumberFormat="1" applyFont="1" applyBorder="1" applyAlignment="1" applyProtection="1">
      <alignment horizontal="center" vertical="center" wrapText="1"/>
    </xf>
    <xf numFmtId="0" fontId="3" fillId="0" borderId="0" xfId="14" applyNumberFormat="1" applyProtection="1">
      <alignment wrapText="1"/>
    </xf>
    <xf numFmtId="0" fontId="3" fillId="0" borderId="0" xfId="14" applyProtection="1">
      <alignment wrapText="1"/>
    </xf>
    <xf numFmtId="0" fontId="3" fillId="0" borderId="0" xfId="20" applyNumberFormat="1" applyAlignment="1" applyProtection="1">
      <alignment horizontal="right"/>
    </xf>
    <xf numFmtId="0" fontId="3" fillId="0" borderId="0" xfId="20" applyAlignmen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autoPageBreaks="0" fitToPage="1"/>
  </sheetPr>
  <dimension ref="A1:AQ163"/>
  <sheetViews>
    <sheetView showGridLines="0" tabSelected="1" zoomScaleNormal="100" zoomScaleSheetLayoutView="100" workbookViewId="0">
      <pane ySplit="7" topLeftCell="A8" activePane="bottomLeft" state="frozen"/>
      <selection pane="bottomLeft" activeCell="AO75" sqref="AO75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0" style="1" hidden="1" customWidth="1"/>
    <col min="4" max="4" width="25.140625" style="1" customWidth="1"/>
    <col min="5" max="10" width="0" style="1" hidden="1" customWidth="1"/>
    <col min="11" max="11" width="17.85546875" style="18" customWidth="1"/>
    <col min="12" max="12" width="18" style="18" hidden="1" customWidth="1"/>
    <col min="13" max="19" width="0" style="18" hidden="1" customWidth="1"/>
    <col min="20" max="21" width="11.7109375" style="18" hidden="1" customWidth="1"/>
    <col min="22" max="26" width="0" style="18" hidden="1" customWidth="1"/>
    <col min="27" max="27" width="11.7109375" style="18" hidden="1" customWidth="1"/>
    <col min="28" max="28" width="0" style="18" hidden="1" customWidth="1"/>
    <col min="29" max="29" width="17.28515625" style="18" customWidth="1"/>
    <col min="30" max="31" width="11.7109375" style="18" hidden="1" customWidth="1"/>
    <col min="32" max="32" width="0" style="18" hidden="1" customWidth="1"/>
    <col min="33" max="33" width="11.7109375" style="18" hidden="1" customWidth="1"/>
    <col min="34" max="35" width="14.7109375" style="18" hidden="1" customWidth="1"/>
    <col min="36" max="37" width="11.7109375" style="18" hidden="1" customWidth="1"/>
    <col min="38" max="38" width="16.5703125" style="18" customWidth="1"/>
    <col min="39" max="39" width="15.42578125" style="1" customWidth="1"/>
    <col min="40" max="40" width="22.140625" style="1" customWidth="1"/>
    <col min="41" max="42" width="25.28515625" style="1" customWidth="1"/>
    <col min="43" max="43" width="25.5703125" style="1" customWidth="1"/>
    <col min="44" max="16384" width="9.140625" style="1"/>
  </cols>
  <sheetData>
    <row r="1" spans="1:43" ht="9" customHeight="1" x14ac:dyDescent="0.25">
      <c r="A1" s="62"/>
      <c r="B1" s="63"/>
      <c r="C1" s="63"/>
      <c r="D1" s="63"/>
      <c r="E1" s="63"/>
      <c r="F1" s="63"/>
      <c r="G1" s="63"/>
      <c r="H1" s="63"/>
      <c r="I1" s="63"/>
      <c r="J1" s="63"/>
      <c r="K1" s="6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2"/>
      <c r="AN1" s="43"/>
      <c r="AO1" s="43"/>
      <c r="AP1" s="43"/>
      <c r="AQ1" s="43"/>
    </row>
    <row r="2" spans="1:43" ht="15.2" customHeight="1" x14ac:dyDescent="0.25">
      <c r="A2" s="50" t="s">
        <v>311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</row>
    <row r="3" spans="1:43" ht="15.95" customHeight="1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</row>
    <row r="4" spans="1:43" ht="6" customHeight="1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</row>
    <row r="5" spans="1:43" ht="12.75" customHeight="1" x14ac:dyDescent="0.25">
      <c r="A5" s="64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8"/>
      <c r="AN5" s="44"/>
      <c r="AO5" s="44"/>
      <c r="AP5" s="44"/>
      <c r="AQ5" s="43"/>
    </row>
    <row r="6" spans="1:43" ht="38.25" customHeight="1" x14ac:dyDescent="0.25">
      <c r="A6" s="55" t="s">
        <v>0</v>
      </c>
      <c r="B6" s="55" t="s">
        <v>1</v>
      </c>
      <c r="C6" s="55" t="s">
        <v>2</v>
      </c>
      <c r="D6" s="55" t="s">
        <v>3</v>
      </c>
      <c r="E6" s="55" t="s">
        <v>2</v>
      </c>
      <c r="F6" s="55" t="s">
        <v>2</v>
      </c>
      <c r="G6" s="55" t="s">
        <v>2</v>
      </c>
      <c r="H6" s="55" t="s">
        <v>2</v>
      </c>
      <c r="I6" s="55" t="s">
        <v>2</v>
      </c>
      <c r="J6" s="55" t="s">
        <v>2</v>
      </c>
      <c r="K6" s="51" t="s">
        <v>309</v>
      </c>
      <c r="L6" s="51" t="s">
        <v>4</v>
      </c>
      <c r="M6" s="51" t="s">
        <v>2</v>
      </c>
      <c r="N6" s="51" t="s">
        <v>2</v>
      </c>
      <c r="O6" s="51" t="s">
        <v>2</v>
      </c>
      <c r="P6" s="51" t="s">
        <v>2</v>
      </c>
      <c r="Q6" s="51" t="s">
        <v>2</v>
      </c>
      <c r="R6" s="51" t="s">
        <v>2</v>
      </c>
      <c r="S6" s="51" t="s">
        <v>2</v>
      </c>
      <c r="T6" s="51" t="s">
        <v>5</v>
      </c>
      <c r="U6" s="51" t="s">
        <v>6</v>
      </c>
      <c r="V6" s="23" t="s">
        <v>2</v>
      </c>
      <c r="W6" s="51" t="s">
        <v>2</v>
      </c>
      <c r="X6" s="51" t="s">
        <v>2</v>
      </c>
      <c r="Y6" s="51" t="s">
        <v>2</v>
      </c>
      <c r="Z6" s="51" t="s">
        <v>2</v>
      </c>
      <c r="AA6" s="51" t="s">
        <v>7</v>
      </c>
      <c r="AB6" s="23" t="s">
        <v>2</v>
      </c>
      <c r="AC6" s="51" t="s">
        <v>310</v>
      </c>
      <c r="AD6" s="51" t="s">
        <v>8</v>
      </c>
      <c r="AE6" s="51" t="s">
        <v>9</v>
      </c>
      <c r="AF6" s="23" t="s">
        <v>2</v>
      </c>
      <c r="AG6" s="51" t="s">
        <v>10</v>
      </c>
      <c r="AH6" s="51" t="s">
        <v>11</v>
      </c>
      <c r="AI6" s="51" t="s">
        <v>12</v>
      </c>
      <c r="AJ6" s="51" t="s">
        <v>13</v>
      </c>
      <c r="AK6" s="51" t="s">
        <v>14</v>
      </c>
      <c r="AL6" s="53" t="s">
        <v>307</v>
      </c>
      <c r="AM6" s="61" t="s">
        <v>308</v>
      </c>
      <c r="AN6" s="46" t="s">
        <v>315</v>
      </c>
      <c r="AO6" s="46" t="s">
        <v>314</v>
      </c>
      <c r="AP6" s="46" t="s">
        <v>312</v>
      </c>
      <c r="AQ6" s="48" t="s">
        <v>313</v>
      </c>
    </row>
    <row r="7" spans="1:43" ht="26.2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23"/>
      <c r="W7" s="52"/>
      <c r="X7" s="52"/>
      <c r="Y7" s="52"/>
      <c r="Z7" s="52"/>
      <c r="AA7" s="52"/>
      <c r="AB7" s="23"/>
      <c r="AC7" s="52"/>
      <c r="AD7" s="52"/>
      <c r="AE7" s="52"/>
      <c r="AF7" s="23"/>
      <c r="AG7" s="52"/>
      <c r="AH7" s="52"/>
      <c r="AI7" s="52"/>
      <c r="AJ7" s="52"/>
      <c r="AK7" s="52"/>
      <c r="AL7" s="54"/>
      <c r="AM7" s="61"/>
      <c r="AN7" s="47"/>
      <c r="AO7" s="47"/>
      <c r="AP7" s="47"/>
      <c r="AQ7" s="49"/>
    </row>
    <row r="8" spans="1:43" x14ac:dyDescent="0.25">
      <c r="A8" s="31">
        <v>1</v>
      </c>
      <c r="B8" s="31">
        <v>2</v>
      </c>
      <c r="C8" s="31"/>
      <c r="D8" s="31">
        <v>3</v>
      </c>
      <c r="E8" s="31"/>
      <c r="F8" s="31"/>
      <c r="G8" s="31"/>
      <c r="H8" s="31"/>
      <c r="I8" s="31"/>
      <c r="J8" s="31"/>
      <c r="K8" s="32">
        <v>4</v>
      </c>
      <c r="L8" s="32"/>
      <c r="M8" s="32"/>
      <c r="N8" s="32"/>
      <c r="O8" s="32"/>
      <c r="P8" s="32"/>
      <c r="Q8" s="32"/>
      <c r="R8" s="32"/>
      <c r="S8" s="32"/>
      <c r="T8" s="32"/>
      <c r="U8" s="32"/>
      <c r="V8" s="23"/>
      <c r="W8" s="32"/>
      <c r="X8" s="32"/>
      <c r="Y8" s="32"/>
      <c r="Z8" s="32"/>
      <c r="AA8" s="32"/>
      <c r="AB8" s="23"/>
      <c r="AC8" s="32">
        <v>5</v>
      </c>
      <c r="AD8" s="32"/>
      <c r="AE8" s="32"/>
      <c r="AF8" s="23"/>
      <c r="AG8" s="32"/>
      <c r="AH8" s="32"/>
      <c r="AI8" s="32"/>
      <c r="AJ8" s="32"/>
      <c r="AK8" s="32"/>
      <c r="AL8" s="33">
        <v>6</v>
      </c>
      <c r="AM8" s="22">
        <v>7</v>
      </c>
      <c r="AN8" s="34">
        <v>8</v>
      </c>
      <c r="AO8" s="34">
        <v>9</v>
      </c>
      <c r="AP8" s="34">
        <v>10</v>
      </c>
      <c r="AQ8" s="35">
        <v>11</v>
      </c>
    </row>
    <row r="9" spans="1:43" ht="38.25" hidden="1" x14ac:dyDescent="0.25">
      <c r="A9" s="25" t="s">
        <v>15</v>
      </c>
      <c r="B9" s="26" t="s">
        <v>16</v>
      </c>
      <c r="C9" s="4" t="s">
        <v>17</v>
      </c>
      <c r="D9" s="26"/>
      <c r="E9" s="4"/>
      <c r="F9" s="4"/>
      <c r="G9" s="4"/>
      <c r="H9" s="4"/>
      <c r="I9" s="4"/>
      <c r="J9" s="5">
        <v>0</v>
      </c>
      <c r="K9" s="27">
        <v>1806378500</v>
      </c>
      <c r="L9" s="19">
        <v>1788314682.8199999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1806378500</v>
      </c>
      <c r="U9" s="19">
        <v>1190726423.6300001</v>
      </c>
      <c r="V9" s="19">
        <v>1190726423.6300001</v>
      </c>
      <c r="W9" s="19">
        <v>0</v>
      </c>
      <c r="X9" s="19">
        <v>0</v>
      </c>
      <c r="Y9" s="19">
        <v>0</v>
      </c>
      <c r="Z9" s="19">
        <v>0</v>
      </c>
      <c r="AA9" s="19">
        <v>1190722560.9400001</v>
      </c>
      <c r="AB9" s="19">
        <v>1190722560.9400001</v>
      </c>
      <c r="AC9" s="27">
        <v>864195290.76999998</v>
      </c>
      <c r="AD9" s="19">
        <v>855553328.5</v>
      </c>
      <c r="AE9" s="19">
        <v>8641962.2699999996</v>
      </c>
      <c r="AF9" s="19">
        <v>864195290.76999998</v>
      </c>
      <c r="AG9" s="19">
        <v>326527270.17000002</v>
      </c>
      <c r="AH9" s="19">
        <v>615655939.05999994</v>
      </c>
      <c r="AI9" s="20">
        <v>0.65917666809032549</v>
      </c>
      <c r="AJ9" s="19">
        <v>615655939.05999994</v>
      </c>
      <c r="AK9" s="20">
        <v>0.65917666809032549</v>
      </c>
      <c r="AL9" s="28">
        <f>K9-AC9</f>
        <v>942183209.23000002</v>
      </c>
      <c r="AM9" s="29">
        <f>AC9/K9*100</f>
        <v>47.841318459558721</v>
      </c>
      <c r="AN9" s="36">
        <f>SUMIF($B10:$B$160,$B9,$AN10:$AN$160)</f>
        <v>0</v>
      </c>
      <c r="AO9" s="37">
        <f>K9-AC9-AN9</f>
        <v>942183209.23000002</v>
      </c>
      <c r="AP9" s="38"/>
      <c r="AQ9" s="38"/>
    </row>
    <row r="10" spans="1:43" ht="89.25" hidden="1" outlineLevel="1" x14ac:dyDescent="0.25">
      <c r="A10" s="3" t="s">
        <v>18</v>
      </c>
      <c r="B10" s="4" t="s">
        <v>16</v>
      </c>
      <c r="C10" s="4" t="s">
        <v>17</v>
      </c>
      <c r="D10" s="4" t="s">
        <v>19</v>
      </c>
      <c r="E10" s="4"/>
      <c r="F10" s="4"/>
      <c r="G10" s="4"/>
      <c r="H10" s="4"/>
      <c r="I10" s="4"/>
      <c r="J10" s="5">
        <v>0</v>
      </c>
      <c r="K10" s="19">
        <v>219970200</v>
      </c>
      <c r="L10" s="19">
        <v>217770498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219970200</v>
      </c>
      <c r="U10" s="19">
        <v>196995711.72</v>
      </c>
      <c r="V10" s="19">
        <v>196995711.72</v>
      </c>
      <c r="W10" s="19">
        <v>0</v>
      </c>
      <c r="X10" s="19">
        <v>0</v>
      </c>
      <c r="Y10" s="19">
        <v>0</v>
      </c>
      <c r="Z10" s="19">
        <v>0</v>
      </c>
      <c r="AA10" s="19">
        <v>196992712.47999999</v>
      </c>
      <c r="AB10" s="19">
        <v>196992712.47999999</v>
      </c>
      <c r="AC10" s="19">
        <v>130345106.38</v>
      </c>
      <c r="AD10" s="19">
        <v>129041655.31999999</v>
      </c>
      <c r="AE10" s="19">
        <v>1303451.06</v>
      </c>
      <c r="AF10" s="19">
        <v>130345106.38</v>
      </c>
      <c r="AG10" s="19">
        <v>66647606.100000001</v>
      </c>
      <c r="AH10" s="19">
        <v>22977487.52</v>
      </c>
      <c r="AI10" s="20">
        <v>0.89554272569648075</v>
      </c>
      <c r="AJ10" s="19">
        <v>22977487.52</v>
      </c>
      <c r="AK10" s="20">
        <v>0.89554272569648075</v>
      </c>
      <c r="AL10" s="21">
        <f t="shared" ref="AL10:AL73" si="0">K10-AC10</f>
        <v>89625093.620000005</v>
      </c>
      <c r="AM10" s="7">
        <f t="shared" ref="AM10:AM73" si="1">AC10/K10*100</f>
        <v>59.255802095011049</v>
      </c>
      <c r="AN10" s="45"/>
      <c r="AO10" s="39">
        <f t="shared" ref="AO10:AO73" si="2">K10-AC10-AN10</f>
        <v>89625093.620000005</v>
      </c>
      <c r="AP10" s="24"/>
      <c r="AQ10" s="24"/>
    </row>
    <row r="11" spans="1:43" ht="114.75" hidden="1" outlineLevel="1" x14ac:dyDescent="0.25">
      <c r="A11" s="3" t="s">
        <v>20</v>
      </c>
      <c r="B11" s="4" t="s">
        <v>16</v>
      </c>
      <c r="C11" s="4" t="s">
        <v>17</v>
      </c>
      <c r="D11" s="4" t="s">
        <v>21</v>
      </c>
      <c r="E11" s="4"/>
      <c r="F11" s="4"/>
      <c r="G11" s="4"/>
      <c r="H11" s="4"/>
      <c r="I11" s="4"/>
      <c r="J11" s="5">
        <v>0</v>
      </c>
      <c r="K11" s="19">
        <v>125089600</v>
      </c>
      <c r="L11" s="19">
        <v>123838686.56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125089600</v>
      </c>
      <c r="U11" s="19">
        <v>57793140.890000001</v>
      </c>
      <c r="V11" s="19">
        <v>57793140.890000001</v>
      </c>
      <c r="W11" s="19">
        <v>0</v>
      </c>
      <c r="X11" s="19">
        <v>0</v>
      </c>
      <c r="Y11" s="19">
        <v>0</v>
      </c>
      <c r="Z11" s="19">
        <v>0</v>
      </c>
      <c r="AA11" s="19">
        <v>57792540.530000001</v>
      </c>
      <c r="AB11" s="19">
        <v>57792540.530000001</v>
      </c>
      <c r="AC11" s="19">
        <v>15156277.9</v>
      </c>
      <c r="AD11" s="19">
        <v>15004712.99</v>
      </c>
      <c r="AE11" s="19">
        <v>151564.91</v>
      </c>
      <c r="AF11" s="19">
        <v>15156277.9</v>
      </c>
      <c r="AG11" s="19">
        <v>42636262.630000003</v>
      </c>
      <c r="AH11" s="19">
        <v>67297059.469999999</v>
      </c>
      <c r="AI11" s="20">
        <v>0.46200915607692405</v>
      </c>
      <c r="AJ11" s="19">
        <v>67297059.469999999</v>
      </c>
      <c r="AK11" s="20">
        <v>0.46200915607692405</v>
      </c>
      <c r="AL11" s="21">
        <f t="shared" si="0"/>
        <v>109933322.09999999</v>
      </c>
      <c r="AM11" s="7">
        <f t="shared" si="1"/>
        <v>12.116337329402285</v>
      </c>
      <c r="AN11" s="45"/>
      <c r="AO11" s="39">
        <f t="shared" si="2"/>
        <v>109933322.09999999</v>
      </c>
      <c r="AP11" s="24"/>
      <c r="AQ11" s="24"/>
    </row>
    <row r="12" spans="1:43" ht="127.5" hidden="1" outlineLevel="1" x14ac:dyDescent="0.25">
      <c r="A12" s="3" t="s">
        <v>22</v>
      </c>
      <c r="B12" s="4" t="s">
        <v>16</v>
      </c>
      <c r="C12" s="4" t="s">
        <v>17</v>
      </c>
      <c r="D12" s="4" t="s">
        <v>23</v>
      </c>
      <c r="E12" s="4"/>
      <c r="F12" s="4"/>
      <c r="G12" s="4"/>
      <c r="H12" s="4"/>
      <c r="I12" s="4"/>
      <c r="J12" s="5">
        <v>0</v>
      </c>
      <c r="K12" s="19">
        <v>1389000</v>
      </c>
      <c r="L12" s="19">
        <v>1375109.91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1389000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1389000</v>
      </c>
      <c r="AI12" s="20">
        <v>0</v>
      </c>
      <c r="AJ12" s="19">
        <v>1389000</v>
      </c>
      <c r="AK12" s="20">
        <v>0</v>
      </c>
      <c r="AL12" s="21">
        <f t="shared" si="0"/>
        <v>1389000</v>
      </c>
      <c r="AM12" s="7">
        <f t="shared" si="1"/>
        <v>0</v>
      </c>
      <c r="AN12" s="45"/>
      <c r="AO12" s="39">
        <f t="shared" si="2"/>
        <v>1389000</v>
      </c>
      <c r="AP12" s="24"/>
      <c r="AQ12" s="24"/>
    </row>
    <row r="13" spans="1:43" ht="63.75" hidden="1" outlineLevel="1" x14ac:dyDescent="0.25">
      <c r="A13" s="3" t="s">
        <v>24</v>
      </c>
      <c r="B13" s="4" t="s">
        <v>16</v>
      </c>
      <c r="C13" s="4" t="s">
        <v>17</v>
      </c>
      <c r="D13" s="4" t="s">
        <v>25</v>
      </c>
      <c r="E13" s="4"/>
      <c r="F13" s="4"/>
      <c r="G13" s="4"/>
      <c r="H13" s="4"/>
      <c r="I13" s="4"/>
      <c r="J13" s="5">
        <v>0</v>
      </c>
      <c r="K13" s="19">
        <v>1459929700</v>
      </c>
      <c r="L13" s="19">
        <v>1445330388.3499999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1459929700</v>
      </c>
      <c r="U13" s="19">
        <v>935937571.01999998</v>
      </c>
      <c r="V13" s="19">
        <v>935937571.01999998</v>
      </c>
      <c r="W13" s="19">
        <v>0</v>
      </c>
      <c r="X13" s="19">
        <v>0</v>
      </c>
      <c r="Y13" s="19">
        <v>0</v>
      </c>
      <c r="Z13" s="19">
        <v>0</v>
      </c>
      <c r="AA13" s="19">
        <v>935937307.92999995</v>
      </c>
      <c r="AB13" s="19">
        <v>935937307.92999995</v>
      </c>
      <c r="AC13" s="19">
        <v>718693906.49000001</v>
      </c>
      <c r="AD13" s="19">
        <v>711506960.19000006</v>
      </c>
      <c r="AE13" s="19">
        <v>7186946.2999999998</v>
      </c>
      <c r="AF13" s="19">
        <v>718693906.49000001</v>
      </c>
      <c r="AG13" s="19">
        <v>217243401.44</v>
      </c>
      <c r="AH13" s="19">
        <v>523992392.06999999</v>
      </c>
      <c r="AI13" s="20">
        <v>0.64108381926198232</v>
      </c>
      <c r="AJ13" s="19">
        <v>523992392.06999999</v>
      </c>
      <c r="AK13" s="20">
        <v>0.64108381926198232</v>
      </c>
      <c r="AL13" s="21">
        <f t="shared" si="0"/>
        <v>741235793.50999999</v>
      </c>
      <c r="AM13" s="7">
        <f t="shared" si="1"/>
        <v>49.227980394535436</v>
      </c>
      <c r="AN13" s="45"/>
      <c r="AO13" s="39">
        <f t="shared" si="2"/>
        <v>741235793.50999999</v>
      </c>
      <c r="AP13" s="24"/>
      <c r="AQ13" s="24"/>
    </row>
    <row r="14" spans="1:43" ht="25.5" hidden="1" collapsed="1" x14ac:dyDescent="0.25">
      <c r="A14" s="25" t="s">
        <v>26</v>
      </c>
      <c r="B14" s="26" t="s">
        <v>27</v>
      </c>
      <c r="C14" s="4" t="s">
        <v>17</v>
      </c>
      <c r="D14" s="26"/>
      <c r="E14" s="4"/>
      <c r="F14" s="4"/>
      <c r="G14" s="4"/>
      <c r="H14" s="4"/>
      <c r="I14" s="4"/>
      <c r="J14" s="5">
        <v>0</v>
      </c>
      <c r="K14" s="27">
        <v>1959007381.5799999</v>
      </c>
      <c r="L14" s="19">
        <v>1685094642.8900001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1959007381.5799999</v>
      </c>
      <c r="U14" s="19">
        <v>1737685838.49</v>
      </c>
      <c r="V14" s="19">
        <v>1737685838.49</v>
      </c>
      <c r="W14" s="19">
        <v>0</v>
      </c>
      <c r="X14" s="19">
        <v>0</v>
      </c>
      <c r="Y14" s="19">
        <v>0</v>
      </c>
      <c r="Z14" s="19">
        <v>0</v>
      </c>
      <c r="AA14" s="19">
        <v>1680339898.45</v>
      </c>
      <c r="AB14" s="19">
        <v>1680339898.45</v>
      </c>
      <c r="AC14" s="27">
        <v>1674284118.71</v>
      </c>
      <c r="AD14" s="19">
        <v>1441283724.51</v>
      </c>
      <c r="AE14" s="19">
        <v>233000394.19999999</v>
      </c>
      <c r="AF14" s="19">
        <v>1674284118.71</v>
      </c>
      <c r="AG14" s="19">
        <v>6055779.7400000002</v>
      </c>
      <c r="AH14" s="19">
        <v>278667483.13</v>
      </c>
      <c r="AI14" s="20">
        <v>0.85775067222807189</v>
      </c>
      <c r="AJ14" s="19">
        <v>278667483.13</v>
      </c>
      <c r="AK14" s="20">
        <v>0.85775067222807189</v>
      </c>
      <c r="AL14" s="28">
        <f t="shared" si="0"/>
        <v>284723262.86999989</v>
      </c>
      <c r="AM14" s="29">
        <f t="shared" si="1"/>
        <v>85.465942316135539</v>
      </c>
      <c r="AN14" s="36">
        <f>SUMIF($B15:$B$160,$B14,$AN15:$AN$160)</f>
        <v>0</v>
      </c>
      <c r="AO14" s="37">
        <f t="shared" si="2"/>
        <v>284723262.86999989</v>
      </c>
      <c r="AP14" s="38"/>
      <c r="AQ14" s="38"/>
    </row>
    <row r="15" spans="1:43" ht="89.25" hidden="1" outlineLevel="1" x14ac:dyDescent="0.25">
      <c r="A15" s="3" t="s">
        <v>28</v>
      </c>
      <c r="B15" s="4" t="s">
        <v>27</v>
      </c>
      <c r="C15" s="4" t="s">
        <v>17</v>
      </c>
      <c r="D15" s="4" t="s">
        <v>29</v>
      </c>
      <c r="E15" s="4"/>
      <c r="F15" s="4"/>
      <c r="G15" s="4"/>
      <c r="H15" s="4"/>
      <c r="I15" s="4"/>
      <c r="J15" s="5">
        <v>0</v>
      </c>
      <c r="K15" s="19">
        <v>57111313.100000001</v>
      </c>
      <c r="L15" s="19">
        <v>56540200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57111313.100000001</v>
      </c>
      <c r="U15" s="19">
        <v>14290440</v>
      </c>
      <c r="V15" s="19">
        <v>14290440</v>
      </c>
      <c r="W15" s="19">
        <v>0</v>
      </c>
      <c r="X15" s="19">
        <v>0</v>
      </c>
      <c r="Y15" s="19">
        <v>0</v>
      </c>
      <c r="Z15" s="19">
        <v>0</v>
      </c>
      <c r="AA15" s="19">
        <v>14290440</v>
      </c>
      <c r="AB15" s="19">
        <v>14290440</v>
      </c>
      <c r="AC15" s="19">
        <v>14388713.68</v>
      </c>
      <c r="AD15" s="19">
        <v>14244826.6</v>
      </c>
      <c r="AE15" s="19">
        <v>143887.07999999999</v>
      </c>
      <c r="AF15" s="19">
        <v>14388713.68</v>
      </c>
      <c r="AG15" s="19">
        <v>-98273.68</v>
      </c>
      <c r="AH15" s="19">
        <v>42820873.100000001</v>
      </c>
      <c r="AI15" s="20">
        <v>0.25022082708863508</v>
      </c>
      <c r="AJ15" s="19">
        <v>42820873.100000001</v>
      </c>
      <c r="AK15" s="20">
        <v>0.25022082708863508</v>
      </c>
      <c r="AL15" s="21">
        <f t="shared" si="0"/>
        <v>42722599.420000002</v>
      </c>
      <c r="AM15" s="7">
        <f t="shared" si="1"/>
        <v>25.194156637242511</v>
      </c>
      <c r="AN15" s="45"/>
      <c r="AO15" s="39">
        <f t="shared" si="2"/>
        <v>42722599.420000002</v>
      </c>
      <c r="AP15" s="24"/>
      <c r="AQ15" s="24"/>
    </row>
    <row r="16" spans="1:43" ht="114.75" hidden="1" outlineLevel="1" x14ac:dyDescent="0.25">
      <c r="A16" s="3" t="s">
        <v>30</v>
      </c>
      <c r="B16" s="4" t="s">
        <v>27</v>
      </c>
      <c r="C16" s="4" t="s">
        <v>17</v>
      </c>
      <c r="D16" s="4" t="s">
        <v>31</v>
      </c>
      <c r="E16" s="4"/>
      <c r="F16" s="4"/>
      <c r="G16" s="4"/>
      <c r="H16" s="4"/>
      <c r="I16" s="4"/>
      <c r="J16" s="5">
        <v>0</v>
      </c>
      <c r="K16" s="19">
        <v>39827272.729999997</v>
      </c>
      <c r="L16" s="19">
        <v>39429000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39827272.729999997</v>
      </c>
      <c r="U16" s="19">
        <v>39827272.729999997</v>
      </c>
      <c r="V16" s="19">
        <v>39827272.729999997</v>
      </c>
      <c r="W16" s="19">
        <v>0</v>
      </c>
      <c r="X16" s="19">
        <v>0</v>
      </c>
      <c r="Y16" s="19">
        <v>0</v>
      </c>
      <c r="Z16" s="19">
        <v>0</v>
      </c>
      <c r="AA16" s="19">
        <v>39827272.729999997</v>
      </c>
      <c r="AB16" s="19">
        <v>39827272.729999997</v>
      </c>
      <c r="AC16" s="19">
        <v>39778135.890000001</v>
      </c>
      <c r="AD16" s="19">
        <v>39380354.530000001</v>
      </c>
      <c r="AE16" s="19">
        <v>397781.36</v>
      </c>
      <c r="AF16" s="19">
        <v>39778135.890000001</v>
      </c>
      <c r="AG16" s="19">
        <v>49136.84</v>
      </c>
      <c r="AH16" s="19">
        <v>0</v>
      </c>
      <c r="AI16" s="20">
        <v>1</v>
      </c>
      <c r="AJ16" s="19">
        <v>0</v>
      </c>
      <c r="AK16" s="20">
        <v>1</v>
      </c>
      <c r="AL16" s="21">
        <f t="shared" si="0"/>
        <v>49136.839999996126</v>
      </c>
      <c r="AM16" s="7">
        <f t="shared" si="1"/>
        <v>99.876625144952541</v>
      </c>
      <c r="AN16" s="45"/>
      <c r="AO16" s="39">
        <f t="shared" si="2"/>
        <v>49136.839999996126</v>
      </c>
      <c r="AP16" s="24"/>
      <c r="AQ16" s="24"/>
    </row>
    <row r="17" spans="1:43" ht="140.25" hidden="1" outlineLevel="1" x14ac:dyDescent="0.25">
      <c r="A17" s="3" t="s">
        <v>32</v>
      </c>
      <c r="B17" s="4" t="s">
        <v>27</v>
      </c>
      <c r="C17" s="4" t="s">
        <v>17</v>
      </c>
      <c r="D17" s="4" t="s">
        <v>33</v>
      </c>
      <c r="E17" s="4"/>
      <c r="F17" s="4"/>
      <c r="G17" s="4"/>
      <c r="H17" s="4"/>
      <c r="I17" s="4"/>
      <c r="J17" s="5">
        <v>0</v>
      </c>
      <c r="K17" s="19">
        <v>51000000</v>
      </c>
      <c r="L17" s="19">
        <v>47430000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51000000</v>
      </c>
      <c r="U17" s="19">
        <v>42543811.609999999</v>
      </c>
      <c r="V17" s="19">
        <v>42543811.609999999</v>
      </c>
      <c r="W17" s="19">
        <v>0</v>
      </c>
      <c r="X17" s="19">
        <v>0</v>
      </c>
      <c r="Y17" s="19">
        <v>0</v>
      </c>
      <c r="Z17" s="19">
        <v>0</v>
      </c>
      <c r="AA17" s="19">
        <v>42543811.609999999</v>
      </c>
      <c r="AB17" s="19">
        <v>42543811.609999999</v>
      </c>
      <c r="AC17" s="19">
        <v>36543811.609999999</v>
      </c>
      <c r="AD17" s="19">
        <v>33985744.799999997</v>
      </c>
      <c r="AE17" s="19">
        <v>2558066.81</v>
      </c>
      <c r="AF17" s="19">
        <v>36543811.609999999</v>
      </c>
      <c r="AG17" s="19">
        <v>6000000</v>
      </c>
      <c r="AH17" s="19">
        <v>8456188.3900000006</v>
      </c>
      <c r="AI17" s="20">
        <v>0.83419238450980393</v>
      </c>
      <c r="AJ17" s="19">
        <v>8456188.3900000006</v>
      </c>
      <c r="AK17" s="20">
        <v>0.83419238450980393</v>
      </c>
      <c r="AL17" s="21">
        <f t="shared" si="0"/>
        <v>14456188.390000001</v>
      </c>
      <c r="AM17" s="7">
        <f t="shared" si="1"/>
        <v>71.654532568627445</v>
      </c>
      <c r="AN17" s="45"/>
      <c r="AO17" s="39">
        <f t="shared" si="2"/>
        <v>14456188.390000001</v>
      </c>
      <c r="AP17" s="24"/>
      <c r="AQ17" s="24"/>
    </row>
    <row r="18" spans="1:43" ht="38.25" hidden="1" outlineLevel="1" x14ac:dyDescent="0.25">
      <c r="A18" s="3" t="s">
        <v>34</v>
      </c>
      <c r="B18" s="4" t="s">
        <v>27</v>
      </c>
      <c r="C18" s="4" t="s">
        <v>17</v>
      </c>
      <c r="D18" s="4" t="s">
        <v>35</v>
      </c>
      <c r="E18" s="4"/>
      <c r="F18" s="4"/>
      <c r="G18" s="4"/>
      <c r="H18" s="4"/>
      <c r="I18" s="4"/>
      <c r="J18" s="5">
        <v>0</v>
      </c>
      <c r="K18" s="19">
        <v>73464300</v>
      </c>
      <c r="L18" s="19">
        <v>73464300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73464300</v>
      </c>
      <c r="U18" s="19">
        <v>72902701.170000002</v>
      </c>
      <c r="V18" s="19">
        <v>72902701.170000002</v>
      </c>
      <c r="W18" s="19">
        <v>0</v>
      </c>
      <c r="X18" s="19">
        <v>0</v>
      </c>
      <c r="Y18" s="19">
        <v>0</v>
      </c>
      <c r="Z18" s="19">
        <v>0</v>
      </c>
      <c r="AA18" s="19">
        <v>72902701.170000002</v>
      </c>
      <c r="AB18" s="19">
        <v>72902701.170000002</v>
      </c>
      <c r="AC18" s="19">
        <v>72802784.590000004</v>
      </c>
      <c r="AD18" s="19">
        <v>72802784.590000004</v>
      </c>
      <c r="AE18" s="19">
        <v>0</v>
      </c>
      <c r="AF18" s="19">
        <v>72802784.590000004</v>
      </c>
      <c r="AG18" s="19">
        <v>99916.58</v>
      </c>
      <c r="AH18" s="19">
        <v>561598.82999999996</v>
      </c>
      <c r="AI18" s="20">
        <v>0.9923554865424431</v>
      </c>
      <c r="AJ18" s="19">
        <v>561598.82999999996</v>
      </c>
      <c r="AK18" s="20">
        <v>0.9923554865424431</v>
      </c>
      <c r="AL18" s="21">
        <f t="shared" si="0"/>
        <v>661515.40999999642</v>
      </c>
      <c r="AM18" s="7">
        <f t="shared" si="1"/>
        <v>99.099541668538322</v>
      </c>
      <c r="AN18" s="45"/>
      <c r="AO18" s="39">
        <f t="shared" si="2"/>
        <v>661515.40999999642</v>
      </c>
      <c r="AP18" s="24"/>
      <c r="AQ18" s="24"/>
    </row>
    <row r="19" spans="1:43" ht="63.75" hidden="1" outlineLevel="1" x14ac:dyDescent="0.25">
      <c r="A19" s="3" t="s">
        <v>36</v>
      </c>
      <c r="B19" s="4" t="s">
        <v>27</v>
      </c>
      <c r="C19" s="4" t="s">
        <v>17</v>
      </c>
      <c r="D19" s="4" t="s">
        <v>37</v>
      </c>
      <c r="E19" s="4"/>
      <c r="F19" s="4"/>
      <c r="G19" s="4"/>
      <c r="H19" s="4"/>
      <c r="I19" s="4"/>
      <c r="J19" s="5">
        <v>0</v>
      </c>
      <c r="K19" s="19">
        <v>230751333.33000001</v>
      </c>
      <c r="L19" s="19">
        <v>204244600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230751333.33000001</v>
      </c>
      <c r="U19" s="19">
        <v>204244600</v>
      </c>
      <c r="V19" s="19">
        <v>204244600</v>
      </c>
      <c r="W19" s="19">
        <v>0</v>
      </c>
      <c r="X19" s="19">
        <v>0</v>
      </c>
      <c r="Y19" s="19">
        <v>0</v>
      </c>
      <c r="Z19" s="19">
        <v>0</v>
      </c>
      <c r="AA19" s="19">
        <v>204244600</v>
      </c>
      <c r="AB19" s="19">
        <v>204244600</v>
      </c>
      <c r="AC19" s="19">
        <v>204244600</v>
      </c>
      <c r="AD19" s="19">
        <v>180782732.78</v>
      </c>
      <c r="AE19" s="19">
        <v>23461867.219999999</v>
      </c>
      <c r="AF19" s="19">
        <v>204244600</v>
      </c>
      <c r="AG19" s="19">
        <v>0</v>
      </c>
      <c r="AH19" s="19">
        <v>26506733.329999998</v>
      </c>
      <c r="AI19" s="20">
        <v>0.88512857998487737</v>
      </c>
      <c r="AJ19" s="19">
        <v>26506733.329999998</v>
      </c>
      <c r="AK19" s="20">
        <v>0.88512857998487737</v>
      </c>
      <c r="AL19" s="21">
        <f t="shared" si="0"/>
        <v>26506733.330000013</v>
      </c>
      <c r="AM19" s="7">
        <f t="shared" si="1"/>
        <v>88.512857998487732</v>
      </c>
      <c r="AN19" s="45"/>
      <c r="AO19" s="39">
        <f t="shared" si="2"/>
        <v>26506733.330000013</v>
      </c>
      <c r="AP19" s="24"/>
      <c r="AQ19" s="24"/>
    </row>
    <row r="20" spans="1:43" ht="51" hidden="1" outlineLevel="1" x14ac:dyDescent="0.25">
      <c r="A20" s="3" t="s">
        <v>38</v>
      </c>
      <c r="B20" s="4" t="s">
        <v>27</v>
      </c>
      <c r="C20" s="4" t="s">
        <v>17</v>
      </c>
      <c r="D20" s="4" t="s">
        <v>39</v>
      </c>
      <c r="E20" s="4"/>
      <c r="F20" s="4"/>
      <c r="G20" s="4"/>
      <c r="H20" s="4"/>
      <c r="I20" s="4"/>
      <c r="J20" s="5">
        <v>0</v>
      </c>
      <c r="K20" s="19">
        <v>124242800</v>
      </c>
      <c r="L20" s="19">
        <v>124242800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124242800</v>
      </c>
      <c r="U20" s="19">
        <v>124242800</v>
      </c>
      <c r="V20" s="19">
        <v>124242800</v>
      </c>
      <c r="W20" s="19">
        <v>0</v>
      </c>
      <c r="X20" s="19">
        <v>0</v>
      </c>
      <c r="Y20" s="19">
        <v>0</v>
      </c>
      <c r="Z20" s="19">
        <v>0</v>
      </c>
      <c r="AA20" s="19">
        <v>124242800</v>
      </c>
      <c r="AB20" s="19">
        <v>124242800</v>
      </c>
      <c r="AC20" s="19">
        <v>124242800</v>
      </c>
      <c r="AD20" s="19">
        <v>124242800</v>
      </c>
      <c r="AE20" s="19">
        <v>0</v>
      </c>
      <c r="AF20" s="19">
        <v>124242800</v>
      </c>
      <c r="AG20" s="19">
        <v>0</v>
      </c>
      <c r="AH20" s="19">
        <v>0</v>
      </c>
      <c r="AI20" s="20">
        <v>1</v>
      </c>
      <c r="AJ20" s="19">
        <v>0</v>
      </c>
      <c r="AK20" s="20">
        <v>1</v>
      </c>
      <c r="AL20" s="21">
        <f t="shared" si="0"/>
        <v>0</v>
      </c>
      <c r="AM20" s="7">
        <f t="shared" si="1"/>
        <v>100</v>
      </c>
      <c r="AN20" s="45"/>
      <c r="AO20" s="39">
        <f t="shared" si="2"/>
        <v>0</v>
      </c>
      <c r="AP20" s="24"/>
      <c r="AQ20" s="24"/>
    </row>
    <row r="21" spans="1:43" ht="25.5" hidden="1" outlineLevel="1" x14ac:dyDescent="0.25">
      <c r="A21" s="3" t="s">
        <v>40</v>
      </c>
      <c r="B21" s="4" t="s">
        <v>27</v>
      </c>
      <c r="C21" s="4" t="s">
        <v>17</v>
      </c>
      <c r="D21" s="4" t="s">
        <v>41</v>
      </c>
      <c r="E21" s="4"/>
      <c r="F21" s="4"/>
      <c r="G21" s="4"/>
      <c r="H21" s="4"/>
      <c r="I21" s="4"/>
      <c r="J21" s="5">
        <v>0</v>
      </c>
      <c r="K21" s="19">
        <v>41690215.049999997</v>
      </c>
      <c r="L21" s="19">
        <v>38771900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41690215.049999997</v>
      </c>
      <c r="U21" s="19">
        <v>41690215.049999997</v>
      </c>
      <c r="V21" s="19">
        <v>41690215.049999997</v>
      </c>
      <c r="W21" s="19">
        <v>0</v>
      </c>
      <c r="X21" s="19">
        <v>0</v>
      </c>
      <c r="Y21" s="19">
        <v>0</v>
      </c>
      <c r="Z21" s="19">
        <v>0</v>
      </c>
      <c r="AA21" s="19">
        <v>41690215.049999997</v>
      </c>
      <c r="AB21" s="19">
        <v>41690215.049999997</v>
      </c>
      <c r="AC21" s="19">
        <v>41690215.049999997</v>
      </c>
      <c r="AD21" s="19">
        <v>38771899.990000002</v>
      </c>
      <c r="AE21" s="19">
        <v>2918315.06</v>
      </c>
      <c r="AF21" s="19">
        <v>41690215.049999997</v>
      </c>
      <c r="AG21" s="19">
        <v>0</v>
      </c>
      <c r="AH21" s="19">
        <v>0</v>
      </c>
      <c r="AI21" s="20">
        <v>1</v>
      </c>
      <c r="AJ21" s="19">
        <v>0</v>
      </c>
      <c r="AK21" s="20">
        <v>1</v>
      </c>
      <c r="AL21" s="21">
        <f t="shared" si="0"/>
        <v>0</v>
      </c>
      <c r="AM21" s="7">
        <f t="shared" si="1"/>
        <v>100</v>
      </c>
      <c r="AN21" s="45"/>
      <c r="AO21" s="39">
        <f t="shared" si="2"/>
        <v>0</v>
      </c>
      <c r="AP21" s="24"/>
      <c r="AQ21" s="24"/>
    </row>
    <row r="22" spans="1:43" ht="127.5" hidden="1" outlineLevel="1" x14ac:dyDescent="0.25">
      <c r="A22" s="3" t="s">
        <v>42</v>
      </c>
      <c r="B22" s="4" t="s">
        <v>27</v>
      </c>
      <c r="C22" s="4" t="s">
        <v>17</v>
      </c>
      <c r="D22" s="4" t="s">
        <v>43</v>
      </c>
      <c r="E22" s="4"/>
      <c r="F22" s="4"/>
      <c r="G22" s="4"/>
      <c r="H22" s="4"/>
      <c r="I22" s="4"/>
      <c r="J22" s="5">
        <v>0</v>
      </c>
      <c r="K22" s="19">
        <v>13040645.16</v>
      </c>
      <c r="L22" s="19">
        <v>12127800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13040645.16</v>
      </c>
      <c r="U22" s="19">
        <v>13040645.16</v>
      </c>
      <c r="V22" s="19">
        <v>13040645.16</v>
      </c>
      <c r="W22" s="19">
        <v>0</v>
      </c>
      <c r="X22" s="19">
        <v>0</v>
      </c>
      <c r="Y22" s="19">
        <v>0</v>
      </c>
      <c r="Z22" s="19">
        <v>0</v>
      </c>
      <c r="AA22" s="19">
        <v>13040645.16</v>
      </c>
      <c r="AB22" s="19">
        <v>13040645.16</v>
      </c>
      <c r="AC22" s="19">
        <v>13040645.16</v>
      </c>
      <c r="AD22" s="19">
        <v>12127800</v>
      </c>
      <c r="AE22" s="19">
        <v>912845.16</v>
      </c>
      <c r="AF22" s="19">
        <v>13040645.16</v>
      </c>
      <c r="AG22" s="19">
        <v>0</v>
      </c>
      <c r="AH22" s="19">
        <v>0</v>
      </c>
      <c r="AI22" s="20">
        <v>1</v>
      </c>
      <c r="AJ22" s="19">
        <v>0</v>
      </c>
      <c r="AK22" s="20">
        <v>1</v>
      </c>
      <c r="AL22" s="21">
        <f t="shared" si="0"/>
        <v>0</v>
      </c>
      <c r="AM22" s="7">
        <f t="shared" si="1"/>
        <v>100</v>
      </c>
      <c r="AN22" s="45"/>
      <c r="AO22" s="39">
        <f t="shared" si="2"/>
        <v>0</v>
      </c>
      <c r="AP22" s="24"/>
      <c r="AQ22" s="24"/>
    </row>
    <row r="23" spans="1:43" ht="204" hidden="1" outlineLevel="1" x14ac:dyDescent="0.25">
      <c r="A23" s="3" t="s">
        <v>44</v>
      </c>
      <c r="B23" s="4" t="s">
        <v>27</v>
      </c>
      <c r="C23" s="4" t="s">
        <v>17</v>
      </c>
      <c r="D23" s="4" t="s">
        <v>45</v>
      </c>
      <c r="E23" s="4"/>
      <c r="F23" s="4"/>
      <c r="G23" s="4"/>
      <c r="H23" s="4"/>
      <c r="I23" s="4"/>
      <c r="J23" s="5">
        <v>0</v>
      </c>
      <c r="K23" s="19">
        <v>2218279.5699999998</v>
      </c>
      <c r="L23" s="19">
        <v>2063000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2218279.5699999998</v>
      </c>
      <c r="U23" s="19">
        <v>2218279.5699999998</v>
      </c>
      <c r="V23" s="19">
        <v>2218279.5699999998</v>
      </c>
      <c r="W23" s="19">
        <v>0</v>
      </c>
      <c r="X23" s="19">
        <v>0</v>
      </c>
      <c r="Y23" s="19">
        <v>0</v>
      </c>
      <c r="Z23" s="19">
        <v>0</v>
      </c>
      <c r="AA23" s="19">
        <v>2218279.5699999998</v>
      </c>
      <c r="AB23" s="19">
        <v>2218279.5699999998</v>
      </c>
      <c r="AC23" s="19">
        <v>2218279.5699999998</v>
      </c>
      <c r="AD23" s="19">
        <v>2063000</v>
      </c>
      <c r="AE23" s="19">
        <v>155279.57</v>
      </c>
      <c r="AF23" s="19">
        <v>2218279.5699999998</v>
      </c>
      <c r="AG23" s="19">
        <v>0</v>
      </c>
      <c r="AH23" s="19">
        <v>0</v>
      </c>
      <c r="AI23" s="20">
        <v>1</v>
      </c>
      <c r="AJ23" s="19">
        <v>0</v>
      </c>
      <c r="AK23" s="20">
        <v>1</v>
      </c>
      <c r="AL23" s="21">
        <f t="shared" si="0"/>
        <v>0</v>
      </c>
      <c r="AM23" s="7">
        <f t="shared" si="1"/>
        <v>100</v>
      </c>
      <c r="AN23" s="45"/>
      <c r="AO23" s="39">
        <f t="shared" si="2"/>
        <v>0</v>
      </c>
      <c r="AP23" s="24"/>
      <c r="AQ23" s="24"/>
    </row>
    <row r="24" spans="1:43" ht="127.5" hidden="1" outlineLevel="1" x14ac:dyDescent="0.25">
      <c r="A24" s="3" t="s">
        <v>46</v>
      </c>
      <c r="B24" s="4" t="s">
        <v>27</v>
      </c>
      <c r="C24" s="4" t="s">
        <v>17</v>
      </c>
      <c r="D24" s="4" t="s">
        <v>47</v>
      </c>
      <c r="E24" s="4"/>
      <c r="F24" s="4"/>
      <c r="G24" s="4"/>
      <c r="H24" s="4"/>
      <c r="I24" s="4"/>
      <c r="J24" s="5">
        <v>0</v>
      </c>
      <c r="K24" s="19">
        <v>2054516.13</v>
      </c>
      <c r="L24" s="19">
        <v>1910700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2054516.13</v>
      </c>
      <c r="U24" s="19">
        <v>2054516.13</v>
      </c>
      <c r="V24" s="19">
        <v>2054516.13</v>
      </c>
      <c r="W24" s="19">
        <v>0</v>
      </c>
      <c r="X24" s="19">
        <v>0</v>
      </c>
      <c r="Y24" s="19">
        <v>0</v>
      </c>
      <c r="Z24" s="19">
        <v>0</v>
      </c>
      <c r="AA24" s="19">
        <v>2054516.13</v>
      </c>
      <c r="AB24" s="19">
        <v>2054516.13</v>
      </c>
      <c r="AC24" s="19">
        <v>2054516.13</v>
      </c>
      <c r="AD24" s="19">
        <v>1910700</v>
      </c>
      <c r="AE24" s="19">
        <v>143816.13</v>
      </c>
      <c r="AF24" s="19">
        <v>2054516.13</v>
      </c>
      <c r="AG24" s="19">
        <v>0</v>
      </c>
      <c r="AH24" s="19">
        <v>0</v>
      </c>
      <c r="AI24" s="20">
        <v>1</v>
      </c>
      <c r="AJ24" s="19">
        <v>0</v>
      </c>
      <c r="AK24" s="20">
        <v>1</v>
      </c>
      <c r="AL24" s="21">
        <f t="shared" si="0"/>
        <v>0</v>
      </c>
      <c r="AM24" s="7">
        <f t="shared" si="1"/>
        <v>100</v>
      </c>
      <c r="AN24" s="45"/>
      <c r="AO24" s="39">
        <f t="shared" si="2"/>
        <v>0</v>
      </c>
      <c r="AP24" s="24"/>
      <c r="AQ24" s="24"/>
    </row>
    <row r="25" spans="1:43" ht="280.5" hidden="1" outlineLevel="1" x14ac:dyDescent="0.25">
      <c r="A25" s="3" t="s">
        <v>48</v>
      </c>
      <c r="B25" s="4" t="s">
        <v>27</v>
      </c>
      <c r="C25" s="4" t="s">
        <v>17</v>
      </c>
      <c r="D25" s="4" t="s">
        <v>49</v>
      </c>
      <c r="E25" s="4"/>
      <c r="F25" s="4"/>
      <c r="G25" s="4"/>
      <c r="H25" s="4"/>
      <c r="I25" s="4"/>
      <c r="J25" s="5">
        <v>0</v>
      </c>
      <c r="K25" s="19">
        <v>3078200</v>
      </c>
      <c r="L25" s="19">
        <v>3078200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3078200</v>
      </c>
      <c r="U25" s="19">
        <v>1710009.5</v>
      </c>
      <c r="V25" s="19">
        <v>1710009.5</v>
      </c>
      <c r="W25" s="19">
        <v>0</v>
      </c>
      <c r="X25" s="19">
        <v>0</v>
      </c>
      <c r="Y25" s="19">
        <v>0</v>
      </c>
      <c r="Z25" s="19">
        <v>0</v>
      </c>
      <c r="AA25" s="19">
        <v>1710009.5</v>
      </c>
      <c r="AB25" s="19">
        <v>1710009.5</v>
      </c>
      <c r="AC25" s="19">
        <v>1705009.5</v>
      </c>
      <c r="AD25" s="19">
        <v>1705009.5</v>
      </c>
      <c r="AE25" s="19">
        <v>0</v>
      </c>
      <c r="AF25" s="19">
        <v>1705009.5</v>
      </c>
      <c r="AG25" s="19">
        <v>5000</v>
      </c>
      <c r="AH25" s="19">
        <v>1368190.5</v>
      </c>
      <c r="AI25" s="20">
        <v>0.55552254564355796</v>
      </c>
      <c r="AJ25" s="19">
        <v>1368190.5</v>
      </c>
      <c r="AK25" s="20">
        <v>0.55552254564355796</v>
      </c>
      <c r="AL25" s="21">
        <f t="shared" si="0"/>
        <v>1373190.5</v>
      </c>
      <c r="AM25" s="7">
        <f t="shared" si="1"/>
        <v>55.389821973880835</v>
      </c>
      <c r="AN25" s="45"/>
      <c r="AO25" s="39">
        <f t="shared" si="2"/>
        <v>1373190.5</v>
      </c>
      <c r="AP25" s="24"/>
      <c r="AQ25" s="24"/>
    </row>
    <row r="26" spans="1:43" ht="204" hidden="1" outlineLevel="1" x14ac:dyDescent="0.25">
      <c r="A26" s="3" t="s">
        <v>50</v>
      </c>
      <c r="B26" s="4" t="s">
        <v>27</v>
      </c>
      <c r="C26" s="4" t="s">
        <v>17</v>
      </c>
      <c r="D26" s="4" t="s">
        <v>51</v>
      </c>
      <c r="E26" s="4"/>
      <c r="F26" s="4"/>
      <c r="G26" s="4"/>
      <c r="H26" s="4"/>
      <c r="I26" s="4"/>
      <c r="J26" s="5">
        <v>0</v>
      </c>
      <c r="K26" s="19">
        <v>4609080</v>
      </c>
      <c r="L26" s="19">
        <v>4609080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4609080</v>
      </c>
      <c r="U26" s="19">
        <v>3840900</v>
      </c>
      <c r="V26" s="19">
        <v>3840900</v>
      </c>
      <c r="W26" s="19">
        <v>0</v>
      </c>
      <c r="X26" s="19">
        <v>0</v>
      </c>
      <c r="Y26" s="19">
        <v>0</v>
      </c>
      <c r="Z26" s="19">
        <v>0</v>
      </c>
      <c r="AA26" s="19">
        <v>3840900</v>
      </c>
      <c r="AB26" s="19">
        <v>3840900</v>
      </c>
      <c r="AC26" s="19">
        <v>3840900</v>
      </c>
      <c r="AD26" s="19">
        <v>3840900</v>
      </c>
      <c r="AE26" s="19">
        <v>0</v>
      </c>
      <c r="AF26" s="19">
        <v>3840900</v>
      </c>
      <c r="AG26" s="19">
        <v>0</v>
      </c>
      <c r="AH26" s="19">
        <v>768180</v>
      </c>
      <c r="AI26" s="20">
        <v>0.83333333333333337</v>
      </c>
      <c r="AJ26" s="19">
        <v>768180</v>
      </c>
      <c r="AK26" s="20">
        <v>0.83333333333333337</v>
      </c>
      <c r="AL26" s="21">
        <f t="shared" si="0"/>
        <v>768180</v>
      </c>
      <c r="AM26" s="7">
        <f t="shared" si="1"/>
        <v>83.333333333333343</v>
      </c>
      <c r="AN26" s="45"/>
      <c r="AO26" s="39">
        <f t="shared" si="2"/>
        <v>768180</v>
      </c>
      <c r="AP26" s="24"/>
      <c r="AQ26" s="24"/>
    </row>
    <row r="27" spans="1:43" ht="76.5" hidden="1" outlineLevel="1" x14ac:dyDescent="0.25">
      <c r="A27" s="3" t="s">
        <v>52</v>
      </c>
      <c r="B27" s="4" t="s">
        <v>27</v>
      </c>
      <c r="C27" s="4" t="s">
        <v>17</v>
      </c>
      <c r="D27" s="4" t="s">
        <v>53</v>
      </c>
      <c r="E27" s="4"/>
      <c r="F27" s="4"/>
      <c r="G27" s="4"/>
      <c r="H27" s="4"/>
      <c r="I27" s="4"/>
      <c r="J27" s="5">
        <v>0</v>
      </c>
      <c r="K27" s="19">
        <v>308929779.11000001</v>
      </c>
      <c r="L27" s="19">
        <v>301978859.07999998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308929779.11000001</v>
      </c>
      <c r="U27" s="19">
        <v>308929779.11000001</v>
      </c>
      <c r="V27" s="19">
        <v>308929779.11000001</v>
      </c>
      <c r="W27" s="19">
        <v>0</v>
      </c>
      <c r="X27" s="19">
        <v>0</v>
      </c>
      <c r="Y27" s="19">
        <v>0</v>
      </c>
      <c r="Z27" s="19">
        <v>0</v>
      </c>
      <c r="AA27" s="19">
        <v>307366985.80000001</v>
      </c>
      <c r="AB27" s="19">
        <v>307366985.80000001</v>
      </c>
      <c r="AC27" s="19">
        <v>307366985.80000001</v>
      </c>
      <c r="AD27" s="19">
        <v>300451228.61000001</v>
      </c>
      <c r="AE27" s="19">
        <v>6915757.1900000004</v>
      </c>
      <c r="AF27" s="19">
        <v>307366985.80000001</v>
      </c>
      <c r="AG27" s="19">
        <v>0</v>
      </c>
      <c r="AH27" s="19">
        <v>1562793.31</v>
      </c>
      <c r="AI27" s="20">
        <v>0.99494126686490936</v>
      </c>
      <c r="AJ27" s="19">
        <v>1562793.31</v>
      </c>
      <c r="AK27" s="20">
        <v>0.99494126686490936</v>
      </c>
      <c r="AL27" s="21">
        <f t="shared" si="0"/>
        <v>1562793.3100000024</v>
      </c>
      <c r="AM27" s="7">
        <f t="shared" si="1"/>
        <v>99.49412668649093</v>
      </c>
      <c r="AN27" s="45"/>
      <c r="AO27" s="39">
        <f t="shared" si="2"/>
        <v>1562793.3100000024</v>
      </c>
      <c r="AP27" s="24"/>
      <c r="AQ27" s="24"/>
    </row>
    <row r="28" spans="1:43" ht="76.5" hidden="1" outlineLevel="1" x14ac:dyDescent="0.25">
      <c r="A28" s="3" t="s">
        <v>54</v>
      </c>
      <c r="B28" s="4" t="s">
        <v>27</v>
      </c>
      <c r="C28" s="4" t="s">
        <v>17</v>
      </c>
      <c r="D28" s="4" t="s">
        <v>55</v>
      </c>
      <c r="E28" s="4"/>
      <c r="F28" s="4"/>
      <c r="G28" s="4"/>
      <c r="H28" s="4"/>
      <c r="I28" s="4"/>
      <c r="J28" s="5">
        <v>0</v>
      </c>
      <c r="K28" s="19">
        <v>34000000</v>
      </c>
      <c r="L28" s="19">
        <v>33235000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34000000</v>
      </c>
      <c r="U28" s="19">
        <v>34000000</v>
      </c>
      <c r="V28" s="19">
        <v>34000000</v>
      </c>
      <c r="W28" s="19">
        <v>0</v>
      </c>
      <c r="X28" s="19">
        <v>0</v>
      </c>
      <c r="Y28" s="19">
        <v>0</v>
      </c>
      <c r="Z28" s="19">
        <v>0</v>
      </c>
      <c r="AA28" s="19">
        <v>28574863.850000001</v>
      </c>
      <c r="AB28" s="19">
        <v>28574863.850000001</v>
      </c>
      <c r="AC28" s="19">
        <v>28574863.850000001</v>
      </c>
      <c r="AD28" s="19">
        <v>27931929.420000002</v>
      </c>
      <c r="AE28" s="19">
        <v>642934.43000000005</v>
      </c>
      <c r="AF28" s="19">
        <v>28574863.850000001</v>
      </c>
      <c r="AG28" s="19">
        <v>0</v>
      </c>
      <c r="AH28" s="19">
        <v>5425136.1500000004</v>
      </c>
      <c r="AI28" s="20">
        <v>0.84043717205882351</v>
      </c>
      <c r="AJ28" s="19">
        <v>5425136.1500000004</v>
      </c>
      <c r="AK28" s="20">
        <v>0.84043717205882351</v>
      </c>
      <c r="AL28" s="21">
        <f t="shared" si="0"/>
        <v>5425136.1499999985</v>
      </c>
      <c r="AM28" s="7">
        <f t="shared" si="1"/>
        <v>84.043717205882359</v>
      </c>
      <c r="AN28" s="45"/>
      <c r="AO28" s="39">
        <f t="shared" si="2"/>
        <v>5425136.1499999985</v>
      </c>
      <c r="AP28" s="24"/>
      <c r="AQ28" s="24"/>
    </row>
    <row r="29" spans="1:43" ht="76.5" hidden="1" outlineLevel="1" x14ac:dyDescent="0.25">
      <c r="A29" s="3" t="s">
        <v>56</v>
      </c>
      <c r="B29" s="4" t="s">
        <v>27</v>
      </c>
      <c r="C29" s="4" t="s">
        <v>17</v>
      </c>
      <c r="D29" s="4" t="s">
        <v>57</v>
      </c>
      <c r="E29" s="4"/>
      <c r="F29" s="4"/>
      <c r="G29" s="4"/>
      <c r="H29" s="4"/>
      <c r="I29" s="4"/>
      <c r="J29" s="5">
        <v>0</v>
      </c>
      <c r="K29" s="19">
        <v>174849120.88999999</v>
      </c>
      <c r="L29" s="19">
        <v>170895903.81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174849120.88999999</v>
      </c>
      <c r="U29" s="19">
        <v>172258434.75</v>
      </c>
      <c r="V29" s="19">
        <v>172258434.75</v>
      </c>
      <c r="W29" s="19">
        <v>0</v>
      </c>
      <c r="X29" s="19">
        <v>0</v>
      </c>
      <c r="Y29" s="19">
        <v>0</v>
      </c>
      <c r="Z29" s="19">
        <v>0</v>
      </c>
      <c r="AA29" s="19">
        <v>172258434.75</v>
      </c>
      <c r="AB29" s="19">
        <v>172258434.75</v>
      </c>
      <c r="AC29" s="19">
        <v>172258434.75</v>
      </c>
      <c r="AD29" s="19">
        <v>168363791.28999999</v>
      </c>
      <c r="AE29" s="19">
        <v>3894643.46</v>
      </c>
      <c r="AF29" s="19">
        <v>172258434.75</v>
      </c>
      <c r="AG29" s="19">
        <v>0</v>
      </c>
      <c r="AH29" s="19">
        <v>2590686.14</v>
      </c>
      <c r="AI29" s="20">
        <v>0.98518330474403792</v>
      </c>
      <c r="AJ29" s="19">
        <v>2590686.14</v>
      </c>
      <c r="AK29" s="20">
        <v>0.98518330474403792</v>
      </c>
      <c r="AL29" s="21">
        <f t="shared" si="0"/>
        <v>2590686.1399999857</v>
      </c>
      <c r="AM29" s="7">
        <f t="shared" si="1"/>
        <v>98.518330474403797</v>
      </c>
      <c r="AN29" s="45"/>
      <c r="AO29" s="39">
        <f t="shared" si="2"/>
        <v>2590686.1399999857</v>
      </c>
      <c r="AP29" s="24"/>
      <c r="AQ29" s="24"/>
    </row>
    <row r="30" spans="1:43" ht="76.5" hidden="1" outlineLevel="1" x14ac:dyDescent="0.25">
      <c r="A30" s="3" t="s">
        <v>58</v>
      </c>
      <c r="B30" s="4" t="s">
        <v>27</v>
      </c>
      <c r="C30" s="4" t="s">
        <v>17</v>
      </c>
      <c r="D30" s="4" t="s">
        <v>59</v>
      </c>
      <c r="E30" s="4"/>
      <c r="F30" s="4"/>
      <c r="G30" s="4"/>
      <c r="H30" s="4"/>
      <c r="I30" s="4"/>
      <c r="J30" s="5">
        <v>0</v>
      </c>
      <c r="K30" s="19">
        <v>254000000</v>
      </c>
      <c r="L30" s="19">
        <v>248285000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254000000</v>
      </c>
      <c r="U30" s="19">
        <v>249931037.78999999</v>
      </c>
      <c r="V30" s="19">
        <v>249931037.78999999</v>
      </c>
      <c r="W30" s="19">
        <v>0</v>
      </c>
      <c r="X30" s="19">
        <v>0</v>
      </c>
      <c r="Y30" s="19">
        <v>0</v>
      </c>
      <c r="Z30" s="19">
        <v>0</v>
      </c>
      <c r="AA30" s="19">
        <v>220968283.15000001</v>
      </c>
      <c r="AB30" s="19">
        <v>220968283.15000001</v>
      </c>
      <c r="AC30" s="19">
        <v>220968283.15000001</v>
      </c>
      <c r="AD30" s="19">
        <v>215996496.78</v>
      </c>
      <c r="AE30" s="19">
        <v>4971786.37</v>
      </c>
      <c r="AF30" s="19">
        <v>220968283.15000001</v>
      </c>
      <c r="AG30" s="19">
        <v>0</v>
      </c>
      <c r="AH30" s="19">
        <v>33031716.850000001</v>
      </c>
      <c r="AI30" s="20">
        <v>0.86995387066929131</v>
      </c>
      <c r="AJ30" s="19">
        <v>33031716.850000001</v>
      </c>
      <c r="AK30" s="20">
        <v>0.86995387066929131</v>
      </c>
      <c r="AL30" s="21">
        <f t="shared" si="0"/>
        <v>33031716.849999994</v>
      </c>
      <c r="AM30" s="7">
        <f t="shared" si="1"/>
        <v>86.995387066929126</v>
      </c>
      <c r="AN30" s="45"/>
      <c r="AO30" s="39">
        <f t="shared" si="2"/>
        <v>33031716.849999994</v>
      </c>
      <c r="AP30" s="24"/>
      <c r="AQ30" s="24"/>
    </row>
    <row r="31" spans="1:43" ht="89.25" hidden="1" outlineLevel="1" x14ac:dyDescent="0.25">
      <c r="A31" s="3" t="s">
        <v>60</v>
      </c>
      <c r="B31" s="4" t="s">
        <v>27</v>
      </c>
      <c r="C31" s="4" t="s">
        <v>17</v>
      </c>
      <c r="D31" s="4" t="s">
        <v>61</v>
      </c>
      <c r="E31" s="4"/>
      <c r="F31" s="4"/>
      <c r="G31" s="4"/>
      <c r="H31" s="4"/>
      <c r="I31" s="4"/>
      <c r="J31" s="5">
        <v>0</v>
      </c>
      <c r="K31" s="19">
        <v>210773583</v>
      </c>
      <c r="L31" s="19">
        <v>16051100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210773583</v>
      </c>
      <c r="U31" s="19">
        <v>179157010.78</v>
      </c>
      <c r="V31" s="19">
        <v>179157010.78</v>
      </c>
      <c r="W31" s="19">
        <v>0</v>
      </c>
      <c r="X31" s="19">
        <v>0</v>
      </c>
      <c r="Y31" s="19">
        <v>0</v>
      </c>
      <c r="Z31" s="19">
        <v>0</v>
      </c>
      <c r="AA31" s="19">
        <v>179157010.78</v>
      </c>
      <c r="AB31" s="19">
        <v>179157010.78</v>
      </c>
      <c r="AC31" s="19">
        <v>179157010.78</v>
      </c>
      <c r="AD31" s="19">
        <v>13643394.25</v>
      </c>
      <c r="AE31" s="19">
        <v>165513616.53</v>
      </c>
      <c r="AF31" s="19">
        <v>179157010.78</v>
      </c>
      <c r="AG31" s="19">
        <v>0</v>
      </c>
      <c r="AH31" s="19">
        <v>31616572.219999999</v>
      </c>
      <c r="AI31" s="20">
        <v>0.8499974628224638</v>
      </c>
      <c r="AJ31" s="19">
        <v>31616572.219999999</v>
      </c>
      <c r="AK31" s="20">
        <v>0.8499974628224638</v>
      </c>
      <c r="AL31" s="21">
        <f t="shared" si="0"/>
        <v>31616572.219999999</v>
      </c>
      <c r="AM31" s="7">
        <f t="shared" si="1"/>
        <v>84.999746282246392</v>
      </c>
      <c r="AN31" s="45"/>
      <c r="AO31" s="39">
        <f t="shared" si="2"/>
        <v>31616572.219999999</v>
      </c>
      <c r="AP31" s="24"/>
      <c r="AQ31" s="24"/>
    </row>
    <row r="32" spans="1:43" ht="89.25" hidden="1" outlineLevel="1" x14ac:dyDescent="0.25">
      <c r="A32" s="3" t="s">
        <v>62</v>
      </c>
      <c r="B32" s="4" t="s">
        <v>27</v>
      </c>
      <c r="C32" s="4" t="s">
        <v>17</v>
      </c>
      <c r="D32" s="4" t="s">
        <v>63</v>
      </c>
      <c r="E32" s="4"/>
      <c r="F32" s="4"/>
      <c r="G32" s="4"/>
      <c r="H32" s="4"/>
      <c r="I32" s="4"/>
      <c r="J32" s="5">
        <v>0</v>
      </c>
      <c r="K32" s="19">
        <v>438500</v>
      </c>
      <c r="L32" s="19">
        <v>438500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438500</v>
      </c>
      <c r="U32" s="19">
        <v>266067.20000000001</v>
      </c>
      <c r="V32" s="19">
        <v>266067.20000000001</v>
      </c>
      <c r="W32" s="19">
        <v>0</v>
      </c>
      <c r="X32" s="19">
        <v>0</v>
      </c>
      <c r="Y32" s="19">
        <v>0</v>
      </c>
      <c r="Z32" s="19">
        <v>0</v>
      </c>
      <c r="AA32" s="19">
        <v>266067.20000000001</v>
      </c>
      <c r="AB32" s="19">
        <v>266067.20000000001</v>
      </c>
      <c r="AC32" s="19">
        <v>266067.20000000001</v>
      </c>
      <c r="AD32" s="19">
        <v>266067.20000000001</v>
      </c>
      <c r="AE32" s="19">
        <v>0</v>
      </c>
      <c r="AF32" s="19">
        <v>266067.20000000001</v>
      </c>
      <c r="AG32" s="19">
        <v>0</v>
      </c>
      <c r="AH32" s="19">
        <v>172432.8</v>
      </c>
      <c r="AI32" s="20">
        <v>0.60676670467502847</v>
      </c>
      <c r="AJ32" s="19">
        <v>172432.8</v>
      </c>
      <c r="AK32" s="20">
        <v>0.60676670467502847</v>
      </c>
      <c r="AL32" s="21">
        <f t="shared" si="0"/>
        <v>172432.8</v>
      </c>
      <c r="AM32" s="7">
        <f t="shared" si="1"/>
        <v>60.676670467502859</v>
      </c>
      <c r="AN32" s="45"/>
      <c r="AO32" s="39">
        <f t="shared" si="2"/>
        <v>172432.8</v>
      </c>
      <c r="AP32" s="24"/>
      <c r="AQ32" s="24"/>
    </row>
    <row r="33" spans="1:43" ht="38.25" hidden="1" outlineLevel="1" x14ac:dyDescent="0.25">
      <c r="A33" s="3" t="s">
        <v>64</v>
      </c>
      <c r="B33" s="4" t="s">
        <v>27</v>
      </c>
      <c r="C33" s="4" t="s">
        <v>17</v>
      </c>
      <c r="D33" s="4" t="s">
        <v>65</v>
      </c>
      <c r="E33" s="4"/>
      <c r="F33" s="4"/>
      <c r="G33" s="4"/>
      <c r="H33" s="4"/>
      <c r="I33" s="4"/>
      <c r="J33" s="5">
        <v>0</v>
      </c>
      <c r="K33" s="19">
        <v>41615000</v>
      </c>
      <c r="L33" s="19">
        <v>21465000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41615000</v>
      </c>
      <c r="U33" s="19">
        <v>33292000</v>
      </c>
      <c r="V33" s="19">
        <v>33292000</v>
      </c>
      <c r="W33" s="19">
        <v>0</v>
      </c>
      <c r="X33" s="19">
        <v>0</v>
      </c>
      <c r="Y33" s="19">
        <v>0</v>
      </c>
      <c r="Z33" s="19">
        <v>0</v>
      </c>
      <c r="AA33" s="19">
        <v>33292000</v>
      </c>
      <c r="AB33" s="19">
        <v>33292000</v>
      </c>
      <c r="AC33" s="19">
        <v>33292000</v>
      </c>
      <c r="AD33" s="19">
        <v>17172000</v>
      </c>
      <c r="AE33" s="19">
        <v>16120000</v>
      </c>
      <c r="AF33" s="19">
        <v>33292000</v>
      </c>
      <c r="AG33" s="19">
        <v>0</v>
      </c>
      <c r="AH33" s="19">
        <v>8323000</v>
      </c>
      <c r="AI33" s="20">
        <v>0.8</v>
      </c>
      <c r="AJ33" s="19">
        <v>8323000</v>
      </c>
      <c r="AK33" s="20">
        <v>0.8</v>
      </c>
      <c r="AL33" s="21">
        <f t="shared" si="0"/>
        <v>8323000</v>
      </c>
      <c r="AM33" s="7">
        <f t="shared" si="1"/>
        <v>80</v>
      </c>
      <c r="AN33" s="45"/>
      <c r="AO33" s="39">
        <f t="shared" si="2"/>
        <v>8323000</v>
      </c>
      <c r="AP33" s="24"/>
      <c r="AQ33" s="24"/>
    </row>
    <row r="34" spans="1:43" ht="76.5" hidden="1" outlineLevel="1" x14ac:dyDescent="0.25">
      <c r="A34" s="3" t="s">
        <v>66</v>
      </c>
      <c r="B34" s="4" t="s">
        <v>27</v>
      </c>
      <c r="C34" s="4" t="s">
        <v>17</v>
      </c>
      <c r="D34" s="4" t="s">
        <v>67</v>
      </c>
      <c r="E34" s="4"/>
      <c r="F34" s="4"/>
      <c r="G34" s="4"/>
      <c r="H34" s="4"/>
      <c r="I34" s="4"/>
      <c r="J34" s="5">
        <v>0</v>
      </c>
      <c r="K34" s="19">
        <v>142979393.94</v>
      </c>
      <c r="L34" s="19">
        <v>141549600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142979393.94</v>
      </c>
      <c r="U34" s="19">
        <v>53082507.170000002</v>
      </c>
      <c r="V34" s="19">
        <v>53082507.170000002</v>
      </c>
      <c r="W34" s="19">
        <v>0</v>
      </c>
      <c r="X34" s="19">
        <v>0</v>
      </c>
      <c r="Y34" s="19">
        <v>0</v>
      </c>
      <c r="Z34" s="19">
        <v>0</v>
      </c>
      <c r="AA34" s="19">
        <v>43988155</v>
      </c>
      <c r="AB34" s="19">
        <v>43988155</v>
      </c>
      <c r="AC34" s="19">
        <v>43988155</v>
      </c>
      <c r="AD34" s="19">
        <v>43548273.469999999</v>
      </c>
      <c r="AE34" s="19">
        <v>439881.53</v>
      </c>
      <c r="AF34" s="19">
        <v>43988155</v>
      </c>
      <c r="AG34" s="19">
        <v>0</v>
      </c>
      <c r="AH34" s="19">
        <v>98991238.939999998</v>
      </c>
      <c r="AI34" s="20">
        <v>0.30765380792185498</v>
      </c>
      <c r="AJ34" s="19">
        <v>98991238.939999998</v>
      </c>
      <c r="AK34" s="20">
        <v>0.30765380792185498</v>
      </c>
      <c r="AL34" s="21">
        <f t="shared" si="0"/>
        <v>98991238.939999998</v>
      </c>
      <c r="AM34" s="7">
        <f t="shared" si="1"/>
        <v>30.765380792185503</v>
      </c>
      <c r="AN34" s="45"/>
      <c r="AO34" s="39">
        <f t="shared" si="2"/>
        <v>98991238.939999998</v>
      </c>
      <c r="AP34" s="24"/>
      <c r="AQ34" s="24"/>
    </row>
    <row r="35" spans="1:43" ht="267.75" hidden="1" outlineLevel="1" x14ac:dyDescent="0.25">
      <c r="A35" s="3" t="s">
        <v>68</v>
      </c>
      <c r="B35" s="4" t="s">
        <v>27</v>
      </c>
      <c r="C35" s="4" t="s">
        <v>17</v>
      </c>
      <c r="D35" s="4" t="s">
        <v>69</v>
      </c>
      <c r="E35" s="4"/>
      <c r="F35" s="4"/>
      <c r="G35" s="4"/>
      <c r="H35" s="4"/>
      <c r="I35" s="4"/>
      <c r="J35" s="5">
        <v>0</v>
      </c>
      <c r="K35" s="19">
        <v>4168670</v>
      </c>
      <c r="L35" s="19">
        <v>3789700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4168670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4168670</v>
      </c>
      <c r="AI35" s="20">
        <v>0</v>
      </c>
      <c r="AJ35" s="19">
        <v>4168670</v>
      </c>
      <c r="AK35" s="20">
        <v>0</v>
      </c>
      <c r="AL35" s="21">
        <f t="shared" si="0"/>
        <v>4168670</v>
      </c>
      <c r="AM35" s="7">
        <f t="shared" si="1"/>
        <v>0</v>
      </c>
      <c r="AN35" s="45"/>
      <c r="AO35" s="39">
        <f t="shared" si="2"/>
        <v>4168670</v>
      </c>
      <c r="AP35" s="24"/>
      <c r="AQ35" s="24"/>
    </row>
    <row r="36" spans="1:43" ht="89.25" hidden="1" outlineLevel="1" x14ac:dyDescent="0.25">
      <c r="A36" s="3" t="s">
        <v>70</v>
      </c>
      <c r="B36" s="4" t="s">
        <v>27</v>
      </c>
      <c r="C36" s="4" t="s">
        <v>17</v>
      </c>
      <c r="D36" s="4" t="s">
        <v>71</v>
      </c>
      <c r="E36" s="4"/>
      <c r="F36" s="4"/>
      <c r="G36" s="4"/>
      <c r="H36" s="4"/>
      <c r="I36" s="4"/>
      <c r="J36" s="5">
        <v>0</v>
      </c>
      <c r="K36" s="19">
        <v>66728279.57</v>
      </c>
      <c r="L36" s="19">
        <v>62057300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66728279.57</v>
      </c>
      <c r="U36" s="19">
        <v>66728279.57</v>
      </c>
      <c r="V36" s="19">
        <v>66728279.57</v>
      </c>
      <c r="W36" s="19">
        <v>0</v>
      </c>
      <c r="X36" s="19">
        <v>0</v>
      </c>
      <c r="Y36" s="19">
        <v>0</v>
      </c>
      <c r="Z36" s="19">
        <v>0</v>
      </c>
      <c r="AA36" s="19">
        <v>54427375.799999997</v>
      </c>
      <c r="AB36" s="19">
        <v>54427375.799999997</v>
      </c>
      <c r="AC36" s="19">
        <v>54427375.799999997</v>
      </c>
      <c r="AD36" s="19">
        <v>50617459.5</v>
      </c>
      <c r="AE36" s="19">
        <v>3809916.3</v>
      </c>
      <c r="AF36" s="19">
        <v>54427375.799999997</v>
      </c>
      <c r="AG36" s="19">
        <v>0</v>
      </c>
      <c r="AH36" s="19">
        <v>12300903.77</v>
      </c>
      <c r="AI36" s="20">
        <v>0.81565681223511877</v>
      </c>
      <c r="AJ36" s="19">
        <v>12300903.77</v>
      </c>
      <c r="AK36" s="20">
        <v>0.81565681223511877</v>
      </c>
      <c r="AL36" s="21">
        <f t="shared" si="0"/>
        <v>12300903.770000003</v>
      </c>
      <c r="AM36" s="7">
        <f t="shared" si="1"/>
        <v>81.565681223511859</v>
      </c>
      <c r="AN36" s="45"/>
      <c r="AO36" s="39">
        <f t="shared" si="2"/>
        <v>12300903.770000003</v>
      </c>
      <c r="AP36" s="24"/>
      <c r="AQ36" s="24"/>
    </row>
    <row r="37" spans="1:43" ht="127.5" hidden="1" outlineLevel="1" x14ac:dyDescent="0.25">
      <c r="A37" s="3" t="s">
        <v>72</v>
      </c>
      <c r="B37" s="4" t="s">
        <v>27</v>
      </c>
      <c r="C37" s="4" t="s">
        <v>17</v>
      </c>
      <c r="D37" s="4" t="s">
        <v>73</v>
      </c>
      <c r="E37" s="4"/>
      <c r="F37" s="4"/>
      <c r="G37" s="4"/>
      <c r="H37" s="4"/>
      <c r="I37" s="4"/>
      <c r="J37" s="5">
        <v>0</v>
      </c>
      <c r="K37" s="19">
        <v>36855000</v>
      </c>
      <c r="L37" s="19">
        <v>36855000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36855000</v>
      </c>
      <c r="U37" s="19">
        <v>36852431.200000003</v>
      </c>
      <c r="V37" s="19">
        <v>36852431.200000003</v>
      </c>
      <c r="W37" s="19">
        <v>0</v>
      </c>
      <c r="X37" s="19">
        <v>0</v>
      </c>
      <c r="Y37" s="19">
        <v>0</v>
      </c>
      <c r="Z37" s="19">
        <v>0</v>
      </c>
      <c r="AA37" s="19">
        <v>36852431.200000003</v>
      </c>
      <c r="AB37" s="19">
        <v>36852431.200000003</v>
      </c>
      <c r="AC37" s="19">
        <v>36852431.200000003</v>
      </c>
      <c r="AD37" s="19">
        <v>36852431.200000003</v>
      </c>
      <c r="AE37" s="19">
        <v>0</v>
      </c>
      <c r="AF37" s="19">
        <v>36852431.200000003</v>
      </c>
      <c r="AG37" s="19">
        <v>0</v>
      </c>
      <c r="AH37" s="19">
        <v>2568.8000000000002</v>
      </c>
      <c r="AI37" s="20">
        <v>0.99993029982363313</v>
      </c>
      <c r="AJ37" s="19">
        <v>2568.8000000000002</v>
      </c>
      <c r="AK37" s="20">
        <v>0.99993029982363313</v>
      </c>
      <c r="AL37" s="21">
        <f t="shared" si="0"/>
        <v>2568.7999999970198</v>
      </c>
      <c r="AM37" s="7">
        <f t="shared" si="1"/>
        <v>99.993029982363325</v>
      </c>
      <c r="AN37" s="45"/>
      <c r="AO37" s="39">
        <f t="shared" si="2"/>
        <v>2568.7999999970198</v>
      </c>
      <c r="AP37" s="24"/>
      <c r="AQ37" s="24"/>
    </row>
    <row r="38" spans="1:43" ht="280.5" hidden="1" outlineLevel="1" x14ac:dyDescent="0.25">
      <c r="A38" s="3" t="s">
        <v>74</v>
      </c>
      <c r="B38" s="4" t="s">
        <v>27</v>
      </c>
      <c r="C38" s="4" t="s">
        <v>17</v>
      </c>
      <c r="D38" s="4" t="s">
        <v>75</v>
      </c>
      <c r="E38" s="4"/>
      <c r="F38" s="4"/>
      <c r="G38" s="4"/>
      <c r="H38" s="4"/>
      <c r="I38" s="4"/>
      <c r="J38" s="5">
        <v>0</v>
      </c>
      <c r="K38" s="19">
        <v>40582100</v>
      </c>
      <c r="L38" s="19">
        <v>40582100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40582100</v>
      </c>
      <c r="U38" s="19">
        <v>40582100</v>
      </c>
      <c r="V38" s="19">
        <v>40582100</v>
      </c>
      <c r="W38" s="19">
        <v>0</v>
      </c>
      <c r="X38" s="19">
        <v>0</v>
      </c>
      <c r="Y38" s="19">
        <v>0</v>
      </c>
      <c r="Z38" s="19">
        <v>0</v>
      </c>
      <c r="AA38" s="19">
        <v>40582100</v>
      </c>
      <c r="AB38" s="19">
        <v>40582100</v>
      </c>
      <c r="AC38" s="19">
        <v>40582100</v>
      </c>
      <c r="AD38" s="19">
        <v>40582100</v>
      </c>
      <c r="AE38" s="19">
        <v>0</v>
      </c>
      <c r="AF38" s="19">
        <v>40582100</v>
      </c>
      <c r="AG38" s="19">
        <v>0</v>
      </c>
      <c r="AH38" s="19">
        <v>0</v>
      </c>
      <c r="AI38" s="20">
        <v>1</v>
      </c>
      <c r="AJ38" s="19">
        <v>0</v>
      </c>
      <c r="AK38" s="20">
        <v>1</v>
      </c>
      <c r="AL38" s="21">
        <f t="shared" si="0"/>
        <v>0</v>
      </c>
      <c r="AM38" s="7">
        <f t="shared" si="1"/>
        <v>100</v>
      </c>
      <c r="AN38" s="45"/>
      <c r="AO38" s="39">
        <f t="shared" si="2"/>
        <v>0</v>
      </c>
      <c r="AP38" s="24"/>
      <c r="AQ38" s="24"/>
    </row>
    <row r="39" spans="1:43" ht="25.5" hidden="1" collapsed="1" x14ac:dyDescent="0.25">
      <c r="A39" s="25" t="s">
        <v>76</v>
      </c>
      <c r="B39" s="26" t="s">
        <v>77</v>
      </c>
      <c r="C39" s="4" t="s">
        <v>17</v>
      </c>
      <c r="D39" s="26"/>
      <c r="E39" s="4"/>
      <c r="F39" s="4"/>
      <c r="G39" s="4"/>
      <c r="H39" s="4"/>
      <c r="I39" s="4"/>
      <c r="J39" s="5">
        <v>0</v>
      </c>
      <c r="K39" s="27">
        <v>1129208202.1500001</v>
      </c>
      <c r="L39" s="19">
        <v>1090903596.54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1129208202.1500001</v>
      </c>
      <c r="U39" s="19">
        <v>860418654.52999997</v>
      </c>
      <c r="V39" s="19">
        <v>860418654.52999997</v>
      </c>
      <c r="W39" s="19">
        <v>0</v>
      </c>
      <c r="X39" s="19">
        <v>0</v>
      </c>
      <c r="Y39" s="19">
        <v>0</v>
      </c>
      <c r="Z39" s="19">
        <v>0</v>
      </c>
      <c r="AA39" s="19">
        <v>854116633.78999996</v>
      </c>
      <c r="AB39" s="19">
        <v>854116633.78999996</v>
      </c>
      <c r="AC39" s="27">
        <v>803765029.75</v>
      </c>
      <c r="AD39" s="19">
        <v>780120606.32000005</v>
      </c>
      <c r="AE39" s="19">
        <v>23644423.43</v>
      </c>
      <c r="AF39" s="19">
        <v>803765029.75</v>
      </c>
      <c r="AG39" s="19">
        <v>50351604.039999999</v>
      </c>
      <c r="AH39" s="19">
        <v>275091568.36000001</v>
      </c>
      <c r="AI39" s="20">
        <v>0.7563854319901071</v>
      </c>
      <c r="AJ39" s="19">
        <v>275091568.36000001</v>
      </c>
      <c r="AK39" s="20">
        <v>0.7563854319901071</v>
      </c>
      <c r="AL39" s="28">
        <f t="shared" si="0"/>
        <v>325443172.4000001</v>
      </c>
      <c r="AM39" s="29">
        <f t="shared" si="1"/>
        <v>71.179524574798535</v>
      </c>
      <c r="AN39" s="36">
        <f>SUMIF($B40:$B$160,$B39,$AN40:$AN$160)</f>
        <v>0</v>
      </c>
      <c r="AO39" s="37">
        <f t="shared" si="2"/>
        <v>325443172.4000001</v>
      </c>
      <c r="AP39" s="38"/>
      <c r="AQ39" s="38"/>
    </row>
    <row r="40" spans="1:43" ht="63.75" hidden="1" outlineLevel="1" x14ac:dyDescent="0.25">
      <c r="A40" s="3" t="s">
        <v>78</v>
      </c>
      <c r="B40" s="4" t="s">
        <v>77</v>
      </c>
      <c r="C40" s="4" t="s">
        <v>17</v>
      </c>
      <c r="D40" s="4" t="s">
        <v>79</v>
      </c>
      <c r="E40" s="4"/>
      <c r="F40" s="4"/>
      <c r="G40" s="4"/>
      <c r="H40" s="4"/>
      <c r="I40" s="4"/>
      <c r="J40" s="5">
        <v>0</v>
      </c>
      <c r="K40" s="19">
        <v>24089192</v>
      </c>
      <c r="L40" s="19">
        <v>23848300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24089192</v>
      </c>
      <c r="U40" s="19">
        <v>24089192</v>
      </c>
      <c r="V40" s="19">
        <v>24089192</v>
      </c>
      <c r="W40" s="19">
        <v>0</v>
      </c>
      <c r="X40" s="19">
        <v>0</v>
      </c>
      <c r="Y40" s="19">
        <v>0</v>
      </c>
      <c r="Z40" s="19">
        <v>0</v>
      </c>
      <c r="AA40" s="19">
        <v>24089192</v>
      </c>
      <c r="AB40" s="19">
        <v>24089192</v>
      </c>
      <c r="AC40" s="19">
        <v>19861539.170000002</v>
      </c>
      <c r="AD40" s="19">
        <v>19662923.710000001</v>
      </c>
      <c r="AE40" s="19">
        <v>198615.46</v>
      </c>
      <c r="AF40" s="19">
        <v>19861539.170000002</v>
      </c>
      <c r="AG40" s="19">
        <v>4227652.83</v>
      </c>
      <c r="AH40" s="19">
        <v>0</v>
      </c>
      <c r="AI40" s="20">
        <v>1</v>
      </c>
      <c r="AJ40" s="19">
        <v>0</v>
      </c>
      <c r="AK40" s="20">
        <v>1</v>
      </c>
      <c r="AL40" s="21">
        <f t="shared" si="0"/>
        <v>4227652.8299999982</v>
      </c>
      <c r="AM40" s="7">
        <f t="shared" si="1"/>
        <v>82.450001519353592</v>
      </c>
      <c r="AN40" s="11"/>
      <c r="AO40" s="39">
        <f t="shared" si="2"/>
        <v>4227652.8299999982</v>
      </c>
      <c r="AP40" s="24"/>
      <c r="AQ40" s="24"/>
    </row>
    <row r="41" spans="1:43" ht="102" hidden="1" outlineLevel="1" x14ac:dyDescent="0.25">
      <c r="A41" s="3" t="s">
        <v>80</v>
      </c>
      <c r="B41" s="4" t="s">
        <v>77</v>
      </c>
      <c r="C41" s="4" t="s">
        <v>17</v>
      </c>
      <c r="D41" s="4" t="s">
        <v>81</v>
      </c>
      <c r="E41" s="4"/>
      <c r="F41" s="4"/>
      <c r="G41" s="4"/>
      <c r="H41" s="4"/>
      <c r="I41" s="4"/>
      <c r="J41" s="5">
        <v>0</v>
      </c>
      <c r="K41" s="19">
        <v>37649899.200000003</v>
      </c>
      <c r="L41" s="19">
        <v>37273400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37649899.200000003</v>
      </c>
      <c r="U41" s="19">
        <v>37599937.729999997</v>
      </c>
      <c r="V41" s="19">
        <v>37599937.729999997</v>
      </c>
      <c r="W41" s="19">
        <v>0</v>
      </c>
      <c r="X41" s="19">
        <v>0</v>
      </c>
      <c r="Y41" s="19">
        <v>0</v>
      </c>
      <c r="Z41" s="19">
        <v>0</v>
      </c>
      <c r="AA41" s="19">
        <v>37599937.729999997</v>
      </c>
      <c r="AB41" s="19">
        <v>37599937.729999997</v>
      </c>
      <c r="AC41" s="19">
        <v>37599937.729999997</v>
      </c>
      <c r="AD41" s="19">
        <v>37223938.140000001</v>
      </c>
      <c r="AE41" s="19">
        <v>375999.59</v>
      </c>
      <c r="AF41" s="19">
        <v>37599937.729999997</v>
      </c>
      <c r="AG41" s="19">
        <v>0</v>
      </c>
      <c r="AH41" s="19">
        <v>49961.47</v>
      </c>
      <c r="AI41" s="20">
        <v>0.99867299857206526</v>
      </c>
      <c r="AJ41" s="19">
        <v>49961.47</v>
      </c>
      <c r="AK41" s="20">
        <v>0.99867299857206526</v>
      </c>
      <c r="AL41" s="21">
        <f t="shared" si="0"/>
        <v>49961.470000006258</v>
      </c>
      <c r="AM41" s="7">
        <f t="shared" si="1"/>
        <v>99.867299857206504</v>
      </c>
      <c r="AN41" s="11"/>
      <c r="AO41" s="39">
        <f t="shared" si="2"/>
        <v>49961.470000006258</v>
      </c>
      <c r="AP41" s="24"/>
      <c r="AQ41" s="24"/>
    </row>
    <row r="42" spans="1:43" ht="25.5" hidden="1" outlineLevel="1" x14ac:dyDescent="0.25">
      <c r="A42" s="3" t="s">
        <v>82</v>
      </c>
      <c r="B42" s="4" t="s">
        <v>77</v>
      </c>
      <c r="C42" s="4" t="s">
        <v>17</v>
      </c>
      <c r="D42" s="4" t="s">
        <v>83</v>
      </c>
      <c r="E42" s="4"/>
      <c r="F42" s="4"/>
      <c r="G42" s="4"/>
      <c r="H42" s="4"/>
      <c r="I42" s="4"/>
      <c r="J42" s="5">
        <v>0</v>
      </c>
      <c r="K42" s="19">
        <v>21444242.43</v>
      </c>
      <c r="L42" s="19">
        <v>21229800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21444242.43</v>
      </c>
      <c r="U42" s="19">
        <v>21444242.43</v>
      </c>
      <c r="V42" s="19">
        <v>21444242.43</v>
      </c>
      <c r="W42" s="19">
        <v>0</v>
      </c>
      <c r="X42" s="19">
        <v>0</v>
      </c>
      <c r="Y42" s="19">
        <v>0</v>
      </c>
      <c r="Z42" s="19">
        <v>0</v>
      </c>
      <c r="AA42" s="19">
        <v>21444242.43</v>
      </c>
      <c r="AB42" s="19">
        <v>21444242.43</v>
      </c>
      <c r="AC42" s="19">
        <v>21444242.43</v>
      </c>
      <c r="AD42" s="19">
        <v>21229800</v>
      </c>
      <c r="AE42" s="19">
        <v>214442.43</v>
      </c>
      <c r="AF42" s="19">
        <v>21444242.43</v>
      </c>
      <c r="AG42" s="19">
        <v>0</v>
      </c>
      <c r="AH42" s="19">
        <v>0</v>
      </c>
      <c r="AI42" s="20">
        <v>1</v>
      </c>
      <c r="AJ42" s="19">
        <v>0</v>
      </c>
      <c r="AK42" s="20">
        <v>1</v>
      </c>
      <c r="AL42" s="21">
        <f t="shared" si="0"/>
        <v>0</v>
      </c>
      <c r="AM42" s="7">
        <f t="shared" si="1"/>
        <v>100</v>
      </c>
      <c r="AN42" s="11"/>
      <c r="AO42" s="39">
        <f t="shared" si="2"/>
        <v>0</v>
      </c>
      <c r="AP42" s="24"/>
      <c r="AQ42" s="24"/>
    </row>
    <row r="43" spans="1:43" ht="89.25" hidden="1" outlineLevel="1" x14ac:dyDescent="0.25">
      <c r="A43" s="3" t="s">
        <v>84</v>
      </c>
      <c r="B43" s="4" t="s">
        <v>77</v>
      </c>
      <c r="C43" s="4" t="s">
        <v>17</v>
      </c>
      <c r="D43" s="4" t="s">
        <v>85</v>
      </c>
      <c r="E43" s="4"/>
      <c r="F43" s="4"/>
      <c r="G43" s="4"/>
      <c r="H43" s="4"/>
      <c r="I43" s="4"/>
      <c r="J43" s="5">
        <v>0</v>
      </c>
      <c r="K43" s="19">
        <v>23849393.940000001</v>
      </c>
      <c r="L43" s="19">
        <v>23610900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23849393.940000001</v>
      </c>
      <c r="U43" s="19">
        <v>23849393.940000001</v>
      </c>
      <c r="V43" s="19">
        <v>23849393.940000001</v>
      </c>
      <c r="W43" s="19">
        <v>0</v>
      </c>
      <c r="X43" s="19">
        <v>0</v>
      </c>
      <c r="Y43" s="19">
        <v>0</v>
      </c>
      <c r="Z43" s="19">
        <v>0</v>
      </c>
      <c r="AA43" s="19">
        <v>23760552.940000001</v>
      </c>
      <c r="AB43" s="19">
        <v>23760552.940000001</v>
      </c>
      <c r="AC43" s="19">
        <v>20219790.440000001</v>
      </c>
      <c r="AD43" s="19">
        <v>20017592.489999998</v>
      </c>
      <c r="AE43" s="19">
        <v>202197.95</v>
      </c>
      <c r="AF43" s="19">
        <v>20219790.440000001</v>
      </c>
      <c r="AG43" s="19">
        <v>3540762.5</v>
      </c>
      <c r="AH43" s="19">
        <v>88841</v>
      </c>
      <c r="AI43" s="20">
        <v>0.99627491582287142</v>
      </c>
      <c r="AJ43" s="19">
        <v>88841</v>
      </c>
      <c r="AK43" s="20">
        <v>0.99627491582287142</v>
      </c>
      <c r="AL43" s="21">
        <f t="shared" si="0"/>
        <v>3629603.5</v>
      </c>
      <c r="AM43" s="7">
        <f t="shared" si="1"/>
        <v>84.781149956551062</v>
      </c>
      <c r="AN43" s="11"/>
      <c r="AO43" s="39">
        <f t="shared" si="2"/>
        <v>3629603.5</v>
      </c>
      <c r="AP43" s="24"/>
      <c r="AQ43" s="24"/>
    </row>
    <row r="44" spans="1:43" ht="63.75" hidden="1" outlineLevel="1" x14ac:dyDescent="0.25">
      <c r="A44" s="3" t="s">
        <v>86</v>
      </c>
      <c r="B44" s="4" t="s">
        <v>77</v>
      </c>
      <c r="C44" s="4" t="s">
        <v>17</v>
      </c>
      <c r="D44" s="4" t="s">
        <v>87</v>
      </c>
      <c r="E44" s="4"/>
      <c r="F44" s="4"/>
      <c r="G44" s="4"/>
      <c r="H44" s="4"/>
      <c r="I44" s="4"/>
      <c r="J44" s="5">
        <v>0</v>
      </c>
      <c r="K44" s="19">
        <v>47546767.799999997</v>
      </c>
      <c r="L44" s="19">
        <v>47071300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47546767.799999997</v>
      </c>
      <c r="U44" s="19">
        <v>47544545.859999999</v>
      </c>
      <c r="V44" s="19">
        <v>47544545.859999999</v>
      </c>
      <c r="W44" s="19">
        <v>0</v>
      </c>
      <c r="X44" s="19">
        <v>0</v>
      </c>
      <c r="Y44" s="19">
        <v>0</v>
      </c>
      <c r="Z44" s="19">
        <v>0</v>
      </c>
      <c r="AA44" s="19">
        <v>47544545.859999999</v>
      </c>
      <c r="AB44" s="19">
        <v>47544545.859999999</v>
      </c>
      <c r="AC44" s="19">
        <v>47544545.859999999</v>
      </c>
      <c r="AD44" s="19">
        <v>47069100.280000001</v>
      </c>
      <c r="AE44" s="19">
        <v>475445.58</v>
      </c>
      <c r="AF44" s="19">
        <v>47544545.859999999</v>
      </c>
      <c r="AG44" s="19">
        <v>0</v>
      </c>
      <c r="AH44" s="19">
        <v>2221.94</v>
      </c>
      <c r="AI44" s="20">
        <v>0.99995326832710596</v>
      </c>
      <c r="AJ44" s="19">
        <v>2221.94</v>
      </c>
      <c r="AK44" s="20">
        <v>0.99995326832710596</v>
      </c>
      <c r="AL44" s="21">
        <f t="shared" si="0"/>
        <v>2221.9399999976158</v>
      </c>
      <c r="AM44" s="7">
        <f t="shared" si="1"/>
        <v>99.995326832710589</v>
      </c>
      <c r="AN44" s="11"/>
      <c r="AO44" s="39">
        <f t="shared" si="2"/>
        <v>2221.9399999976158</v>
      </c>
      <c r="AP44" s="24"/>
      <c r="AQ44" s="24"/>
    </row>
    <row r="45" spans="1:43" ht="114.75" hidden="1" outlineLevel="1" x14ac:dyDescent="0.25">
      <c r="A45" s="3" t="s">
        <v>88</v>
      </c>
      <c r="B45" s="4" t="s">
        <v>77</v>
      </c>
      <c r="C45" s="4" t="s">
        <v>17</v>
      </c>
      <c r="D45" s="4" t="s">
        <v>89</v>
      </c>
      <c r="E45" s="4"/>
      <c r="F45" s="4"/>
      <c r="G45" s="4"/>
      <c r="H45" s="4"/>
      <c r="I45" s="4"/>
      <c r="J45" s="5">
        <v>0</v>
      </c>
      <c r="K45" s="19">
        <v>9000000</v>
      </c>
      <c r="L45" s="19">
        <v>8370000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9000000</v>
      </c>
      <c r="U45" s="19">
        <v>9000000</v>
      </c>
      <c r="V45" s="19">
        <v>9000000</v>
      </c>
      <c r="W45" s="19">
        <v>0</v>
      </c>
      <c r="X45" s="19">
        <v>0</v>
      </c>
      <c r="Y45" s="19">
        <v>0</v>
      </c>
      <c r="Z45" s="19">
        <v>0</v>
      </c>
      <c r="AA45" s="19">
        <v>9000000</v>
      </c>
      <c r="AB45" s="19">
        <v>9000000</v>
      </c>
      <c r="AC45" s="19">
        <v>9000000</v>
      </c>
      <c r="AD45" s="19">
        <v>8370000</v>
      </c>
      <c r="AE45" s="19">
        <v>630000</v>
      </c>
      <c r="AF45" s="19">
        <v>9000000</v>
      </c>
      <c r="AG45" s="19">
        <v>0</v>
      </c>
      <c r="AH45" s="19">
        <v>0</v>
      </c>
      <c r="AI45" s="20">
        <v>1</v>
      </c>
      <c r="AJ45" s="19">
        <v>0</v>
      </c>
      <c r="AK45" s="20">
        <v>1</v>
      </c>
      <c r="AL45" s="21">
        <f t="shared" si="0"/>
        <v>0</v>
      </c>
      <c r="AM45" s="7">
        <f t="shared" si="1"/>
        <v>100</v>
      </c>
      <c r="AN45" s="11"/>
      <c r="AO45" s="39">
        <f t="shared" si="2"/>
        <v>0</v>
      </c>
      <c r="AP45" s="24"/>
      <c r="AQ45" s="24"/>
    </row>
    <row r="46" spans="1:43" ht="89.25" hidden="1" outlineLevel="1" x14ac:dyDescent="0.25">
      <c r="A46" s="3" t="s">
        <v>90</v>
      </c>
      <c r="B46" s="4" t="s">
        <v>77</v>
      </c>
      <c r="C46" s="4" t="s">
        <v>17</v>
      </c>
      <c r="D46" s="4" t="s">
        <v>91</v>
      </c>
      <c r="E46" s="4"/>
      <c r="F46" s="4"/>
      <c r="G46" s="4"/>
      <c r="H46" s="4"/>
      <c r="I46" s="4"/>
      <c r="J46" s="5">
        <v>0</v>
      </c>
      <c r="K46" s="19">
        <v>346566340</v>
      </c>
      <c r="L46" s="19">
        <v>346566340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346566340</v>
      </c>
      <c r="U46" s="19">
        <v>282066831.42000002</v>
      </c>
      <c r="V46" s="19">
        <v>282066831.42000002</v>
      </c>
      <c r="W46" s="19">
        <v>0</v>
      </c>
      <c r="X46" s="19">
        <v>0</v>
      </c>
      <c r="Y46" s="19">
        <v>0</v>
      </c>
      <c r="Z46" s="19">
        <v>0</v>
      </c>
      <c r="AA46" s="19">
        <v>281712741.31</v>
      </c>
      <c r="AB46" s="19">
        <v>281712741.31</v>
      </c>
      <c r="AC46" s="19">
        <v>264046069.31999999</v>
      </c>
      <c r="AD46" s="19">
        <v>264046069.31999999</v>
      </c>
      <c r="AE46" s="19">
        <v>0</v>
      </c>
      <c r="AF46" s="19">
        <v>264046069.31999999</v>
      </c>
      <c r="AG46" s="19">
        <v>17666671.989999998</v>
      </c>
      <c r="AH46" s="19">
        <v>64853598.689999998</v>
      </c>
      <c r="AI46" s="20">
        <v>0.81286815479541374</v>
      </c>
      <c r="AJ46" s="19">
        <v>64853598.689999998</v>
      </c>
      <c r="AK46" s="20">
        <v>0.81286815479541374</v>
      </c>
      <c r="AL46" s="21">
        <f t="shared" si="0"/>
        <v>82520270.680000007</v>
      </c>
      <c r="AM46" s="7">
        <f t="shared" si="1"/>
        <v>76.189184823892589</v>
      </c>
      <c r="AN46" s="11"/>
      <c r="AO46" s="39">
        <f t="shared" si="2"/>
        <v>82520270.680000007</v>
      </c>
      <c r="AP46" s="24"/>
      <c r="AQ46" s="24"/>
    </row>
    <row r="47" spans="1:43" ht="89.25" hidden="1" outlineLevel="1" x14ac:dyDescent="0.25">
      <c r="A47" s="3" t="s">
        <v>92</v>
      </c>
      <c r="B47" s="4" t="s">
        <v>77</v>
      </c>
      <c r="C47" s="4" t="s">
        <v>17</v>
      </c>
      <c r="D47" s="4" t="s">
        <v>93</v>
      </c>
      <c r="E47" s="4"/>
      <c r="F47" s="4"/>
      <c r="G47" s="4"/>
      <c r="H47" s="4"/>
      <c r="I47" s="4"/>
      <c r="J47" s="5">
        <v>0</v>
      </c>
      <c r="K47" s="19">
        <v>51812157.75</v>
      </c>
      <c r="L47" s="19">
        <v>48185306.630000003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51812157.75</v>
      </c>
      <c r="U47" s="19">
        <v>5955488.2000000002</v>
      </c>
      <c r="V47" s="19">
        <v>5955488.2000000002</v>
      </c>
      <c r="W47" s="19">
        <v>0</v>
      </c>
      <c r="X47" s="19">
        <v>0</v>
      </c>
      <c r="Y47" s="19">
        <v>0</v>
      </c>
      <c r="Z47" s="19">
        <v>0</v>
      </c>
      <c r="AA47" s="19">
        <v>5494066.5999999996</v>
      </c>
      <c r="AB47" s="19">
        <v>5494066.5999999996</v>
      </c>
      <c r="AC47" s="19">
        <v>5118891.05</v>
      </c>
      <c r="AD47" s="19">
        <v>4760568.2300000004</v>
      </c>
      <c r="AE47" s="19">
        <v>358322.82</v>
      </c>
      <c r="AF47" s="19">
        <v>5118891.05</v>
      </c>
      <c r="AG47" s="19">
        <v>375175.55</v>
      </c>
      <c r="AH47" s="19">
        <v>46318091.149999999</v>
      </c>
      <c r="AI47" s="20">
        <v>0.10603817402296857</v>
      </c>
      <c r="AJ47" s="19">
        <v>46318091.149999999</v>
      </c>
      <c r="AK47" s="20">
        <v>0.10603817402296857</v>
      </c>
      <c r="AL47" s="21">
        <f t="shared" si="0"/>
        <v>46693266.700000003</v>
      </c>
      <c r="AM47" s="7">
        <f t="shared" si="1"/>
        <v>9.8797102307517779</v>
      </c>
      <c r="AN47" s="11"/>
      <c r="AO47" s="39">
        <f t="shared" si="2"/>
        <v>46693266.700000003</v>
      </c>
      <c r="AP47" s="24"/>
      <c r="AQ47" s="24"/>
    </row>
    <row r="48" spans="1:43" ht="89.25" hidden="1" outlineLevel="1" x14ac:dyDescent="0.25">
      <c r="A48" s="3" t="s">
        <v>94</v>
      </c>
      <c r="B48" s="4" t="s">
        <v>77</v>
      </c>
      <c r="C48" s="4" t="s">
        <v>17</v>
      </c>
      <c r="D48" s="4" t="s">
        <v>95</v>
      </c>
      <c r="E48" s="4"/>
      <c r="F48" s="4"/>
      <c r="G48" s="4"/>
      <c r="H48" s="4"/>
      <c r="I48" s="4"/>
      <c r="J48" s="5">
        <v>0</v>
      </c>
      <c r="K48" s="19">
        <v>448115584.25</v>
      </c>
      <c r="L48" s="19">
        <v>416747493.37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448115584.25</v>
      </c>
      <c r="U48" s="19">
        <v>314475307.94999999</v>
      </c>
      <c r="V48" s="19">
        <v>314475307.94999999</v>
      </c>
      <c r="W48" s="19">
        <v>0</v>
      </c>
      <c r="X48" s="19">
        <v>0</v>
      </c>
      <c r="Y48" s="19">
        <v>0</v>
      </c>
      <c r="Z48" s="19">
        <v>0</v>
      </c>
      <c r="AA48" s="19">
        <v>314282337.88</v>
      </c>
      <c r="AB48" s="19">
        <v>314282337.88</v>
      </c>
      <c r="AC48" s="19">
        <v>289746917.95999998</v>
      </c>
      <c r="AD48" s="19">
        <v>269464633.63999999</v>
      </c>
      <c r="AE48" s="19">
        <v>20282284.32</v>
      </c>
      <c r="AF48" s="19">
        <v>289746917.95999998</v>
      </c>
      <c r="AG48" s="19">
        <v>24535419.920000002</v>
      </c>
      <c r="AH48" s="19">
        <v>133833246.37</v>
      </c>
      <c r="AI48" s="20">
        <v>0.70134212896435322</v>
      </c>
      <c r="AJ48" s="19">
        <v>133833246.37</v>
      </c>
      <c r="AK48" s="20">
        <v>0.70134212896435322</v>
      </c>
      <c r="AL48" s="21">
        <f t="shared" si="0"/>
        <v>158368666.29000002</v>
      </c>
      <c r="AM48" s="7">
        <f t="shared" si="1"/>
        <v>64.658969280200836</v>
      </c>
      <c r="AN48" s="11"/>
      <c r="AO48" s="39">
        <f t="shared" si="2"/>
        <v>158368666.29000002</v>
      </c>
      <c r="AP48" s="24"/>
      <c r="AQ48" s="24"/>
    </row>
    <row r="49" spans="1:43" ht="63.75" hidden="1" outlineLevel="1" x14ac:dyDescent="0.25">
      <c r="A49" s="3" t="s">
        <v>96</v>
      </c>
      <c r="B49" s="4" t="s">
        <v>77</v>
      </c>
      <c r="C49" s="4" t="s">
        <v>17</v>
      </c>
      <c r="D49" s="4" t="s">
        <v>97</v>
      </c>
      <c r="E49" s="4"/>
      <c r="F49" s="4"/>
      <c r="G49" s="4"/>
      <c r="H49" s="4"/>
      <c r="I49" s="4"/>
      <c r="J49" s="5">
        <v>0</v>
      </c>
      <c r="K49" s="19">
        <v>20736464.66</v>
      </c>
      <c r="L49" s="19">
        <v>20529100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20736464.66</v>
      </c>
      <c r="U49" s="19">
        <v>20736464.66</v>
      </c>
      <c r="V49" s="19">
        <v>20736464.66</v>
      </c>
      <c r="W49" s="19">
        <v>0</v>
      </c>
      <c r="X49" s="19">
        <v>0</v>
      </c>
      <c r="Y49" s="19">
        <v>0</v>
      </c>
      <c r="Z49" s="19">
        <v>0</v>
      </c>
      <c r="AA49" s="19">
        <v>20736464.66</v>
      </c>
      <c r="AB49" s="19">
        <v>20736464.66</v>
      </c>
      <c r="AC49" s="19">
        <v>20736464.66</v>
      </c>
      <c r="AD49" s="19">
        <v>20529100</v>
      </c>
      <c r="AE49" s="19">
        <v>207364.66</v>
      </c>
      <c r="AF49" s="19">
        <v>20736464.66</v>
      </c>
      <c r="AG49" s="19">
        <v>0</v>
      </c>
      <c r="AH49" s="19">
        <v>0</v>
      </c>
      <c r="AI49" s="20">
        <v>1</v>
      </c>
      <c r="AJ49" s="19">
        <v>0</v>
      </c>
      <c r="AK49" s="20">
        <v>1</v>
      </c>
      <c r="AL49" s="21">
        <f t="shared" si="0"/>
        <v>0</v>
      </c>
      <c r="AM49" s="7">
        <f t="shared" si="1"/>
        <v>100</v>
      </c>
      <c r="AN49" s="11"/>
      <c r="AO49" s="39">
        <f t="shared" si="2"/>
        <v>0</v>
      </c>
      <c r="AP49" s="24"/>
      <c r="AQ49" s="24"/>
    </row>
    <row r="50" spans="1:43" ht="204" hidden="1" outlineLevel="1" x14ac:dyDescent="0.25">
      <c r="A50" s="3" t="s">
        <v>50</v>
      </c>
      <c r="B50" s="4" t="s">
        <v>77</v>
      </c>
      <c r="C50" s="4" t="s">
        <v>17</v>
      </c>
      <c r="D50" s="4" t="s">
        <v>51</v>
      </c>
      <c r="E50" s="4"/>
      <c r="F50" s="4"/>
      <c r="G50" s="4"/>
      <c r="H50" s="4"/>
      <c r="I50" s="4"/>
      <c r="J50" s="5">
        <v>0</v>
      </c>
      <c r="K50" s="19">
        <v>43226360</v>
      </c>
      <c r="L50" s="19">
        <v>43226360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43226360</v>
      </c>
      <c r="U50" s="19">
        <v>35950126</v>
      </c>
      <c r="V50" s="19">
        <v>35950126</v>
      </c>
      <c r="W50" s="19">
        <v>0</v>
      </c>
      <c r="X50" s="19">
        <v>0</v>
      </c>
      <c r="Y50" s="19">
        <v>0</v>
      </c>
      <c r="Z50" s="19">
        <v>0</v>
      </c>
      <c r="AA50" s="19">
        <v>35950126</v>
      </c>
      <c r="AB50" s="19">
        <v>35950126</v>
      </c>
      <c r="AC50" s="19">
        <v>35950126</v>
      </c>
      <c r="AD50" s="19">
        <v>35950126</v>
      </c>
      <c r="AE50" s="19">
        <v>0</v>
      </c>
      <c r="AF50" s="19">
        <v>35950126</v>
      </c>
      <c r="AG50" s="19">
        <v>0</v>
      </c>
      <c r="AH50" s="19">
        <v>7276234</v>
      </c>
      <c r="AI50" s="20">
        <v>0.83167136904425909</v>
      </c>
      <c r="AJ50" s="19">
        <v>7276234</v>
      </c>
      <c r="AK50" s="20">
        <v>0.83167136904425909</v>
      </c>
      <c r="AL50" s="21">
        <f t="shared" si="0"/>
        <v>7276234</v>
      </c>
      <c r="AM50" s="7">
        <f t="shared" si="1"/>
        <v>83.167136904425902</v>
      </c>
      <c r="AN50" s="11"/>
      <c r="AO50" s="39">
        <f t="shared" si="2"/>
        <v>7276234</v>
      </c>
      <c r="AP50" s="24"/>
      <c r="AQ50" s="24"/>
    </row>
    <row r="51" spans="1:43" ht="102" hidden="1" outlineLevel="1" x14ac:dyDescent="0.25">
      <c r="A51" s="3" t="s">
        <v>98</v>
      </c>
      <c r="B51" s="4" t="s">
        <v>77</v>
      </c>
      <c r="C51" s="4" t="s">
        <v>17</v>
      </c>
      <c r="D51" s="4" t="s">
        <v>99</v>
      </c>
      <c r="E51" s="4"/>
      <c r="F51" s="4"/>
      <c r="G51" s="4"/>
      <c r="H51" s="4"/>
      <c r="I51" s="4"/>
      <c r="J51" s="5">
        <v>0</v>
      </c>
      <c r="K51" s="19">
        <v>7256464.6500000004</v>
      </c>
      <c r="L51" s="19">
        <v>7183900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7256464.6500000004</v>
      </c>
      <c r="U51" s="19">
        <v>7256464.6500000004</v>
      </c>
      <c r="V51" s="19">
        <v>7256464.6500000004</v>
      </c>
      <c r="W51" s="19">
        <v>0</v>
      </c>
      <c r="X51" s="19">
        <v>0</v>
      </c>
      <c r="Y51" s="19">
        <v>0</v>
      </c>
      <c r="Z51" s="19">
        <v>0</v>
      </c>
      <c r="AA51" s="19">
        <v>7256464.6500000004</v>
      </c>
      <c r="AB51" s="19">
        <v>7256464.6500000004</v>
      </c>
      <c r="AC51" s="19">
        <v>7256464.6500000004</v>
      </c>
      <c r="AD51" s="19">
        <v>7183900</v>
      </c>
      <c r="AE51" s="19">
        <v>72564.649999999994</v>
      </c>
      <c r="AF51" s="19">
        <v>7256464.6500000004</v>
      </c>
      <c r="AG51" s="19">
        <v>0</v>
      </c>
      <c r="AH51" s="19">
        <v>0</v>
      </c>
      <c r="AI51" s="20">
        <v>1</v>
      </c>
      <c r="AJ51" s="19">
        <v>0</v>
      </c>
      <c r="AK51" s="20">
        <v>1</v>
      </c>
      <c r="AL51" s="21">
        <f t="shared" si="0"/>
        <v>0</v>
      </c>
      <c r="AM51" s="7">
        <f t="shared" si="1"/>
        <v>100</v>
      </c>
      <c r="AN51" s="11"/>
      <c r="AO51" s="39">
        <f t="shared" si="2"/>
        <v>0</v>
      </c>
      <c r="AP51" s="24"/>
      <c r="AQ51" s="24"/>
    </row>
    <row r="52" spans="1:43" ht="63.75" hidden="1" outlineLevel="1" x14ac:dyDescent="0.25">
      <c r="A52" s="3" t="s">
        <v>100</v>
      </c>
      <c r="B52" s="4" t="s">
        <v>77</v>
      </c>
      <c r="C52" s="4" t="s">
        <v>17</v>
      </c>
      <c r="D52" s="4" t="s">
        <v>101</v>
      </c>
      <c r="E52" s="4"/>
      <c r="F52" s="4"/>
      <c r="G52" s="4"/>
      <c r="H52" s="4"/>
      <c r="I52" s="4"/>
      <c r="J52" s="5">
        <v>0</v>
      </c>
      <c r="K52" s="19">
        <v>3004142.64</v>
      </c>
      <c r="L52" s="19">
        <v>2974100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3004142.64</v>
      </c>
      <c r="U52" s="19">
        <v>3004142.64</v>
      </c>
      <c r="V52" s="19">
        <v>3004142.64</v>
      </c>
      <c r="W52" s="19">
        <v>0</v>
      </c>
      <c r="X52" s="19">
        <v>0</v>
      </c>
      <c r="Y52" s="19">
        <v>0</v>
      </c>
      <c r="Z52" s="19">
        <v>0</v>
      </c>
      <c r="AA52" s="19">
        <v>3004142.64</v>
      </c>
      <c r="AB52" s="19">
        <v>3004142.64</v>
      </c>
      <c r="AC52" s="19">
        <v>2998221.39</v>
      </c>
      <c r="AD52" s="19">
        <v>2968237.97</v>
      </c>
      <c r="AE52" s="19">
        <v>29983.42</v>
      </c>
      <c r="AF52" s="19">
        <v>2998221.39</v>
      </c>
      <c r="AG52" s="19">
        <v>5921.25</v>
      </c>
      <c r="AH52" s="19">
        <v>0</v>
      </c>
      <c r="AI52" s="20">
        <v>1</v>
      </c>
      <c r="AJ52" s="19">
        <v>0</v>
      </c>
      <c r="AK52" s="20">
        <v>1</v>
      </c>
      <c r="AL52" s="21">
        <f t="shared" si="0"/>
        <v>5921.25</v>
      </c>
      <c r="AM52" s="7">
        <f t="shared" si="1"/>
        <v>99.802897175348505</v>
      </c>
      <c r="AN52" s="11"/>
      <c r="AO52" s="39">
        <f t="shared" si="2"/>
        <v>5921.25</v>
      </c>
      <c r="AP52" s="24"/>
      <c r="AQ52" s="24"/>
    </row>
    <row r="53" spans="1:43" ht="76.5" hidden="1" outlineLevel="1" x14ac:dyDescent="0.25">
      <c r="A53" s="3" t="s">
        <v>102</v>
      </c>
      <c r="B53" s="4" t="s">
        <v>77</v>
      </c>
      <c r="C53" s="4" t="s">
        <v>17</v>
      </c>
      <c r="D53" s="4" t="s">
        <v>103</v>
      </c>
      <c r="E53" s="4"/>
      <c r="F53" s="4"/>
      <c r="G53" s="4"/>
      <c r="H53" s="4"/>
      <c r="I53" s="4"/>
      <c r="J53" s="5">
        <v>0</v>
      </c>
      <c r="K53" s="19">
        <v>15547474.75</v>
      </c>
      <c r="L53" s="19">
        <v>15392000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15547474.75</v>
      </c>
      <c r="U53" s="19">
        <v>15547474.75</v>
      </c>
      <c r="V53" s="19">
        <v>15547474.75</v>
      </c>
      <c r="W53" s="19">
        <v>0</v>
      </c>
      <c r="X53" s="19">
        <v>0</v>
      </c>
      <c r="Y53" s="19">
        <v>0</v>
      </c>
      <c r="Z53" s="19">
        <v>0</v>
      </c>
      <c r="AA53" s="19">
        <v>15547474.75</v>
      </c>
      <c r="AB53" s="19">
        <v>15547474.75</v>
      </c>
      <c r="AC53" s="19">
        <v>15547474.75</v>
      </c>
      <c r="AD53" s="19">
        <v>15392000</v>
      </c>
      <c r="AE53" s="19">
        <v>155474.75</v>
      </c>
      <c r="AF53" s="19">
        <v>15547474.75</v>
      </c>
      <c r="AG53" s="19">
        <v>0</v>
      </c>
      <c r="AH53" s="19">
        <v>0</v>
      </c>
      <c r="AI53" s="20">
        <v>1</v>
      </c>
      <c r="AJ53" s="19">
        <v>0</v>
      </c>
      <c r="AK53" s="20">
        <v>1</v>
      </c>
      <c r="AL53" s="21">
        <f t="shared" si="0"/>
        <v>0</v>
      </c>
      <c r="AM53" s="7">
        <f t="shared" si="1"/>
        <v>100</v>
      </c>
      <c r="AN53" s="11"/>
      <c r="AO53" s="39">
        <f t="shared" si="2"/>
        <v>0</v>
      </c>
      <c r="AP53" s="24"/>
      <c r="AQ53" s="24"/>
    </row>
    <row r="54" spans="1:43" ht="89.25" hidden="1" outlineLevel="1" x14ac:dyDescent="0.25">
      <c r="A54" s="3" t="s">
        <v>104</v>
      </c>
      <c r="B54" s="4" t="s">
        <v>77</v>
      </c>
      <c r="C54" s="4" t="s">
        <v>17</v>
      </c>
      <c r="D54" s="4" t="s">
        <v>105</v>
      </c>
      <c r="E54" s="4"/>
      <c r="F54" s="4"/>
      <c r="G54" s="4"/>
      <c r="H54" s="4"/>
      <c r="I54" s="4"/>
      <c r="J54" s="5">
        <v>0</v>
      </c>
      <c r="K54" s="19">
        <v>23117373.739999998</v>
      </c>
      <c r="L54" s="19">
        <v>22886200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23117373.739999998</v>
      </c>
      <c r="U54" s="19">
        <v>5652697.96</v>
      </c>
      <c r="V54" s="19">
        <v>5652697.96</v>
      </c>
      <c r="W54" s="19">
        <v>0</v>
      </c>
      <c r="X54" s="19">
        <v>0</v>
      </c>
      <c r="Y54" s="19">
        <v>0</v>
      </c>
      <c r="Z54" s="19">
        <v>0</v>
      </c>
      <c r="AA54" s="19">
        <v>448000</v>
      </c>
      <c r="AB54" s="19">
        <v>448000</v>
      </c>
      <c r="AC54" s="19">
        <v>448000</v>
      </c>
      <c r="AD54" s="19">
        <v>443520</v>
      </c>
      <c r="AE54" s="19">
        <v>4480</v>
      </c>
      <c r="AF54" s="19">
        <v>448000</v>
      </c>
      <c r="AG54" s="19">
        <v>0</v>
      </c>
      <c r="AH54" s="19">
        <v>22669373.739999998</v>
      </c>
      <c r="AI54" s="20">
        <v>1.9379363981334326E-2</v>
      </c>
      <c r="AJ54" s="19">
        <v>22669373.739999998</v>
      </c>
      <c r="AK54" s="20">
        <v>1.9379363981334326E-2</v>
      </c>
      <c r="AL54" s="21">
        <f t="shared" si="0"/>
        <v>22669373.739999998</v>
      </c>
      <c r="AM54" s="7">
        <f t="shared" si="1"/>
        <v>1.9379363981334325</v>
      </c>
      <c r="AN54" s="11"/>
      <c r="AO54" s="39">
        <f t="shared" si="2"/>
        <v>22669373.739999998</v>
      </c>
      <c r="AP54" s="24"/>
      <c r="AQ54" s="24"/>
    </row>
    <row r="55" spans="1:43" ht="102" hidden="1" outlineLevel="1" x14ac:dyDescent="0.25">
      <c r="A55" s="3" t="s">
        <v>106</v>
      </c>
      <c r="B55" s="4" t="s">
        <v>77</v>
      </c>
      <c r="C55" s="4" t="s">
        <v>17</v>
      </c>
      <c r="D55" s="4" t="s">
        <v>107</v>
      </c>
      <c r="E55" s="4"/>
      <c r="F55" s="4"/>
      <c r="G55" s="4"/>
      <c r="H55" s="4"/>
      <c r="I55" s="4"/>
      <c r="J55" s="5">
        <v>0</v>
      </c>
      <c r="K55" s="19">
        <v>6246344.3399999999</v>
      </c>
      <c r="L55" s="19">
        <v>5809096.54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6246344.3399999999</v>
      </c>
      <c r="U55" s="19">
        <v>6246344.3399999999</v>
      </c>
      <c r="V55" s="19">
        <v>6246344.3399999999</v>
      </c>
      <c r="W55" s="19">
        <v>0</v>
      </c>
      <c r="X55" s="19">
        <v>0</v>
      </c>
      <c r="Y55" s="19">
        <v>0</v>
      </c>
      <c r="Z55" s="19">
        <v>0</v>
      </c>
      <c r="AA55" s="19">
        <v>6246344.3399999999</v>
      </c>
      <c r="AB55" s="19">
        <v>6246344.3399999999</v>
      </c>
      <c r="AC55" s="19">
        <v>6246344.3399999999</v>
      </c>
      <c r="AD55" s="19">
        <v>5809096.54</v>
      </c>
      <c r="AE55" s="19">
        <v>437247.8</v>
      </c>
      <c r="AF55" s="19">
        <v>6246344.3399999999</v>
      </c>
      <c r="AG55" s="19">
        <v>0</v>
      </c>
      <c r="AH55" s="19">
        <v>0</v>
      </c>
      <c r="AI55" s="20">
        <v>1</v>
      </c>
      <c r="AJ55" s="19">
        <v>0</v>
      </c>
      <c r="AK55" s="20">
        <v>1</v>
      </c>
      <c r="AL55" s="21">
        <f t="shared" si="0"/>
        <v>0</v>
      </c>
      <c r="AM55" s="7">
        <f t="shared" si="1"/>
        <v>100</v>
      </c>
      <c r="AN55" s="11"/>
      <c r="AO55" s="39">
        <f t="shared" si="2"/>
        <v>0</v>
      </c>
      <c r="AP55" s="24"/>
      <c r="AQ55" s="24"/>
    </row>
    <row r="56" spans="1:43" ht="25.5" hidden="1" collapsed="1" x14ac:dyDescent="0.25">
      <c r="A56" s="25" t="s">
        <v>108</v>
      </c>
      <c r="B56" s="26" t="s">
        <v>109</v>
      </c>
      <c r="C56" s="4" t="s">
        <v>17</v>
      </c>
      <c r="D56" s="26"/>
      <c r="E56" s="4"/>
      <c r="F56" s="4"/>
      <c r="G56" s="4"/>
      <c r="H56" s="4"/>
      <c r="I56" s="4"/>
      <c r="J56" s="5">
        <v>0</v>
      </c>
      <c r="K56" s="27">
        <v>1019074.46</v>
      </c>
      <c r="L56" s="19">
        <v>947700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1019074.46</v>
      </c>
      <c r="U56" s="19">
        <v>974109.66</v>
      </c>
      <c r="V56" s="19">
        <v>974109.66</v>
      </c>
      <c r="W56" s="19">
        <v>0</v>
      </c>
      <c r="X56" s="19">
        <v>0</v>
      </c>
      <c r="Y56" s="19">
        <v>0</v>
      </c>
      <c r="Z56" s="19">
        <v>0</v>
      </c>
      <c r="AA56" s="19">
        <v>476492.92</v>
      </c>
      <c r="AB56" s="19">
        <v>476492.92</v>
      </c>
      <c r="AC56" s="27">
        <v>476492.92</v>
      </c>
      <c r="AD56" s="19">
        <v>443120.07</v>
      </c>
      <c r="AE56" s="19">
        <v>33372.85</v>
      </c>
      <c r="AF56" s="19">
        <v>476492.92</v>
      </c>
      <c r="AG56" s="19">
        <v>0</v>
      </c>
      <c r="AH56" s="19">
        <v>542581.54</v>
      </c>
      <c r="AI56" s="20">
        <v>0.46757419472567296</v>
      </c>
      <c r="AJ56" s="19">
        <v>542581.54</v>
      </c>
      <c r="AK56" s="20">
        <v>0.46757419472567296</v>
      </c>
      <c r="AL56" s="28">
        <f t="shared" si="0"/>
        <v>542581.54</v>
      </c>
      <c r="AM56" s="29">
        <f t="shared" si="1"/>
        <v>46.7574194725673</v>
      </c>
      <c r="AN56" s="36">
        <f>SUMIF($B57:$B$160,$B56,$AN57:$AN$160)</f>
        <v>0</v>
      </c>
      <c r="AO56" s="37">
        <f t="shared" si="2"/>
        <v>542581.54</v>
      </c>
      <c r="AP56" s="38"/>
      <c r="AQ56" s="38"/>
    </row>
    <row r="57" spans="1:43" ht="89.25" hidden="1" outlineLevel="1" x14ac:dyDescent="0.25">
      <c r="A57" s="3" t="s">
        <v>110</v>
      </c>
      <c r="B57" s="4" t="s">
        <v>109</v>
      </c>
      <c r="C57" s="4" t="s">
        <v>17</v>
      </c>
      <c r="D57" s="4" t="s">
        <v>111</v>
      </c>
      <c r="E57" s="4"/>
      <c r="F57" s="4"/>
      <c r="G57" s="4"/>
      <c r="H57" s="4"/>
      <c r="I57" s="4"/>
      <c r="J57" s="5">
        <v>0</v>
      </c>
      <c r="K57" s="19">
        <v>1019074.46</v>
      </c>
      <c r="L57" s="19">
        <v>947700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1019074.46</v>
      </c>
      <c r="U57" s="19">
        <v>974109.66</v>
      </c>
      <c r="V57" s="19">
        <v>974109.66</v>
      </c>
      <c r="W57" s="19">
        <v>0</v>
      </c>
      <c r="X57" s="19">
        <v>0</v>
      </c>
      <c r="Y57" s="19">
        <v>0</v>
      </c>
      <c r="Z57" s="19">
        <v>0</v>
      </c>
      <c r="AA57" s="19">
        <v>476492.92</v>
      </c>
      <c r="AB57" s="19">
        <v>476492.92</v>
      </c>
      <c r="AC57" s="19">
        <v>476492.92</v>
      </c>
      <c r="AD57" s="19">
        <v>443120.07</v>
      </c>
      <c r="AE57" s="19">
        <v>33372.85</v>
      </c>
      <c r="AF57" s="19">
        <v>476492.92</v>
      </c>
      <c r="AG57" s="19">
        <v>0</v>
      </c>
      <c r="AH57" s="19">
        <v>542581.54</v>
      </c>
      <c r="AI57" s="20">
        <v>0.46757419472567296</v>
      </c>
      <c r="AJ57" s="19">
        <v>542581.54</v>
      </c>
      <c r="AK57" s="20">
        <v>0.46757419472567296</v>
      </c>
      <c r="AL57" s="21">
        <f t="shared" si="0"/>
        <v>542581.54</v>
      </c>
      <c r="AM57" s="7">
        <f t="shared" si="1"/>
        <v>46.7574194725673</v>
      </c>
      <c r="AN57" s="11"/>
      <c r="AO57" s="39">
        <f t="shared" si="2"/>
        <v>542581.54</v>
      </c>
      <c r="AP57" s="24"/>
      <c r="AQ57" s="24"/>
    </row>
    <row r="58" spans="1:43" ht="25.5" hidden="1" collapsed="1" x14ac:dyDescent="0.25">
      <c r="A58" s="25" t="s">
        <v>112</v>
      </c>
      <c r="B58" s="26" t="s">
        <v>113</v>
      </c>
      <c r="C58" s="4" t="s">
        <v>17</v>
      </c>
      <c r="D58" s="26"/>
      <c r="E58" s="4"/>
      <c r="F58" s="4"/>
      <c r="G58" s="4"/>
      <c r="H58" s="4"/>
      <c r="I58" s="4"/>
      <c r="J58" s="5">
        <v>0</v>
      </c>
      <c r="K58" s="27">
        <v>659074942.97000003</v>
      </c>
      <c r="L58" s="19">
        <v>632347800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659074942.97000003</v>
      </c>
      <c r="U58" s="19">
        <v>542665641.17999995</v>
      </c>
      <c r="V58" s="19">
        <v>542665641.17999995</v>
      </c>
      <c r="W58" s="19">
        <v>0</v>
      </c>
      <c r="X58" s="19">
        <v>0</v>
      </c>
      <c r="Y58" s="19">
        <v>0</v>
      </c>
      <c r="Z58" s="19">
        <v>0</v>
      </c>
      <c r="AA58" s="19">
        <v>441305720.5</v>
      </c>
      <c r="AB58" s="19">
        <v>441305720.5</v>
      </c>
      <c r="AC58" s="27">
        <v>441298744.62</v>
      </c>
      <c r="AD58" s="19">
        <v>419387813.54000002</v>
      </c>
      <c r="AE58" s="19">
        <v>21910931.079999998</v>
      </c>
      <c r="AF58" s="19">
        <v>441298744.62</v>
      </c>
      <c r="AG58" s="19">
        <v>6975.88</v>
      </c>
      <c r="AH58" s="19">
        <v>217769222.47</v>
      </c>
      <c r="AI58" s="20">
        <v>0.66958352036770952</v>
      </c>
      <c r="AJ58" s="19">
        <v>217769222.47</v>
      </c>
      <c r="AK58" s="20">
        <v>0.66958352036770952</v>
      </c>
      <c r="AL58" s="28">
        <f t="shared" si="0"/>
        <v>217776198.35000002</v>
      </c>
      <c r="AM58" s="29">
        <f t="shared" si="1"/>
        <v>66.957293601751616</v>
      </c>
      <c r="AN58" s="36">
        <f>SUMIF($B59:$B$160,$B58,$AN59:$AN$160)</f>
        <v>0</v>
      </c>
      <c r="AO58" s="37">
        <f t="shared" si="2"/>
        <v>217776198.35000002</v>
      </c>
      <c r="AP58" s="38"/>
      <c r="AQ58" s="38"/>
    </row>
    <row r="59" spans="1:43" ht="25.5" hidden="1" outlineLevel="1" x14ac:dyDescent="0.25">
      <c r="A59" s="3" t="s">
        <v>114</v>
      </c>
      <c r="B59" s="4" t="s">
        <v>113</v>
      </c>
      <c r="C59" s="4" t="s">
        <v>17</v>
      </c>
      <c r="D59" s="4" t="s">
        <v>115</v>
      </c>
      <c r="E59" s="4"/>
      <c r="F59" s="4"/>
      <c r="G59" s="4"/>
      <c r="H59" s="4"/>
      <c r="I59" s="4"/>
      <c r="J59" s="5">
        <v>0</v>
      </c>
      <c r="K59" s="19">
        <v>3000000</v>
      </c>
      <c r="L59" s="19">
        <v>2790000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3000000</v>
      </c>
      <c r="U59" s="19">
        <v>3000000</v>
      </c>
      <c r="V59" s="19">
        <v>3000000</v>
      </c>
      <c r="W59" s="19">
        <v>0</v>
      </c>
      <c r="X59" s="19">
        <v>0</v>
      </c>
      <c r="Y59" s="19">
        <v>0</v>
      </c>
      <c r="Z59" s="19">
        <v>0</v>
      </c>
      <c r="AA59" s="19">
        <v>3000000</v>
      </c>
      <c r="AB59" s="19">
        <v>3000000</v>
      </c>
      <c r="AC59" s="19">
        <v>3000000</v>
      </c>
      <c r="AD59" s="19">
        <v>2790000</v>
      </c>
      <c r="AE59" s="19">
        <v>210000</v>
      </c>
      <c r="AF59" s="19">
        <v>3000000</v>
      </c>
      <c r="AG59" s="19">
        <v>0</v>
      </c>
      <c r="AH59" s="19">
        <v>0</v>
      </c>
      <c r="AI59" s="20">
        <v>1</v>
      </c>
      <c r="AJ59" s="19">
        <v>0</v>
      </c>
      <c r="AK59" s="20">
        <v>1</v>
      </c>
      <c r="AL59" s="21">
        <f t="shared" si="0"/>
        <v>0</v>
      </c>
      <c r="AM59" s="7">
        <f t="shared" si="1"/>
        <v>100</v>
      </c>
      <c r="AN59" s="11"/>
      <c r="AO59" s="39">
        <f t="shared" si="2"/>
        <v>0</v>
      </c>
      <c r="AP59" s="24"/>
      <c r="AQ59" s="24"/>
    </row>
    <row r="60" spans="1:43" ht="102" hidden="1" outlineLevel="1" x14ac:dyDescent="0.25">
      <c r="A60" s="3" t="s">
        <v>116</v>
      </c>
      <c r="B60" s="4" t="s">
        <v>113</v>
      </c>
      <c r="C60" s="4" t="s">
        <v>17</v>
      </c>
      <c r="D60" s="4" t="s">
        <v>117</v>
      </c>
      <c r="E60" s="4"/>
      <c r="F60" s="4"/>
      <c r="G60" s="4"/>
      <c r="H60" s="4"/>
      <c r="I60" s="4"/>
      <c r="J60" s="5">
        <v>0</v>
      </c>
      <c r="K60" s="19">
        <v>15943636.359999999</v>
      </c>
      <c r="L60" s="19">
        <v>15784200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15943636.359999999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15943636.359999999</v>
      </c>
      <c r="AI60" s="20">
        <v>0</v>
      </c>
      <c r="AJ60" s="19">
        <v>15943636.359999999</v>
      </c>
      <c r="AK60" s="20">
        <v>0</v>
      </c>
      <c r="AL60" s="21">
        <f t="shared" si="0"/>
        <v>15943636.359999999</v>
      </c>
      <c r="AM60" s="7">
        <f t="shared" si="1"/>
        <v>0</v>
      </c>
      <c r="AN60" s="11"/>
      <c r="AO60" s="39">
        <f t="shared" si="2"/>
        <v>15943636.359999999</v>
      </c>
      <c r="AP60" s="24"/>
      <c r="AQ60" s="24"/>
    </row>
    <row r="61" spans="1:43" ht="63.75" hidden="1" outlineLevel="1" x14ac:dyDescent="0.25">
      <c r="A61" s="3" t="s">
        <v>118</v>
      </c>
      <c r="B61" s="4" t="s">
        <v>113</v>
      </c>
      <c r="C61" s="4" t="s">
        <v>17</v>
      </c>
      <c r="D61" s="4" t="s">
        <v>119</v>
      </c>
      <c r="E61" s="4"/>
      <c r="F61" s="4"/>
      <c r="G61" s="4"/>
      <c r="H61" s="4"/>
      <c r="I61" s="4"/>
      <c r="J61" s="5">
        <v>0</v>
      </c>
      <c r="K61" s="19">
        <v>7849462.3700000001</v>
      </c>
      <c r="L61" s="19">
        <v>7300000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7849462.3700000001</v>
      </c>
      <c r="U61" s="19">
        <v>7534099.4400000004</v>
      </c>
      <c r="V61" s="19">
        <v>7534099.4400000004</v>
      </c>
      <c r="W61" s="19">
        <v>0</v>
      </c>
      <c r="X61" s="19">
        <v>0</v>
      </c>
      <c r="Y61" s="19">
        <v>0</v>
      </c>
      <c r="Z61" s="19">
        <v>0</v>
      </c>
      <c r="AA61" s="19">
        <v>6951761.29</v>
      </c>
      <c r="AB61" s="19">
        <v>6951761.29</v>
      </c>
      <c r="AC61" s="19">
        <v>6951761.29</v>
      </c>
      <c r="AD61" s="19">
        <v>6465138.0099999998</v>
      </c>
      <c r="AE61" s="19">
        <v>486623.28</v>
      </c>
      <c r="AF61" s="19">
        <v>6951761.29</v>
      </c>
      <c r="AG61" s="19">
        <v>0</v>
      </c>
      <c r="AH61" s="19">
        <v>897701.08</v>
      </c>
      <c r="AI61" s="20">
        <v>0.88563534192724591</v>
      </c>
      <c r="AJ61" s="19">
        <v>897701.08</v>
      </c>
      <c r="AK61" s="20">
        <v>0.88563534192724591</v>
      </c>
      <c r="AL61" s="21">
        <f t="shared" si="0"/>
        <v>897701.08000000007</v>
      </c>
      <c r="AM61" s="7">
        <f t="shared" si="1"/>
        <v>88.563534192724589</v>
      </c>
      <c r="AN61" s="11"/>
      <c r="AO61" s="39">
        <f t="shared" si="2"/>
        <v>897701.08000000007</v>
      </c>
      <c r="AP61" s="24"/>
      <c r="AQ61" s="24"/>
    </row>
    <row r="62" spans="1:43" ht="38.25" hidden="1" outlineLevel="1" x14ac:dyDescent="0.25">
      <c r="A62" s="3" t="s">
        <v>120</v>
      </c>
      <c r="B62" s="4" t="s">
        <v>113</v>
      </c>
      <c r="C62" s="4" t="s">
        <v>17</v>
      </c>
      <c r="D62" s="4" t="s">
        <v>121</v>
      </c>
      <c r="E62" s="4"/>
      <c r="F62" s="4"/>
      <c r="G62" s="4"/>
      <c r="H62" s="4"/>
      <c r="I62" s="4"/>
      <c r="J62" s="5">
        <v>0</v>
      </c>
      <c r="K62" s="19">
        <v>65244444.439999998</v>
      </c>
      <c r="L62" s="19">
        <v>64592000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65244444.439999998</v>
      </c>
      <c r="U62" s="19">
        <v>55737852.600000001</v>
      </c>
      <c r="V62" s="19">
        <v>55737852.600000001</v>
      </c>
      <c r="W62" s="19">
        <v>0</v>
      </c>
      <c r="X62" s="19">
        <v>0</v>
      </c>
      <c r="Y62" s="19">
        <v>0</v>
      </c>
      <c r="Z62" s="19">
        <v>0</v>
      </c>
      <c r="AA62" s="19">
        <v>55737852.600000001</v>
      </c>
      <c r="AB62" s="19">
        <v>55737852.600000001</v>
      </c>
      <c r="AC62" s="19">
        <v>55737852.600000001</v>
      </c>
      <c r="AD62" s="19">
        <v>55180474.079999998</v>
      </c>
      <c r="AE62" s="19">
        <v>557378.52</v>
      </c>
      <c r="AF62" s="19">
        <v>55737852.600000001</v>
      </c>
      <c r="AG62" s="19">
        <v>0</v>
      </c>
      <c r="AH62" s="19">
        <v>9506591.8399999999</v>
      </c>
      <c r="AI62" s="20">
        <v>0.8542926999900744</v>
      </c>
      <c r="AJ62" s="19">
        <v>9506591.8399999999</v>
      </c>
      <c r="AK62" s="20">
        <v>0.8542926999900744</v>
      </c>
      <c r="AL62" s="21">
        <f t="shared" si="0"/>
        <v>9506591.8399999961</v>
      </c>
      <c r="AM62" s="7">
        <f t="shared" si="1"/>
        <v>85.429269999007445</v>
      </c>
      <c r="AN62" s="11"/>
      <c r="AO62" s="39">
        <f t="shared" si="2"/>
        <v>9506591.8399999961</v>
      </c>
      <c r="AP62" s="24"/>
      <c r="AQ62" s="24"/>
    </row>
    <row r="63" spans="1:43" ht="51" hidden="1" outlineLevel="1" x14ac:dyDescent="0.25">
      <c r="A63" s="3" t="s">
        <v>122</v>
      </c>
      <c r="B63" s="4" t="s">
        <v>113</v>
      </c>
      <c r="C63" s="4" t="s">
        <v>17</v>
      </c>
      <c r="D63" s="4" t="s">
        <v>123</v>
      </c>
      <c r="E63" s="4"/>
      <c r="F63" s="4"/>
      <c r="G63" s="4"/>
      <c r="H63" s="4"/>
      <c r="I63" s="4"/>
      <c r="J63" s="5">
        <v>0</v>
      </c>
      <c r="K63" s="19">
        <v>143935161.28999999</v>
      </c>
      <c r="L63" s="19">
        <v>133859700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143935161.28999999</v>
      </c>
      <c r="U63" s="19">
        <v>130845161.29000001</v>
      </c>
      <c r="V63" s="19">
        <v>130845161.29000001</v>
      </c>
      <c r="W63" s="19">
        <v>0</v>
      </c>
      <c r="X63" s="19">
        <v>0</v>
      </c>
      <c r="Y63" s="19">
        <v>0</v>
      </c>
      <c r="Z63" s="19">
        <v>0</v>
      </c>
      <c r="AA63" s="19">
        <v>130845161.29000001</v>
      </c>
      <c r="AB63" s="19">
        <v>130845161.29000001</v>
      </c>
      <c r="AC63" s="19">
        <v>130845161.29000001</v>
      </c>
      <c r="AD63" s="19">
        <v>121686000</v>
      </c>
      <c r="AE63" s="19">
        <v>9159161.2899999991</v>
      </c>
      <c r="AF63" s="19">
        <v>130845161.29000001</v>
      </c>
      <c r="AG63" s="19">
        <v>0</v>
      </c>
      <c r="AH63" s="19">
        <v>13090000</v>
      </c>
      <c r="AI63" s="20">
        <v>0.90905627309767401</v>
      </c>
      <c r="AJ63" s="19">
        <v>13090000</v>
      </c>
      <c r="AK63" s="20">
        <v>0.90905627309767401</v>
      </c>
      <c r="AL63" s="21">
        <f t="shared" si="0"/>
        <v>13089999.999999985</v>
      </c>
      <c r="AM63" s="7">
        <f t="shared" si="1"/>
        <v>90.905627309767411</v>
      </c>
      <c r="AN63" s="11"/>
      <c r="AO63" s="39">
        <f t="shared" si="2"/>
        <v>13089999.999999985</v>
      </c>
      <c r="AP63" s="24"/>
      <c r="AQ63" s="24"/>
    </row>
    <row r="64" spans="1:43" ht="51" hidden="1" outlineLevel="1" x14ac:dyDescent="0.25">
      <c r="A64" s="3" t="s">
        <v>124</v>
      </c>
      <c r="B64" s="4" t="s">
        <v>113</v>
      </c>
      <c r="C64" s="4" t="s">
        <v>17</v>
      </c>
      <c r="D64" s="4" t="s">
        <v>125</v>
      </c>
      <c r="E64" s="4"/>
      <c r="F64" s="4"/>
      <c r="G64" s="4"/>
      <c r="H64" s="4"/>
      <c r="I64" s="4"/>
      <c r="J64" s="5">
        <v>0</v>
      </c>
      <c r="K64" s="19">
        <v>158620537.63</v>
      </c>
      <c r="L64" s="19">
        <v>147517100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158620537.63</v>
      </c>
      <c r="U64" s="19">
        <v>139163445.96000001</v>
      </c>
      <c r="V64" s="19">
        <v>139163445.96000001</v>
      </c>
      <c r="W64" s="19">
        <v>0</v>
      </c>
      <c r="X64" s="19">
        <v>0</v>
      </c>
      <c r="Y64" s="19">
        <v>0</v>
      </c>
      <c r="Z64" s="19">
        <v>0</v>
      </c>
      <c r="AA64" s="19">
        <v>138790663.63999999</v>
      </c>
      <c r="AB64" s="19">
        <v>138790663.63999999</v>
      </c>
      <c r="AC64" s="19">
        <v>138790663.63999999</v>
      </c>
      <c r="AD64" s="19">
        <v>129075317.17</v>
      </c>
      <c r="AE64" s="19">
        <v>9715346.4700000007</v>
      </c>
      <c r="AF64" s="19">
        <v>138790663.63999999</v>
      </c>
      <c r="AG64" s="19">
        <v>0</v>
      </c>
      <c r="AH64" s="19">
        <v>19829873.989999998</v>
      </c>
      <c r="AI64" s="20">
        <v>0.87498545720318144</v>
      </c>
      <c r="AJ64" s="19">
        <v>19829873.989999998</v>
      </c>
      <c r="AK64" s="20">
        <v>0.87498545720318144</v>
      </c>
      <c r="AL64" s="21">
        <f t="shared" si="0"/>
        <v>19829873.99000001</v>
      </c>
      <c r="AM64" s="7">
        <f t="shared" si="1"/>
        <v>87.498545720318148</v>
      </c>
      <c r="AN64" s="11"/>
      <c r="AO64" s="39">
        <f t="shared" si="2"/>
        <v>19829873.99000001</v>
      </c>
      <c r="AP64" s="24"/>
      <c r="AQ64" s="24"/>
    </row>
    <row r="65" spans="1:43" ht="51" hidden="1" outlineLevel="1" x14ac:dyDescent="0.25">
      <c r="A65" s="3" t="s">
        <v>126</v>
      </c>
      <c r="B65" s="4" t="s">
        <v>113</v>
      </c>
      <c r="C65" s="4" t="s">
        <v>17</v>
      </c>
      <c r="D65" s="4" t="s">
        <v>127</v>
      </c>
      <c r="E65" s="4"/>
      <c r="F65" s="4"/>
      <c r="G65" s="4"/>
      <c r="H65" s="4"/>
      <c r="I65" s="4"/>
      <c r="J65" s="5">
        <v>0</v>
      </c>
      <c r="K65" s="19">
        <v>1622828.28</v>
      </c>
      <c r="L65" s="19">
        <v>1606600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1622828.28</v>
      </c>
      <c r="U65" s="19">
        <v>1622828.28</v>
      </c>
      <c r="V65" s="19">
        <v>1622828.28</v>
      </c>
      <c r="W65" s="19">
        <v>0</v>
      </c>
      <c r="X65" s="19">
        <v>0</v>
      </c>
      <c r="Y65" s="19">
        <v>0</v>
      </c>
      <c r="Z65" s="19">
        <v>0</v>
      </c>
      <c r="AA65" s="19">
        <v>1622828.28</v>
      </c>
      <c r="AB65" s="19">
        <v>1622828.28</v>
      </c>
      <c r="AC65" s="19">
        <v>1622828.28</v>
      </c>
      <c r="AD65" s="19">
        <v>1606600</v>
      </c>
      <c r="AE65" s="19">
        <v>16228.28</v>
      </c>
      <c r="AF65" s="19">
        <v>1622828.28</v>
      </c>
      <c r="AG65" s="19">
        <v>0</v>
      </c>
      <c r="AH65" s="19">
        <v>0</v>
      </c>
      <c r="AI65" s="20">
        <v>1</v>
      </c>
      <c r="AJ65" s="19">
        <v>0</v>
      </c>
      <c r="AK65" s="20">
        <v>1</v>
      </c>
      <c r="AL65" s="21">
        <f t="shared" si="0"/>
        <v>0</v>
      </c>
      <c r="AM65" s="7">
        <f t="shared" si="1"/>
        <v>100</v>
      </c>
      <c r="AN65" s="11"/>
      <c r="AO65" s="39">
        <f t="shared" si="2"/>
        <v>0</v>
      </c>
      <c r="AP65" s="24"/>
      <c r="AQ65" s="24"/>
    </row>
    <row r="66" spans="1:43" ht="51" hidden="1" outlineLevel="1" x14ac:dyDescent="0.25">
      <c r="A66" s="3" t="s">
        <v>128</v>
      </c>
      <c r="B66" s="4" t="s">
        <v>113</v>
      </c>
      <c r="C66" s="4" t="s">
        <v>17</v>
      </c>
      <c r="D66" s="4" t="s">
        <v>129</v>
      </c>
      <c r="E66" s="4"/>
      <c r="F66" s="4"/>
      <c r="G66" s="4"/>
      <c r="H66" s="4"/>
      <c r="I66" s="4"/>
      <c r="J66" s="5">
        <v>0</v>
      </c>
      <c r="K66" s="19">
        <v>142637777.78</v>
      </c>
      <c r="L66" s="19">
        <v>141211400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142637777.78</v>
      </c>
      <c r="U66" s="19">
        <v>95314792.530000001</v>
      </c>
      <c r="V66" s="19">
        <v>95314792.530000001</v>
      </c>
      <c r="W66" s="19">
        <v>0</v>
      </c>
      <c r="X66" s="19">
        <v>0</v>
      </c>
      <c r="Y66" s="19">
        <v>0</v>
      </c>
      <c r="Z66" s="19">
        <v>0</v>
      </c>
      <c r="AA66" s="19">
        <v>40900137.060000002</v>
      </c>
      <c r="AB66" s="19">
        <v>40900137.060000002</v>
      </c>
      <c r="AC66" s="19">
        <v>40900137.049999997</v>
      </c>
      <c r="AD66" s="19">
        <v>40491135.670000002</v>
      </c>
      <c r="AE66" s="19">
        <v>409001.38</v>
      </c>
      <c r="AF66" s="19">
        <v>40900137.049999997</v>
      </c>
      <c r="AG66" s="19">
        <v>0.01</v>
      </c>
      <c r="AH66" s="19">
        <v>101737640.72</v>
      </c>
      <c r="AI66" s="20">
        <v>0.28674126656041343</v>
      </c>
      <c r="AJ66" s="19">
        <v>101737640.72</v>
      </c>
      <c r="AK66" s="20">
        <v>0.28674126656041343</v>
      </c>
      <c r="AL66" s="21">
        <f t="shared" si="0"/>
        <v>101737640.73</v>
      </c>
      <c r="AM66" s="7">
        <f t="shared" si="1"/>
        <v>28.67412664903058</v>
      </c>
      <c r="AN66" s="11"/>
      <c r="AO66" s="39">
        <f t="shared" si="2"/>
        <v>101737640.73</v>
      </c>
      <c r="AP66" s="24"/>
      <c r="AQ66" s="24"/>
    </row>
    <row r="67" spans="1:43" ht="38.25" hidden="1" outlineLevel="1" x14ac:dyDescent="0.25">
      <c r="A67" s="3" t="s">
        <v>130</v>
      </c>
      <c r="B67" s="4" t="s">
        <v>113</v>
      </c>
      <c r="C67" s="4" t="s">
        <v>17</v>
      </c>
      <c r="D67" s="4" t="s">
        <v>131</v>
      </c>
      <c r="E67" s="4"/>
      <c r="F67" s="4"/>
      <c r="G67" s="4"/>
      <c r="H67" s="4"/>
      <c r="I67" s="4"/>
      <c r="J67" s="5">
        <v>0</v>
      </c>
      <c r="K67" s="19">
        <v>2437979.7999999998</v>
      </c>
      <c r="L67" s="19">
        <v>2413600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2437979.7999999998</v>
      </c>
      <c r="U67" s="19">
        <v>2437979.7999999998</v>
      </c>
      <c r="V67" s="19">
        <v>2437979.7999999998</v>
      </c>
      <c r="W67" s="19">
        <v>0</v>
      </c>
      <c r="X67" s="19">
        <v>0</v>
      </c>
      <c r="Y67" s="19">
        <v>0</v>
      </c>
      <c r="Z67" s="19">
        <v>0</v>
      </c>
      <c r="AA67" s="19">
        <v>2437979.7999999998</v>
      </c>
      <c r="AB67" s="19">
        <v>2437979.7999999998</v>
      </c>
      <c r="AC67" s="19">
        <v>2431003.9300000002</v>
      </c>
      <c r="AD67" s="19">
        <v>2406693.89</v>
      </c>
      <c r="AE67" s="19">
        <v>24310.04</v>
      </c>
      <c r="AF67" s="19">
        <v>2431003.9300000002</v>
      </c>
      <c r="AG67" s="19">
        <v>6975.87</v>
      </c>
      <c r="AH67" s="19">
        <v>0</v>
      </c>
      <c r="AI67" s="20">
        <v>1</v>
      </c>
      <c r="AJ67" s="19">
        <v>0</v>
      </c>
      <c r="AK67" s="20">
        <v>1</v>
      </c>
      <c r="AL67" s="21">
        <f t="shared" si="0"/>
        <v>6975.8699999996461</v>
      </c>
      <c r="AM67" s="7">
        <f t="shared" si="1"/>
        <v>99.713866784294126</v>
      </c>
      <c r="AN67" s="11"/>
      <c r="AO67" s="39">
        <f t="shared" si="2"/>
        <v>6975.8699999996461</v>
      </c>
      <c r="AP67" s="24"/>
      <c r="AQ67" s="24"/>
    </row>
    <row r="68" spans="1:43" ht="89.25" hidden="1" outlineLevel="1" x14ac:dyDescent="0.25">
      <c r="A68" s="3" t="s">
        <v>132</v>
      </c>
      <c r="B68" s="4" t="s">
        <v>113</v>
      </c>
      <c r="C68" s="4" t="s">
        <v>17</v>
      </c>
      <c r="D68" s="4" t="s">
        <v>133</v>
      </c>
      <c r="E68" s="4"/>
      <c r="F68" s="4"/>
      <c r="G68" s="4"/>
      <c r="H68" s="4"/>
      <c r="I68" s="4"/>
      <c r="J68" s="5">
        <v>0</v>
      </c>
      <c r="K68" s="19">
        <v>22201397.850000001</v>
      </c>
      <c r="L68" s="19">
        <v>20647300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22201397.850000001</v>
      </c>
      <c r="U68" s="19">
        <v>12044807.539999999</v>
      </c>
      <c r="V68" s="19">
        <v>12044807.539999999</v>
      </c>
      <c r="W68" s="19">
        <v>0</v>
      </c>
      <c r="X68" s="19">
        <v>0</v>
      </c>
      <c r="Y68" s="19">
        <v>0</v>
      </c>
      <c r="Z68" s="19">
        <v>0</v>
      </c>
      <c r="AA68" s="19">
        <v>12044807.539999999</v>
      </c>
      <c r="AB68" s="19">
        <v>12044807.539999999</v>
      </c>
      <c r="AC68" s="19">
        <v>12044807.539999999</v>
      </c>
      <c r="AD68" s="19">
        <v>11201671.02</v>
      </c>
      <c r="AE68" s="19">
        <v>843136.52</v>
      </c>
      <c r="AF68" s="19">
        <v>12044807.539999999</v>
      </c>
      <c r="AG68" s="19">
        <v>0</v>
      </c>
      <c r="AH68" s="19">
        <v>10156590.310000001</v>
      </c>
      <c r="AI68" s="20">
        <v>0.54252473746827612</v>
      </c>
      <c r="AJ68" s="19">
        <v>10156590.310000001</v>
      </c>
      <c r="AK68" s="20">
        <v>0.54252473746827612</v>
      </c>
      <c r="AL68" s="21">
        <f t="shared" si="0"/>
        <v>10156590.310000002</v>
      </c>
      <c r="AM68" s="7">
        <f t="shared" si="1"/>
        <v>54.252473746827604</v>
      </c>
      <c r="AN68" s="11"/>
      <c r="AO68" s="39">
        <f t="shared" si="2"/>
        <v>10156590.310000002</v>
      </c>
      <c r="AP68" s="24"/>
      <c r="AQ68" s="24"/>
    </row>
    <row r="69" spans="1:43" ht="114.75" hidden="1" outlineLevel="1" x14ac:dyDescent="0.25">
      <c r="A69" s="3" t="s">
        <v>134</v>
      </c>
      <c r="B69" s="4" t="s">
        <v>113</v>
      </c>
      <c r="C69" s="4" t="s">
        <v>17</v>
      </c>
      <c r="D69" s="4" t="s">
        <v>135</v>
      </c>
      <c r="E69" s="4"/>
      <c r="F69" s="4"/>
      <c r="G69" s="4"/>
      <c r="H69" s="4"/>
      <c r="I69" s="4"/>
      <c r="J69" s="5">
        <v>0</v>
      </c>
      <c r="K69" s="19">
        <v>31088989.899999999</v>
      </c>
      <c r="L69" s="19">
        <v>30778100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31088989.899999999</v>
      </c>
      <c r="U69" s="19">
        <v>31088989.899999999</v>
      </c>
      <c r="V69" s="19">
        <v>31088989.899999999</v>
      </c>
      <c r="W69" s="19">
        <v>0</v>
      </c>
      <c r="X69" s="19">
        <v>0</v>
      </c>
      <c r="Y69" s="19">
        <v>0</v>
      </c>
      <c r="Z69" s="19">
        <v>0</v>
      </c>
      <c r="AA69" s="19">
        <v>31088989.899999999</v>
      </c>
      <c r="AB69" s="19">
        <v>31088989.899999999</v>
      </c>
      <c r="AC69" s="19">
        <v>31088989.899999999</v>
      </c>
      <c r="AD69" s="19">
        <v>30778099.989999998</v>
      </c>
      <c r="AE69" s="19">
        <v>310889.90999999997</v>
      </c>
      <c r="AF69" s="19">
        <v>31088989.899999999</v>
      </c>
      <c r="AG69" s="19">
        <v>0</v>
      </c>
      <c r="AH69" s="19">
        <v>0</v>
      </c>
      <c r="AI69" s="20">
        <v>1</v>
      </c>
      <c r="AJ69" s="19">
        <v>0</v>
      </c>
      <c r="AK69" s="20">
        <v>1</v>
      </c>
      <c r="AL69" s="21">
        <f t="shared" si="0"/>
        <v>0</v>
      </c>
      <c r="AM69" s="7">
        <f t="shared" si="1"/>
        <v>100</v>
      </c>
      <c r="AN69" s="11"/>
      <c r="AO69" s="39">
        <f t="shared" si="2"/>
        <v>0</v>
      </c>
      <c r="AP69" s="24"/>
      <c r="AQ69" s="24"/>
    </row>
    <row r="70" spans="1:43" ht="140.25" hidden="1" outlineLevel="1" x14ac:dyDescent="0.25">
      <c r="A70" s="3" t="s">
        <v>136</v>
      </c>
      <c r="B70" s="4" t="s">
        <v>113</v>
      </c>
      <c r="C70" s="4" t="s">
        <v>17</v>
      </c>
      <c r="D70" s="4" t="s">
        <v>137</v>
      </c>
      <c r="E70" s="4"/>
      <c r="F70" s="4"/>
      <c r="G70" s="4"/>
      <c r="H70" s="4"/>
      <c r="I70" s="4"/>
      <c r="J70" s="5">
        <v>0</v>
      </c>
      <c r="K70" s="19">
        <v>14572424.24</v>
      </c>
      <c r="L70" s="19">
        <v>14426700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14572424.24</v>
      </c>
      <c r="U70" s="19">
        <v>14572424.24</v>
      </c>
      <c r="V70" s="19">
        <v>14572424.24</v>
      </c>
      <c r="W70" s="19">
        <v>0</v>
      </c>
      <c r="X70" s="19">
        <v>0</v>
      </c>
      <c r="Y70" s="19">
        <v>0</v>
      </c>
      <c r="Z70" s="19">
        <v>0</v>
      </c>
      <c r="AA70" s="19">
        <v>4172887.69</v>
      </c>
      <c r="AB70" s="19">
        <v>4172887.69</v>
      </c>
      <c r="AC70" s="19">
        <v>4172887.69</v>
      </c>
      <c r="AD70" s="19">
        <v>4131158.81</v>
      </c>
      <c r="AE70" s="19">
        <v>41728.879999999997</v>
      </c>
      <c r="AF70" s="19">
        <v>4172887.69</v>
      </c>
      <c r="AG70" s="19">
        <v>0</v>
      </c>
      <c r="AH70" s="19">
        <v>10399536.550000001</v>
      </c>
      <c r="AI70" s="20">
        <v>0.2863550786934817</v>
      </c>
      <c r="AJ70" s="19">
        <v>10399536.550000001</v>
      </c>
      <c r="AK70" s="20">
        <v>0.2863550786934817</v>
      </c>
      <c r="AL70" s="21">
        <f t="shared" si="0"/>
        <v>10399536.550000001</v>
      </c>
      <c r="AM70" s="7">
        <f t="shared" si="1"/>
        <v>28.635507869348171</v>
      </c>
      <c r="AN70" s="11"/>
      <c r="AO70" s="39">
        <f t="shared" si="2"/>
        <v>10399536.550000001</v>
      </c>
      <c r="AP70" s="24"/>
      <c r="AQ70" s="24"/>
    </row>
    <row r="71" spans="1:43" ht="153" hidden="1" outlineLevel="1" x14ac:dyDescent="0.25">
      <c r="A71" s="3" t="s">
        <v>138</v>
      </c>
      <c r="B71" s="4" t="s">
        <v>113</v>
      </c>
      <c r="C71" s="4" t="s">
        <v>17</v>
      </c>
      <c r="D71" s="4" t="s">
        <v>139</v>
      </c>
      <c r="E71" s="4"/>
      <c r="F71" s="4"/>
      <c r="G71" s="4"/>
      <c r="H71" s="4"/>
      <c r="I71" s="4"/>
      <c r="J71" s="5">
        <v>0</v>
      </c>
      <c r="K71" s="19">
        <v>11725555.560000001</v>
      </c>
      <c r="L71" s="19">
        <v>11608300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11725555.560000001</v>
      </c>
      <c r="U71" s="19">
        <v>11725555.560000001</v>
      </c>
      <c r="V71" s="19">
        <v>11725555.560000001</v>
      </c>
      <c r="W71" s="19">
        <v>0</v>
      </c>
      <c r="X71" s="19">
        <v>0</v>
      </c>
      <c r="Y71" s="19">
        <v>0</v>
      </c>
      <c r="Z71" s="19">
        <v>0</v>
      </c>
      <c r="AA71" s="19">
        <v>3439150.34</v>
      </c>
      <c r="AB71" s="19">
        <v>3439150.34</v>
      </c>
      <c r="AC71" s="19">
        <v>3439150.34</v>
      </c>
      <c r="AD71" s="19">
        <v>3404758.84</v>
      </c>
      <c r="AE71" s="19">
        <v>34391.5</v>
      </c>
      <c r="AF71" s="19">
        <v>3439150.34</v>
      </c>
      <c r="AG71" s="19">
        <v>0</v>
      </c>
      <c r="AH71" s="19">
        <v>8286405.2199999997</v>
      </c>
      <c r="AI71" s="20">
        <v>0.29330382875265654</v>
      </c>
      <c r="AJ71" s="19">
        <v>8286405.2199999997</v>
      </c>
      <c r="AK71" s="20">
        <v>0.29330382875265654</v>
      </c>
      <c r="AL71" s="21">
        <f t="shared" si="0"/>
        <v>8286405.2200000007</v>
      </c>
      <c r="AM71" s="7">
        <f t="shared" si="1"/>
        <v>29.330382875265652</v>
      </c>
      <c r="AN71" s="11"/>
      <c r="AO71" s="39">
        <f t="shared" si="2"/>
        <v>8286405.2200000007</v>
      </c>
      <c r="AP71" s="24"/>
      <c r="AQ71" s="24"/>
    </row>
    <row r="72" spans="1:43" ht="153" hidden="1" outlineLevel="1" x14ac:dyDescent="0.25">
      <c r="A72" s="3" t="s">
        <v>140</v>
      </c>
      <c r="B72" s="4" t="s">
        <v>113</v>
      </c>
      <c r="C72" s="4" t="s">
        <v>17</v>
      </c>
      <c r="D72" s="4" t="s">
        <v>141</v>
      </c>
      <c r="E72" s="4"/>
      <c r="F72" s="4"/>
      <c r="G72" s="4"/>
      <c r="H72" s="4"/>
      <c r="I72" s="4"/>
      <c r="J72" s="5">
        <v>0</v>
      </c>
      <c r="K72" s="19">
        <v>16201515.15</v>
      </c>
      <c r="L72" s="19">
        <v>16039500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16201515.15</v>
      </c>
      <c r="U72" s="19">
        <v>16201515.15</v>
      </c>
      <c r="V72" s="19">
        <v>16201515.15</v>
      </c>
      <c r="W72" s="19">
        <v>0</v>
      </c>
      <c r="X72" s="19">
        <v>0</v>
      </c>
      <c r="Y72" s="19">
        <v>0</v>
      </c>
      <c r="Z72" s="19">
        <v>0</v>
      </c>
      <c r="AA72" s="19">
        <v>4747123.84</v>
      </c>
      <c r="AB72" s="19">
        <v>4747123.84</v>
      </c>
      <c r="AC72" s="19">
        <v>4747123.84</v>
      </c>
      <c r="AD72" s="19">
        <v>4699652.5999999996</v>
      </c>
      <c r="AE72" s="19">
        <v>47471.24</v>
      </c>
      <c r="AF72" s="19">
        <v>4747123.84</v>
      </c>
      <c r="AG72" s="19">
        <v>0</v>
      </c>
      <c r="AH72" s="19">
        <v>11454391.310000001</v>
      </c>
      <c r="AI72" s="20">
        <v>0.29300493170232911</v>
      </c>
      <c r="AJ72" s="19">
        <v>11454391.310000001</v>
      </c>
      <c r="AK72" s="20">
        <v>0.29300493170232911</v>
      </c>
      <c r="AL72" s="21">
        <f t="shared" si="0"/>
        <v>11454391.310000001</v>
      </c>
      <c r="AM72" s="7">
        <f t="shared" si="1"/>
        <v>29.300493170232905</v>
      </c>
      <c r="AN72" s="11"/>
      <c r="AO72" s="39">
        <f t="shared" si="2"/>
        <v>11454391.310000001</v>
      </c>
      <c r="AP72" s="24"/>
      <c r="AQ72" s="24"/>
    </row>
    <row r="73" spans="1:43" ht="140.25" hidden="1" outlineLevel="1" x14ac:dyDescent="0.25">
      <c r="A73" s="3" t="s">
        <v>142</v>
      </c>
      <c r="B73" s="4" t="s">
        <v>113</v>
      </c>
      <c r="C73" s="4" t="s">
        <v>17</v>
      </c>
      <c r="D73" s="4" t="s">
        <v>143</v>
      </c>
      <c r="E73" s="4"/>
      <c r="F73" s="4"/>
      <c r="G73" s="4"/>
      <c r="H73" s="4"/>
      <c r="I73" s="4"/>
      <c r="J73" s="5">
        <v>0</v>
      </c>
      <c r="K73" s="19">
        <v>21993232.32</v>
      </c>
      <c r="L73" s="19">
        <v>21773300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21993232.32</v>
      </c>
      <c r="U73" s="19">
        <v>21376188.890000001</v>
      </c>
      <c r="V73" s="19">
        <v>21376188.890000001</v>
      </c>
      <c r="W73" s="19">
        <v>0</v>
      </c>
      <c r="X73" s="19">
        <v>0</v>
      </c>
      <c r="Y73" s="19">
        <v>0</v>
      </c>
      <c r="Z73" s="19">
        <v>0</v>
      </c>
      <c r="AA73" s="19">
        <v>5526377.2300000004</v>
      </c>
      <c r="AB73" s="19">
        <v>5526377.2300000004</v>
      </c>
      <c r="AC73" s="19">
        <v>5526377.2300000004</v>
      </c>
      <c r="AD73" s="19">
        <v>5471113.46</v>
      </c>
      <c r="AE73" s="19">
        <v>55263.77</v>
      </c>
      <c r="AF73" s="19">
        <v>5526377.2300000004</v>
      </c>
      <c r="AG73" s="19">
        <v>0</v>
      </c>
      <c r="AH73" s="19">
        <v>16466855.09</v>
      </c>
      <c r="AI73" s="20">
        <v>0.25127626306090872</v>
      </c>
      <c r="AJ73" s="19">
        <v>16466855.09</v>
      </c>
      <c r="AK73" s="20">
        <v>0.25127626306090872</v>
      </c>
      <c r="AL73" s="21">
        <f t="shared" si="0"/>
        <v>16466855.09</v>
      </c>
      <c r="AM73" s="7">
        <f t="shared" si="1"/>
        <v>25.127626306090871</v>
      </c>
      <c r="AN73" s="11"/>
      <c r="AO73" s="39">
        <f t="shared" si="2"/>
        <v>16466855.09</v>
      </c>
      <c r="AP73" s="24"/>
      <c r="AQ73" s="24"/>
    </row>
    <row r="74" spans="1:43" ht="25.5" collapsed="1" x14ac:dyDescent="0.25">
      <c r="A74" s="25" t="s">
        <v>144</v>
      </c>
      <c r="B74" s="26" t="s">
        <v>145</v>
      </c>
      <c r="C74" s="4" t="s">
        <v>17</v>
      </c>
      <c r="D74" s="26"/>
      <c r="E74" s="4"/>
      <c r="F74" s="4"/>
      <c r="G74" s="4"/>
      <c r="H74" s="4"/>
      <c r="I74" s="4"/>
      <c r="J74" s="5">
        <v>0</v>
      </c>
      <c r="K74" s="27">
        <v>2576107375</v>
      </c>
      <c r="L74" s="19">
        <v>2475684388.23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2576107375</v>
      </c>
      <c r="U74" s="19">
        <v>1369429772.1700001</v>
      </c>
      <c r="V74" s="19">
        <v>1369429772.1700001</v>
      </c>
      <c r="W74" s="19">
        <v>0</v>
      </c>
      <c r="X74" s="19">
        <v>0</v>
      </c>
      <c r="Y74" s="19">
        <v>0</v>
      </c>
      <c r="Z74" s="19">
        <v>0</v>
      </c>
      <c r="AA74" s="19">
        <v>1000187931.9</v>
      </c>
      <c r="AB74" s="19">
        <v>1000187931.9</v>
      </c>
      <c r="AC74" s="27">
        <v>965480019.99000001</v>
      </c>
      <c r="AD74" s="19">
        <v>927107685.44000006</v>
      </c>
      <c r="AE74" s="19">
        <v>38372334.549999997</v>
      </c>
      <c r="AF74" s="19">
        <v>965480019.99000001</v>
      </c>
      <c r="AG74" s="19">
        <v>34707911.909999996</v>
      </c>
      <c r="AH74" s="19">
        <v>1575919443.0999999</v>
      </c>
      <c r="AI74" s="20">
        <v>0.38825552910037375</v>
      </c>
      <c r="AJ74" s="19">
        <v>1575919443.0999999</v>
      </c>
      <c r="AK74" s="20">
        <v>0.38825552910037375</v>
      </c>
      <c r="AL74" s="28">
        <f t="shared" ref="AL74:AL137" si="3">K74-AC74</f>
        <v>1610627355.01</v>
      </c>
      <c r="AM74" s="29">
        <f t="shared" ref="AM74:AM137" si="4">AC74/K74*100</f>
        <v>37.478252240553445</v>
      </c>
      <c r="AN74" s="36">
        <f>SUMIF($B75:$B$160,$B74,$AN75:$AN$160)</f>
        <v>0</v>
      </c>
      <c r="AO74" s="37">
        <f t="shared" ref="AO74:AO137" si="5">K74-AC74-AN74</f>
        <v>1610627355.01</v>
      </c>
      <c r="AP74" s="38"/>
      <c r="AQ74" s="38"/>
    </row>
    <row r="75" spans="1:43" ht="51" outlineLevel="1" x14ac:dyDescent="0.25">
      <c r="A75" s="3" t="s">
        <v>146</v>
      </c>
      <c r="B75" s="4" t="s">
        <v>145</v>
      </c>
      <c r="C75" s="4" t="s">
        <v>17</v>
      </c>
      <c r="D75" s="4" t="s">
        <v>147</v>
      </c>
      <c r="E75" s="4"/>
      <c r="F75" s="4"/>
      <c r="G75" s="4"/>
      <c r="H75" s="4"/>
      <c r="I75" s="4"/>
      <c r="J75" s="5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20">
        <v>0</v>
      </c>
      <c r="AJ75" s="19">
        <v>0</v>
      </c>
      <c r="AK75" s="20">
        <v>0</v>
      </c>
      <c r="AL75" s="21">
        <f t="shared" si="3"/>
        <v>0</v>
      </c>
      <c r="AM75" s="7">
        <v>0</v>
      </c>
      <c r="AN75" s="11"/>
      <c r="AO75" s="39">
        <f t="shared" si="5"/>
        <v>0</v>
      </c>
      <c r="AP75" s="24"/>
      <c r="AQ75" s="24"/>
    </row>
    <row r="76" spans="1:43" ht="89.25" outlineLevel="1" x14ac:dyDescent="0.25">
      <c r="A76" s="3" t="s">
        <v>148</v>
      </c>
      <c r="B76" s="4" t="s">
        <v>145</v>
      </c>
      <c r="C76" s="4" t="s">
        <v>17</v>
      </c>
      <c r="D76" s="4" t="s">
        <v>149</v>
      </c>
      <c r="E76" s="4"/>
      <c r="F76" s="4"/>
      <c r="G76" s="4"/>
      <c r="H76" s="4"/>
      <c r="I76" s="4"/>
      <c r="J76" s="5">
        <v>0</v>
      </c>
      <c r="K76" s="19">
        <v>296250000</v>
      </c>
      <c r="L76" s="19">
        <v>296250000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296250000</v>
      </c>
      <c r="U76" s="19">
        <v>271953700.56</v>
      </c>
      <c r="V76" s="19">
        <v>271953700.56</v>
      </c>
      <c r="W76" s="19">
        <v>0</v>
      </c>
      <c r="X76" s="19">
        <v>0</v>
      </c>
      <c r="Y76" s="19">
        <v>0</v>
      </c>
      <c r="Z76" s="19">
        <v>0</v>
      </c>
      <c r="AA76" s="19">
        <v>209499500</v>
      </c>
      <c r="AB76" s="19">
        <v>209499500</v>
      </c>
      <c r="AC76" s="19">
        <v>209358170.19</v>
      </c>
      <c r="AD76" s="19">
        <v>209358170.19</v>
      </c>
      <c r="AE76" s="19">
        <v>0</v>
      </c>
      <c r="AF76" s="19">
        <v>209358170.19</v>
      </c>
      <c r="AG76" s="19">
        <v>141329.81</v>
      </c>
      <c r="AH76" s="19">
        <v>86750500</v>
      </c>
      <c r="AI76" s="20">
        <v>0.70717130801687766</v>
      </c>
      <c r="AJ76" s="19">
        <v>86750500</v>
      </c>
      <c r="AK76" s="20">
        <v>0.70717130801687766</v>
      </c>
      <c r="AL76" s="21">
        <f t="shared" si="3"/>
        <v>86891829.810000002</v>
      </c>
      <c r="AM76" s="7">
        <f t="shared" si="4"/>
        <v>70.66942453670886</v>
      </c>
      <c r="AN76" s="11"/>
      <c r="AO76" s="39">
        <f t="shared" si="5"/>
        <v>86891829.810000002</v>
      </c>
      <c r="AP76" s="24"/>
      <c r="AQ76" s="24"/>
    </row>
    <row r="77" spans="1:43" ht="114.75" outlineLevel="1" x14ac:dyDescent="0.25">
      <c r="A77" s="3" t="s">
        <v>150</v>
      </c>
      <c r="B77" s="4" t="s">
        <v>145</v>
      </c>
      <c r="C77" s="4" t="s">
        <v>17</v>
      </c>
      <c r="D77" s="4" t="s">
        <v>151</v>
      </c>
      <c r="E77" s="4"/>
      <c r="F77" s="4"/>
      <c r="G77" s="4"/>
      <c r="H77" s="4"/>
      <c r="I77" s="4"/>
      <c r="J77" s="5">
        <v>0</v>
      </c>
      <c r="K77" s="19">
        <v>79500000</v>
      </c>
      <c r="L77" s="19">
        <v>79500000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79500000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79500000</v>
      </c>
      <c r="AI77" s="20">
        <v>0</v>
      </c>
      <c r="AJ77" s="19">
        <v>79500000</v>
      </c>
      <c r="AK77" s="20">
        <v>0</v>
      </c>
      <c r="AL77" s="21">
        <f t="shared" si="3"/>
        <v>79500000</v>
      </c>
      <c r="AM77" s="7">
        <f t="shared" si="4"/>
        <v>0</v>
      </c>
      <c r="AN77" s="11"/>
      <c r="AO77" s="39">
        <f t="shared" si="5"/>
        <v>79500000</v>
      </c>
      <c r="AP77" s="24"/>
      <c r="AQ77" s="24"/>
    </row>
    <row r="78" spans="1:43" ht="38.25" outlineLevel="1" x14ac:dyDescent="0.25">
      <c r="A78" s="3" t="s">
        <v>152</v>
      </c>
      <c r="B78" s="4" t="s">
        <v>145</v>
      </c>
      <c r="C78" s="4" t="s">
        <v>17</v>
      </c>
      <c r="D78" s="4" t="s">
        <v>153</v>
      </c>
      <c r="E78" s="4"/>
      <c r="F78" s="4"/>
      <c r="G78" s="4"/>
      <c r="H78" s="4"/>
      <c r="I78" s="4"/>
      <c r="J78" s="5">
        <v>0</v>
      </c>
      <c r="K78" s="19">
        <v>19000263.440000001</v>
      </c>
      <c r="L78" s="19">
        <v>12569800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19000263.440000001</v>
      </c>
      <c r="U78" s="19">
        <v>18383362.93</v>
      </c>
      <c r="V78" s="19">
        <v>18383362.93</v>
      </c>
      <c r="W78" s="19">
        <v>0</v>
      </c>
      <c r="X78" s="19">
        <v>0</v>
      </c>
      <c r="Y78" s="19">
        <v>0</v>
      </c>
      <c r="Z78" s="19">
        <v>0</v>
      </c>
      <c r="AA78" s="19">
        <v>18383362.93</v>
      </c>
      <c r="AB78" s="19">
        <v>18383362.93</v>
      </c>
      <c r="AC78" s="19">
        <v>17813510.329999998</v>
      </c>
      <c r="AD78" s="19">
        <v>11784692.5</v>
      </c>
      <c r="AE78" s="19">
        <v>6028817.8300000001</v>
      </c>
      <c r="AF78" s="19">
        <v>17813510.329999998</v>
      </c>
      <c r="AG78" s="19">
        <v>569852.6</v>
      </c>
      <c r="AH78" s="19">
        <v>616900.51</v>
      </c>
      <c r="AI78" s="20">
        <v>0.96753200228259573</v>
      </c>
      <c r="AJ78" s="19">
        <v>616900.51</v>
      </c>
      <c r="AK78" s="20">
        <v>0.96753200228259573</v>
      </c>
      <c r="AL78" s="21">
        <f t="shared" si="3"/>
        <v>1186753.1100000031</v>
      </c>
      <c r="AM78" s="7">
        <f t="shared" si="4"/>
        <v>93.754017602189606</v>
      </c>
      <c r="AN78" s="11"/>
      <c r="AO78" s="39">
        <f t="shared" si="5"/>
        <v>1186753.1100000031</v>
      </c>
      <c r="AP78" s="24"/>
      <c r="AQ78" s="24"/>
    </row>
    <row r="79" spans="1:43" ht="38.25" outlineLevel="1" x14ac:dyDescent="0.25">
      <c r="A79" s="3" t="s">
        <v>154</v>
      </c>
      <c r="B79" s="4" t="s">
        <v>145</v>
      </c>
      <c r="C79" s="4" t="s">
        <v>17</v>
      </c>
      <c r="D79" s="4" t="s">
        <v>155</v>
      </c>
      <c r="E79" s="4"/>
      <c r="F79" s="4"/>
      <c r="G79" s="4"/>
      <c r="H79" s="4"/>
      <c r="I79" s="4"/>
      <c r="J79" s="5">
        <v>0</v>
      </c>
      <c r="K79" s="19">
        <v>285606262.63</v>
      </c>
      <c r="L79" s="19">
        <v>282750200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285606262.63</v>
      </c>
      <c r="U79" s="19">
        <v>236940190.31</v>
      </c>
      <c r="V79" s="19">
        <v>236940190.31</v>
      </c>
      <c r="W79" s="19">
        <v>0</v>
      </c>
      <c r="X79" s="19">
        <v>0</v>
      </c>
      <c r="Y79" s="19">
        <v>0</v>
      </c>
      <c r="Z79" s="19">
        <v>0</v>
      </c>
      <c r="AA79" s="19">
        <v>209858932</v>
      </c>
      <c r="AB79" s="19">
        <v>209858932</v>
      </c>
      <c r="AC79" s="19">
        <v>178705116.56</v>
      </c>
      <c r="AD79" s="19">
        <v>176918065.40000001</v>
      </c>
      <c r="AE79" s="19">
        <v>1787051.16</v>
      </c>
      <c r="AF79" s="19">
        <v>178705116.56</v>
      </c>
      <c r="AG79" s="19">
        <v>31153815.440000001</v>
      </c>
      <c r="AH79" s="19">
        <v>75747330.629999995</v>
      </c>
      <c r="AI79" s="20">
        <v>0.73478406974524257</v>
      </c>
      <c r="AJ79" s="19">
        <v>75747330.629999995</v>
      </c>
      <c r="AK79" s="20">
        <v>0.73478406974524257</v>
      </c>
      <c r="AL79" s="21">
        <f t="shared" si="3"/>
        <v>106901146.06999999</v>
      </c>
      <c r="AM79" s="7">
        <f t="shared" si="4"/>
        <v>62.570447480526944</v>
      </c>
      <c r="AN79" s="11"/>
      <c r="AO79" s="39">
        <f t="shared" si="5"/>
        <v>106901146.06999999</v>
      </c>
      <c r="AP79" s="24"/>
      <c r="AQ79" s="24"/>
    </row>
    <row r="80" spans="1:43" ht="38.25" outlineLevel="1" x14ac:dyDescent="0.25">
      <c r="A80" s="3" t="s">
        <v>156</v>
      </c>
      <c r="B80" s="4" t="s">
        <v>145</v>
      </c>
      <c r="C80" s="4" t="s">
        <v>17</v>
      </c>
      <c r="D80" s="4" t="s">
        <v>157</v>
      </c>
      <c r="E80" s="4"/>
      <c r="F80" s="4"/>
      <c r="G80" s="4"/>
      <c r="H80" s="4"/>
      <c r="I80" s="4"/>
      <c r="J80" s="5">
        <v>0</v>
      </c>
      <c r="K80" s="19">
        <v>210078172.06999999</v>
      </c>
      <c r="L80" s="19">
        <v>195372700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210078172.06999999</v>
      </c>
      <c r="U80" s="19">
        <v>74288385.980000004</v>
      </c>
      <c r="V80" s="19">
        <v>74288385.980000004</v>
      </c>
      <c r="W80" s="19">
        <v>0</v>
      </c>
      <c r="X80" s="19">
        <v>0</v>
      </c>
      <c r="Y80" s="19">
        <v>0</v>
      </c>
      <c r="Z80" s="19">
        <v>0</v>
      </c>
      <c r="AA80" s="19">
        <v>43532579.009999998</v>
      </c>
      <c r="AB80" s="19">
        <v>43532579.009999998</v>
      </c>
      <c r="AC80" s="19">
        <v>42423456.509999998</v>
      </c>
      <c r="AD80" s="19">
        <v>39453814.539999999</v>
      </c>
      <c r="AE80" s="19">
        <v>2969641.97</v>
      </c>
      <c r="AF80" s="19">
        <v>42423456.509999998</v>
      </c>
      <c r="AG80" s="19">
        <v>1109122.5</v>
      </c>
      <c r="AH80" s="19">
        <v>166545593.06</v>
      </c>
      <c r="AI80" s="20">
        <v>0.20722085774572782</v>
      </c>
      <c r="AJ80" s="19">
        <v>166545593.06</v>
      </c>
      <c r="AK80" s="20">
        <v>0.20722085774572782</v>
      </c>
      <c r="AL80" s="21">
        <f t="shared" si="3"/>
        <v>167654715.56</v>
      </c>
      <c r="AM80" s="7">
        <f t="shared" si="4"/>
        <v>20.19412873407148</v>
      </c>
      <c r="AN80" s="11"/>
      <c r="AO80" s="39">
        <f t="shared" si="5"/>
        <v>167654715.56</v>
      </c>
      <c r="AP80" s="24"/>
      <c r="AQ80" s="24"/>
    </row>
    <row r="81" spans="1:43" ht="102" outlineLevel="1" x14ac:dyDescent="0.25">
      <c r="A81" s="3" t="s">
        <v>158</v>
      </c>
      <c r="B81" s="4" t="s">
        <v>145</v>
      </c>
      <c r="C81" s="4" t="s">
        <v>17</v>
      </c>
      <c r="D81" s="4" t="s">
        <v>159</v>
      </c>
      <c r="E81" s="4"/>
      <c r="F81" s="4"/>
      <c r="G81" s="4"/>
      <c r="H81" s="4"/>
      <c r="I81" s="4"/>
      <c r="J81" s="5">
        <v>0</v>
      </c>
      <c r="K81" s="19">
        <v>699119030</v>
      </c>
      <c r="L81" s="19">
        <v>650180700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699119030</v>
      </c>
      <c r="U81" s="19">
        <v>416047203.44999999</v>
      </c>
      <c r="V81" s="19">
        <v>416047203.44999999</v>
      </c>
      <c r="W81" s="19">
        <v>0</v>
      </c>
      <c r="X81" s="19">
        <v>0</v>
      </c>
      <c r="Y81" s="19">
        <v>0</v>
      </c>
      <c r="Z81" s="19">
        <v>0</v>
      </c>
      <c r="AA81" s="19">
        <v>222259932.34999999</v>
      </c>
      <c r="AB81" s="19">
        <v>222259932.34999999</v>
      </c>
      <c r="AC81" s="19">
        <v>220908066.56999999</v>
      </c>
      <c r="AD81" s="19">
        <v>205444502.59</v>
      </c>
      <c r="AE81" s="19">
        <v>15463563.98</v>
      </c>
      <c r="AF81" s="19">
        <v>220908066.56999999</v>
      </c>
      <c r="AG81" s="19">
        <v>1351865.78</v>
      </c>
      <c r="AH81" s="19">
        <v>476859097.64999998</v>
      </c>
      <c r="AI81" s="20">
        <v>0.31791429329280307</v>
      </c>
      <c r="AJ81" s="19">
        <v>476859097.64999998</v>
      </c>
      <c r="AK81" s="20">
        <v>0.31791429329280307</v>
      </c>
      <c r="AL81" s="21">
        <f t="shared" si="3"/>
        <v>478210963.43000001</v>
      </c>
      <c r="AM81" s="7">
        <f t="shared" si="4"/>
        <v>31.598062288477539</v>
      </c>
      <c r="AN81" s="11"/>
      <c r="AO81" s="39">
        <f t="shared" si="5"/>
        <v>478210963.43000001</v>
      </c>
      <c r="AP81" s="24"/>
      <c r="AQ81" s="24"/>
    </row>
    <row r="82" spans="1:43" ht="102" outlineLevel="1" x14ac:dyDescent="0.25">
      <c r="A82" s="3" t="s">
        <v>160</v>
      </c>
      <c r="B82" s="4" t="s">
        <v>145</v>
      </c>
      <c r="C82" s="4" t="s">
        <v>17</v>
      </c>
      <c r="D82" s="4" t="s">
        <v>161</v>
      </c>
      <c r="E82" s="4"/>
      <c r="F82" s="4"/>
      <c r="G82" s="4"/>
      <c r="H82" s="4"/>
      <c r="I82" s="4"/>
      <c r="J82" s="5">
        <v>0</v>
      </c>
      <c r="K82" s="19">
        <v>38095460</v>
      </c>
      <c r="L82" s="19">
        <v>37238312.140000001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38095460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38095460</v>
      </c>
      <c r="AI82" s="20">
        <v>0</v>
      </c>
      <c r="AJ82" s="19">
        <v>38095460</v>
      </c>
      <c r="AK82" s="20">
        <v>0</v>
      </c>
      <c r="AL82" s="21">
        <f t="shared" si="3"/>
        <v>38095460</v>
      </c>
      <c r="AM82" s="7">
        <f t="shared" si="4"/>
        <v>0</v>
      </c>
      <c r="AN82" s="11"/>
      <c r="AO82" s="39">
        <f t="shared" si="5"/>
        <v>38095460</v>
      </c>
      <c r="AP82" s="24"/>
      <c r="AQ82" s="24"/>
    </row>
    <row r="83" spans="1:43" ht="102" outlineLevel="1" x14ac:dyDescent="0.25">
      <c r="A83" s="3" t="s">
        <v>162</v>
      </c>
      <c r="B83" s="4" t="s">
        <v>145</v>
      </c>
      <c r="C83" s="4" t="s">
        <v>17</v>
      </c>
      <c r="D83" s="4" t="s">
        <v>163</v>
      </c>
      <c r="E83" s="4"/>
      <c r="F83" s="4"/>
      <c r="G83" s="4"/>
      <c r="H83" s="4"/>
      <c r="I83" s="4"/>
      <c r="J83" s="5">
        <v>0</v>
      </c>
      <c r="K83" s="19">
        <v>38095460</v>
      </c>
      <c r="L83" s="19">
        <v>37238312.149999999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38095460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38095460</v>
      </c>
      <c r="AI83" s="20">
        <v>0</v>
      </c>
      <c r="AJ83" s="19">
        <v>38095460</v>
      </c>
      <c r="AK83" s="20">
        <v>0</v>
      </c>
      <c r="AL83" s="21">
        <f t="shared" si="3"/>
        <v>38095460</v>
      </c>
      <c r="AM83" s="7">
        <f t="shared" si="4"/>
        <v>0</v>
      </c>
      <c r="AN83" s="11"/>
      <c r="AO83" s="39">
        <f t="shared" si="5"/>
        <v>38095460</v>
      </c>
      <c r="AP83" s="24"/>
      <c r="AQ83" s="24"/>
    </row>
    <row r="84" spans="1:43" ht="114.75" outlineLevel="1" x14ac:dyDescent="0.25">
      <c r="A84" s="3" t="s">
        <v>164</v>
      </c>
      <c r="B84" s="4" t="s">
        <v>145</v>
      </c>
      <c r="C84" s="4" t="s">
        <v>17</v>
      </c>
      <c r="D84" s="4" t="s">
        <v>165</v>
      </c>
      <c r="E84" s="4"/>
      <c r="F84" s="4"/>
      <c r="G84" s="4"/>
      <c r="H84" s="4"/>
      <c r="I84" s="4"/>
      <c r="J84" s="5">
        <v>0</v>
      </c>
      <c r="K84" s="19">
        <v>43809080</v>
      </c>
      <c r="L84" s="19">
        <v>42823375.710000001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43809080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43809080</v>
      </c>
      <c r="AI84" s="20">
        <v>0</v>
      </c>
      <c r="AJ84" s="19">
        <v>43809080</v>
      </c>
      <c r="AK84" s="20">
        <v>0</v>
      </c>
      <c r="AL84" s="21">
        <f t="shared" si="3"/>
        <v>43809080</v>
      </c>
      <c r="AM84" s="7">
        <f t="shared" si="4"/>
        <v>0</v>
      </c>
      <c r="AN84" s="11"/>
      <c r="AO84" s="39">
        <f t="shared" si="5"/>
        <v>43809080</v>
      </c>
      <c r="AP84" s="24"/>
      <c r="AQ84" s="24"/>
    </row>
    <row r="85" spans="1:43" ht="153" outlineLevel="1" x14ac:dyDescent="0.25">
      <c r="A85" s="3" t="s">
        <v>166</v>
      </c>
      <c r="B85" s="4" t="s">
        <v>145</v>
      </c>
      <c r="C85" s="4" t="s">
        <v>17</v>
      </c>
      <c r="D85" s="4" t="s">
        <v>167</v>
      </c>
      <c r="E85" s="4"/>
      <c r="F85" s="4"/>
      <c r="G85" s="4"/>
      <c r="H85" s="4"/>
      <c r="I85" s="4"/>
      <c r="J85" s="5">
        <v>0</v>
      </c>
      <c r="K85" s="19">
        <v>6917677</v>
      </c>
      <c r="L85" s="19">
        <v>6848500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6917677</v>
      </c>
      <c r="U85" s="19">
        <v>6917677</v>
      </c>
      <c r="V85" s="19">
        <v>6917677</v>
      </c>
      <c r="W85" s="19">
        <v>0</v>
      </c>
      <c r="X85" s="19">
        <v>0</v>
      </c>
      <c r="Y85" s="19">
        <v>0</v>
      </c>
      <c r="Z85" s="19">
        <v>0</v>
      </c>
      <c r="AA85" s="19">
        <v>6917677</v>
      </c>
      <c r="AB85" s="19">
        <v>6917677</v>
      </c>
      <c r="AC85" s="19">
        <v>6917677</v>
      </c>
      <c r="AD85" s="19">
        <v>6848500</v>
      </c>
      <c r="AE85" s="19">
        <v>69177</v>
      </c>
      <c r="AF85" s="19">
        <v>6917677</v>
      </c>
      <c r="AG85" s="19">
        <v>0</v>
      </c>
      <c r="AH85" s="19">
        <v>0</v>
      </c>
      <c r="AI85" s="20">
        <v>1</v>
      </c>
      <c r="AJ85" s="19">
        <v>0</v>
      </c>
      <c r="AK85" s="20">
        <v>1</v>
      </c>
      <c r="AL85" s="21">
        <f t="shared" si="3"/>
        <v>0</v>
      </c>
      <c r="AM85" s="7">
        <f t="shared" si="4"/>
        <v>100</v>
      </c>
      <c r="AN85" s="11"/>
      <c r="AO85" s="39">
        <f t="shared" si="5"/>
        <v>0</v>
      </c>
      <c r="AP85" s="24"/>
      <c r="AQ85" s="24"/>
    </row>
    <row r="86" spans="1:43" ht="127.5" outlineLevel="1" x14ac:dyDescent="0.25">
      <c r="A86" s="3" t="s">
        <v>168</v>
      </c>
      <c r="B86" s="4" t="s">
        <v>145</v>
      </c>
      <c r="C86" s="4" t="s">
        <v>17</v>
      </c>
      <c r="D86" s="4" t="s">
        <v>169</v>
      </c>
      <c r="E86" s="4"/>
      <c r="F86" s="4"/>
      <c r="G86" s="4"/>
      <c r="H86" s="4"/>
      <c r="I86" s="4"/>
      <c r="J86" s="5">
        <v>0</v>
      </c>
      <c r="K86" s="19">
        <v>18593434.34</v>
      </c>
      <c r="L86" s="19">
        <v>18416708.359999999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18593434.34</v>
      </c>
      <c r="U86" s="19">
        <v>18593434.34</v>
      </c>
      <c r="V86" s="19">
        <v>18593434.34</v>
      </c>
      <c r="W86" s="19">
        <v>0</v>
      </c>
      <c r="X86" s="19">
        <v>0</v>
      </c>
      <c r="Y86" s="19">
        <v>0</v>
      </c>
      <c r="Z86" s="19">
        <v>0</v>
      </c>
      <c r="AA86" s="19">
        <v>18427144.239999998</v>
      </c>
      <c r="AB86" s="19">
        <v>18427144.239999998</v>
      </c>
      <c r="AC86" s="19">
        <v>18408001.27</v>
      </c>
      <c r="AD86" s="19">
        <v>18233037.789999999</v>
      </c>
      <c r="AE86" s="19">
        <v>174963.48</v>
      </c>
      <c r="AF86" s="19">
        <v>18408001.27</v>
      </c>
      <c r="AG86" s="19">
        <v>19142.97</v>
      </c>
      <c r="AH86" s="19">
        <v>166290.1</v>
      </c>
      <c r="AI86" s="20">
        <v>0.99105651506014358</v>
      </c>
      <c r="AJ86" s="19">
        <v>166290.1</v>
      </c>
      <c r="AK86" s="20">
        <v>0.99105651506014358</v>
      </c>
      <c r="AL86" s="21">
        <f t="shared" si="3"/>
        <v>185433.0700000003</v>
      </c>
      <c r="AM86" s="7">
        <f t="shared" si="4"/>
        <v>99.002695969936667</v>
      </c>
      <c r="AN86" s="11"/>
      <c r="AO86" s="39">
        <f t="shared" si="5"/>
        <v>185433.0700000003</v>
      </c>
      <c r="AP86" s="24"/>
      <c r="AQ86" s="24"/>
    </row>
    <row r="87" spans="1:43" ht="153" outlineLevel="1" x14ac:dyDescent="0.25">
      <c r="A87" s="3" t="s">
        <v>170</v>
      </c>
      <c r="B87" s="4" t="s">
        <v>145</v>
      </c>
      <c r="C87" s="4" t="s">
        <v>17</v>
      </c>
      <c r="D87" s="4" t="s">
        <v>171</v>
      </c>
      <c r="E87" s="4"/>
      <c r="F87" s="4"/>
      <c r="G87" s="4"/>
      <c r="H87" s="4"/>
      <c r="I87" s="4"/>
      <c r="J87" s="5">
        <v>0</v>
      </c>
      <c r="K87" s="19">
        <v>64098282.829999998</v>
      </c>
      <c r="L87" s="19">
        <v>63489044.520000003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64098282.829999998</v>
      </c>
      <c r="U87" s="19">
        <v>16549048.83</v>
      </c>
      <c r="V87" s="19">
        <v>16549048.83</v>
      </c>
      <c r="W87" s="19">
        <v>0</v>
      </c>
      <c r="X87" s="19">
        <v>0</v>
      </c>
      <c r="Y87" s="19">
        <v>0</v>
      </c>
      <c r="Z87" s="19">
        <v>0</v>
      </c>
      <c r="AA87" s="19">
        <v>16442566.359999999</v>
      </c>
      <c r="AB87" s="19">
        <v>16442566.359999999</v>
      </c>
      <c r="AC87" s="19">
        <v>16080788.949999999</v>
      </c>
      <c r="AD87" s="19">
        <v>15927945.02</v>
      </c>
      <c r="AE87" s="19">
        <v>152843.93</v>
      </c>
      <c r="AF87" s="19">
        <v>16080788.949999999</v>
      </c>
      <c r="AG87" s="19">
        <v>361777.41</v>
      </c>
      <c r="AH87" s="19">
        <v>47655716.469999999</v>
      </c>
      <c r="AI87" s="20">
        <v>0.25652116771378414</v>
      </c>
      <c r="AJ87" s="19">
        <v>47655716.469999999</v>
      </c>
      <c r="AK87" s="20">
        <v>0.25652116771378414</v>
      </c>
      <c r="AL87" s="21">
        <f t="shared" si="3"/>
        <v>48017493.879999995</v>
      </c>
      <c r="AM87" s="7">
        <f t="shared" si="4"/>
        <v>25.087706316016451</v>
      </c>
      <c r="AN87" s="11"/>
      <c r="AO87" s="39">
        <f t="shared" si="5"/>
        <v>48017493.879999995</v>
      </c>
      <c r="AP87" s="24"/>
      <c r="AQ87" s="24"/>
    </row>
    <row r="88" spans="1:43" ht="165.75" outlineLevel="1" x14ac:dyDescent="0.25">
      <c r="A88" s="3" t="s">
        <v>172</v>
      </c>
      <c r="B88" s="4" t="s">
        <v>145</v>
      </c>
      <c r="C88" s="4" t="s">
        <v>17</v>
      </c>
      <c r="D88" s="4" t="s">
        <v>173</v>
      </c>
      <c r="E88" s="4"/>
      <c r="F88" s="4"/>
      <c r="G88" s="4"/>
      <c r="H88" s="4"/>
      <c r="I88" s="4"/>
      <c r="J88" s="5">
        <v>0</v>
      </c>
      <c r="K88" s="19">
        <v>7066868.8399999999</v>
      </c>
      <c r="L88" s="19">
        <v>7063335.4100000001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7066868.8399999999</v>
      </c>
      <c r="U88" s="19">
        <v>7066868.8399999999</v>
      </c>
      <c r="V88" s="19">
        <v>7066868.8399999999</v>
      </c>
      <c r="W88" s="19">
        <v>0</v>
      </c>
      <c r="X88" s="19">
        <v>0</v>
      </c>
      <c r="Y88" s="19">
        <v>0</v>
      </c>
      <c r="Z88" s="19">
        <v>0</v>
      </c>
      <c r="AA88" s="19">
        <v>176338.08</v>
      </c>
      <c r="AB88" s="19">
        <v>176338.08</v>
      </c>
      <c r="AC88" s="19">
        <v>176338.08</v>
      </c>
      <c r="AD88" s="19">
        <v>176249.91</v>
      </c>
      <c r="AE88" s="19">
        <v>88.17</v>
      </c>
      <c r="AF88" s="19">
        <v>176338.08</v>
      </c>
      <c r="AG88" s="19">
        <v>0</v>
      </c>
      <c r="AH88" s="19">
        <v>6890530.7599999998</v>
      </c>
      <c r="AI88" s="20">
        <v>2.4952788001651946E-2</v>
      </c>
      <c r="AJ88" s="19">
        <v>6890530.7599999998</v>
      </c>
      <c r="AK88" s="20">
        <v>2.4952788001651946E-2</v>
      </c>
      <c r="AL88" s="21">
        <f t="shared" si="3"/>
        <v>6890530.7599999998</v>
      </c>
      <c r="AM88" s="7">
        <f t="shared" si="4"/>
        <v>2.4952788001651944</v>
      </c>
      <c r="AN88" s="11"/>
      <c r="AO88" s="39">
        <f t="shared" si="5"/>
        <v>6890530.7599999998</v>
      </c>
      <c r="AP88" s="24"/>
      <c r="AQ88" s="24"/>
    </row>
    <row r="89" spans="1:43" ht="102" outlineLevel="1" x14ac:dyDescent="0.25">
      <c r="A89" s="3" t="s">
        <v>174</v>
      </c>
      <c r="B89" s="4" t="s">
        <v>145</v>
      </c>
      <c r="C89" s="4" t="s">
        <v>17</v>
      </c>
      <c r="D89" s="4" t="s">
        <v>175</v>
      </c>
      <c r="E89" s="4"/>
      <c r="F89" s="4"/>
      <c r="G89" s="4"/>
      <c r="H89" s="4"/>
      <c r="I89" s="4"/>
      <c r="J89" s="5">
        <v>0</v>
      </c>
      <c r="K89" s="19">
        <v>176243626.21000001</v>
      </c>
      <c r="L89" s="19">
        <v>174482391.91999999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176243626.21000001</v>
      </c>
      <c r="U89" s="19">
        <v>70907428.150000006</v>
      </c>
      <c r="V89" s="19">
        <v>70907428.150000006</v>
      </c>
      <c r="W89" s="19">
        <v>0</v>
      </c>
      <c r="X89" s="19">
        <v>0</v>
      </c>
      <c r="Y89" s="19">
        <v>0</v>
      </c>
      <c r="Z89" s="19">
        <v>0</v>
      </c>
      <c r="AA89" s="19">
        <v>42907428.149999999</v>
      </c>
      <c r="AB89" s="19">
        <v>42907428.149999999</v>
      </c>
      <c r="AC89" s="19">
        <v>42907428.149999999</v>
      </c>
      <c r="AD89" s="19">
        <v>42478646.5</v>
      </c>
      <c r="AE89" s="19">
        <v>428781.65</v>
      </c>
      <c r="AF89" s="19">
        <v>42907428.149999999</v>
      </c>
      <c r="AG89" s="19">
        <v>0</v>
      </c>
      <c r="AH89" s="19">
        <v>133336198.06</v>
      </c>
      <c r="AI89" s="20">
        <v>0.24345520500624748</v>
      </c>
      <c r="AJ89" s="19">
        <v>133336198.06</v>
      </c>
      <c r="AK89" s="20">
        <v>0.24345520500624748</v>
      </c>
      <c r="AL89" s="21">
        <f t="shared" si="3"/>
        <v>133336198.06</v>
      </c>
      <c r="AM89" s="7">
        <f t="shared" si="4"/>
        <v>24.345520500624744</v>
      </c>
      <c r="AN89" s="11"/>
      <c r="AO89" s="39">
        <f t="shared" si="5"/>
        <v>133336198.06</v>
      </c>
      <c r="AP89" s="24"/>
      <c r="AQ89" s="24"/>
    </row>
    <row r="90" spans="1:43" ht="102" outlineLevel="1" x14ac:dyDescent="0.25">
      <c r="A90" s="3" t="s">
        <v>176</v>
      </c>
      <c r="B90" s="4" t="s">
        <v>145</v>
      </c>
      <c r="C90" s="4" t="s">
        <v>17</v>
      </c>
      <c r="D90" s="4" t="s">
        <v>177</v>
      </c>
      <c r="E90" s="4"/>
      <c r="F90" s="4"/>
      <c r="G90" s="4"/>
      <c r="H90" s="4"/>
      <c r="I90" s="4"/>
      <c r="J90" s="5">
        <v>0</v>
      </c>
      <c r="K90" s="19">
        <v>59285464.700000003</v>
      </c>
      <c r="L90" s="19">
        <v>58691408.020000003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59285464.700000003</v>
      </c>
      <c r="U90" s="19">
        <v>58808130.75</v>
      </c>
      <c r="V90" s="19">
        <v>58808130.75</v>
      </c>
      <c r="W90" s="19">
        <v>0</v>
      </c>
      <c r="X90" s="19">
        <v>0</v>
      </c>
      <c r="Y90" s="19">
        <v>0</v>
      </c>
      <c r="Z90" s="19">
        <v>0</v>
      </c>
      <c r="AA90" s="19">
        <v>58808130.75</v>
      </c>
      <c r="AB90" s="19">
        <v>58808130.75</v>
      </c>
      <c r="AC90" s="19">
        <v>58808130.75</v>
      </c>
      <c r="AD90" s="19">
        <v>58218857.090000004</v>
      </c>
      <c r="AE90" s="19">
        <v>589273.66</v>
      </c>
      <c r="AF90" s="19">
        <v>58808130.75</v>
      </c>
      <c r="AG90" s="19">
        <v>0</v>
      </c>
      <c r="AH90" s="19">
        <v>477333.95</v>
      </c>
      <c r="AI90" s="20">
        <v>0.9919485500802695</v>
      </c>
      <c r="AJ90" s="19">
        <v>477333.95</v>
      </c>
      <c r="AK90" s="20">
        <v>0.9919485500802695</v>
      </c>
      <c r="AL90" s="21">
        <f t="shared" si="3"/>
        <v>477333.95000000298</v>
      </c>
      <c r="AM90" s="7">
        <f t="shared" si="4"/>
        <v>99.194855008026948</v>
      </c>
      <c r="AN90" s="11"/>
      <c r="AO90" s="39">
        <f t="shared" si="5"/>
        <v>477333.95000000298</v>
      </c>
      <c r="AP90" s="24"/>
      <c r="AQ90" s="24"/>
    </row>
    <row r="91" spans="1:43" ht="127.5" outlineLevel="1" x14ac:dyDescent="0.25">
      <c r="A91" s="3" t="s">
        <v>178</v>
      </c>
      <c r="B91" s="4" t="s">
        <v>145</v>
      </c>
      <c r="C91" s="4" t="s">
        <v>17</v>
      </c>
      <c r="D91" s="4" t="s">
        <v>179</v>
      </c>
      <c r="E91" s="4"/>
      <c r="F91" s="4"/>
      <c r="G91" s="4"/>
      <c r="H91" s="4"/>
      <c r="I91" s="4"/>
      <c r="J91" s="5">
        <v>0</v>
      </c>
      <c r="K91" s="19">
        <v>51402200</v>
      </c>
      <c r="L91" s="19">
        <v>51402200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51402200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51402200</v>
      </c>
      <c r="AI91" s="20">
        <v>0</v>
      </c>
      <c r="AJ91" s="19">
        <v>51402200</v>
      </c>
      <c r="AK91" s="20">
        <v>0</v>
      </c>
      <c r="AL91" s="21">
        <f t="shared" si="3"/>
        <v>51402200</v>
      </c>
      <c r="AM91" s="7">
        <f t="shared" si="4"/>
        <v>0</v>
      </c>
      <c r="AN91" s="11"/>
      <c r="AO91" s="39">
        <f t="shared" si="5"/>
        <v>51402200</v>
      </c>
      <c r="AP91" s="24"/>
      <c r="AQ91" s="24"/>
    </row>
    <row r="92" spans="1:43" ht="127.5" outlineLevel="1" x14ac:dyDescent="0.25">
      <c r="A92" s="3" t="s">
        <v>180</v>
      </c>
      <c r="B92" s="4" t="s">
        <v>145</v>
      </c>
      <c r="C92" s="4" t="s">
        <v>17</v>
      </c>
      <c r="D92" s="4" t="s">
        <v>181</v>
      </c>
      <c r="E92" s="4"/>
      <c r="F92" s="4"/>
      <c r="G92" s="4"/>
      <c r="H92" s="4"/>
      <c r="I92" s="4"/>
      <c r="J92" s="5">
        <v>0</v>
      </c>
      <c r="K92" s="19">
        <v>32384800</v>
      </c>
      <c r="L92" s="19">
        <v>32384800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32384800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32384800</v>
      </c>
      <c r="AI92" s="20">
        <v>0</v>
      </c>
      <c r="AJ92" s="19">
        <v>32384800</v>
      </c>
      <c r="AK92" s="20">
        <v>0</v>
      </c>
      <c r="AL92" s="21">
        <f t="shared" si="3"/>
        <v>32384800</v>
      </c>
      <c r="AM92" s="7">
        <f t="shared" si="4"/>
        <v>0</v>
      </c>
      <c r="AN92" s="11"/>
      <c r="AO92" s="39">
        <f t="shared" si="5"/>
        <v>32384800</v>
      </c>
      <c r="AP92" s="24"/>
      <c r="AQ92" s="24"/>
    </row>
    <row r="93" spans="1:43" ht="89.25" outlineLevel="1" x14ac:dyDescent="0.25">
      <c r="A93" s="3" t="s">
        <v>182</v>
      </c>
      <c r="B93" s="4" t="s">
        <v>145</v>
      </c>
      <c r="C93" s="4" t="s">
        <v>17</v>
      </c>
      <c r="D93" s="4" t="s">
        <v>183</v>
      </c>
      <c r="E93" s="4"/>
      <c r="F93" s="4"/>
      <c r="G93" s="4"/>
      <c r="H93" s="4"/>
      <c r="I93" s="4"/>
      <c r="J93" s="5">
        <v>0</v>
      </c>
      <c r="K93" s="19">
        <v>308267092.94</v>
      </c>
      <c r="L93" s="19">
        <v>286688400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308267092.94</v>
      </c>
      <c r="U93" s="19">
        <v>172974341.03</v>
      </c>
      <c r="V93" s="19">
        <v>172974341.03</v>
      </c>
      <c r="W93" s="19">
        <v>0</v>
      </c>
      <c r="X93" s="19">
        <v>0</v>
      </c>
      <c r="Y93" s="19">
        <v>0</v>
      </c>
      <c r="Z93" s="19">
        <v>0</v>
      </c>
      <c r="AA93" s="19">
        <v>152974341.03</v>
      </c>
      <c r="AB93" s="19">
        <v>152974341.03</v>
      </c>
      <c r="AC93" s="19">
        <v>152973335.63</v>
      </c>
      <c r="AD93" s="19">
        <v>142265203.91</v>
      </c>
      <c r="AE93" s="19">
        <v>10708131.720000001</v>
      </c>
      <c r="AF93" s="19">
        <v>152973335.63</v>
      </c>
      <c r="AG93" s="19">
        <v>1005.4</v>
      </c>
      <c r="AH93" s="19">
        <v>155292751.91</v>
      </c>
      <c r="AI93" s="20">
        <v>0.49623960693000202</v>
      </c>
      <c r="AJ93" s="19">
        <v>155292751.91</v>
      </c>
      <c r="AK93" s="20">
        <v>0.49623960693000202</v>
      </c>
      <c r="AL93" s="21">
        <f t="shared" si="3"/>
        <v>155293757.31</v>
      </c>
      <c r="AM93" s="7">
        <f t="shared" si="4"/>
        <v>49.623634547257431</v>
      </c>
      <c r="AN93" s="11"/>
      <c r="AO93" s="39">
        <f t="shared" si="5"/>
        <v>155293757.31</v>
      </c>
      <c r="AP93" s="24"/>
      <c r="AQ93" s="24"/>
    </row>
    <row r="94" spans="1:43" ht="114.75" outlineLevel="1" x14ac:dyDescent="0.25">
      <c r="A94" s="3" t="s">
        <v>184</v>
      </c>
      <c r="B94" s="4" t="s">
        <v>145</v>
      </c>
      <c r="C94" s="4" t="s">
        <v>17</v>
      </c>
      <c r="D94" s="4" t="s">
        <v>185</v>
      </c>
      <c r="E94" s="4"/>
      <c r="F94" s="4"/>
      <c r="G94" s="4"/>
      <c r="H94" s="4"/>
      <c r="I94" s="4"/>
      <c r="J94" s="5">
        <v>0</v>
      </c>
      <c r="K94" s="19">
        <v>142294200</v>
      </c>
      <c r="L94" s="19">
        <v>142294200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142294200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142294200</v>
      </c>
      <c r="AI94" s="20">
        <v>0</v>
      </c>
      <c r="AJ94" s="19">
        <v>142294200</v>
      </c>
      <c r="AK94" s="20">
        <v>0</v>
      </c>
      <c r="AL94" s="21">
        <f t="shared" si="3"/>
        <v>142294200</v>
      </c>
      <c r="AM94" s="7">
        <f t="shared" si="4"/>
        <v>0</v>
      </c>
      <c r="AN94" s="11"/>
      <c r="AO94" s="39">
        <f t="shared" si="5"/>
        <v>142294200</v>
      </c>
      <c r="AP94" s="24"/>
      <c r="AQ94" s="24"/>
    </row>
    <row r="95" spans="1:43" ht="38.25" hidden="1" x14ac:dyDescent="0.25">
      <c r="A95" s="25" t="s">
        <v>186</v>
      </c>
      <c r="B95" s="26" t="s">
        <v>187</v>
      </c>
      <c r="C95" s="4" t="s">
        <v>17</v>
      </c>
      <c r="D95" s="26"/>
      <c r="E95" s="4"/>
      <c r="F95" s="4"/>
      <c r="G95" s="4"/>
      <c r="H95" s="4"/>
      <c r="I95" s="4"/>
      <c r="J95" s="5">
        <v>0</v>
      </c>
      <c r="K95" s="27">
        <v>111222724.15000001</v>
      </c>
      <c r="L95" s="19">
        <v>110013700.01000001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111222724.15000001</v>
      </c>
      <c r="U95" s="19">
        <v>92591818.209999993</v>
      </c>
      <c r="V95" s="19">
        <v>92591818.209999993</v>
      </c>
      <c r="W95" s="19">
        <v>0</v>
      </c>
      <c r="X95" s="19">
        <v>0</v>
      </c>
      <c r="Y95" s="19">
        <v>0</v>
      </c>
      <c r="Z95" s="19">
        <v>0</v>
      </c>
      <c r="AA95" s="19">
        <v>92591818.209999993</v>
      </c>
      <c r="AB95" s="19">
        <v>92591818.209999993</v>
      </c>
      <c r="AC95" s="27">
        <v>92591818.209999993</v>
      </c>
      <c r="AD95" s="19">
        <v>91665900</v>
      </c>
      <c r="AE95" s="19">
        <v>925918.21</v>
      </c>
      <c r="AF95" s="19">
        <v>92591818.209999993</v>
      </c>
      <c r="AG95" s="19">
        <v>0</v>
      </c>
      <c r="AH95" s="19">
        <v>18630905.940000001</v>
      </c>
      <c r="AI95" s="20">
        <v>0.83249011312765975</v>
      </c>
      <c r="AJ95" s="19">
        <v>18630905.940000001</v>
      </c>
      <c r="AK95" s="20">
        <v>0.83249011312765975</v>
      </c>
      <c r="AL95" s="28">
        <f t="shared" si="3"/>
        <v>18630905.940000013</v>
      </c>
      <c r="AM95" s="29">
        <f t="shared" si="4"/>
        <v>83.249011312765973</v>
      </c>
      <c r="AN95" s="36">
        <f>SUMIF($B96:$B$160,$B95,$AN96:$AN$160)</f>
        <v>0</v>
      </c>
      <c r="AO95" s="37">
        <f t="shared" si="5"/>
        <v>18630905.940000013</v>
      </c>
      <c r="AP95" s="38"/>
      <c r="AQ95" s="38"/>
    </row>
    <row r="96" spans="1:43" ht="51" hidden="1" outlineLevel="1" x14ac:dyDescent="0.25">
      <c r="A96" s="3" t="s">
        <v>188</v>
      </c>
      <c r="B96" s="4" t="s">
        <v>187</v>
      </c>
      <c r="C96" s="4" t="s">
        <v>17</v>
      </c>
      <c r="D96" s="4" t="s">
        <v>189</v>
      </c>
      <c r="E96" s="4"/>
      <c r="F96" s="4"/>
      <c r="G96" s="4"/>
      <c r="H96" s="4"/>
      <c r="I96" s="4"/>
      <c r="J96" s="5">
        <v>0</v>
      </c>
      <c r="K96" s="19">
        <v>276562.5</v>
      </c>
      <c r="L96" s="19">
        <v>177000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276562.5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276562.5</v>
      </c>
      <c r="AI96" s="20">
        <v>0</v>
      </c>
      <c r="AJ96" s="19">
        <v>276562.5</v>
      </c>
      <c r="AK96" s="20">
        <v>0</v>
      </c>
      <c r="AL96" s="21">
        <f t="shared" si="3"/>
        <v>276562.5</v>
      </c>
      <c r="AM96" s="7">
        <f t="shared" si="4"/>
        <v>0</v>
      </c>
      <c r="AN96" s="11"/>
      <c r="AO96" s="39">
        <f t="shared" si="5"/>
        <v>276562.5</v>
      </c>
      <c r="AP96" s="24"/>
      <c r="AQ96" s="24"/>
    </row>
    <row r="97" spans="1:43" ht="140.25" hidden="1" outlineLevel="1" x14ac:dyDescent="0.25">
      <c r="A97" s="3" t="s">
        <v>190</v>
      </c>
      <c r="B97" s="4" t="s">
        <v>187</v>
      </c>
      <c r="C97" s="4" t="s">
        <v>17</v>
      </c>
      <c r="D97" s="4" t="s">
        <v>191</v>
      </c>
      <c r="E97" s="4"/>
      <c r="F97" s="4"/>
      <c r="G97" s="4"/>
      <c r="H97" s="4"/>
      <c r="I97" s="4"/>
      <c r="J97" s="5">
        <v>0</v>
      </c>
      <c r="K97" s="19">
        <v>4175454.55</v>
      </c>
      <c r="L97" s="19">
        <v>4133700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4175454.55</v>
      </c>
      <c r="U97" s="19">
        <v>4175454.55</v>
      </c>
      <c r="V97" s="19">
        <v>4175454.55</v>
      </c>
      <c r="W97" s="19">
        <v>0</v>
      </c>
      <c r="X97" s="19">
        <v>0</v>
      </c>
      <c r="Y97" s="19">
        <v>0</v>
      </c>
      <c r="Z97" s="19">
        <v>0</v>
      </c>
      <c r="AA97" s="19">
        <v>4175454.55</v>
      </c>
      <c r="AB97" s="19">
        <v>4175454.55</v>
      </c>
      <c r="AC97" s="19">
        <v>4175454.55</v>
      </c>
      <c r="AD97" s="19">
        <v>4133700</v>
      </c>
      <c r="AE97" s="19">
        <v>41754.550000000003</v>
      </c>
      <c r="AF97" s="19">
        <v>4175454.55</v>
      </c>
      <c r="AG97" s="19">
        <v>0</v>
      </c>
      <c r="AH97" s="19">
        <v>0</v>
      </c>
      <c r="AI97" s="20">
        <v>1</v>
      </c>
      <c r="AJ97" s="19">
        <v>0</v>
      </c>
      <c r="AK97" s="20">
        <v>1</v>
      </c>
      <c r="AL97" s="21">
        <f t="shared" si="3"/>
        <v>0</v>
      </c>
      <c r="AM97" s="7">
        <f t="shared" si="4"/>
        <v>100</v>
      </c>
      <c r="AN97" s="11"/>
      <c r="AO97" s="39">
        <f t="shared" si="5"/>
        <v>0</v>
      </c>
      <c r="AP97" s="24"/>
      <c r="AQ97" s="24"/>
    </row>
    <row r="98" spans="1:43" ht="127.5" hidden="1" outlineLevel="1" x14ac:dyDescent="0.25">
      <c r="A98" s="3" t="s">
        <v>192</v>
      </c>
      <c r="B98" s="4" t="s">
        <v>187</v>
      </c>
      <c r="C98" s="4" t="s">
        <v>17</v>
      </c>
      <c r="D98" s="4" t="s">
        <v>193</v>
      </c>
      <c r="E98" s="4"/>
      <c r="F98" s="4"/>
      <c r="G98" s="4"/>
      <c r="H98" s="4"/>
      <c r="I98" s="4"/>
      <c r="J98" s="5">
        <v>0</v>
      </c>
      <c r="K98" s="19">
        <v>27855858.600000001</v>
      </c>
      <c r="L98" s="19">
        <v>27577300.010000002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27855858.600000001</v>
      </c>
      <c r="U98" s="19">
        <v>9501515.1600000001</v>
      </c>
      <c r="V98" s="19">
        <v>9501515.1600000001</v>
      </c>
      <c r="W98" s="19">
        <v>0</v>
      </c>
      <c r="X98" s="19">
        <v>0</v>
      </c>
      <c r="Y98" s="19">
        <v>0</v>
      </c>
      <c r="Z98" s="19">
        <v>0</v>
      </c>
      <c r="AA98" s="19">
        <v>9501515.1600000001</v>
      </c>
      <c r="AB98" s="19">
        <v>9501515.1600000001</v>
      </c>
      <c r="AC98" s="19">
        <v>9501515.1600000001</v>
      </c>
      <c r="AD98" s="19">
        <v>9406500</v>
      </c>
      <c r="AE98" s="19">
        <v>95015.16</v>
      </c>
      <c r="AF98" s="19">
        <v>9501515.1600000001</v>
      </c>
      <c r="AG98" s="19">
        <v>0</v>
      </c>
      <c r="AH98" s="19">
        <v>18354343.440000001</v>
      </c>
      <c r="AI98" s="20">
        <v>0.34109575642374923</v>
      </c>
      <c r="AJ98" s="19">
        <v>18354343.440000001</v>
      </c>
      <c r="AK98" s="20">
        <v>0.34109575642374923</v>
      </c>
      <c r="AL98" s="21">
        <f t="shared" si="3"/>
        <v>18354343.440000001</v>
      </c>
      <c r="AM98" s="7">
        <f t="shared" si="4"/>
        <v>34.109575642374921</v>
      </c>
      <c r="AN98" s="11"/>
      <c r="AO98" s="39">
        <f t="shared" si="5"/>
        <v>18354343.440000001</v>
      </c>
      <c r="AP98" s="24"/>
      <c r="AQ98" s="24"/>
    </row>
    <row r="99" spans="1:43" ht="127.5" hidden="1" outlineLevel="1" x14ac:dyDescent="0.25">
      <c r="A99" s="3" t="s">
        <v>194</v>
      </c>
      <c r="B99" s="4" t="s">
        <v>187</v>
      </c>
      <c r="C99" s="4" t="s">
        <v>17</v>
      </c>
      <c r="D99" s="4" t="s">
        <v>195</v>
      </c>
      <c r="E99" s="4"/>
      <c r="F99" s="4"/>
      <c r="G99" s="4"/>
      <c r="H99" s="4"/>
      <c r="I99" s="4"/>
      <c r="J99" s="5">
        <v>0</v>
      </c>
      <c r="K99" s="19">
        <v>49978989.909999996</v>
      </c>
      <c r="L99" s="19">
        <v>49479200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49978989.909999996</v>
      </c>
      <c r="U99" s="19">
        <v>49978989.909999996</v>
      </c>
      <c r="V99" s="19">
        <v>49978989.909999996</v>
      </c>
      <c r="W99" s="19">
        <v>0</v>
      </c>
      <c r="X99" s="19">
        <v>0</v>
      </c>
      <c r="Y99" s="19">
        <v>0</v>
      </c>
      <c r="Z99" s="19">
        <v>0</v>
      </c>
      <c r="AA99" s="19">
        <v>49978989.909999996</v>
      </c>
      <c r="AB99" s="19">
        <v>49978989.909999996</v>
      </c>
      <c r="AC99" s="19">
        <v>49978989.909999996</v>
      </c>
      <c r="AD99" s="19">
        <v>49479200</v>
      </c>
      <c r="AE99" s="19">
        <v>499789.91</v>
      </c>
      <c r="AF99" s="19">
        <v>49978989.909999996</v>
      </c>
      <c r="AG99" s="19">
        <v>0</v>
      </c>
      <c r="AH99" s="19">
        <v>0</v>
      </c>
      <c r="AI99" s="20">
        <v>1</v>
      </c>
      <c r="AJ99" s="19">
        <v>0</v>
      </c>
      <c r="AK99" s="20">
        <v>1</v>
      </c>
      <c r="AL99" s="21">
        <f t="shared" si="3"/>
        <v>0</v>
      </c>
      <c r="AM99" s="7">
        <f t="shared" si="4"/>
        <v>100</v>
      </c>
      <c r="AN99" s="11"/>
      <c r="AO99" s="39">
        <f t="shared" si="5"/>
        <v>0</v>
      </c>
      <c r="AP99" s="24"/>
      <c r="AQ99" s="24"/>
    </row>
    <row r="100" spans="1:43" ht="140.25" hidden="1" outlineLevel="1" x14ac:dyDescent="0.25">
      <c r="A100" s="3" t="s">
        <v>196</v>
      </c>
      <c r="B100" s="4" t="s">
        <v>187</v>
      </c>
      <c r="C100" s="4" t="s">
        <v>17</v>
      </c>
      <c r="D100" s="4" t="s">
        <v>197</v>
      </c>
      <c r="E100" s="4"/>
      <c r="F100" s="4"/>
      <c r="G100" s="4"/>
      <c r="H100" s="4"/>
      <c r="I100" s="4"/>
      <c r="J100" s="5">
        <v>0</v>
      </c>
      <c r="K100" s="19">
        <v>28935858.59</v>
      </c>
      <c r="L100" s="19">
        <v>28646500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28935858.59</v>
      </c>
      <c r="U100" s="19">
        <v>28935858.59</v>
      </c>
      <c r="V100" s="19">
        <v>28935858.59</v>
      </c>
      <c r="W100" s="19">
        <v>0</v>
      </c>
      <c r="X100" s="19">
        <v>0</v>
      </c>
      <c r="Y100" s="19">
        <v>0</v>
      </c>
      <c r="Z100" s="19">
        <v>0</v>
      </c>
      <c r="AA100" s="19">
        <v>28935858.59</v>
      </c>
      <c r="AB100" s="19">
        <v>28935858.59</v>
      </c>
      <c r="AC100" s="19">
        <v>28935858.59</v>
      </c>
      <c r="AD100" s="19">
        <v>28646500</v>
      </c>
      <c r="AE100" s="19">
        <v>289358.59000000003</v>
      </c>
      <c r="AF100" s="19">
        <v>28935858.59</v>
      </c>
      <c r="AG100" s="19">
        <v>0</v>
      </c>
      <c r="AH100" s="19">
        <v>0</v>
      </c>
      <c r="AI100" s="20">
        <v>1</v>
      </c>
      <c r="AJ100" s="19">
        <v>0</v>
      </c>
      <c r="AK100" s="20">
        <v>1</v>
      </c>
      <c r="AL100" s="21">
        <f t="shared" si="3"/>
        <v>0</v>
      </c>
      <c r="AM100" s="7">
        <f t="shared" si="4"/>
        <v>100</v>
      </c>
      <c r="AN100" s="11"/>
      <c r="AO100" s="39">
        <f t="shared" si="5"/>
        <v>0</v>
      </c>
      <c r="AP100" s="24"/>
      <c r="AQ100" s="24"/>
    </row>
    <row r="101" spans="1:43" ht="25.5" hidden="1" x14ac:dyDescent="0.25">
      <c r="A101" s="25" t="s">
        <v>198</v>
      </c>
      <c r="B101" s="26" t="s">
        <v>199</v>
      </c>
      <c r="C101" s="4" t="s">
        <v>17</v>
      </c>
      <c r="D101" s="26"/>
      <c r="E101" s="4"/>
      <c r="F101" s="4"/>
      <c r="G101" s="4"/>
      <c r="H101" s="4"/>
      <c r="I101" s="4"/>
      <c r="J101" s="5">
        <v>0</v>
      </c>
      <c r="K101" s="27">
        <v>2573439950.9299998</v>
      </c>
      <c r="L101" s="19">
        <v>2378457338.9400001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2573439950.9299998</v>
      </c>
      <c r="U101" s="19">
        <v>1926990473.2</v>
      </c>
      <c r="V101" s="19">
        <v>1926990473.2</v>
      </c>
      <c r="W101" s="19">
        <v>0</v>
      </c>
      <c r="X101" s="19">
        <v>0</v>
      </c>
      <c r="Y101" s="19">
        <v>0</v>
      </c>
      <c r="Z101" s="19">
        <v>0</v>
      </c>
      <c r="AA101" s="19">
        <v>1463484088.1800001</v>
      </c>
      <c r="AB101" s="19">
        <v>1463484088.1800001</v>
      </c>
      <c r="AC101" s="27">
        <v>1445949005.3599999</v>
      </c>
      <c r="AD101" s="19">
        <v>1342859749.6500001</v>
      </c>
      <c r="AE101" s="19">
        <v>103089255.70999999</v>
      </c>
      <c r="AF101" s="19">
        <v>1445949005.3599999</v>
      </c>
      <c r="AG101" s="19">
        <v>17535082.82</v>
      </c>
      <c r="AH101" s="19">
        <v>1109955862.75</v>
      </c>
      <c r="AI101" s="20">
        <v>0.56868787152042166</v>
      </c>
      <c r="AJ101" s="19">
        <v>1109955862.75</v>
      </c>
      <c r="AK101" s="20">
        <v>0.56868787152042166</v>
      </c>
      <c r="AL101" s="28">
        <f t="shared" si="3"/>
        <v>1127490945.5699999</v>
      </c>
      <c r="AM101" s="29">
        <f t="shared" si="4"/>
        <v>56.187400247573571</v>
      </c>
      <c r="AN101" s="36">
        <f>SUMIF($B102:$B$160,$B101,$AN102:$AN$160)</f>
        <v>0</v>
      </c>
      <c r="AO101" s="37">
        <f t="shared" si="5"/>
        <v>1127490945.5699999</v>
      </c>
      <c r="AP101" s="38"/>
      <c r="AQ101" s="38"/>
    </row>
    <row r="102" spans="1:43" ht="76.5" hidden="1" outlineLevel="1" x14ac:dyDescent="0.25">
      <c r="A102" s="3" t="s">
        <v>200</v>
      </c>
      <c r="B102" s="4" t="s">
        <v>199</v>
      </c>
      <c r="C102" s="4" t="s">
        <v>17</v>
      </c>
      <c r="D102" s="4" t="s">
        <v>201</v>
      </c>
      <c r="E102" s="4"/>
      <c r="F102" s="4"/>
      <c r="G102" s="4"/>
      <c r="H102" s="4"/>
      <c r="I102" s="4"/>
      <c r="J102" s="5">
        <v>0</v>
      </c>
      <c r="K102" s="19">
        <v>948850220</v>
      </c>
      <c r="L102" s="19">
        <v>823611100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948850220</v>
      </c>
      <c r="U102" s="19">
        <v>714979339.62</v>
      </c>
      <c r="V102" s="19">
        <v>714979339.62</v>
      </c>
      <c r="W102" s="19">
        <v>0</v>
      </c>
      <c r="X102" s="19">
        <v>0</v>
      </c>
      <c r="Y102" s="19">
        <v>0</v>
      </c>
      <c r="Z102" s="19">
        <v>0</v>
      </c>
      <c r="AA102" s="19">
        <v>624923130.52999997</v>
      </c>
      <c r="AB102" s="19">
        <v>624923130.52999997</v>
      </c>
      <c r="AC102" s="19">
        <v>613370929.84000003</v>
      </c>
      <c r="AD102" s="19">
        <v>532411855.49000001</v>
      </c>
      <c r="AE102" s="19">
        <v>80959074.349999994</v>
      </c>
      <c r="AF102" s="19">
        <v>613370929.84000003</v>
      </c>
      <c r="AG102" s="19">
        <v>11552200.689999999</v>
      </c>
      <c r="AH102" s="19">
        <v>323927089.47000003</v>
      </c>
      <c r="AI102" s="20">
        <v>0.65861093495873357</v>
      </c>
      <c r="AJ102" s="19">
        <v>323927089.47000003</v>
      </c>
      <c r="AK102" s="20">
        <v>0.65861093495873357</v>
      </c>
      <c r="AL102" s="21">
        <f t="shared" si="3"/>
        <v>335479290.15999997</v>
      </c>
      <c r="AM102" s="7">
        <f t="shared" si="4"/>
        <v>64.643598843239985</v>
      </c>
      <c r="AN102" s="11"/>
      <c r="AO102" s="39">
        <f t="shared" si="5"/>
        <v>335479290.15999997</v>
      </c>
      <c r="AP102" s="24"/>
      <c r="AQ102" s="24"/>
    </row>
    <row r="103" spans="1:43" ht="102" hidden="1" outlineLevel="1" x14ac:dyDescent="0.25">
      <c r="A103" s="3" t="s">
        <v>202</v>
      </c>
      <c r="B103" s="4" t="s">
        <v>199</v>
      </c>
      <c r="C103" s="4" t="s">
        <v>17</v>
      </c>
      <c r="D103" s="4" t="s">
        <v>203</v>
      </c>
      <c r="E103" s="4"/>
      <c r="F103" s="4"/>
      <c r="G103" s="4"/>
      <c r="H103" s="4"/>
      <c r="I103" s="4"/>
      <c r="J103" s="5">
        <v>0</v>
      </c>
      <c r="K103" s="19">
        <v>95413800</v>
      </c>
      <c r="L103" s="19">
        <v>95413800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95413800</v>
      </c>
      <c r="U103" s="19">
        <v>60540328.689999998</v>
      </c>
      <c r="V103" s="19">
        <v>60540328.689999998</v>
      </c>
      <c r="W103" s="19">
        <v>0</v>
      </c>
      <c r="X103" s="19">
        <v>0</v>
      </c>
      <c r="Y103" s="19">
        <v>0</v>
      </c>
      <c r="Z103" s="19">
        <v>0</v>
      </c>
      <c r="AA103" s="19">
        <v>60540328.689999998</v>
      </c>
      <c r="AB103" s="19">
        <v>60540328.689999998</v>
      </c>
      <c r="AC103" s="19">
        <v>60524993.039999999</v>
      </c>
      <c r="AD103" s="19">
        <v>60524993.039999999</v>
      </c>
      <c r="AE103" s="19">
        <v>0</v>
      </c>
      <c r="AF103" s="19">
        <v>60524993.039999999</v>
      </c>
      <c r="AG103" s="19">
        <v>15335.65</v>
      </c>
      <c r="AH103" s="19">
        <v>34873471.310000002</v>
      </c>
      <c r="AI103" s="20">
        <v>0.63450285692426045</v>
      </c>
      <c r="AJ103" s="19">
        <v>34873471.310000002</v>
      </c>
      <c r="AK103" s="20">
        <v>0.63450285692426045</v>
      </c>
      <c r="AL103" s="21">
        <f t="shared" si="3"/>
        <v>34888806.960000001</v>
      </c>
      <c r="AM103" s="7">
        <f t="shared" si="4"/>
        <v>63.434212912597545</v>
      </c>
      <c r="AN103" s="11"/>
      <c r="AO103" s="39">
        <f t="shared" si="5"/>
        <v>34888806.960000001</v>
      </c>
      <c r="AP103" s="24"/>
      <c r="AQ103" s="24"/>
    </row>
    <row r="104" spans="1:43" ht="89.25" hidden="1" outlineLevel="1" x14ac:dyDescent="0.25">
      <c r="A104" s="3" t="s">
        <v>204</v>
      </c>
      <c r="B104" s="4" t="s">
        <v>199</v>
      </c>
      <c r="C104" s="4" t="s">
        <v>17</v>
      </c>
      <c r="D104" s="4" t="s">
        <v>205</v>
      </c>
      <c r="E104" s="4"/>
      <c r="F104" s="4"/>
      <c r="G104" s="4"/>
      <c r="H104" s="4"/>
      <c r="I104" s="4"/>
      <c r="J104" s="5">
        <v>0</v>
      </c>
      <c r="K104" s="19">
        <v>240776800</v>
      </c>
      <c r="L104" s="19">
        <v>240776800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240776800</v>
      </c>
      <c r="U104" s="19">
        <v>234558666.58000001</v>
      </c>
      <c r="V104" s="19">
        <v>234558666.58000001</v>
      </c>
      <c r="W104" s="19">
        <v>0</v>
      </c>
      <c r="X104" s="19">
        <v>0</v>
      </c>
      <c r="Y104" s="19">
        <v>0</v>
      </c>
      <c r="Z104" s="19">
        <v>0</v>
      </c>
      <c r="AA104" s="19">
        <v>231437165.58000001</v>
      </c>
      <c r="AB104" s="19">
        <v>231437165.58000001</v>
      </c>
      <c r="AC104" s="19">
        <v>225469619.09999999</v>
      </c>
      <c r="AD104" s="19">
        <v>225469619.09999999</v>
      </c>
      <c r="AE104" s="19">
        <v>0</v>
      </c>
      <c r="AF104" s="19">
        <v>225469619.09999999</v>
      </c>
      <c r="AG104" s="19">
        <v>5967546.4800000004</v>
      </c>
      <c r="AH104" s="19">
        <v>9339634.4199999999</v>
      </c>
      <c r="AI104" s="20">
        <v>0.96121040557063642</v>
      </c>
      <c r="AJ104" s="19">
        <v>9339634.4199999999</v>
      </c>
      <c r="AK104" s="20">
        <v>0.96121040557063642</v>
      </c>
      <c r="AL104" s="21">
        <f t="shared" si="3"/>
        <v>15307180.900000006</v>
      </c>
      <c r="AM104" s="7">
        <f t="shared" si="4"/>
        <v>93.642584792222507</v>
      </c>
      <c r="AN104" s="11"/>
      <c r="AO104" s="39">
        <f t="shared" si="5"/>
        <v>15307180.900000006</v>
      </c>
      <c r="AP104" s="24"/>
      <c r="AQ104" s="24"/>
    </row>
    <row r="105" spans="1:43" ht="127.5" hidden="1" outlineLevel="1" x14ac:dyDescent="0.25">
      <c r="A105" s="3" t="s">
        <v>206</v>
      </c>
      <c r="B105" s="4" t="s">
        <v>199</v>
      </c>
      <c r="C105" s="4" t="s">
        <v>17</v>
      </c>
      <c r="D105" s="4" t="s">
        <v>207</v>
      </c>
      <c r="E105" s="4"/>
      <c r="F105" s="4"/>
      <c r="G105" s="4"/>
      <c r="H105" s="4"/>
      <c r="I105" s="4"/>
      <c r="J105" s="5">
        <v>0</v>
      </c>
      <c r="K105" s="19">
        <v>287598130.93000001</v>
      </c>
      <c r="L105" s="19">
        <v>217854638.94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287598130.93000001</v>
      </c>
      <c r="U105" s="19">
        <v>91257243</v>
      </c>
      <c r="V105" s="19">
        <v>91257243</v>
      </c>
      <c r="W105" s="19">
        <v>0</v>
      </c>
      <c r="X105" s="19">
        <v>0</v>
      </c>
      <c r="Y105" s="19">
        <v>0</v>
      </c>
      <c r="Z105" s="19">
        <v>0</v>
      </c>
      <c r="AA105" s="19">
        <v>91257243</v>
      </c>
      <c r="AB105" s="19">
        <v>91257243</v>
      </c>
      <c r="AC105" s="19">
        <v>91257243</v>
      </c>
      <c r="AD105" s="19">
        <v>69127061.640000001</v>
      </c>
      <c r="AE105" s="19">
        <v>22130181.359999999</v>
      </c>
      <c r="AF105" s="19">
        <v>91257243</v>
      </c>
      <c r="AG105" s="19">
        <v>0</v>
      </c>
      <c r="AH105" s="19">
        <v>196340887.93000001</v>
      </c>
      <c r="AI105" s="20">
        <v>0.3173081921808858</v>
      </c>
      <c r="AJ105" s="19">
        <v>196340887.93000001</v>
      </c>
      <c r="AK105" s="20">
        <v>0.3173081921808858</v>
      </c>
      <c r="AL105" s="21">
        <f t="shared" si="3"/>
        <v>196340887.93000001</v>
      </c>
      <c r="AM105" s="7">
        <f t="shared" si="4"/>
        <v>31.73081921808858</v>
      </c>
      <c r="AN105" s="11"/>
      <c r="AO105" s="39">
        <f t="shared" si="5"/>
        <v>196340887.93000001</v>
      </c>
      <c r="AP105" s="24"/>
      <c r="AQ105" s="24"/>
    </row>
    <row r="106" spans="1:43" ht="114.75" hidden="1" outlineLevel="1" x14ac:dyDescent="0.25">
      <c r="A106" s="3" t="s">
        <v>208</v>
      </c>
      <c r="B106" s="4" t="s">
        <v>199</v>
      </c>
      <c r="C106" s="4" t="s">
        <v>17</v>
      </c>
      <c r="D106" s="4" t="s">
        <v>209</v>
      </c>
      <c r="E106" s="4"/>
      <c r="F106" s="4"/>
      <c r="G106" s="4"/>
      <c r="H106" s="4"/>
      <c r="I106" s="4"/>
      <c r="J106" s="5">
        <v>0</v>
      </c>
      <c r="K106" s="19">
        <v>302801000</v>
      </c>
      <c r="L106" s="19">
        <v>302801000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302801000</v>
      </c>
      <c r="U106" s="19">
        <v>302801000</v>
      </c>
      <c r="V106" s="19">
        <v>302801000</v>
      </c>
      <c r="W106" s="19">
        <v>0</v>
      </c>
      <c r="X106" s="19">
        <v>0</v>
      </c>
      <c r="Y106" s="19">
        <v>0</v>
      </c>
      <c r="Z106" s="19">
        <v>0</v>
      </c>
      <c r="AA106" s="19">
        <v>106538010.73999999</v>
      </c>
      <c r="AB106" s="19">
        <v>106538010.73999999</v>
      </c>
      <c r="AC106" s="19">
        <v>106538010.73999999</v>
      </c>
      <c r="AD106" s="19">
        <v>106538010.73999999</v>
      </c>
      <c r="AE106" s="19">
        <v>0</v>
      </c>
      <c r="AF106" s="19">
        <v>106538010.73999999</v>
      </c>
      <c r="AG106" s="19">
        <v>0</v>
      </c>
      <c r="AH106" s="19">
        <v>196262989.25999999</v>
      </c>
      <c r="AI106" s="20">
        <v>0.3518416740367436</v>
      </c>
      <c r="AJ106" s="19">
        <v>196262989.25999999</v>
      </c>
      <c r="AK106" s="20">
        <v>0.3518416740367436</v>
      </c>
      <c r="AL106" s="21">
        <f t="shared" si="3"/>
        <v>196262989.25999999</v>
      </c>
      <c r="AM106" s="7">
        <f t="shared" si="4"/>
        <v>35.184167403674358</v>
      </c>
      <c r="AN106" s="11"/>
      <c r="AO106" s="39">
        <f t="shared" si="5"/>
        <v>196262989.25999999</v>
      </c>
      <c r="AP106" s="24"/>
      <c r="AQ106" s="24"/>
    </row>
    <row r="107" spans="1:43" ht="140.25" hidden="1" outlineLevel="1" x14ac:dyDescent="0.25">
      <c r="A107" s="3" t="s">
        <v>210</v>
      </c>
      <c r="B107" s="4" t="s">
        <v>199</v>
      </c>
      <c r="C107" s="4" t="s">
        <v>17</v>
      </c>
      <c r="D107" s="4" t="s">
        <v>211</v>
      </c>
      <c r="E107" s="4"/>
      <c r="F107" s="4"/>
      <c r="G107" s="4"/>
      <c r="H107" s="4"/>
      <c r="I107" s="4"/>
      <c r="J107" s="5">
        <v>0</v>
      </c>
      <c r="K107" s="19">
        <v>598000000</v>
      </c>
      <c r="L107" s="19">
        <v>598000000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598000000</v>
      </c>
      <c r="U107" s="19">
        <v>425170707.39999998</v>
      </c>
      <c r="V107" s="19">
        <v>425170707.39999998</v>
      </c>
      <c r="W107" s="19">
        <v>0</v>
      </c>
      <c r="X107" s="19">
        <v>0</v>
      </c>
      <c r="Y107" s="19">
        <v>0</v>
      </c>
      <c r="Z107" s="19">
        <v>0</v>
      </c>
      <c r="AA107" s="19">
        <v>281105021.73000002</v>
      </c>
      <c r="AB107" s="19">
        <v>281105021.73000002</v>
      </c>
      <c r="AC107" s="19">
        <v>281105021.73000002</v>
      </c>
      <c r="AD107" s="19">
        <v>281105021.73000002</v>
      </c>
      <c r="AE107" s="19">
        <v>0</v>
      </c>
      <c r="AF107" s="19">
        <v>281105021.73000002</v>
      </c>
      <c r="AG107" s="19">
        <v>0</v>
      </c>
      <c r="AH107" s="19">
        <v>316894978.26999998</v>
      </c>
      <c r="AI107" s="20">
        <v>0.47007528717391306</v>
      </c>
      <c r="AJ107" s="19">
        <v>316894978.26999998</v>
      </c>
      <c r="AK107" s="20">
        <v>0.47007528717391306</v>
      </c>
      <c r="AL107" s="21">
        <f t="shared" si="3"/>
        <v>316894978.26999998</v>
      </c>
      <c r="AM107" s="7">
        <f t="shared" si="4"/>
        <v>47.007528717391303</v>
      </c>
      <c r="AN107" s="11"/>
      <c r="AO107" s="39">
        <f t="shared" si="5"/>
        <v>316894978.26999998</v>
      </c>
      <c r="AP107" s="24"/>
      <c r="AQ107" s="24"/>
    </row>
    <row r="108" spans="1:43" ht="102" hidden="1" outlineLevel="1" x14ac:dyDescent="0.25">
      <c r="A108" s="3" t="s">
        <v>212</v>
      </c>
      <c r="B108" s="4" t="s">
        <v>199</v>
      </c>
      <c r="C108" s="4" t="s">
        <v>17</v>
      </c>
      <c r="D108" s="4" t="s">
        <v>213</v>
      </c>
      <c r="E108" s="4"/>
      <c r="F108" s="4"/>
      <c r="G108" s="4"/>
      <c r="H108" s="4"/>
      <c r="I108" s="4"/>
      <c r="J108" s="5">
        <v>0</v>
      </c>
      <c r="K108" s="19">
        <v>100000000</v>
      </c>
      <c r="L108" s="19">
        <v>100000000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100000000</v>
      </c>
      <c r="U108" s="19">
        <v>97683187.909999996</v>
      </c>
      <c r="V108" s="19">
        <v>97683187.909999996</v>
      </c>
      <c r="W108" s="19">
        <v>0</v>
      </c>
      <c r="X108" s="19">
        <v>0</v>
      </c>
      <c r="Y108" s="19">
        <v>0</v>
      </c>
      <c r="Z108" s="19">
        <v>0</v>
      </c>
      <c r="AA108" s="19">
        <v>67683187.909999996</v>
      </c>
      <c r="AB108" s="19">
        <v>67683187.909999996</v>
      </c>
      <c r="AC108" s="19">
        <v>67683187.909999996</v>
      </c>
      <c r="AD108" s="19">
        <v>67683187.909999996</v>
      </c>
      <c r="AE108" s="19">
        <v>0</v>
      </c>
      <c r="AF108" s="19">
        <v>67683187.909999996</v>
      </c>
      <c r="AG108" s="19">
        <v>0</v>
      </c>
      <c r="AH108" s="19">
        <v>32316812.09</v>
      </c>
      <c r="AI108" s="20">
        <v>0.67683187909999998</v>
      </c>
      <c r="AJ108" s="19">
        <v>32316812.09</v>
      </c>
      <c r="AK108" s="20">
        <v>0.67683187909999998</v>
      </c>
      <c r="AL108" s="21">
        <f t="shared" si="3"/>
        <v>32316812.090000004</v>
      </c>
      <c r="AM108" s="7">
        <f t="shared" si="4"/>
        <v>67.683187910000001</v>
      </c>
      <c r="AN108" s="11"/>
      <c r="AO108" s="39">
        <f t="shared" si="5"/>
        <v>32316812.090000004</v>
      </c>
      <c r="AP108" s="24"/>
      <c r="AQ108" s="24"/>
    </row>
    <row r="109" spans="1:43" ht="25.5" hidden="1" x14ac:dyDescent="0.25">
      <c r="A109" s="25" t="s">
        <v>214</v>
      </c>
      <c r="B109" s="26" t="s">
        <v>215</v>
      </c>
      <c r="C109" s="4" t="s">
        <v>17</v>
      </c>
      <c r="D109" s="26"/>
      <c r="E109" s="4"/>
      <c r="F109" s="4"/>
      <c r="G109" s="4"/>
      <c r="H109" s="4"/>
      <c r="I109" s="4"/>
      <c r="J109" s="5">
        <v>0</v>
      </c>
      <c r="K109" s="27">
        <v>117996207.95</v>
      </c>
      <c r="L109" s="19">
        <v>112379560</v>
      </c>
      <c r="M109" s="19">
        <v>0</v>
      </c>
      <c r="N109" s="19">
        <v>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117996207.95</v>
      </c>
      <c r="U109" s="19">
        <v>98309027.950000003</v>
      </c>
      <c r="V109" s="19">
        <v>98309027.950000003</v>
      </c>
      <c r="W109" s="19">
        <v>0</v>
      </c>
      <c r="X109" s="19">
        <v>0</v>
      </c>
      <c r="Y109" s="19">
        <v>0</v>
      </c>
      <c r="Z109" s="19">
        <v>0</v>
      </c>
      <c r="AA109" s="19">
        <v>98309027.950000003</v>
      </c>
      <c r="AB109" s="19">
        <v>98309027.950000003</v>
      </c>
      <c r="AC109" s="27">
        <v>82615813.799999997</v>
      </c>
      <c r="AD109" s="19">
        <v>78287010.989999995</v>
      </c>
      <c r="AE109" s="19">
        <v>4328802.8099999996</v>
      </c>
      <c r="AF109" s="19">
        <v>82615813.799999997</v>
      </c>
      <c r="AG109" s="19">
        <v>15693214.15</v>
      </c>
      <c r="AH109" s="19">
        <v>19687180</v>
      </c>
      <c r="AI109" s="20">
        <v>0.83315412976370995</v>
      </c>
      <c r="AJ109" s="19">
        <v>19687180</v>
      </c>
      <c r="AK109" s="20">
        <v>0.83315412976370995</v>
      </c>
      <c r="AL109" s="28">
        <f t="shared" si="3"/>
        <v>35380394.150000006</v>
      </c>
      <c r="AM109" s="29">
        <f t="shared" si="4"/>
        <v>70.015651549588625</v>
      </c>
      <c r="AN109" s="36">
        <f>SUMIF($B110:$B$160,$B109,$AN110:$AN$160)</f>
        <v>0</v>
      </c>
      <c r="AO109" s="37">
        <f t="shared" si="5"/>
        <v>35380394.150000006</v>
      </c>
      <c r="AP109" s="38"/>
      <c r="AQ109" s="38"/>
    </row>
    <row r="110" spans="1:43" ht="204" hidden="1" outlineLevel="1" x14ac:dyDescent="0.25">
      <c r="A110" s="3" t="s">
        <v>50</v>
      </c>
      <c r="B110" s="4" t="s">
        <v>215</v>
      </c>
      <c r="C110" s="4" t="s">
        <v>17</v>
      </c>
      <c r="D110" s="4" t="s">
        <v>51</v>
      </c>
      <c r="E110" s="4"/>
      <c r="F110" s="4"/>
      <c r="G110" s="4"/>
      <c r="H110" s="4"/>
      <c r="I110" s="4"/>
      <c r="J110" s="5">
        <v>0</v>
      </c>
      <c r="K110" s="19">
        <v>4530960</v>
      </c>
      <c r="L110" s="19">
        <v>4530960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4530960</v>
      </c>
      <c r="U110" s="19">
        <v>3775800</v>
      </c>
      <c r="V110" s="19">
        <v>3775800</v>
      </c>
      <c r="W110" s="19">
        <v>0</v>
      </c>
      <c r="X110" s="19">
        <v>0</v>
      </c>
      <c r="Y110" s="19">
        <v>0</v>
      </c>
      <c r="Z110" s="19">
        <v>0</v>
      </c>
      <c r="AA110" s="19">
        <v>3775800</v>
      </c>
      <c r="AB110" s="19">
        <v>3775800</v>
      </c>
      <c r="AC110" s="19">
        <v>3775800</v>
      </c>
      <c r="AD110" s="19">
        <v>3775800</v>
      </c>
      <c r="AE110" s="19">
        <v>0</v>
      </c>
      <c r="AF110" s="19">
        <v>3775800</v>
      </c>
      <c r="AG110" s="19">
        <v>0</v>
      </c>
      <c r="AH110" s="19">
        <v>755160</v>
      </c>
      <c r="AI110" s="20">
        <v>0.83333333333333337</v>
      </c>
      <c r="AJ110" s="19">
        <v>755160</v>
      </c>
      <c r="AK110" s="20">
        <v>0.83333333333333337</v>
      </c>
      <c r="AL110" s="21">
        <f t="shared" si="3"/>
        <v>755160</v>
      </c>
      <c r="AM110" s="7">
        <f t="shared" si="4"/>
        <v>83.333333333333343</v>
      </c>
      <c r="AN110" s="11"/>
      <c r="AO110" s="39">
        <f t="shared" si="5"/>
        <v>755160</v>
      </c>
      <c r="AP110" s="24"/>
      <c r="AQ110" s="24"/>
    </row>
    <row r="111" spans="1:43" ht="38.25" hidden="1" outlineLevel="1" x14ac:dyDescent="0.25">
      <c r="A111" s="3" t="s">
        <v>216</v>
      </c>
      <c r="B111" s="4" t="s">
        <v>215</v>
      </c>
      <c r="C111" s="4" t="s">
        <v>17</v>
      </c>
      <c r="D111" s="4" t="s">
        <v>217</v>
      </c>
      <c r="E111" s="4"/>
      <c r="F111" s="4"/>
      <c r="G111" s="4"/>
      <c r="H111" s="4"/>
      <c r="I111" s="4"/>
      <c r="J111" s="5">
        <v>0</v>
      </c>
      <c r="K111" s="19">
        <v>2000000</v>
      </c>
      <c r="L111" s="19">
        <v>2000000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2000000</v>
      </c>
      <c r="U111" s="19">
        <v>2000000</v>
      </c>
      <c r="V111" s="19">
        <v>2000000</v>
      </c>
      <c r="W111" s="19">
        <v>0</v>
      </c>
      <c r="X111" s="19">
        <v>0</v>
      </c>
      <c r="Y111" s="19">
        <v>0</v>
      </c>
      <c r="Z111" s="19">
        <v>0</v>
      </c>
      <c r="AA111" s="19">
        <v>2000000</v>
      </c>
      <c r="AB111" s="19">
        <v>2000000</v>
      </c>
      <c r="AC111" s="19">
        <v>2000000</v>
      </c>
      <c r="AD111" s="19">
        <v>2000000</v>
      </c>
      <c r="AE111" s="19">
        <v>0</v>
      </c>
      <c r="AF111" s="19">
        <v>2000000</v>
      </c>
      <c r="AG111" s="19">
        <v>0</v>
      </c>
      <c r="AH111" s="19">
        <v>0</v>
      </c>
      <c r="AI111" s="20">
        <v>1</v>
      </c>
      <c r="AJ111" s="19">
        <v>0</v>
      </c>
      <c r="AK111" s="20">
        <v>1</v>
      </c>
      <c r="AL111" s="21">
        <f t="shared" si="3"/>
        <v>0</v>
      </c>
      <c r="AM111" s="7">
        <f t="shared" si="4"/>
        <v>100</v>
      </c>
      <c r="AN111" s="11"/>
      <c r="AO111" s="39">
        <f t="shared" si="5"/>
        <v>0</v>
      </c>
      <c r="AP111" s="24"/>
      <c r="AQ111" s="24"/>
    </row>
    <row r="112" spans="1:43" ht="38.25" hidden="1" outlineLevel="1" x14ac:dyDescent="0.25">
      <c r="A112" s="3" t="s">
        <v>218</v>
      </c>
      <c r="B112" s="4" t="s">
        <v>215</v>
      </c>
      <c r="C112" s="4" t="s">
        <v>17</v>
      </c>
      <c r="D112" s="4" t="s">
        <v>219</v>
      </c>
      <c r="E112" s="4"/>
      <c r="F112" s="4"/>
      <c r="G112" s="4"/>
      <c r="H112" s="4"/>
      <c r="I112" s="4"/>
      <c r="J112" s="5">
        <v>0</v>
      </c>
      <c r="K112" s="19">
        <v>15000000</v>
      </c>
      <c r="L112" s="19">
        <v>15000000</v>
      </c>
      <c r="M112" s="19">
        <v>0</v>
      </c>
      <c r="N112" s="19">
        <v>0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15000000</v>
      </c>
      <c r="U112" s="19">
        <v>15000000</v>
      </c>
      <c r="V112" s="19">
        <v>15000000</v>
      </c>
      <c r="W112" s="19">
        <v>0</v>
      </c>
      <c r="X112" s="19">
        <v>0</v>
      </c>
      <c r="Y112" s="19">
        <v>0</v>
      </c>
      <c r="Z112" s="19">
        <v>0</v>
      </c>
      <c r="AA112" s="19">
        <v>15000000</v>
      </c>
      <c r="AB112" s="19">
        <v>15000000</v>
      </c>
      <c r="AC112" s="19">
        <v>15000000</v>
      </c>
      <c r="AD112" s="19">
        <v>15000000</v>
      </c>
      <c r="AE112" s="19">
        <v>0</v>
      </c>
      <c r="AF112" s="19">
        <v>15000000</v>
      </c>
      <c r="AG112" s="19">
        <v>0</v>
      </c>
      <c r="AH112" s="19">
        <v>0</v>
      </c>
      <c r="AI112" s="20">
        <v>1</v>
      </c>
      <c r="AJ112" s="19">
        <v>0</v>
      </c>
      <c r="AK112" s="20">
        <v>1</v>
      </c>
      <c r="AL112" s="21">
        <f t="shared" si="3"/>
        <v>0</v>
      </c>
      <c r="AM112" s="7">
        <f t="shared" si="4"/>
        <v>100</v>
      </c>
      <c r="AN112" s="11"/>
      <c r="AO112" s="39">
        <f t="shared" si="5"/>
        <v>0</v>
      </c>
      <c r="AP112" s="24"/>
      <c r="AQ112" s="24"/>
    </row>
    <row r="113" spans="1:43" ht="76.5" hidden="1" outlineLevel="1" x14ac:dyDescent="0.25">
      <c r="A113" s="3" t="s">
        <v>220</v>
      </c>
      <c r="B113" s="4" t="s">
        <v>215</v>
      </c>
      <c r="C113" s="4" t="s">
        <v>17</v>
      </c>
      <c r="D113" s="4" t="s">
        <v>221</v>
      </c>
      <c r="E113" s="4"/>
      <c r="F113" s="4"/>
      <c r="G113" s="4"/>
      <c r="H113" s="4"/>
      <c r="I113" s="4"/>
      <c r="J113" s="5">
        <v>0</v>
      </c>
      <c r="K113" s="19">
        <v>2306344</v>
      </c>
      <c r="L113" s="19">
        <v>2144900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2306344</v>
      </c>
      <c r="U113" s="19">
        <v>2306344</v>
      </c>
      <c r="V113" s="19">
        <v>2306344</v>
      </c>
      <c r="W113" s="19">
        <v>0</v>
      </c>
      <c r="X113" s="19">
        <v>0</v>
      </c>
      <c r="Y113" s="19">
        <v>0</v>
      </c>
      <c r="Z113" s="19">
        <v>0</v>
      </c>
      <c r="AA113" s="19">
        <v>2306344</v>
      </c>
      <c r="AB113" s="19">
        <v>2306344</v>
      </c>
      <c r="AC113" s="19">
        <v>2306344</v>
      </c>
      <c r="AD113" s="19">
        <v>2144900</v>
      </c>
      <c r="AE113" s="19">
        <v>161444</v>
      </c>
      <c r="AF113" s="19">
        <v>2306344</v>
      </c>
      <c r="AG113" s="19">
        <v>0</v>
      </c>
      <c r="AH113" s="19">
        <v>0</v>
      </c>
      <c r="AI113" s="20">
        <v>1</v>
      </c>
      <c r="AJ113" s="19">
        <v>0</v>
      </c>
      <c r="AK113" s="20">
        <v>1</v>
      </c>
      <c r="AL113" s="21">
        <f t="shared" si="3"/>
        <v>0</v>
      </c>
      <c r="AM113" s="7">
        <f t="shared" si="4"/>
        <v>100</v>
      </c>
      <c r="AN113" s="11"/>
      <c r="AO113" s="39">
        <f t="shared" si="5"/>
        <v>0</v>
      </c>
      <c r="AP113" s="24"/>
      <c r="AQ113" s="24"/>
    </row>
    <row r="114" spans="1:43" ht="63.75" hidden="1" outlineLevel="1" x14ac:dyDescent="0.25">
      <c r="A114" s="3" t="s">
        <v>222</v>
      </c>
      <c r="B114" s="4" t="s">
        <v>215</v>
      </c>
      <c r="C114" s="4" t="s">
        <v>17</v>
      </c>
      <c r="D114" s="4" t="s">
        <v>223</v>
      </c>
      <c r="E114" s="4"/>
      <c r="F114" s="4"/>
      <c r="G114" s="4"/>
      <c r="H114" s="4"/>
      <c r="I114" s="4"/>
      <c r="J114" s="5">
        <v>0</v>
      </c>
      <c r="K114" s="19">
        <v>13618387</v>
      </c>
      <c r="L114" s="19">
        <v>12665100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13618387</v>
      </c>
      <c r="U114" s="19">
        <v>13618387</v>
      </c>
      <c r="V114" s="19">
        <v>13618387</v>
      </c>
      <c r="W114" s="19">
        <v>0</v>
      </c>
      <c r="X114" s="19">
        <v>0</v>
      </c>
      <c r="Y114" s="19">
        <v>0</v>
      </c>
      <c r="Z114" s="19">
        <v>0</v>
      </c>
      <c r="AA114" s="19">
        <v>13618387</v>
      </c>
      <c r="AB114" s="19">
        <v>13618387</v>
      </c>
      <c r="AC114" s="19">
        <v>9460708.25</v>
      </c>
      <c r="AD114" s="19">
        <v>8798458.7200000007</v>
      </c>
      <c r="AE114" s="19">
        <v>662249.53</v>
      </c>
      <c r="AF114" s="19">
        <v>9460708.25</v>
      </c>
      <c r="AG114" s="19">
        <v>4157678.75</v>
      </c>
      <c r="AH114" s="19">
        <v>0</v>
      </c>
      <c r="AI114" s="20">
        <v>1</v>
      </c>
      <c r="AJ114" s="19">
        <v>0</v>
      </c>
      <c r="AK114" s="20">
        <v>1</v>
      </c>
      <c r="AL114" s="21">
        <f t="shared" si="3"/>
        <v>4157678.75</v>
      </c>
      <c r="AM114" s="7">
        <f t="shared" si="4"/>
        <v>69.470108684677555</v>
      </c>
      <c r="AN114" s="11"/>
      <c r="AO114" s="39">
        <f t="shared" si="5"/>
        <v>4157678.75</v>
      </c>
      <c r="AP114" s="24"/>
      <c r="AQ114" s="24"/>
    </row>
    <row r="115" spans="1:43" ht="25.5" hidden="1" outlineLevel="1" x14ac:dyDescent="0.25">
      <c r="A115" s="3" t="s">
        <v>224</v>
      </c>
      <c r="B115" s="4" t="s">
        <v>215</v>
      </c>
      <c r="C115" s="4" t="s">
        <v>17</v>
      </c>
      <c r="D115" s="4" t="s">
        <v>225</v>
      </c>
      <c r="E115" s="4"/>
      <c r="F115" s="4"/>
      <c r="G115" s="4"/>
      <c r="H115" s="4"/>
      <c r="I115" s="4"/>
      <c r="J115" s="5">
        <v>0</v>
      </c>
      <c r="K115" s="19">
        <v>41396667</v>
      </c>
      <c r="L115" s="19">
        <v>38498900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41396667</v>
      </c>
      <c r="U115" s="19">
        <v>41396667</v>
      </c>
      <c r="V115" s="19">
        <v>41396667</v>
      </c>
      <c r="W115" s="19">
        <v>0</v>
      </c>
      <c r="X115" s="19">
        <v>0</v>
      </c>
      <c r="Y115" s="19">
        <v>0</v>
      </c>
      <c r="Z115" s="19">
        <v>0</v>
      </c>
      <c r="AA115" s="19">
        <v>41396667</v>
      </c>
      <c r="AB115" s="19">
        <v>41396667</v>
      </c>
      <c r="AC115" s="19">
        <v>37270486.600000001</v>
      </c>
      <c r="AD115" s="19">
        <v>34661552.280000001</v>
      </c>
      <c r="AE115" s="19">
        <v>2608934.3199999998</v>
      </c>
      <c r="AF115" s="19">
        <v>37270486.600000001</v>
      </c>
      <c r="AG115" s="19">
        <v>4126180.4</v>
      </c>
      <c r="AH115" s="19">
        <v>0</v>
      </c>
      <c r="AI115" s="20">
        <v>1</v>
      </c>
      <c r="AJ115" s="19">
        <v>0</v>
      </c>
      <c r="AK115" s="20">
        <v>1</v>
      </c>
      <c r="AL115" s="21">
        <f t="shared" si="3"/>
        <v>4126180.3999999985</v>
      </c>
      <c r="AM115" s="7">
        <f t="shared" si="4"/>
        <v>90.032578226648056</v>
      </c>
      <c r="AN115" s="11"/>
      <c r="AO115" s="39">
        <f t="shared" si="5"/>
        <v>4126180.3999999985</v>
      </c>
      <c r="AP115" s="24"/>
      <c r="AQ115" s="24"/>
    </row>
    <row r="116" spans="1:43" ht="140.25" hidden="1" outlineLevel="1" x14ac:dyDescent="0.25">
      <c r="A116" s="3" t="s">
        <v>226</v>
      </c>
      <c r="B116" s="4" t="s">
        <v>215</v>
      </c>
      <c r="C116" s="4" t="s">
        <v>17</v>
      </c>
      <c r="D116" s="4" t="s">
        <v>227</v>
      </c>
      <c r="E116" s="4"/>
      <c r="F116" s="4"/>
      <c r="G116" s="4"/>
      <c r="H116" s="4"/>
      <c r="I116" s="4"/>
      <c r="J116" s="5">
        <v>0</v>
      </c>
      <c r="K116" s="19">
        <v>500000</v>
      </c>
      <c r="L116" s="19">
        <v>465000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500000</v>
      </c>
      <c r="U116" s="19">
        <v>500000</v>
      </c>
      <c r="V116" s="19">
        <v>500000</v>
      </c>
      <c r="W116" s="19">
        <v>0</v>
      </c>
      <c r="X116" s="19">
        <v>0</v>
      </c>
      <c r="Y116" s="19">
        <v>0</v>
      </c>
      <c r="Z116" s="19">
        <v>0</v>
      </c>
      <c r="AA116" s="19">
        <v>500000</v>
      </c>
      <c r="AB116" s="19">
        <v>500000</v>
      </c>
      <c r="AC116" s="19">
        <v>500000</v>
      </c>
      <c r="AD116" s="19">
        <v>465000</v>
      </c>
      <c r="AE116" s="19">
        <v>35000</v>
      </c>
      <c r="AF116" s="19">
        <v>500000</v>
      </c>
      <c r="AG116" s="19">
        <v>0</v>
      </c>
      <c r="AH116" s="19">
        <v>0</v>
      </c>
      <c r="AI116" s="20">
        <v>1</v>
      </c>
      <c r="AJ116" s="19">
        <v>0</v>
      </c>
      <c r="AK116" s="20">
        <v>1</v>
      </c>
      <c r="AL116" s="21">
        <f t="shared" si="3"/>
        <v>0</v>
      </c>
      <c r="AM116" s="7">
        <f t="shared" si="4"/>
        <v>100</v>
      </c>
      <c r="AN116" s="11"/>
      <c r="AO116" s="39">
        <f t="shared" si="5"/>
        <v>0</v>
      </c>
      <c r="AP116" s="24"/>
      <c r="AQ116" s="24"/>
    </row>
    <row r="117" spans="1:43" ht="140.25" hidden="1" outlineLevel="1" x14ac:dyDescent="0.25">
      <c r="A117" s="3" t="s">
        <v>228</v>
      </c>
      <c r="B117" s="4" t="s">
        <v>215</v>
      </c>
      <c r="C117" s="4" t="s">
        <v>17</v>
      </c>
      <c r="D117" s="4" t="s">
        <v>229</v>
      </c>
      <c r="E117" s="4"/>
      <c r="F117" s="4"/>
      <c r="G117" s="4"/>
      <c r="H117" s="4"/>
      <c r="I117" s="4"/>
      <c r="J117" s="5">
        <v>0</v>
      </c>
      <c r="K117" s="19">
        <v>1009784.95</v>
      </c>
      <c r="L117" s="19">
        <v>939100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1009784.95</v>
      </c>
      <c r="U117" s="19">
        <v>1009784.95</v>
      </c>
      <c r="V117" s="19">
        <v>1009784.95</v>
      </c>
      <c r="W117" s="19">
        <v>0</v>
      </c>
      <c r="X117" s="19">
        <v>0</v>
      </c>
      <c r="Y117" s="19">
        <v>0</v>
      </c>
      <c r="Z117" s="19">
        <v>0</v>
      </c>
      <c r="AA117" s="19">
        <v>1009784.95</v>
      </c>
      <c r="AB117" s="19">
        <v>1009784.95</v>
      </c>
      <c r="AC117" s="19">
        <v>1009784.95</v>
      </c>
      <c r="AD117" s="19">
        <v>939100</v>
      </c>
      <c r="AE117" s="19">
        <v>70684.95</v>
      </c>
      <c r="AF117" s="19">
        <v>1009784.95</v>
      </c>
      <c r="AG117" s="19">
        <v>0</v>
      </c>
      <c r="AH117" s="19">
        <v>0</v>
      </c>
      <c r="AI117" s="20">
        <v>1</v>
      </c>
      <c r="AJ117" s="19">
        <v>0</v>
      </c>
      <c r="AK117" s="20">
        <v>1</v>
      </c>
      <c r="AL117" s="21">
        <f t="shared" si="3"/>
        <v>0</v>
      </c>
      <c r="AM117" s="7">
        <f t="shared" si="4"/>
        <v>100</v>
      </c>
      <c r="AN117" s="11"/>
      <c r="AO117" s="39">
        <f t="shared" si="5"/>
        <v>0</v>
      </c>
      <c r="AP117" s="24"/>
      <c r="AQ117" s="24"/>
    </row>
    <row r="118" spans="1:43" ht="51" hidden="1" outlineLevel="1" x14ac:dyDescent="0.25">
      <c r="A118" s="3" t="s">
        <v>230</v>
      </c>
      <c r="B118" s="4" t="s">
        <v>215</v>
      </c>
      <c r="C118" s="4" t="s">
        <v>17</v>
      </c>
      <c r="D118" s="4" t="s">
        <v>231</v>
      </c>
      <c r="E118" s="4"/>
      <c r="F118" s="4"/>
      <c r="G118" s="4"/>
      <c r="H118" s="4"/>
      <c r="I118" s="4"/>
      <c r="J118" s="5">
        <v>0</v>
      </c>
      <c r="K118" s="19">
        <v>4860753</v>
      </c>
      <c r="L118" s="19">
        <v>4520500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4860753</v>
      </c>
      <c r="U118" s="19">
        <v>4860753</v>
      </c>
      <c r="V118" s="19">
        <v>4860753</v>
      </c>
      <c r="W118" s="19">
        <v>0</v>
      </c>
      <c r="X118" s="19">
        <v>0</v>
      </c>
      <c r="Y118" s="19">
        <v>0</v>
      </c>
      <c r="Z118" s="19">
        <v>0</v>
      </c>
      <c r="AA118" s="19">
        <v>4860753</v>
      </c>
      <c r="AB118" s="19">
        <v>4860753</v>
      </c>
      <c r="AC118" s="19">
        <v>4860753</v>
      </c>
      <c r="AD118" s="19">
        <v>4520500</v>
      </c>
      <c r="AE118" s="19">
        <v>340253</v>
      </c>
      <c r="AF118" s="19">
        <v>4860753</v>
      </c>
      <c r="AG118" s="19">
        <v>0</v>
      </c>
      <c r="AH118" s="19">
        <v>0</v>
      </c>
      <c r="AI118" s="20">
        <v>1</v>
      </c>
      <c r="AJ118" s="19">
        <v>0</v>
      </c>
      <c r="AK118" s="20">
        <v>1</v>
      </c>
      <c r="AL118" s="21">
        <f t="shared" si="3"/>
        <v>0</v>
      </c>
      <c r="AM118" s="7">
        <f t="shared" si="4"/>
        <v>100</v>
      </c>
      <c r="AN118" s="11"/>
      <c r="AO118" s="39">
        <f t="shared" si="5"/>
        <v>0</v>
      </c>
      <c r="AP118" s="24"/>
      <c r="AQ118" s="24"/>
    </row>
    <row r="119" spans="1:43" ht="102" hidden="1" outlineLevel="1" x14ac:dyDescent="0.25">
      <c r="A119" s="3" t="s">
        <v>232</v>
      </c>
      <c r="B119" s="4" t="s">
        <v>215</v>
      </c>
      <c r="C119" s="4" t="s">
        <v>17</v>
      </c>
      <c r="D119" s="4" t="s">
        <v>233</v>
      </c>
      <c r="E119" s="4"/>
      <c r="F119" s="4"/>
      <c r="G119" s="4"/>
      <c r="H119" s="4"/>
      <c r="I119" s="4"/>
      <c r="J119" s="5">
        <v>0</v>
      </c>
      <c r="K119" s="19">
        <v>7409355</v>
      </c>
      <c r="L119" s="19">
        <v>6890700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7409355</v>
      </c>
      <c r="U119" s="19">
        <v>7409355</v>
      </c>
      <c r="V119" s="19">
        <v>7409355</v>
      </c>
      <c r="W119" s="19">
        <v>0</v>
      </c>
      <c r="X119" s="19">
        <v>0</v>
      </c>
      <c r="Y119" s="19">
        <v>0</v>
      </c>
      <c r="Z119" s="19">
        <v>0</v>
      </c>
      <c r="AA119" s="19">
        <v>7409355</v>
      </c>
      <c r="AB119" s="19">
        <v>7409355</v>
      </c>
      <c r="AC119" s="19">
        <v>0</v>
      </c>
      <c r="AD119" s="19">
        <v>0</v>
      </c>
      <c r="AE119" s="19">
        <v>0</v>
      </c>
      <c r="AF119" s="19">
        <v>0</v>
      </c>
      <c r="AG119" s="19">
        <v>7409355</v>
      </c>
      <c r="AH119" s="19">
        <v>0</v>
      </c>
      <c r="AI119" s="20">
        <v>1</v>
      </c>
      <c r="AJ119" s="19">
        <v>0</v>
      </c>
      <c r="AK119" s="20">
        <v>1</v>
      </c>
      <c r="AL119" s="21">
        <f t="shared" si="3"/>
        <v>7409355</v>
      </c>
      <c r="AM119" s="7">
        <f t="shared" si="4"/>
        <v>0</v>
      </c>
      <c r="AN119" s="11"/>
      <c r="AO119" s="39">
        <f t="shared" si="5"/>
        <v>7409355</v>
      </c>
      <c r="AP119" s="24"/>
      <c r="AQ119" s="24"/>
    </row>
    <row r="120" spans="1:43" ht="102" hidden="1" outlineLevel="1" x14ac:dyDescent="0.25">
      <c r="A120" s="3" t="s">
        <v>234</v>
      </c>
      <c r="B120" s="4" t="s">
        <v>215</v>
      </c>
      <c r="C120" s="4" t="s">
        <v>17</v>
      </c>
      <c r="D120" s="4" t="s">
        <v>235</v>
      </c>
      <c r="E120" s="4"/>
      <c r="F120" s="4"/>
      <c r="G120" s="4"/>
      <c r="H120" s="4"/>
      <c r="I120" s="4"/>
      <c r="J120" s="5">
        <v>0</v>
      </c>
      <c r="K120" s="19">
        <v>18932020</v>
      </c>
      <c r="L120" s="19">
        <v>18742700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18932020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18932020</v>
      </c>
      <c r="AI120" s="20">
        <v>0</v>
      </c>
      <c r="AJ120" s="19">
        <v>18932020</v>
      </c>
      <c r="AK120" s="20">
        <v>0</v>
      </c>
      <c r="AL120" s="21">
        <f t="shared" si="3"/>
        <v>18932020</v>
      </c>
      <c r="AM120" s="7">
        <f t="shared" si="4"/>
        <v>0</v>
      </c>
      <c r="AN120" s="11"/>
      <c r="AO120" s="39">
        <f t="shared" si="5"/>
        <v>18932020</v>
      </c>
      <c r="AP120" s="24"/>
      <c r="AQ120" s="24"/>
    </row>
    <row r="121" spans="1:43" ht="76.5" hidden="1" outlineLevel="1" x14ac:dyDescent="0.25">
      <c r="A121" s="3" t="s">
        <v>236</v>
      </c>
      <c r="B121" s="4" t="s">
        <v>215</v>
      </c>
      <c r="C121" s="4" t="s">
        <v>17</v>
      </c>
      <c r="D121" s="4" t="s">
        <v>237</v>
      </c>
      <c r="E121" s="4"/>
      <c r="F121" s="4"/>
      <c r="G121" s="4"/>
      <c r="H121" s="4"/>
      <c r="I121" s="4"/>
      <c r="J121" s="5">
        <v>0</v>
      </c>
      <c r="K121" s="19">
        <v>430108</v>
      </c>
      <c r="L121" s="19">
        <v>400000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430108</v>
      </c>
      <c r="U121" s="19">
        <v>430108</v>
      </c>
      <c r="V121" s="19">
        <v>430108</v>
      </c>
      <c r="W121" s="19">
        <v>0</v>
      </c>
      <c r="X121" s="19">
        <v>0</v>
      </c>
      <c r="Y121" s="19">
        <v>0</v>
      </c>
      <c r="Z121" s="19">
        <v>0</v>
      </c>
      <c r="AA121" s="19">
        <v>430108</v>
      </c>
      <c r="AB121" s="19">
        <v>430108</v>
      </c>
      <c r="AC121" s="19">
        <v>430108</v>
      </c>
      <c r="AD121" s="19">
        <v>400000</v>
      </c>
      <c r="AE121" s="19">
        <v>30108</v>
      </c>
      <c r="AF121" s="19">
        <v>430108</v>
      </c>
      <c r="AG121" s="19">
        <v>0</v>
      </c>
      <c r="AH121" s="19">
        <v>0</v>
      </c>
      <c r="AI121" s="20">
        <v>1</v>
      </c>
      <c r="AJ121" s="19">
        <v>0</v>
      </c>
      <c r="AK121" s="20">
        <v>1</v>
      </c>
      <c r="AL121" s="21">
        <f t="shared" si="3"/>
        <v>0</v>
      </c>
      <c r="AM121" s="7">
        <f t="shared" si="4"/>
        <v>100</v>
      </c>
      <c r="AN121" s="11"/>
      <c r="AO121" s="39">
        <f t="shared" si="5"/>
        <v>0</v>
      </c>
      <c r="AP121" s="24"/>
      <c r="AQ121" s="24"/>
    </row>
    <row r="122" spans="1:43" ht="76.5" hidden="1" outlineLevel="1" x14ac:dyDescent="0.25">
      <c r="A122" s="3" t="s">
        <v>238</v>
      </c>
      <c r="B122" s="4" t="s">
        <v>215</v>
      </c>
      <c r="C122" s="4" t="s">
        <v>17</v>
      </c>
      <c r="D122" s="4" t="s">
        <v>239</v>
      </c>
      <c r="E122" s="4"/>
      <c r="F122" s="4"/>
      <c r="G122" s="4"/>
      <c r="H122" s="4"/>
      <c r="I122" s="4"/>
      <c r="J122" s="5">
        <v>0</v>
      </c>
      <c r="K122" s="19">
        <v>645162</v>
      </c>
      <c r="L122" s="19">
        <v>600000</v>
      </c>
      <c r="M122" s="19">
        <v>0</v>
      </c>
      <c r="N122" s="19">
        <v>0</v>
      </c>
      <c r="O122" s="19">
        <v>0</v>
      </c>
      <c r="P122" s="19">
        <v>0</v>
      </c>
      <c r="Q122" s="19">
        <v>0</v>
      </c>
      <c r="R122" s="19">
        <v>0</v>
      </c>
      <c r="S122" s="19">
        <v>0</v>
      </c>
      <c r="T122" s="19">
        <v>645162</v>
      </c>
      <c r="U122" s="19">
        <v>645162</v>
      </c>
      <c r="V122" s="19">
        <v>645162</v>
      </c>
      <c r="W122" s="19">
        <v>0</v>
      </c>
      <c r="X122" s="19">
        <v>0</v>
      </c>
      <c r="Y122" s="19">
        <v>0</v>
      </c>
      <c r="Z122" s="19">
        <v>0</v>
      </c>
      <c r="AA122" s="19">
        <v>645162</v>
      </c>
      <c r="AB122" s="19">
        <v>645162</v>
      </c>
      <c r="AC122" s="19">
        <v>645162</v>
      </c>
      <c r="AD122" s="19">
        <v>600000</v>
      </c>
      <c r="AE122" s="19">
        <v>45162</v>
      </c>
      <c r="AF122" s="19">
        <v>645162</v>
      </c>
      <c r="AG122" s="19">
        <v>0</v>
      </c>
      <c r="AH122" s="19">
        <v>0</v>
      </c>
      <c r="AI122" s="20">
        <v>1</v>
      </c>
      <c r="AJ122" s="19">
        <v>0</v>
      </c>
      <c r="AK122" s="20">
        <v>1</v>
      </c>
      <c r="AL122" s="21">
        <f t="shared" si="3"/>
        <v>0</v>
      </c>
      <c r="AM122" s="7">
        <f t="shared" si="4"/>
        <v>100</v>
      </c>
      <c r="AN122" s="11"/>
      <c r="AO122" s="39">
        <f t="shared" si="5"/>
        <v>0</v>
      </c>
      <c r="AP122" s="24"/>
      <c r="AQ122" s="24"/>
    </row>
    <row r="123" spans="1:43" ht="63.75" hidden="1" outlineLevel="1" x14ac:dyDescent="0.25">
      <c r="A123" s="3" t="s">
        <v>240</v>
      </c>
      <c r="B123" s="4" t="s">
        <v>215</v>
      </c>
      <c r="C123" s="4" t="s">
        <v>17</v>
      </c>
      <c r="D123" s="4" t="s">
        <v>241</v>
      </c>
      <c r="E123" s="4"/>
      <c r="F123" s="4"/>
      <c r="G123" s="4"/>
      <c r="H123" s="4"/>
      <c r="I123" s="4"/>
      <c r="J123" s="5">
        <v>0</v>
      </c>
      <c r="K123" s="19">
        <v>752690</v>
      </c>
      <c r="L123" s="19">
        <v>700000</v>
      </c>
      <c r="M123" s="19">
        <v>0</v>
      </c>
      <c r="N123" s="19">
        <v>0</v>
      </c>
      <c r="O123" s="19">
        <v>0</v>
      </c>
      <c r="P123" s="19">
        <v>0</v>
      </c>
      <c r="Q123" s="19">
        <v>0</v>
      </c>
      <c r="R123" s="19">
        <v>0</v>
      </c>
      <c r="S123" s="19">
        <v>0</v>
      </c>
      <c r="T123" s="19">
        <v>752690</v>
      </c>
      <c r="U123" s="19">
        <v>752690</v>
      </c>
      <c r="V123" s="19">
        <v>752690</v>
      </c>
      <c r="W123" s="19">
        <v>0</v>
      </c>
      <c r="X123" s="19">
        <v>0</v>
      </c>
      <c r="Y123" s="19">
        <v>0</v>
      </c>
      <c r="Z123" s="19">
        <v>0</v>
      </c>
      <c r="AA123" s="19">
        <v>752690</v>
      </c>
      <c r="AB123" s="19">
        <v>752690</v>
      </c>
      <c r="AC123" s="19">
        <v>752690</v>
      </c>
      <c r="AD123" s="19">
        <v>700000</v>
      </c>
      <c r="AE123" s="19">
        <v>52690</v>
      </c>
      <c r="AF123" s="19">
        <v>752690</v>
      </c>
      <c r="AG123" s="19">
        <v>0</v>
      </c>
      <c r="AH123" s="19">
        <v>0</v>
      </c>
      <c r="AI123" s="20">
        <v>1</v>
      </c>
      <c r="AJ123" s="19">
        <v>0</v>
      </c>
      <c r="AK123" s="20">
        <v>1</v>
      </c>
      <c r="AL123" s="21">
        <f t="shared" si="3"/>
        <v>0</v>
      </c>
      <c r="AM123" s="7">
        <f t="shared" si="4"/>
        <v>100</v>
      </c>
      <c r="AN123" s="11"/>
      <c r="AO123" s="39">
        <f t="shared" si="5"/>
        <v>0</v>
      </c>
      <c r="AP123" s="24"/>
      <c r="AQ123" s="24"/>
    </row>
    <row r="124" spans="1:43" ht="63.75" hidden="1" outlineLevel="1" x14ac:dyDescent="0.25">
      <c r="A124" s="3" t="s">
        <v>242</v>
      </c>
      <c r="B124" s="4" t="s">
        <v>215</v>
      </c>
      <c r="C124" s="4" t="s">
        <v>17</v>
      </c>
      <c r="D124" s="4" t="s">
        <v>243</v>
      </c>
      <c r="E124" s="4"/>
      <c r="F124" s="4"/>
      <c r="G124" s="4"/>
      <c r="H124" s="4"/>
      <c r="I124" s="4"/>
      <c r="J124" s="5">
        <v>0</v>
      </c>
      <c r="K124" s="19">
        <v>4603977</v>
      </c>
      <c r="L124" s="19">
        <v>4281700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4603977</v>
      </c>
      <c r="U124" s="19">
        <v>4603977</v>
      </c>
      <c r="V124" s="19">
        <v>4603977</v>
      </c>
      <c r="W124" s="19">
        <v>0</v>
      </c>
      <c r="X124" s="19">
        <v>0</v>
      </c>
      <c r="Y124" s="19">
        <v>0</v>
      </c>
      <c r="Z124" s="19">
        <v>0</v>
      </c>
      <c r="AA124" s="19">
        <v>4603977</v>
      </c>
      <c r="AB124" s="19">
        <v>4603977</v>
      </c>
      <c r="AC124" s="19">
        <v>4603977</v>
      </c>
      <c r="AD124" s="19">
        <v>4281699.99</v>
      </c>
      <c r="AE124" s="19">
        <v>322277.01</v>
      </c>
      <c r="AF124" s="19">
        <v>4603977</v>
      </c>
      <c r="AG124" s="19">
        <v>0</v>
      </c>
      <c r="AH124" s="19">
        <v>0</v>
      </c>
      <c r="AI124" s="20">
        <v>1</v>
      </c>
      <c r="AJ124" s="19">
        <v>0</v>
      </c>
      <c r="AK124" s="20">
        <v>1</v>
      </c>
      <c r="AL124" s="21">
        <f t="shared" si="3"/>
        <v>0</v>
      </c>
      <c r="AM124" s="7">
        <f t="shared" si="4"/>
        <v>100</v>
      </c>
      <c r="AN124" s="11"/>
      <c r="AO124" s="39">
        <f t="shared" si="5"/>
        <v>0</v>
      </c>
      <c r="AP124" s="24"/>
      <c r="AQ124" s="24"/>
    </row>
    <row r="125" spans="1:43" ht="25.5" hidden="1" x14ac:dyDescent="0.25">
      <c r="A125" s="25" t="s">
        <v>244</v>
      </c>
      <c r="B125" s="26" t="s">
        <v>245</v>
      </c>
      <c r="C125" s="4" t="s">
        <v>17</v>
      </c>
      <c r="D125" s="26"/>
      <c r="E125" s="4"/>
      <c r="F125" s="4"/>
      <c r="G125" s="4"/>
      <c r="H125" s="4"/>
      <c r="I125" s="4"/>
      <c r="J125" s="5">
        <v>0</v>
      </c>
      <c r="K125" s="27">
        <v>3367256928.9699998</v>
      </c>
      <c r="L125" s="19">
        <v>3128386234.3699999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3366990989.02</v>
      </c>
      <c r="U125" s="19">
        <v>2983055486.46</v>
      </c>
      <c r="V125" s="19">
        <v>2983055486.46</v>
      </c>
      <c r="W125" s="19">
        <v>0</v>
      </c>
      <c r="X125" s="19">
        <v>0</v>
      </c>
      <c r="Y125" s="19">
        <v>0</v>
      </c>
      <c r="Z125" s="19">
        <v>0</v>
      </c>
      <c r="AA125" s="19">
        <v>2928784604.6900001</v>
      </c>
      <c r="AB125" s="19">
        <v>2928784604.6900001</v>
      </c>
      <c r="AC125" s="27">
        <v>2897758790.9200001</v>
      </c>
      <c r="AD125" s="19">
        <v>2691570926.6199999</v>
      </c>
      <c r="AE125" s="19">
        <v>206187864.30000001</v>
      </c>
      <c r="AF125" s="19">
        <v>2897758790.9200001</v>
      </c>
      <c r="AG125" s="19">
        <v>31025813.77</v>
      </c>
      <c r="AH125" s="19">
        <v>438472324.27999997</v>
      </c>
      <c r="AI125" s="20">
        <v>0.86978352601857356</v>
      </c>
      <c r="AJ125" s="19">
        <v>438206384.32999998</v>
      </c>
      <c r="AK125" s="20">
        <v>0.86985222539679419</v>
      </c>
      <c r="AL125" s="28">
        <f t="shared" si="3"/>
        <v>469498138.04999971</v>
      </c>
      <c r="AM125" s="29">
        <f t="shared" si="4"/>
        <v>86.056955321386383</v>
      </c>
      <c r="AN125" s="36">
        <f>SUMIF($B126:$B$160,$B125,$AN126:$AN$160)</f>
        <v>0</v>
      </c>
      <c r="AO125" s="37">
        <f t="shared" si="5"/>
        <v>469498138.04999971</v>
      </c>
      <c r="AP125" s="38"/>
      <c r="AQ125" s="38"/>
    </row>
    <row r="126" spans="1:43" ht="76.5" hidden="1" outlineLevel="1" x14ac:dyDescent="0.25">
      <c r="A126" s="3" t="s">
        <v>246</v>
      </c>
      <c r="B126" s="4" t="s">
        <v>245</v>
      </c>
      <c r="C126" s="4" t="s">
        <v>17</v>
      </c>
      <c r="D126" s="4" t="s">
        <v>247</v>
      </c>
      <c r="E126" s="4"/>
      <c r="F126" s="4"/>
      <c r="G126" s="4"/>
      <c r="H126" s="4"/>
      <c r="I126" s="4"/>
      <c r="J126" s="5">
        <v>0</v>
      </c>
      <c r="K126" s="19">
        <v>79567635</v>
      </c>
      <c r="L126" s="19">
        <v>73997900.549999997</v>
      </c>
      <c r="M126" s="19">
        <v>0</v>
      </c>
      <c r="N126" s="19">
        <v>0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79567635</v>
      </c>
      <c r="U126" s="19">
        <v>79567635</v>
      </c>
      <c r="V126" s="19">
        <v>79567635</v>
      </c>
      <c r="W126" s="19">
        <v>0</v>
      </c>
      <c r="X126" s="19">
        <v>0</v>
      </c>
      <c r="Y126" s="19">
        <v>0</v>
      </c>
      <c r="Z126" s="19">
        <v>0</v>
      </c>
      <c r="AA126" s="19">
        <v>78134934.5</v>
      </c>
      <c r="AB126" s="19">
        <v>78134934.5</v>
      </c>
      <c r="AC126" s="19">
        <v>60206084.960000001</v>
      </c>
      <c r="AD126" s="19">
        <v>55991659.039999999</v>
      </c>
      <c r="AE126" s="19">
        <v>4214425.92</v>
      </c>
      <c r="AF126" s="19">
        <v>60206084.960000001</v>
      </c>
      <c r="AG126" s="19">
        <v>17928849.539999999</v>
      </c>
      <c r="AH126" s="19">
        <v>1432700.5</v>
      </c>
      <c r="AI126" s="20">
        <v>0.98199392881288983</v>
      </c>
      <c r="AJ126" s="19">
        <v>1432700.5</v>
      </c>
      <c r="AK126" s="20">
        <v>0.98199392881288983</v>
      </c>
      <c r="AL126" s="21">
        <f t="shared" si="3"/>
        <v>19361550.039999999</v>
      </c>
      <c r="AM126" s="7">
        <f t="shared" si="4"/>
        <v>75.666550802974101</v>
      </c>
      <c r="AN126" s="11"/>
      <c r="AO126" s="39">
        <f t="shared" si="5"/>
        <v>19361550.039999999</v>
      </c>
      <c r="AP126" s="24"/>
      <c r="AQ126" s="24"/>
    </row>
    <row r="127" spans="1:43" ht="76.5" hidden="1" outlineLevel="1" x14ac:dyDescent="0.25">
      <c r="A127" s="3" t="s">
        <v>248</v>
      </c>
      <c r="B127" s="4" t="s">
        <v>245</v>
      </c>
      <c r="C127" s="4" t="s">
        <v>17</v>
      </c>
      <c r="D127" s="4" t="s">
        <v>249</v>
      </c>
      <c r="E127" s="4"/>
      <c r="F127" s="4"/>
      <c r="G127" s="4"/>
      <c r="H127" s="4"/>
      <c r="I127" s="4"/>
      <c r="J127" s="5">
        <v>0</v>
      </c>
      <c r="K127" s="19">
        <v>526571052</v>
      </c>
      <c r="L127" s="19">
        <v>489711069.04000002</v>
      </c>
      <c r="M127" s="19">
        <v>0</v>
      </c>
      <c r="N127" s="19">
        <v>0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526571052</v>
      </c>
      <c r="U127" s="19">
        <v>426991335.69</v>
      </c>
      <c r="V127" s="19">
        <v>426991335.69</v>
      </c>
      <c r="W127" s="19">
        <v>0</v>
      </c>
      <c r="X127" s="19">
        <v>0</v>
      </c>
      <c r="Y127" s="19">
        <v>0</v>
      </c>
      <c r="Z127" s="19">
        <v>0</v>
      </c>
      <c r="AA127" s="19">
        <v>418138161.36000001</v>
      </c>
      <c r="AB127" s="19">
        <v>418138161.36000001</v>
      </c>
      <c r="AC127" s="19">
        <v>417283852.36000001</v>
      </c>
      <c r="AD127" s="19">
        <v>388073975.98000002</v>
      </c>
      <c r="AE127" s="19">
        <v>29209876.379999999</v>
      </c>
      <c r="AF127" s="19">
        <v>417283852.36000001</v>
      </c>
      <c r="AG127" s="19">
        <v>854309</v>
      </c>
      <c r="AH127" s="19">
        <v>108432890.64</v>
      </c>
      <c r="AI127" s="20">
        <v>0.79407738000758921</v>
      </c>
      <c r="AJ127" s="19">
        <v>108432890.64</v>
      </c>
      <c r="AK127" s="20">
        <v>0.79407738000758921</v>
      </c>
      <c r="AL127" s="21">
        <f t="shared" si="3"/>
        <v>109287199.63999999</v>
      </c>
      <c r="AM127" s="7">
        <f t="shared" si="4"/>
        <v>79.24549797697577</v>
      </c>
      <c r="AN127" s="11"/>
      <c r="AO127" s="39">
        <f t="shared" si="5"/>
        <v>109287199.63999999</v>
      </c>
      <c r="AP127" s="24"/>
      <c r="AQ127" s="24"/>
    </row>
    <row r="128" spans="1:43" ht="51" hidden="1" outlineLevel="1" x14ac:dyDescent="0.25">
      <c r="A128" s="3" t="s">
        <v>250</v>
      </c>
      <c r="B128" s="4" t="s">
        <v>245</v>
      </c>
      <c r="C128" s="4" t="s">
        <v>17</v>
      </c>
      <c r="D128" s="4" t="s">
        <v>251</v>
      </c>
      <c r="E128" s="4"/>
      <c r="F128" s="4"/>
      <c r="G128" s="4"/>
      <c r="H128" s="4"/>
      <c r="I128" s="4"/>
      <c r="J128" s="5">
        <v>0</v>
      </c>
      <c r="K128" s="19">
        <v>2540901696</v>
      </c>
      <c r="L128" s="19">
        <v>2363038600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2540901696</v>
      </c>
      <c r="U128" s="19">
        <v>2292708509.0300002</v>
      </c>
      <c r="V128" s="19">
        <v>2292708509.0300002</v>
      </c>
      <c r="W128" s="19">
        <v>0</v>
      </c>
      <c r="X128" s="19">
        <v>0</v>
      </c>
      <c r="Y128" s="19">
        <v>0</v>
      </c>
      <c r="Z128" s="19">
        <v>0</v>
      </c>
      <c r="AA128" s="19">
        <v>2263250556.8800001</v>
      </c>
      <c r="AB128" s="19">
        <v>2263250556.8800001</v>
      </c>
      <c r="AC128" s="19">
        <v>2255385740.48</v>
      </c>
      <c r="AD128" s="19">
        <v>2097508760.74</v>
      </c>
      <c r="AE128" s="19">
        <v>157876979.74000001</v>
      </c>
      <c r="AF128" s="19">
        <v>2255385740.48</v>
      </c>
      <c r="AG128" s="19">
        <v>7864816.4000000004</v>
      </c>
      <c r="AH128" s="19">
        <v>277651139.12</v>
      </c>
      <c r="AI128" s="20">
        <v>0.89072731953499396</v>
      </c>
      <c r="AJ128" s="19">
        <v>277651139.12</v>
      </c>
      <c r="AK128" s="20">
        <v>0.89072731953499396</v>
      </c>
      <c r="AL128" s="21">
        <f t="shared" si="3"/>
        <v>285515955.51999998</v>
      </c>
      <c r="AM128" s="7">
        <f t="shared" si="4"/>
        <v>88.763203394705442</v>
      </c>
      <c r="AN128" s="11"/>
      <c r="AO128" s="39">
        <f t="shared" si="5"/>
        <v>285515955.51999998</v>
      </c>
      <c r="AP128" s="24"/>
      <c r="AQ128" s="24"/>
    </row>
    <row r="129" spans="1:43" ht="89.25" hidden="1" outlineLevel="1" x14ac:dyDescent="0.25">
      <c r="A129" s="3" t="s">
        <v>90</v>
      </c>
      <c r="B129" s="4" t="s">
        <v>245</v>
      </c>
      <c r="C129" s="4" t="s">
        <v>17</v>
      </c>
      <c r="D129" s="4" t="s">
        <v>91</v>
      </c>
      <c r="E129" s="4"/>
      <c r="F129" s="4"/>
      <c r="G129" s="4"/>
      <c r="H129" s="4"/>
      <c r="I129" s="4"/>
      <c r="J129" s="5">
        <v>0</v>
      </c>
      <c r="K129" s="19">
        <v>1926960</v>
      </c>
      <c r="L129" s="19">
        <v>1926960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1926960</v>
      </c>
      <c r="U129" s="19">
        <v>1331585.3899999999</v>
      </c>
      <c r="V129" s="19">
        <v>1331585.3899999999</v>
      </c>
      <c r="W129" s="19">
        <v>0</v>
      </c>
      <c r="X129" s="19">
        <v>0</v>
      </c>
      <c r="Y129" s="19">
        <v>0</v>
      </c>
      <c r="Z129" s="19">
        <v>0</v>
      </c>
      <c r="AA129" s="19">
        <v>1162395.3899999999</v>
      </c>
      <c r="AB129" s="19">
        <v>1162395.3899999999</v>
      </c>
      <c r="AC129" s="19">
        <v>1162395.3799999999</v>
      </c>
      <c r="AD129" s="19">
        <v>1162395.3799999999</v>
      </c>
      <c r="AE129" s="19">
        <v>0</v>
      </c>
      <c r="AF129" s="19">
        <v>1162395.3799999999</v>
      </c>
      <c r="AG129" s="19">
        <v>0.01</v>
      </c>
      <c r="AH129" s="19">
        <v>764564.61</v>
      </c>
      <c r="AI129" s="20">
        <v>0.60322756569933988</v>
      </c>
      <c r="AJ129" s="19">
        <v>764564.61</v>
      </c>
      <c r="AK129" s="20">
        <v>0.60322756569933988</v>
      </c>
      <c r="AL129" s="21">
        <f t="shared" si="3"/>
        <v>764564.62000000011</v>
      </c>
      <c r="AM129" s="7">
        <f t="shared" si="4"/>
        <v>60.322756050981852</v>
      </c>
      <c r="AN129" s="11"/>
      <c r="AO129" s="39">
        <f t="shared" si="5"/>
        <v>764564.62000000011</v>
      </c>
      <c r="AP129" s="24"/>
      <c r="AQ129" s="24"/>
    </row>
    <row r="130" spans="1:43" ht="63.75" hidden="1" outlineLevel="1" x14ac:dyDescent="0.25">
      <c r="A130" s="3" t="s">
        <v>252</v>
      </c>
      <c r="B130" s="4" t="s">
        <v>245</v>
      </c>
      <c r="C130" s="4" t="s">
        <v>17</v>
      </c>
      <c r="D130" s="4" t="s">
        <v>253</v>
      </c>
      <c r="E130" s="4"/>
      <c r="F130" s="4"/>
      <c r="G130" s="4"/>
      <c r="H130" s="4"/>
      <c r="I130" s="4"/>
      <c r="J130" s="5">
        <v>0</v>
      </c>
      <c r="K130" s="19">
        <v>151429548.94999999</v>
      </c>
      <c r="L130" s="19">
        <v>140829500</v>
      </c>
      <c r="M130" s="19">
        <v>0</v>
      </c>
      <c r="N130" s="19">
        <v>0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151163609</v>
      </c>
      <c r="U130" s="19">
        <v>122129462.08</v>
      </c>
      <c r="V130" s="19">
        <v>122129462.08</v>
      </c>
      <c r="W130" s="19">
        <v>0</v>
      </c>
      <c r="X130" s="19">
        <v>0</v>
      </c>
      <c r="Y130" s="19">
        <v>0</v>
      </c>
      <c r="Z130" s="19">
        <v>0</v>
      </c>
      <c r="AA130" s="19">
        <v>114330109.66</v>
      </c>
      <c r="AB130" s="19">
        <v>114330109.66</v>
      </c>
      <c r="AC130" s="19">
        <v>112537704.78</v>
      </c>
      <c r="AD130" s="19">
        <v>104660078.53</v>
      </c>
      <c r="AE130" s="19">
        <v>7877626.25</v>
      </c>
      <c r="AF130" s="19">
        <v>112537704.78</v>
      </c>
      <c r="AG130" s="19">
        <v>1792404.88</v>
      </c>
      <c r="AH130" s="19">
        <v>37099439.289999999</v>
      </c>
      <c r="AI130" s="20">
        <v>0.75500528432367098</v>
      </c>
      <c r="AJ130" s="19">
        <v>36833499.340000004</v>
      </c>
      <c r="AK130" s="20">
        <v>0.75633355419557358</v>
      </c>
      <c r="AL130" s="21">
        <f t="shared" si="3"/>
        <v>38891844.169999987</v>
      </c>
      <c r="AM130" s="7">
        <f t="shared" si="4"/>
        <v>74.316872473257149</v>
      </c>
      <c r="AN130" s="11"/>
      <c r="AO130" s="39">
        <f t="shared" si="5"/>
        <v>38891844.169999987</v>
      </c>
      <c r="AP130" s="24"/>
      <c r="AQ130" s="24"/>
    </row>
    <row r="131" spans="1:43" ht="51" hidden="1" outlineLevel="1" x14ac:dyDescent="0.25">
      <c r="A131" s="3" t="s">
        <v>254</v>
      </c>
      <c r="B131" s="4" t="s">
        <v>245</v>
      </c>
      <c r="C131" s="4" t="s">
        <v>17</v>
      </c>
      <c r="D131" s="4" t="s">
        <v>255</v>
      </c>
      <c r="E131" s="4"/>
      <c r="F131" s="4"/>
      <c r="G131" s="4"/>
      <c r="H131" s="4"/>
      <c r="I131" s="4"/>
      <c r="J131" s="5">
        <v>0</v>
      </c>
      <c r="K131" s="19">
        <v>11689904.84</v>
      </c>
      <c r="L131" s="19">
        <v>4282900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11689904.84</v>
      </c>
      <c r="U131" s="19">
        <v>10692524.970000001</v>
      </c>
      <c r="V131" s="19">
        <v>10692524.970000001</v>
      </c>
      <c r="W131" s="19">
        <v>0</v>
      </c>
      <c r="X131" s="19">
        <v>0</v>
      </c>
      <c r="Y131" s="19">
        <v>0</v>
      </c>
      <c r="Z131" s="19">
        <v>0</v>
      </c>
      <c r="AA131" s="19">
        <v>10649042.6</v>
      </c>
      <c r="AB131" s="19">
        <v>10649042.6</v>
      </c>
      <c r="AC131" s="19">
        <v>10176092.529999999</v>
      </c>
      <c r="AD131" s="19">
        <v>3728276.3</v>
      </c>
      <c r="AE131" s="19">
        <v>6447816.2300000004</v>
      </c>
      <c r="AF131" s="19">
        <v>10176092.529999999</v>
      </c>
      <c r="AG131" s="19">
        <v>472950.07</v>
      </c>
      <c r="AH131" s="19">
        <v>1040862.24</v>
      </c>
      <c r="AI131" s="20">
        <v>0.91096058913684019</v>
      </c>
      <c r="AJ131" s="19">
        <v>1040862.24</v>
      </c>
      <c r="AK131" s="20">
        <v>0.91096058913684019</v>
      </c>
      <c r="AL131" s="21">
        <f t="shared" si="3"/>
        <v>1513812.3100000005</v>
      </c>
      <c r="AM131" s="7">
        <f t="shared" si="4"/>
        <v>87.050259769266006</v>
      </c>
      <c r="AN131" s="11"/>
      <c r="AO131" s="39">
        <f t="shared" si="5"/>
        <v>1513812.3100000005</v>
      </c>
      <c r="AP131" s="24"/>
      <c r="AQ131" s="24"/>
    </row>
    <row r="132" spans="1:43" ht="140.25" hidden="1" outlineLevel="1" x14ac:dyDescent="0.25">
      <c r="A132" s="3" t="s">
        <v>226</v>
      </c>
      <c r="B132" s="4" t="s">
        <v>245</v>
      </c>
      <c r="C132" s="4" t="s">
        <v>17</v>
      </c>
      <c r="D132" s="4" t="s">
        <v>227</v>
      </c>
      <c r="E132" s="4"/>
      <c r="F132" s="4"/>
      <c r="G132" s="4"/>
      <c r="H132" s="4"/>
      <c r="I132" s="4"/>
      <c r="J132" s="5">
        <v>0</v>
      </c>
      <c r="K132" s="19">
        <v>1909698.93</v>
      </c>
      <c r="L132" s="19">
        <v>1776020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1909698.93</v>
      </c>
      <c r="U132" s="19">
        <v>1909698.93</v>
      </c>
      <c r="V132" s="19">
        <v>1909698.93</v>
      </c>
      <c r="W132" s="19">
        <v>0</v>
      </c>
      <c r="X132" s="19">
        <v>0</v>
      </c>
      <c r="Y132" s="19">
        <v>0</v>
      </c>
      <c r="Z132" s="19">
        <v>0</v>
      </c>
      <c r="AA132" s="19">
        <v>1909698.93</v>
      </c>
      <c r="AB132" s="19">
        <v>1909698.93</v>
      </c>
      <c r="AC132" s="19">
        <v>1909698.93</v>
      </c>
      <c r="AD132" s="19">
        <v>1776020</v>
      </c>
      <c r="AE132" s="19">
        <v>133678.93</v>
      </c>
      <c r="AF132" s="19">
        <v>1909698.93</v>
      </c>
      <c r="AG132" s="19">
        <v>0</v>
      </c>
      <c r="AH132" s="19">
        <v>0</v>
      </c>
      <c r="AI132" s="20">
        <v>1</v>
      </c>
      <c r="AJ132" s="19">
        <v>0</v>
      </c>
      <c r="AK132" s="20">
        <v>1</v>
      </c>
      <c r="AL132" s="21">
        <f t="shared" si="3"/>
        <v>0</v>
      </c>
      <c r="AM132" s="7">
        <f t="shared" si="4"/>
        <v>100</v>
      </c>
      <c r="AN132" s="11"/>
      <c r="AO132" s="39">
        <f t="shared" si="5"/>
        <v>0</v>
      </c>
      <c r="AP132" s="24"/>
      <c r="AQ132" s="24"/>
    </row>
    <row r="133" spans="1:43" ht="140.25" hidden="1" outlineLevel="1" x14ac:dyDescent="0.25">
      <c r="A133" s="3" t="s">
        <v>228</v>
      </c>
      <c r="B133" s="4" t="s">
        <v>245</v>
      </c>
      <c r="C133" s="4" t="s">
        <v>17</v>
      </c>
      <c r="D133" s="4" t="s">
        <v>229</v>
      </c>
      <c r="E133" s="4"/>
      <c r="F133" s="4"/>
      <c r="G133" s="4"/>
      <c r="H133" s="4"/>
      <c r="I133" s="4"/>
      <c r="J133" s="5">
        <v>0</v>
      </c>
      <c r="K133" s="19">
        <v>2646967.75</v>
      </c>
      <c r="L133" s="19">
        <v>2461680</v>
      </c>
      <c r="M133" s="19">
        <v>0</v>
      </c>
      <c r="N133" s="19">
        <v>0</v>
      </c>
      <c r="O133" s="19">
        <v>0</v>
      </c>
      <c r="P133" s="19">
        <v>0</v>
      </c>
      <c r="Q133" s="19">
        <v>0</v>
      </c>
      <c r="R133" s="19">
        <v>0</v>
      </c>
      <c r="S133" s="19">
        <v>0</v>
      </c>
      <c r="T133" s="19">
        <v>2646967.75</v>
      </c>
      <c r="U133" s="19">
        <v>2646967.75</v>
      </c>
      <c r="V133" s="19">
        <v>2646967.75</v>
      </c>
      <c r="W133" s="19">
        <v>0</v>
      </c>
      <c r="X133" s="19">
        <v>0</v>
      </c>
      <c r="Y133" s="19">
        <v>0</v>
      </c>
      <c r="Z133" s="19">
        <v>0</v>
      </c>
      <c r="AA133" s="19">
        <v>2646967.75</v>
      </c>
      <c r="AB133" s="19">
        <v>2646967.75</v>
      </c>
      <c r="AC133" s="19">
        <v>2646967.75</v>
      </c>
      <c r="AD133" s="19">
        <v>2461680</v>
      </c>
      <c r="AE133" s="19">
        <v>185287.75</v>
      </c>
      <c r="AF133" s="19">
        <v>2646967.75</v>
      </c>
      <c r="AG133" s="19">
        <v>0</v>
      </c>
      <c r="AH133" s="19">
        <v>0</v>
      </c>
      <c r="AI133" s="20">
        <v>1</v>
      </c>
      <c r="AJ133" s="19">
        <v>0</v>
      </c>
      <c r="AK133" s="20">
        <v>1</v>
      </c>
      <c r="AL133" s="21">
        <f t="shared" si="3"/>
        <v>0</v>
      </c>
      <c r="AM133" s="7">
        <f t="shared" si="4"/>
        <v>100</v>
      </c>
      <c r="AN133" s="11"/>
      <c r="AO133" s="39">
        <f t="shared" si="5"/>
        <v>0</v>
      </c>
      <c r="AP133" s="24"/>
      <c r="AQ133" s="24"/>
    </row>
    <row r="134" spans="1:43" ht="267.75" hidden="1" outlineLevel="1" x14ac:dyDescent="0.25">
      <c r="A134" s="3" t="s">
        <v>256</v>
      </c>
      <c r="B134" s="4" t="s">
        <v>245</v>
      </c>
      <c r="C134" s="4" t="s">
        <v>17</v>
      </c>
      <c r="D134" s="4" t="s">
        <v>257</v>
      </c>
      <c r="E134" s="4"/>
      <c r="F134" s="4"/>
      <c r="G134" s="4"/>
      <c r="H134" s="4"/>
      <c r="I134" s="4"/>
      <c r="J134" s="5">
        <v>0</v>
      </c>
      <c r="K134" s="19">
        <v>3847200</v>
      </c>
      <c r="L134" s="19">
        <v>3847200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3847200</v>
      </c>
      <c r="U134" s="19">
        <v>3847164.51</v>
      </c>
      <c r="V134" s="19">
        <v>3847164.51</v>
      </c>
      <c r="W134" s="19">
        <v>0</v>
      </c>
      <c r="X134" s="19">
        <v>0</v>
      </c>
      <c r="Y134" s="19">
        <v>0</v>
      </c>
      <c r="Z134" s="19">
        <v>0</v>
      </c>
      <c r="AA134" s="19">
        <v>3847164.51</v>
      </c>
      <c r="AB134" s="19">
        <v>3847164.51</v>
      </c>
      <c r="AC134" s="19">
        <v>3847164.51</v>
      </c>
      <c r="AD134" s="19">
        <v>3847164.51</v>
      </c>
      <c r="AE134" s="19">
        <v>0</v>
      </c>
      <c r="AF134" s="19">
        <v>3847164.51</v>
      </c>
      <c r="AG134" s="19">
        <v>0</v>
      </c>
      <c r="AH134" s="19">
        <v>35.49</v>
      </c>
      <c r="AI134" s="20">
        <v>0.99999077510917034</v>
      </c>
      <c r="AJ134" s="19">
        <v>35.49</v>
      </c>
      <c r="AK134" s="20">
        <v>0.99999077510917034</v>
      </c>
      <c r="AL134" s="21">
        <f t="shared" si="3"/>
        <v>35.490000000223517</v>
      </c>
      <c r="AM134" s="7">
        <f t="shared" si="4"/>
        <v>99.999077510917019</v>
      </c>
      <c r="AN134" s="11"/>
      <c r="AO134" s="39">
        <f t="shared" si="5"/>
        <v>35.490000000223517</v>
      </c>
      <c r="AP134" s="24"/>
      <c r="AQ134" s="24"/>
    </row>
    <row r="135" spans="1:43" ht="140.25" hidden="1" outlineLevel="1" x14ac:dyDescent="0.25">
      <c r="A135" s="3" t="s">
        <v>258</v>
      </c>
      <c r="B135" s="4" t="s">
        <v>245</v>
      </c>
      <c r="C135" s="4" t="s">
        <v>17</v>
      </c>
      <c r="D135" s="4" t="s">
        <v>259</v>
      </c>
      <c r="E135" s="4"/>
      <c r="F135" s="4"/>
      <c r="G135" s="4"/>
      <c r="H135" s="4"/>
      <c r="I135" s="4"/>
      <c r="J135" s="5">
        <v>0</v>
      </c>
      <c r="K135" s="19">
        <v>21582000</v>
      </c>
      <c r="L135" s="19">
        <v>21582000</v>
      </c>
      <c r="M135" s="19">
        <v>0</v>
      </c>
      <c r="N135" s="19">
        <v>0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21582000</v>
      </c>
      <c r="U135" s="19">
        <v>16776000</v>
      </c>
      <c r="V135" s="19">
        <v>16776000</v>
      </c>
      <c r="W135" s="19">
        <v>0</v>
      </c>
      <c r="X135" s="19">
        <v>0</v>
      </c>
      <c r="Y135" s="19">
        <v>0</v>
      </c>
      <c r="Z135" s="19">
        <v>0</v>
      </c>
      <c r="AA135" s="19">
        <v>10500000</v>
      </c>
      <c r="AB135" s="19">
        <v>10500000</v>
      </c>
      <c r="AC135" s="19">
        <v>8387516.1299999999</v>
      </c>
      <c r="AD135" s="19">
        <v>8387516.1299999999</v>
      </c>
      <c r="AE135" s="19">
        <v>0</v>
      </c>
      <c r="AF135" s="19">
        <v>8387516.1299999999</v>
      </c>
      <c r="AG135" s="19">
        <v>2112483.87</v>
      </c>
      <c r="AH135" s="19">
        <v>11082000</v>
      </c>
      <c r="AI135" s="20">
        <v>0.48651654156241314</v>
      </c>
      <c r="AJ135" s="19">
        <v>11082000</v>
      </c>
      <c r="AK135" s="20">
        <v>0.48651654156241314</v>
      </c>
      <c r="AL135" s="21">
        <f t="shared" si="3"/>
        <v>13194483.870000001</v>
      </c>
      <c r="AM135" s="7">
        <f t="shared" si="4"/>
        <v>38.863479427300533</v>
      </c>
      <c r="AN135" s="11"/>
      <c r="AO135" s="39">
        <f t="shared" si="5"/>
        <v>13194483.870000001</v>
      </c>
      <c r="AP135" s="24"/>
      <c r="AQ135" s="24"/>
    </row>
    <row r="136" spans="1:43" ht="140.25" hidden="1" outlineLevel="1" x14ac:dyDescent="0.25">
      <c r="A136" s="3" t="s">
        <v>260</v>
      </c>
      <c r="B136" s="4" t="s">
        <v>245</v>
      </c>
      <c r="C136" s="4" t="s">
        <v>17</v>
      </c>
      <c r="D136" s="4" t="s">
        <v>261</v>
      </c>
      <c r="E136" s="4"/>
      <c r="F136" s="4"/>
      <c r="G136" s="4"/>
      <c r="H136" s="4"/>
      <c r="I136" s="4"/>
      <c r="J136" s="5">
        <v>0</v>
      </c>
      <c r="K136" s="19">
        <v>16040548.73</v>
      </c>
      <c r="L136" s="19">
        <v>15880137.08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19">
        <v>0</v>
      </c>
      <c r="T136" s="19">
        <v>16040548.73</v>
      </c>
      <c r="U136" s="19">
        <v>15573581.75</v>
      </c>
      <c r="V136" s="19">
        <v>15573581.75</v>
      </c>
      <c r="W136" s="19">
        <v>0</v>
      </c>
      <c r="X136" s="19">
        <v>0</v>
      </c>
      <c r="Y136" s="19">
        <v>0</v>
      </c>
      <c r="Z136" s="19">
        <v>0</v>
      </c>
      <c r="AA136" s="19">
        <v>15423581.75</v>
      </c>
      <c r="AB136" s="19">
        <v>15423581.75</v>
      </c>
      <c r="AC136" s="19">
        <v>15423581.75</v>
      </c>
      <c r="AD136" s="19">
        <v>15269340</v>
      </c>
      <c r="AE136" s="19">
        <v>154241.75</v>
      </c>
      <c r="AF136" s="19">
        <v>15423581.75</v>
      </c>
      <c r="AG136" s="19">
        <v>0</v>
      </c>
      <c r="AH136" s="19">
        <v>616966.98</v>
      </c>
      <c r="AI136" s="20">
        <v>0.96153704026059217</v>
      </c>
      <c r="AJ136" s="19">
        <v>616966.98</v>
      </c>
      <c r="AK136" s="20">
        <v>0.96153704026059217</v>
      </c>
      <c r="AL136" s="21">
        <f t="shared" si="3"/>
        <v>616966.98000000045</v>
      </c>
      <c r="AM136" s="7">
        <f t="shared" si="4"/>
        <v>96.153704026059202</v>
      </c>
      <c r="AN136" s="11"/>
      <c r="AO136" s="39">
        <f t="shared" si="5"/>
        <v>616966.98000000045</v>
      </c>
      <c r="AP136" s="24"/>
      <c r="AQ136" s="24"/>
    </row>
    <row r="137" spans="1:43" ht="153" hidden="1" outlineLevel="1" x14ac:dyDescent="0.25">
      <c r="A137" s="3" t="s">
        <v>262</v>
      </c>
      <c r="B137" s="4" t="s">
        <v>245</v>
      </c>
      <c r="C137" s="4" t="s">
        <v>17</v>
      </c>
      <c r="D137" s="4" t="s">
        <v>263</v>
      </c>
      <c r="E137" s="4"/>
      <c r="F137" s="4"/>
      <c r="G137" s="4"/>
      <c r="H137" s="4"/>
      <c r="I137" s="4"/>
      <c r="J137" s="5">
        <v>0</v>
      </c>
      <c r="K137" s="19">
        <v>9143716.7699999996</v>
      </c>
      <c r="L137" s="19">
        <v>9052267.6999999993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9">
        <v>0</v>
      </c>
      <c r="S137" s="19">
        <v>0</v>
      </c>
      <c r="T137" s="19">
        <v>9143716.7699999996</v>
      </c>
      <c r="U137" s="19">
        <v>8881021.3599999994</v>
      </c>
      <c r="V137" s="19">
        <v>8881021.3599999994</v>
      </c>
      <c r="W137" s="19">
        <v>0</v>
      </c>
      <c r="X137" s="19">
        <v>0</v>
      </c>
      <c r="Y137" s="19">
        <v>0</v>
      </c>
      <c r="Z137" s="19">
        <v>0</v>
      </c>
      <c r="AA137" s="19">
        <v>8791991.3599999994</v>
      </c>
      <c r="AB137" s="19">
        <v>8791991.3599999994</v>
      </c>
      <c r="AC137" s="19">
        <v>8791991.3599999994</v>
      </c>
      <c r="AD137" s="19">
        <v>8704060.0099999998</v>
      </c>
      <c r="AE137" s="19">
        <v>87931.35</v>
      </c>
      <c r="AF137" s="19">
        <v>8791991.3599999994</v>
      </c>
      <c r="AG137" s="19">
        <v>0</v>
      </c>
      <c r="AH137" s="19">
        <v>351725.41</v>
      </c>
      <c r="AI137" s="20">
        <v>0.96153364995359536</v>
      </c>
      <c r="AJ137" s="19">
        <v>351725.41</v>
      </c>
      <c r="AK137" s="20">
        <v>0.96153364995359536</v>
      </c>
      <c r="AL137" s="21">
        <f t="shared" si="3"/>
        <v>351725.41000000015</v>
      </c>
      <c r="AM137" s="7">
        <f t="shared" si="4"/>
        <v>96.153364995359539</v>
      </c>
      <c r="AN137" s="11"/>
      <c r="AO137" s="39">
        <f t="shared" si="5"/>
        <v>351725.41000000015</v>
      </c>
      <c r="AP137" s="24"/>
      <c r="AQ137" s="24"/>
    </row>
    <row r="138" spans="1:43" ht="25.5" hidden="1" x14ac:dyDescent="0.25">
      <c r="A138" s="25" t="s">
        <v>264</v>
      </c>
      <c r="B138" s="26" t="s">
        <v>265</v>
      </c>
      <c r="C138" s="4" t="s">
        <v>17</v>
      </c>
      <c r="D138" s="26"/>
      <c r="E138" s="4"/>
      <c r="F138" s="4"/>
      <c r="G138" s="4"/>
      <c r="H138" s="4"/>
      <c r="I138" s="4"/>
      <c r="J138" s="5">
        <v>0</v>
      </c>
      <c r="K138" s="27">
        <v>72156497.230000004</v>
      </c>
      <c r="L138" s="19">
        <v>67740300</v>
      </c>
      <c r="M138" s="19">
        <v>0</v>
      </c>
      <c r="N138" s="19">
        <v>0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72156497.230000004</v>
      </c>
      <c r="U138" s="19">
        <v>16242518.74</v>
      </c>
      <c r="V138" s="19">
        <v>16242518.74</v>
      </c>
      <c r="W138" s="19">
        <v>0</v>
      </c>
      <c r="X138" s="19">
        <v>0</v>
      </c>
      <c r="Y138" s="19">
        <v>0</v>
      </c>
      <c r="Z138" s="19">
        <v>0</v>
      </c>
      <c r="AA138" s="19">
        <v>16242518.74</v>
      </c>
      <c r="AB138" s="19">
        <v>16242518.74</v>
      </c>
      <c r="AC138" s="27">
        <v>16242518.720000001</v>
      </c>
      <c r="AD138" s="19">
        <v>15740299.98</v>
      </c>
      <c r="AE138" s="19">
        <v>502218.74</v>
      </c>
      <c r="AF138" s="19">
        <v>16242518.720000001</v>
      </c>
      <c r="AG138" s="19">
        <v>0.02</v>
      </c>
      <c r="AH138" s="19">
        <v>55913978.490000002</v>
      </c>
      <c r="AI138" s="20">
        <v>0.22510126410691347</v>
      </c>
      <c r="AJ138" s="19">
        <v>55913978.490000002</v>
      </c>
      <c r="AK138" s="20">
        <v>0.22510126410691347</v>
      </c>
      <c r="AL138" s="28">
        <f t="shared" ref="AL138:AL160" si="6">K138-AC138</f>
        <v>55913978.510000005</v>
      </c>
      <c r="AM138" s="29">
        <f t="shared" ref="AM138:AM161" si="7">AC138/K138*100</f>
        <v>22.510126382973812</v>
      </c>
      <c r="AN138" s="36">
        <f>SUMIF($B139:$B$160,$B138,$AN139:$AN$160)</f>
        <v>0</v>
      </c>
      <c r="AO138" s="37">
        <f t="shared" ref="AO138:AO160" si="8">K138-AC138-AN138</f>
        <v>55913978.510000005</v>
      </c>
      <c r="AP138" s="38"/>
      <c r="AQ138" s="38"/>
    </row>
    <row r="139" spans="1:43" ht="89.25" hidden="1" outlineLevel="1" x14ac:dyDescent="0.25">
      <c r="A139" s="3" t="s">
        <v>266</v>
      </c>
      <c r="B139" s="4" t="s">
        <v>265</v>
      </c>
      <c r="C139" s="4" t="s">
        <v>17</v>
      </c>
      <c r="D139" s="4" t="s">
        <v>267</v>
      </c>
      <c r="E139" s="4"/>
      <c r="F139" s="4"/>
      <c r="G139" s="4"/>
      <c r="H139" s="4"/>
      <c r="I139" s="4"/>
      <c r="J139" s="5">
        <v>0</v>
      </c>
      <c r="K139" s="19">
        <v>2733978.49</v>
      </c>
      <c r="L139" s="19">
        <v>2542600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19">
        <v>0</v>
      </c>
      <c r="T139" s="19">
        <v>2733978.49</v>
      </c>
      <c r="U139" s="19">
        <v>2733978.49</v>
      </c>
      <c r="V139" s="19">
        <v>2733978.49</v>
      </c>
      <c r="W139" s="19">
        <v>0</v>
      </c>
      <c r="X139" s="19">
        <v>0</v>
      </c>
      <c r="Y139" s="19">
        <v>0</v>
      </c>
      <c r="Z139" s="19">
        <v>0</v>
      </c>
      <c r="AA139" s="19">
        <v>2733978.49</v>
      </c>
      <c r="AB139" s="19">
        <v>2733978.49</v>
      </c>
      <c r="AC139" s="19">
        <v>2733978.49</v>
      </c>
      <c r="AD139" s="19">
        <v>2542600</v>
      </c>
      <c r="AE139" s="19">
        <v>191378.49</v>
      </c>
      <c r="AF139" s="19">
        <v>2733978.49</v>
      </c>
      <c r="AG139" s="19">
        <v>0</v>
      </c>
      <c r="AH139" s="19">
        <v>0</v>
      </c>
      <c r="AI139" s="20">
        <v>1</v>
      </c>
      <c r="AJ139" s="19">
        <v>0</v>
      </c>
      <c r="AK139" s="20">
        <v>1</v>
      </c>
      <c r="AL139" s="21">
        <f t="shared" si="6"/>
        <v>0</v>
      </c>
      <c r="AM139" s="7">
        <f t="shared" si="7"/>
        <v>100</v>
      </c>
      <c r="AN139" s="11"/>
      <c r="AO139" s="39">
        <f t="shared" si="8"/>
        <v>0</v>
      </c>
      <c r="AP139" s="24"/>
      <c r="AQ139" s="24"/>
    </row>
    <row r="140" spans="1:43" ht="38.25" hidden="1" outlineLevel="1" x14ac:dyDescent="0.25">
      <c r="A140" s="3" t="s">
        <v>268</v>
      </c>
      <c r="B140" s="4" t="s">
        <v>265</v>
      </c>
      <c r="C140" s="4" t="s">
        <v>17</v>
      </c>
      <c r="D140" s="4" t="s">
        <v>269</v>
      </c>
      <c r="E140" s="4"/>
      <c r="F140" s="4"/>
      <c r="G140" s="4"/>
      <c r="H140" s="4"/>
      <c r="I140" s="4"/>
      <c r="J140" s="5">
        <v>0</v>
      </c>
      <c r="K140" s="19">
        <v>10579292.93</v>
      </c>
      <c r="L140" s="19">
        <v>10473500</v>
      </c>
      <c r="M140" s="19">
        <v>0</v>
      </c>
      <c r="N140" s="19">
        <v>0</v>
      </c>
      <c r="O140" s="19">
        <v>0</v>
      </c>
      <c r="P140" s="19">
        <v>0</v>
      </c>
      <c r="Q140" s="19">
        <v>0</v>
      </c>
      <c r="R140" s="19">
        <v>0</v>
      </c>
      <c r="S140" s="19">
        <v>0</v>
      </c>
      <c r="T140" s="19">
        <v>10579292.93</v>
      </c>
      <c r="U140" s="19">
        <v>10579292.93</v>
      </c>
      <c r="V140" s="19">
        <v>10579292.93</v>
      </c>
      <c r="W140" s="19">
        <v>0</v>
      </c>
      <c r="X140" s="19">
        <v>0</v>
      </c>
      <c r="Y140" s="19">
        <v>0</v>
      </c>
      <c r="Z140" s="19">
        <v>0</v>
      </c>
      <c r="AA140" s="19">
        <v>10579292.93</v>
      </c>
      <c r="AB140" s="19">
        <v>10579292.93</v>
      </c>
      <c r="AC140" s="19">
        <v>10579292.91</v>
      </c>
      <c r="AD140" s="19">
        <v>10473499.98</v>
      </c>
      <c r="AE140" s="19">
        <v>105792.93</v>
      </c>
      <c r="AF140" s="19">
        <v>10579292.91</v>
      </c>
      <c r="AG140" s="19">
        <v>0.02</v>
      </c>
      <c r="AH140" s="19">
        <v>0</v>
      </c>
      <c r="AI140" s="20">
        <v>1</v>
      </c>
      <c r="AJ140" s="19">
        <v>0</v>
      </c>
      <c r="AK140" s="20">
        <v>1</v>
      </c>
      <c r="AL140" s="21">
        <f t="shared" si="6"/>
        <v>1.9999999552965164E-2</v>
      </c>
      <c r="AM140" s="7">
        <f t="shared" si="7"/>
        <v>99.999999810951451</v>
      </c>
      <c r="AN140" s="11"/>
      <c r="AO140" s="39">
        <f t="shared" si="8"/>
        <v>1.9999999552965164E-2</v>
      </c>
      <c r="AP140" s="24"/>
      <c r="AQ140" s="24"/>
    </row>
    <row r="141" spans="1:43" ht="140.25" hidden="1" outlineLevel="1" x14ac:dyDescent="0.25">
      <c r="A141" s="3" t="s">
        <v>226</v>
      </c>
      <c r="B141" s="4" t="s">
        <v>265</v>
      </c>
      <c r="C141" s="4" t="s">
        <v>17</v>
      </c>
      <c r="D141" s="4" t="s">
        <v>227</v>
      </c>
      <c r="E141" s="4"/>
      <c r="F141" s="4"/>
      <c r="G141" s="4"/>
      <c r="H141" s="4"/>
      <c r="I141" s="4"/>
      <c r="J141" s="5">
        <v>0</v>
      </c>
      <c r="K141" s="19">
        <v>2929247.32</v>
      </c>
      <c r="L141" s="19">
        <v>2724200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2929247.32</v>
      </c>
      <c r="U141" s="19">
        <v>2929247.32</v>
      </c>
      <c r="V141" s="19">
        <v>2929247.32</v>
      </c>
      <c r="W141" s="19">
        <v>0</v>
      </c>
      <c r="X141" s="19">
        <v>0</v>
      </c>
      <c r="Y141" s="19">
        <v>0</v>
      </c>
      <c r="Z141" s="19">
        <v>0</v>
      </c>
      <c r="AA141" s="19">
        <v>2929247.32</v>
      </c>
      <c r="AB141" s="19">
        <v>2929247.32</v>
      </c>
      <c r="AC141" s="19">
        <v>2929247.32</v>
      </c>
      <c r="AD141" s="19">
        <v>2724200</v>
      </c>
      <c r="AE141" s="19">
        <v>205047.32</v>
      </c>
      <c r="AF141" s="19">
        <v>2929247.32</v>
      </c>
      <c r="AG141" s="19">
        <v>0</v>
      </c>
      <c r="AH141" s="19">
        <v>0</v>
      </c>
      <c r="AI141" s="20">
        <v>1</v>
      </c>
      <c r="AJ141" s="19">
        <v>0</v>
      </c>
      <c r="AK141" s="20">
        <v>1</v>
      </c>
      <c r="AL141" s="21">
        <f t="shared" si="6"/>
        <v>0</v>
      </c>
      <c r="AM141" s="7">
        <f t="shared" si="7"/>
        <v>100</v>
      </c>
      <c r="AN141" s="11"/>
      <c r="AO141" s="39">
        <f t="shared" si="8"/>
        <v>0</v>
      </c>
      <c r="AP141" s="24"/>
      <c r="AQ141" s="24"/>
    </row>
    <row r="142" spans="1:43" ht="38.25" hidden="1" outlineLevel="1" x14ac:dyDescent="0.25">
      <c r="A142" s="3" t="s">
        <v>270</v>
      </c>
      <c r="B142" s="4" t="s">
        <v>265</v>
      </c>
      <c r="C142" s="4" t="s">
        <v>17</v>
      </c>
      <c r="D142" s="4" t="s">
        <v>271</v>
      </c>
      <c r="E142" s="4"/>
      <c r="F142" s="4"/>
      <c r="G142" s="4"/>
      <c r="H142" s="4"/>
      <c r="I142" s="4"/>
      <c r="J142" s="5">
        <v>0</v>
      </c>
      <c r="K142" s="19">
        <v>55913978.490000002</v>
      </c>
      <c r="L142" s="19">
        <v>52000000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19">
        <v>0</v>
      </c>
      <c r="T142" s="19">
        <v>55913978.490000002</v>
      </c>
      <c r="U142" s="19">
        <v>0</v>
      </c>
      <c r="V142" s="19"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9">
        <v>55913978.490000002</v>
      </c>
      <c r="AI142" s="20">
        <v>0</v>
      </c>
      <c r="AJ142" s="19">
        <v>55913978.490000002</v>
      </c>
      <c r="AK142" s="20">
        <v>0</v>
      </c>
      <c r="AL142" s="21">
        <f t="shared" si="6"/>
        <v>55913978.490000002</v>
      </c>
      <c r="AM142" s="7">
        <f t="shared" si="7"/>
        <v>0</v>
      </c>
      <c r="AN142" s="11"/>
      <c r="AO142" s="39">
        <f t="shared" si="8"/>
        <v>55913978.490000002</v>
      </c>
      <c r="AP142" s="24"/>
      <c r="AQ142" s="24"/>
    </row>
    <row r="143" spans="1:43" ht="25.5" hidden="1" x14ac:dyDescent="0.25">
      <c r="A143" s="25" t="s">
        <v>272</v>
      </c>
      <c r="B143" s="26" t="s">
        <v>273</v>
      </c>
      <c r="C143" s="4" t="s">
        <v>17</v>
      </c>
      <c r="D143" s="26"/>
      <c r="E143" s="4"/>
      <c r="F143" s="4"/>
      <c r="G143" s="4"/>
      <c r="H143" s="4"/>
      <c r="I143" s="4"/>
      <c r="J143" s="5">
        <v>0</v>
      </c>
      <c r="K143" s="27">
        <v>1986262.63</v>
      </c>
      <c r="L143" s="19">
        <v>1966400</v>
      </c>
      <c r="M143" s="19">
        <v>0</v>
      </c>
      <c r="N143" s="19">
        <v>0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1986262.63</v>
      </c>
      <c r="U143" s="19">
        <v>1704539.05</v>
      </c>
      <c r="V143" s="19">
        <v>1704539.05</v>
      </c>
      <c r="W143" s="19">
        <v>0</v>
      </c>
      <c r="X143" s="19">
        <v>0</v>
      </c>
      <c r="Y143" s="19">
        <v>0</v>
      </c>
      <c r="Z143" s="19">
        <v>0</v>
      </c>
      <c r="AA143" s="19">
        <v>1704539.05</v>
      </c>
      <c r="AB143" s="19">
        <v>1704539.05</v>
      </c>
      <c r="AC143" s="27">
        <v>1704539.05</v>
      </c>
      <c r="AD143" s="19">
        <v>1687493.66</v>
      </c>
      <c r="AE143" s="19">
        <v>17045.39</v>
      </c>
      <c r="AF143" s="19">
        <v>1704539.05</v>
      </c>
      <c r="AG143" s="19">
        <v>0</v>
      </c>
      <c r="AH143" s="19">
        <v>281723.58</v>
      </c>
      <c r="AI143" s="20">
        <v>0.85816398307810882</v>
      </c>
      <c r="AJ143" s="19">
        <v>281723.58</v>
      </c>
      <c r="AK143" s="20">
        <v>0.85816398307810882</v>
      </c>
      <c r="AL143" s="28">
        <f t="shared" si="6"/>
        <v>281723.57999999984</v>
      </c>
      <c r="AM143" s="29">
        <f t="shared" si="7"/>
        <v>85.816398307810886</v>
      </c>
      <c r="AN143" s="36">
        <f>SUMIF($B144:$B$160,$B143,$AN144:$AN$160)</f>
        <v>0</v>
      </c>
      <c r="AO143" s="37">
        <f t="shared" si="8"/>
        <v>281723.57999999984</v>
      </c>
      <c r="AP143" s="38"/>
      <c r="AQ143" s="38"/>
    </row>
    <row r="144" spans="1:43" ht="51" hidden="1" outlineLevel="1" x14ac:dyDescent="0.25">
      <c r="A144" s="3" t="s">
        <v>274</v>
      </c>
      <c r="B144" s="4" t="s">
        <v>273</v>
      </c>
      <c r="C144" s="4" t="s">
        <v>17</v>
      </c>
      <c r="D144" s="4" t="s">
        <v>275</v>
      </c>
      <c r="E144" s="4"/>
      <c r="F144" s="4"/>
      <c r="G144" s="4"/>
      <c r="H144" s="4"/>
      <c r="I144" s="4"/>
      <c r="J144" s="5">
        <v>0</v>
      </c>
      <c r="K144" s="19">
        <v>1986262.63</v>
      </c>
      <c r="L144" s="19">
        <v>1966400</v>
      </c>
      <c r="M144" s="19">
        <v>0</v>
      </c>
      <c r="N144" s="19">
        <v>0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1986262.63</v>
      </c>
      <c r="U144" s="19">
        <v>1704539.05</v>
      </c>
      <c r="V144" s="19">
        <v>1704539.05</v>
      </c>
      <c r="W144" s="19">
        <v>0</v>
      </c>
      <c r="X144" s="19">
        <v>0</v>
      </c>
      <c r="Y144" s="19">
        <v>0</v>
      </c>
      <c r="Z144" s="19">
        <v>0</v>
      </c>
      <c r="AA144" s="19">
        <v>1704539.05</v>
      </c>
      <c r="AB144" s="19">
        <v>1704539.05</v>
      </c>
      <c r="AC144" s="19">
        <v>1704539.05</v>
      </c>
      <c r="AD144" s="19">
        <v>1687493.66</v>
      </c>
      <c r="AE144" s="19">
        <v>17045.39</v>
      </c>
      <c r="AF144" s="19">
        <v>1704539.05</v>
      </c>
      <c r="AG144" s="19">
        <v>0</v>
      </c>
      <c r="AH144" s="19">
        <v>281723.58</v>
      </c>
      <c r="AI144" s="20">
        <v>0.85816398307810882</v>
      </c>
      <c r="AJ144" s="19">
        <v>281723.58</v>
      </c>
      <c r="AK144" s="20">
        <v>0.85816398307810882</v>
      </c>
      <c r="AL144" s="21">
        <f t="shared" si="6"/>
        <v>281723.57999999984</v>
      </c>
      <c r="AM144" s="7">
        <f t="shared" si="7"/>
        <v>85.816398307810886</v>
      </c>
      <c r="AN144" s="11"/>
      <c r="AO144" s="39">
        <f t="shared" si="8"/>
        <v>281723.57999999984</v>
      </c>
      <c r="AP144" s="24"/>
      <c r="AQ144" s="24"/>
    </row>
    <row r="145" spans="1:43" ht="38.25" hidden="1" x14ac:dyDescent="0.25">
      <c r="A145" s="25" t="s">
        <v>276</v>
      </c>
      <c r="B145" s="26" t="s">
        <v>277</v>
      </c>
      <c r="C145" s="4" t="s">
        <v>17</v>
      </c>
      <c r="D145" s="26"/>
      <c r="E145" s="4"/>
      <c r="F145" s="4"/>
      <c r="G145" s="4"/>
      <c r="H145" s="4"/>
      <c r="I145" s="4"/>
      <c r="J145" s="5">
        <v>0</v>
      </c>
      <c r="K145" s="27">
        <v>186873347.47</v>
      </c>
      <c r="L145" s="19">
        <v>184830614</v>
      </c>
      <c r="M145" s="19">
        <v>0</v>
      </c>
      <c r="N145" s="19">
        <v>0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186873347.47</v>
      </c>
      <c r="U145" s="19">
        <v>65998020</v>
      </c>
      <c r="V145" s="19">
        <v>65998020</v>
      </c>
      <c r="W145" s="19">
        <v>0</v>
      </c>
      <c r="X145" s="19">
        <v>0</v>
      </c>
      <c r="Y145" s="19">
        <v>0</v>
      </c>
      <c r="Z145" s="19">
        <v>0</v>
      </c>
      <c r="AA145" s="19">
        <v>65636477.979999997</v>
      </c>
      <c r="AB145" s="19">
        <v>65636477.979999997</v>
      </c>
      <c r="AC145" s="27">
        <v>50117041.140000001</v>
      </c>
      <c r="AD145" s="19">
        <v>49542958.740000002</v>
      </c>
      <c r="AE145" s="19">
        <v>574082.4</v>
      </c>
      <c r="AF145" s="19">
        <v>50117041.140000001</v>
      </c>
      <c r="AG145" s="19">
        <v>15519436.84</v>
      </c>
      <c r="AH145" s="19">
        <v>121236869.48999999</v>
      </c>
      <c r="AI145" s="20">
        <v>0.35123509515200957</v>
      </c>
      <c r="AJ145" s="19">
        <v>121236869.48999999</v>
      </c>
      <c r="AK145" s="20">
        <v>0.35123509515200957</v>
      </c>
      <c r="AL145" s="28">
        <f t="shared" si="6"/>
        <v>136756306.32999998</v>
      </c>
      <c r="AM145" s="29">
        <f t="shared" si="7"/>
        <v>26.818720710317244</v>
      </c>
      <c r="AN145" s="36">
        <f>SUMIF($B146:$B$160,$B145,$AN146:$AN$160)</f>
        <v>0</v>
      </c>
      <c r="AO145" s="37">
        <f t="shared" si="8"/>
        <v>136756306.32999998</v>
      </c>
      <c r="AP145" s="38"/>
      <c r="AQ145" s="38"/>
    </row>
    <row r="146" spans="1:43" ht="114.75" hidden="1" outlineLevel="1" x14ac:dyDescent="0.25">
      <c r="A146" s="3" t="s">
        <v>278</v>
      </c>
      <c r="B146" s="4" t="s">
        <v>277</v>
      </c>
      <c r="C146" s="4" t="s">
        <v>17</v>
      </c>
      <c r="D146" s="4" t="s">
        <v>279</v>
      </c>
      <c r="E146" s="4"/>
      <c r="F146" s="4"/>
      <c r="G146" s="4"/>
      <c r="H146" s="4"/>
      <c r="I146" s="4"/>
      <c r="J146" s="5">
        <v>0</v>
      </c>
      <c r="K146" s="19">
        <v>2900000</v>
      </c>
      <c r="L146" s="19">
        <v>2697000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2900000</v>
      </c>
      <c r="U146" s="19">
        <v>1632800</v>
      </c>
      <c r="V146" s="19">
        <v>1632800</v>
      </c>
      <c r="W146" s="19">
        <v>0</v>
      </c>
      <c r="X146" s="19">
        <v>0</v>
      </c>
      <c r="Y146" s="19">
        <v>0</v>
      </c>
      <c r="Z146" s="19">
        <v>0</v>
      </c>
      <c r="AA146" s="19">
        <v>1416800</v>
      </c>
      <c r="AB146" s="19">
        <v>1416800</v>
      </c>
      <c r="AC146" s="19">
        <v>1215200</v>
      </c>
      <c r="AD146" s="19">
        <v>1130136</v>
      </c>
      <c r="AE146" s="19">
        <v>85064</v>
      </c>
      <c r="AF146" s="19">
        <v>1215200</v>
      </c>
      <c r="AG146" s="19">
        <v>201600</v>
      </c>
      <c r="AH146" s="19">
        <v>1483200</v>
      </c>
      <c r="AI146" s="20">
        <v>0.48855172413793102</v>
      </c>
      <c r="AJ146" s="19">
        <v>1483200</v>
      </c>
      <c r="AK146" s="20">
        <v>0.48855172413793102</v>
      </c>
      <c r="AL146" s="21">
        <f t="shared" si="6"/>
        <v>1684800</v>
      </c>
      <c r="AM146" s="7">
        <f t="shared" si="7"/>
        <v>41.903448275862068</v>
      </c>
      <c r="AN146" s="11"/>
      <c r="AO146" s="39">
        <f t="shared" si="8"/>
        <v>1684800</v>
      </c>
      <c r="AP146" s="24"/>
      <c r="AQ146" s="24"/>
    </row>
    <row r="147" spans="1:43" ht="25.5" hidden="1" outlineLevel="1" x14ac:dyDescent="0.25">
      <c r="A147" s="3" t="s">
        <v>280</v>
      </c>
      <c r="B147" s="4" t="s">
        <v>277</v>
      </c>
      <c r="C147" s="4" t="s">
        <v>17</v>
      </c>
      <c r="D147" s="4" t="s">
        <v>281</v>
      </c>
      <c r="E147" s="4"/>
      <c r="F147" s="4"/>
      <c r="G147" s="4"/>
      <c r="H147" s="4"/>
      <c r="I147" s="4"/>
      <c r="J147" s="5">
        <v>0</v>
      </c>
      <c r="K147" s="19">
        <v>10000000</v>
      </c>
      <c r="L147" s="19">
        <v>9900000</v>
      </c>
      <c r="M147" s="19">
        <v>0</v>
      </c>
      <c r="N147" s="19">
        <v>0</v>
      </c>
      <c r="O147" s="19">
        <v>0</v>
      </c>
      <c r="P147" s="19">
        <v>0</v>
      </c>
      <c r="Q147" s="19">
        <v>0</v>
      </c>
      <c r="R147" s="19">
        <v>0</v>
      </c>
      <c r="S147" s="19">
        <v>0</v>
      </c>
      <c r="T147" s="19">
        <v>10000000</v>
      </c>
      <c r="U147" s="19">
        <v>10000000</v>
      </c>
      <c r="V147" s="19">
        <v>10000000</v>
      </c>
      <c r="W147" s="19">
        <v>0</v>
      </c>
      <c r="X147" s="19">
        <v>0</v>
      </c>
      <c r="Y147" s="19">
        <v>0</v>
      </c>
      <c r="Z147" s="19">
        <v>0</v>
      </c>
      <c r="AA147" s="19">
        <v>9854457.9800000004</v>
      </c>
      <c r="AB147" s="19">
        <v>9854457.9800000004</v>
      </c>
      <c r="AC147" s="19">
        <v>9021552.7200000007</v>
      </c>
      <c r="AD147" s="19">
        <v>8931337.1899999995</v>
      </c>
      <c r="AE147" s="19">
        <v>90215.53</v>
      </c>
      <c r="AF147" s="19">
        <v>9021552.7200000007</v>
      </c>
      <c r="AG147" s="19">
        <v>832905.26</v>
      </c>
      <c r="AH147" s="19">
        <v>145542.01999999999</v>
      </c>
      <c r="AI147" s="20">
        <v>0.98544579799999998</v>
      </c>
      <c r="AJ147" s="19">
        <v>145542.01999999999</v>
      </c>
      <c r="AK147" s="20">
        <v>0.98544579799999998</v>
      </c>
      <c r="AL147" s="21">
        <f t="shared" si="6"/>
        <v>978447.27999999933</v>
      </c>
      <c r="AM147" s="7">
        <f t="shared" si="7"/>
        <v>90.215527200000011</v>
      </c>
      <c r="AN147" s="11"/>
      <c r="AO147" s="39">
        <f t="shared" si="8"/>
        <v>978447.27999999933</v>
      </c>
      <c r="AP147" s="24"/>
      <c r="AQ147" s="24"/>
    </row>
    <row r="148" spans="1:43" ht="165.75" hidden="1" outlineLevel="1" x14ac:dyDescent="0.25">
      <c r="A148" s="3" t="s">
        <v>282</v>
      </c>
      <c r="B148" s="4" t="s">
        <v>277</v>
      </c>
      <c r="C148" s="4" t="s">
        <v>17</v>
      </c>
      <c r="D148" s="4" t="s">
        <v>283</v>
      </c>
      <c r="E148" s="4"/>
      <c r="F148" s="4"/>
      <c r="G148" s="4"/>
      <c r="H148" s="4"/>
      <c r="I148" s="4"/>
      <c r="J148" s="5">
        <v>0</v>
      </c>
      <c r="K148" s="19">
        <v>3408600</v>
      </c>
      <c r="L148" s="19">
        <v>3374514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3408600</v>
      </c>
      <c r="U148" s="19">
        <v>2862000</v>
      </c>
      <c r="V148" s="19">
        <v>2862000</v>
      </c>
      <c r="W148" s="19">
        <v>0</v>
      </c>
      <c r="X148" s="19">
        <v>0</v>
      </c>
      <c r="Y148" s="19">
        <v>0</v>
      </c>
      <c r="Z148" s="19">
        <v>0</v>
      </c>
      <c r="AA148" s="19">
        <v>2862000</v>
      </c>
      <c r="AB148" s="19">
        <v>2862000</v>
      </c>
      <c r="AC148" s="19">
        <v>238000</v>
      </c>
      <c r="AD148" s="19">
        <v>235620</v>
      </c>
      <c r="AE148" s="19">
        <v>2380</v>
      </c>
      <c r="AF148" s="19">
        <v>238000</v>
      </c>
      <c r="AG148" s="19">
        <v>2624000</v>
      </c>
      <c r="AH148" s="19">
        <v>546600</v>
      </c>
      <c r="AI148" s="20">
        <v>0.83964090829079385</v>
      </c>
      <c r="AJ148" s="19">
        <v>546600</v>
      </c>
      <c r="AK148" s="20">
        <v>0.83964090829079385</v>
      </c>
      <c r="AL148" s="21">
        <f t="shared" si="6"/>
        <v>3170600</v>
      </c>
      <c r="AM148" s="7">
        <f t="shared" si="7"/>
        <v>6.982338790119111</v>
      </c>
      <c r="AN148" s="11"/>
      <c r="AO148" s="39">
        <f t="shared" si="8"/>
        <v>3170600</v>
      </c>
      <c r="AP148" s="24"/>
      <c r="AQ148" s="24"/>
    </row>
    <row r="149" spans="1:43" ht="140.25" hidden="1" outlineLevel="1" x14ac:dyDescent="0.25">
      <c r="A149" s="3" t="s">
        <v>284</v>
      </c>
      <c r="B149" s="4" t="s">
        <v>277</v>
      </c>
      <c r="C149" s="4" t="s">
        <v>17</v>
      </c>
      <c r="D149" s="4" t="s">
        <v>285</v>
      </c>
      <c r="E149" s="4"/>
      <c r="F149" s="4"/>
      <c r="G149" s="4"/>
      <c r="H149" s="4"/>
      <c r="I149" s="4"/>
      <c r="J149" s="5">
        <v>0</v>
      </c>
      <c r="K149" s="19">
        <v>170564747.47</v>
      </c>
      <c r="L149" s="19">
        <v>168859100</v>
      </c>
      <c r="M149" s="19">
        <v>0</v>
      </c>
      <c r="N149" s="19">
        <v>0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170564747.47</v>
      </c>
      <c r="U149" s="19">
        <v>51503220</v>
      </c>
      <c r="V149" s="19">
        <v>51503220</v>
      </c>
      <c r="W149" s="19">
        <v>0</v>
      </c>
      <c r="X149" s="19">
        <v>0</v>
      </c>
      <c r="Y149" s="19">
        <v>0</v>
      </c>
      <c r="Z149" s="19">
        <v>0</v>
      </c>
      <c r="AA149" s="19">
        <v>51503220</v>
      </c>
      <c r="AB149" s="19">
        <v>51503220</v>
      </c>
      <c r="AC149" s="19">
        <v>39642288.420000002</v>
      </c>
      <c r="AD149" s="19">
        <v>39245865.549999997</v>
      </c>
      <c r="AE149" s="19">
        <v>396422.87</v>
      </c>
      <c r="AF149" s="19">
        <v>39642288.420000002</v>
      </c>
      <c r="AG149" s="19">
        <v>11860931.58</v>
      </c>
      <c r="AH149" s="19">
        <v>119061527.47</v>
      </c>
      <c r="AI149" s="20">
        <v>0.30195700321403585</v>
      </c>
      <c r="AJ149" s="19">
        <v>119061527.47</v>
      </c>
      <c r="AK149" s="20">
        <v>0.30195700321403585</v>
      </c>
      <c r="AL149" s="21">
        <f t="shared" si="6"/>
        <v>130922459.05</v>
      </c>
      <c r="AM149" s="7">
        <f t="shared" si="7"/>
        <v>23.241782963957743</v>
      </c>
      <c r="AN149" s="11"/>
      <c r="AO149" s="39">
        <f t="shared" si="8"/>
        <v>130922459.05</v>
      </c>
      <c r="AP149" s="24"/>
      <c r="AQ149" s="24"/>
    </row>
    <row r="150" spans="1:43" ht="38.25" hidden="1" x14ac:dyDescent="0.25">
      <c r="A150" s="25" t="s">
        <v>286</v>
      </c>
      <c r="B150" s="26" t="s">
        <v>287</v>
      </c>
      <c r="C150" s="4" t="s">
        <v>17</v>
      </c>
      <c r="D150" s="26"/>
      <c r="E150" s="4"/>
      <c r="F150" s="4"/>
      <c r="G150" s="4"/>
      <c r="H150" s="4"/>
      <c r="I150" s="4"/>
      <c r="J150" s="5">
        <v>0</v>
      </c>
      <c r="K150" s="27">
        <v>13628501.15</v>
      </c>
      <c r="L150" s="19">
        <v>13118900</v>
      </c>
      <c r="M150" s="19">
        <v>0</v>
      </c>
      <c r="N150" s="19">
        <v>0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13628501.15</v>
      </c>
      <c r="U150" s="19">
        <v>8916350.6099999994</v>
      </c>
      <c r="V150" s="19">
        <v>8916350.6099999994</v>
      </c>
      <c r="W150" s="19">
        <v>0</v>
      </c>
      <c r="X150" s="19">
        <v>0</v>
      </c>
      <c r="Y150" s="19">
        <v>0</v>
      </c>
      <c r="Z150" s="19">
        <v>0</v>
      </c>
      <c r="AA150" s="19">
        <v>8916350.6099999994</v>
      </c>
      <c r="AB150" s="19">
        <v>8916350.6099999994</v>
      </c>
      <c r="AC150" s="27">
        <v>7406565.6600000001</v>
      </c>
      <c r="AD150" s="19">
        <v>7332500</v>
      </c>
      <c r="AE150" s="19">
        <v>74065.66</v>
      </c>
      <c r="AF150" s="19">
        <v>7406565.6600000001</v>
      </c>
      <c r="AG150" s="19">
        <v>1509784.95</v>
      </c>
      <c r="AH150" s="19">
        <v>4712150.54</v>
      </c>
      <c r="AI150" s="20">
        <v>0.65424293631878949</v>
      </c>
      <c r="AJ150" s="19">
        <v>4712150.54</v>
      </c>
      <c r="AK150" s="20">
        <v>0.65424293631878949</v>
      </c>
      <c r="AL150" s="28">
        <f t="shared" si="6"/>
        <v>6221935.4900000002</v>
      </c>
      <c r="AM150" s="29">
        <f t="shared" si="7"/>
        <v>54.346149869899676</v>
      </c>
      <c r="AN150" s="36">
        <f>SUMIF($B151:$B$160,$B150,$AN151:$AN$160)</f>
        <v>0</v>
      </c>
      <c r="AO150" s="37">
        <f t="shared" si="8"/>
        <v>6221935.4900000002</v>
      </c>
      <c r="AP150" s="38"/>
      <c r="AQ150" s="38"/>
    </row>
    <row r="151" spans="1:43" ht="38.25" hidden="1" outlineLevel="1" x14ac:dyDescent="0.25">
      <c r="A151" s="3" t="s">
        <v>288</v>
      </c>
      <c r="B151" s="4" t="s">
        <v>287</v>
      </c>
      <c r="C151" s="4" t="s">
        <v>17</v>
      </c>
      <c r="D151" s="4" t="s">
        <v>289</v>
      </c>
      <c r="E151" s="4"/>
      <c r="F151" s="4"/>
      <c r="G151" s="4"/>
      <c r="H151" s="4"/>
      <c r="I151" s="4"/>
      <c r="J151" s="5">
        <v>0</v>
      </c>
      <c r="K151" s="19">
        <v>4712150.54</v>
      </c>
      <c r="L151" s="19">
        <v>4382300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4712150.54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9">
        <v>4712150.54</v>
      </c>
      <c r="AI151" s="20">
        <v>0</v>
      </c>
      <c r="AJ151" s="19">
        <v>4712150.54</v>
      </c>
      <c r="AK151" s="20">
        <v>0</v>
      </c>
      <c r="AL151" s="21">
        <f t="shared" si="6"/>
        <v>4712150.54</v>
      </c>
      <c r="AM151" s="7">
        <f t="shared" si="7"/>
        <v>0</v>
      </c>
      <c r="AN151" s="11"/>
      <c r="AO151" s="39">
        <f t="shared" si="8"/>
        <v>4712150.54</v>
      </c>
      <c r="AP151" s="24"/>
      <c r="AQ151" s="24"/>
    </row>
    <row r="152" spans="1:43" ht="63.75" hidden="1" outlineLevel="1" x14ac:dyDescent="0.25">
      <c r="A152" s="3" t="s">
        <v>290</v>
      </c>
      <c r="B152" s="4" t="s">
        <v>287</v>
      </c>
      <c r="C152" s="4" t="s">
        <v>17</v>
      </c>
      <c r="D152" s="4" t="s">
        <v>291</v>
      </c>
      <c r="E152" s="4"/>
      <c r="F152" s="4"/>
      <c r="G152" s="4"/>
      <c r="H152" s="4"/>
      <c r="I152" s="4"/>
      <c r="J152" s="5">
        <v>0</v>
      </c>
      <c r="K152" s="19">
        <v>7406565.6600000001</v>
      </c>
      <c r="L152" s="19">
        <v>7332500</v>
      </c>
      <c r="M152" s="19">
        <v>0</v>
      </c>
      <c r="N152" s="19">
        <v>0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7406565.6600000001</v>
      </c>
      <c r="U152" s="19">
        <v>7406565.6600000001</v>
      </c>
      <c r="V152" s="19">
        <v>7406565.6600000001</v>
      </c>
      <c r="W152" s="19">
        <v>0</v>
      </c>
      <c r="X152" s="19">
        <v>0</v>
      </c>
      <c r="Y152" s="19">
        <v>0</v>
      </c>
      <c r="Z152" s="19">
        <v>0</v>
      </c>
      <c r="AA152" s="19">
        <v>7406565.6600000001</v>
      </c>
      <c r="AB152" s="19">
        <v>7406565.6600000001</v>
      </c>
      <c r="AC152" s="19">
        <v>7406565.6600000001</v>
      </c>
      <c r="AD152" s="19">
        <v>7332500</v>
      </c>
      <c r="AE152" s="19">
        <v>74065.66</v>
      </c>
      <c r="AF152" s="19">
        <v>7406565.6600000001</v>
      </c>
      <c r="AG152" s="19">
        <v>0</v>
      </c>
      <c r="AH152" s="19">
        <v>0</v>
      </c>
      <c r="AI152" s="20">
        <v>1</v>
      </c>
      <c r="AJ152" s="19">
        <v>0</v>
      </c>
      <c r="AK152" s="20">
        <v>1</v>
      </c>
      <c r="AL152" s="21">
        <f t="shared" si="6"/>
        <v>0</v>
      </c>
      <c r="AM152" s="7">
        <f t="shared" si="7"/>
        <v>100</v>
      </c>
      <c r="AN152" s="11"/>
      <c r="AO152" s="39">
        <f t="shared" si="8"/>
        <v>0</v>
      </c>
      <c r="AP152" s="24"/>
      <c r="AQ152" s="24"/>
    </row>
    <row r="153" spans="1:43" ht="140.25" hidden="1" outlineLevel="1" x14ac:dyDescent="0.25">
      <c r="A153" s="3" t="s">
        <v>228</v>
      </c>
      <c r="B153" s="4" t="s">
        <v>287</v>
      </c>
      <c r="C153" s="4" t="s">
        <v>17</v>
      </c>
      <c r="D153" s="4" t="s">
        <v>229</v>
      </c>
      <c r="E153" s="4"/>
      <c r="F153" s="4"/>
      <c r="G153" s="4"/>
      <c r="H153" s="4"/>
      <c r="I153" s="4"/>
      <c r="J153" s="5">
        <v>0</v>
      </c>
      <c r="K153" s="19">
        <v>1509784.95</v>
      </c>
      <c r="L153" s="19">
        <v>1404100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1509784.95</v>
      </c>
      <c r="U153" s="19">
        <v>1509784.95</v>
      </c>
      <c r="V153" s="19">
        <v>1509784.95</v>
      </c>
      <c r="W153" s="19">
        <v>0</v>
      </c>
      <c r="X153" s="19">
        <v>0</v>
      </c>
      <c r="Y153" s="19">
        <v>0</v>
      </c>
      <c r="Z153" s="19">
        <v>0</v>
      </c>
      <c r="AA153" s="19">
        <v>1509784.95</v>
      </c>
      <c r="AB153" s="19">
        <v>1509784.95</v>
      </c>
      <c r="AC153" s="19">
        <v>0</v>
      </c>
      <c r="AD153" s="19">
        <v>0</v>
      </c>
      <c r="AE153" s="19">
        <v>0</v>
      </c>
      <c r="AF153" s="19">
        <v>0</v>
      </c>
      <c r="AG153" s="19">
        <v>1509784.95</v>
      </c>
      <c r="AH153" s="19">
        <v>0</v>
      </c>
      <c r="AI153" s="20">
        <v>1</v>
      </c>
      <c r="AJ153" s="19">
        <v>0</v>
      </c>
      <c r="AK153" s="20">
        <v>1</v>
      </c>
      <c r="AL153" s="21">
        <f t="shared" si="6"/>
        <v>1509784.95</v>
      </c>
      <c r="AM153" s="7">
        <f t="shared" si="7"/>
        <v>0</v>
      </c>
      <c r="AN153" s="11"/>
      <c r="AO153" s="39">
        <f t="shared" si="8"/>
        <v>1509784.95</v>
      </c>
      <c r="AP153" s="24"/>
      <c r="AQ153" s="24"/>
    </row>
    <row r="154" spans="1:43" ht="25.5" hidden="1" x14ac:dyDescent="0.25">
      <c r="A154" s="25" t="s">
        <v>292</v>
      </c>
      <c r="B154" s="26" t="s">
        <v>293</v>
      </c>
      <c r="C154" s="4" t="s">
        <v>17</v>
      </c>
      <c r="D154" s="26"/>
      <c r="E154" s="4"/>
      <c r="F154" s="4"/>
      <c r="G154" s="4"/>
      <c r="H154" s="4"/>
      <c r="I154" s="4"/>
      <c r="J154" s="5">
        <v>0</v>
      </c>
      <c r="K154" s="27">
        <v>684062009.92999995</v>
      </c>
      <c r="L154" s="19">
        <v>659658204.24000001</v>
      </c>
      <c r="M154" s="19">
        <v>0</v>
      </c>
      <c r="N154" s="19">
        <v>0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684062009.92999995</v>
      </c>
      <c r="U154" s="19">
        <v>578898389.91999996</v>
      </c>
      <c r="V154" s="19">
        <v>578898389.91999996</v>
      </c>
      <c r="W154" s="19">
        <v>0</v>
      </c>
      <c r="X154" s="19">
        <v>0</v>
      </c>
      <c r="Y154" s="19">
        <v>0</v>
      </c>
      <c r="Z154" s="19">
        <v>0</v>
      </c>
      <c r="AA154" s="19">
        <v>517162202.33999997</v>
      </c>
      <c r="AB154" s="19">
        <v>517162202.33999997</v>
      </c>
      <c r="AC154" s="27">
        <v>517162202.32999998</v>
      </c>
      <c r="AD154" s="19">
        <v>498185596.49000001</v>
      </c>
      <c r="AE154" s="19">
        <v>18976605.84</v>
      </c>
      <c r="AF154" s="19">
        <v>517162202.32999998</v>
      </c>
      <c r="AG154" s="19">
        <v>0.01</v>
      </c>
      <c r="AH154" s="19">
        <v>166899807.59</v>
      </c>
      <c r="AI154" s="20">
        <v>0.7560165523486988</v>
      </c>
      <c r="AJ154" s="19">
        <v>166899807.59</v>
      </c>
      <c r="AK154" s="20">
        <v>0.7560165523486988</v>
      </c>
      <c r="AL154" s="28">
        <f t="shared" si="6"/>
        <v>166899807.59999996</v>
      </c>
      <c r="AM154" s="29">
        <f t="shared" si="7"/>
        <v>75.601655233408039</v>
      </c>
      <c r="AN154" s="36">
        <f>SUMIF($B155:$B$160,$B154,$AN155:$AN$160)</f>
        <v>0</v>
      </c>
      <c r="AO154" s="37">
        <f t="shared" si="8"/>
        <v>166899807.59999996</v>
      </c>
      <c r="AP154" s="38"/>
      <c r="AQ154" s="38"/>
    </row>
    <row r="155" spans="1:43" ht="114.75" hidden="1" outlineLevel="1" x14ac:dyDescent="0.25">
      <c r="A155" s="3" t="s">
        <v>294</v>
      </c>
      <c r="B155" s="4" t="s">
        <v>293</v>
      </c>
      <c r="C155" s="4" t="s">
        <v>17</v>
      </c>
      <c r="D155" s="4" t="s">
        <v>295</v>
      </c>
      <c r="E155" s="4"/>
      <c r="F155" s="4"/>
      <c r="G155" s="4"/>
      <c r="H155" s="4"/>
      <c r="I155" s="4"/>
      <c r="J155" s="5">
        <v>0</v>
      </c>
      <c r="K155" s="19">
        <v>21121720.440000001</v>
      </c>
      <c r="L155" s="19">
        <v>19643200</v>
      </c>
      <c r="M155" s="19">
        <v>0</v>
      </c>
      <c r="N155" s="19">
        <v>0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21121720.440000001</v>
      </c>
      <c r="U155" s="19">
        <v>21121720.440000001</v>
      </c>
      <c r="V155" s="19">
        <v>21121720.440000001</v>
      </c>
      <c r="W155" s="19">
        <v>0</v>
      </c>
      <c r="X155" s="19">
        <v>0</v>
      </c>
      <c r="Y155" s="19">
        <v>0</v>
      </c>
      <c r="Z155" s="19">
        <v>0</v>
      </c>
      <c r="AA155" s="19">
        <v>21121720.440000001</v>
      </c>
      <c r="AB155" s="19">
        <v>21121720.440000001</v>
      </c>
      <c r="AC155" s="19">
        <v>21121720.440000001</v>
      </c>
      <c r="AD155" s="19">
        <v>19643200</v>
      </c>
      <c r="AE155" s="19">
        <v>1478520.44</v>
      </c>
      <c r="AF155" s="19">
        <v>21121720.440000001</v>
      </c>
      <c r="AG155" s="19">
        <v>0</v>
      </c>
      <c r="AH155" s="19">
        <v>0</v>
      </c>
      <c r="AI155" s="20">
        <v>1</v>
      </c>
      <c r="AJ155" s="19">
        <v>0</v>
      </c>
      <c r="AK155" s="20">
        <v>1</v>
      </c>
      <c r="AL155" s="21">
        <f t="shared" si="6"/>
        <v>0</v>
      </c>
      <c r="AM155" s="7">
        <f t="shared" si="7"/>
        <v>100</v>
      </c>
      <c r="AN155" s="11"/>
      <c r="AO155" s="39">
        <f t="shared" si="8"/>
        <v>0</v>
      </c>
      <c r="AP155" s="24"/>
      <c r="AQ155" s="24"/>
    </row>
    <row r="156" spans="1:43" ht="63.75" hidden="1" outlineLevel="1" x14ac:dyDescent="0.25">
      <c r="A156" s="3" t="s">
        <v>296</v>
      </c>
      <c r="B156" s="4" t="s">
        <v>293</v>
      </c>
      <c r="C156" s="4" t="s">
        <v>17</v>
      </c>
      <c r="D156" s="4" t="s">
        <v>297</v>
      </c>
      <c r="E156" s="4"/>
      <c r="F156" s="4"/>
      <c r="G156" s="4"/>
      <c r="H156" s="4"/>
      <c r="I156" s="4"/>
      <c r="J156" s="5">
        <v>0</v>
      </c>
      <c r="K156" s="19">
        <v>59469575</v>
      </c>
      <c r="L156" s="19">
        <v>55306700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59469575</v>
      </c>
      <c r="U156" s="19">
        <v>41835800.710000001</v>
      </c>
      <c r="V156" s="19">
        <v>41835800.710000001</v>
      </c>
      <c r="W156" s="19">
        <v>0</v>
      </c>
      <c r="X156" s="19">
        <v>0</v>
      </c>
      <c r="Y156" s="19">
        <v>0</v>
      </c>
      <c r="Z156" s="19">
        <v>0</v>
      </c>
      <c r="AA156" s="19">
        <v>12516784.85</v>
      </c>
      <c r="AB156" s="19">
        <v>12516784.85</v>
      </c>
      <c r="AC156" s="19">
        <v>12516784.85</v>
      </c>
      <c r="AD156" s="19">
        <v>11640608.91</v>
      </c>
      <c r="AE156" s="19">
        <v>876175.94</v>
      </c>
      <c r="AF156" s="19">
        <v>12516784.85</v>
      </c>
      <c r="AG156" s="19">
        <v>0</v>
      </c>
      <c r="AH156" s="19">
        <v>46952790.149999999</v>
      </c>
      <c r="AI156" s="20">
        <v>0.21047375653853251</v>
      </c>
      <c r="AJ156" s="19">
        <v>46952790.149999999</v>
      </c>
      <c r="AK156" s="20">
        <v>0.21047375653853251</v>
      </c>
      <c r="AL156" s="21">
        <f t="shared" si="6"/>
        <v>46952790.149999999</v>
      </c>
      <c r="AM156" s="7">
        <f t="shared" si="7"/>
        <v>21.047375653853251</v>
      </c>
      <c r="AN156" s="11"/>
      <c r="AO156" s="39">
        <f t="shared" si="8"/>
        <v>46952790.149999999</v>
      </c>
      <c r="AP156" s="24"/>
      <c r="AQ156" s="24"/>
    </row>
    <row r="157" spans="1:43" ht="51" hidden="1" outlineLevel="1" x14ac:dyDescent="0.25">
      <c r="A157" s="3" t="s">
        <v>298</v>
      </c>
      <c r="B157" s="4" t="s">
        <v>293</v>
      </c>
      <c r="C157" s="4" t="s">
        <v>17</v>
      </c>
      <c r="D157" s="4" t="s">
        <v>299</v>
      </c>
      <c r="E157" s="4"/>
      <c r="F157" s="4"/>
      <c r="G157" s="4"/>
      <c r="H157" s="4"/>
      <c r="I157" s="4"/>
      <c r="J157" s="5">
        <v>0</v>
      </c>
      <c r="K157" s="19">
        <v>389013939.39999998</v>
      </c>
      <c r="L157" s="19">
        <v>385123800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389013939.39999998</v>
      </c>
      <c r="U157" s="19">
        <v>317340088.5</v>
      </c>
      <c r="V157" s="19">
        <v>317340088.5</v>
      </c>
      <c r="W157" s="19">
        <v>0</v>
      </c>
      <c r="X157" s="19">
        <v>0</v>
      </c>
      <c r="Y157" s="19">
        <v>0</v>
      </c>
      <c r="Z157" s="19">
        <v>0</v>
      </c>
      <c r="AA157" s="19">
        <v>284922916.77999997</v>
      </c>
      <c r="AB157" s="19">
        <v>284922916.77999997</v>
      </c>
      <c r="AC157" s="19">
        <v>284922916.76999998</v>
      </c>
      <c r="AD157" s="19">
        <v>282073687.57999998</v>
      </c>
      <c r="AE157" s="19">
        <v>2849229.19</v>
      </c>
      <c r="AF157" s="19">
        <v>284922916.76999998</v>
      </c>
      <c r="AG157" s="19">
        <v>0.01</v>
      </c>
      <c r="AH157" s="19">
        <v>104091022.62</v>
      </c>
      <c r="AI157" s="20">
        <v>0.73242341192054472</v>
      </c>
      <c r="AJ157" s="19">
        <v>104091022.62</v>
      </c>
      <c r="AK157" s="20">
        <v>0.73242341192054472</v>
      </c>
      <c r="AL157" s="21">
        <f t="shared" si="6"/>
        <v>104091022.63</v>
      </c>
      <c r="AM157" s="7">
        <f t="shared" si="7"/>
        <v>73.242341189483867</v>
      </c>
      <c r="AN157" s="11"/>
      <c r="AO157" s="39">
        <f t="shared" si="8"/>
        <v>104091022.63</v>
      </c>
      <c r="AP157" s="24"/>
      <c r="AQ157" s="24"/>
    </row>
    <row r="158" spans="1:43" ht="204" hidden="1" outlineLevel="1" x14ac:dyDescent="0.25">
      <c r="A158" s="3" t="s">
        <v>300</v>
      </c>
      <c r="B158" s="4" t="s">
        <v>293</v>
      </c>
      <c r="C158" s="4" t="s">
        <v>17</v>
      </c>
      <c r="D158" s="4" t="s">
        <v>301</v>
      </c>
      <c r="E158" s="4"/>
      <c r="F158" s="4"/>
      <c r="G158" s="4"/>
      <c r="H158" s="4"/>
      <c r="I158" s="4"/>
      <c r="J158" s="5">
        <v>0</v>
      </c>
      <c r="K158" s="19">
        <v>214456775.09</v>
      </c>
      <c r="L158" s="19">
        <v>199584504.24000001</v>
      </c>
      <c r="M158" s="19">
        <v>0</v>
      </c>
      <c r="N158" s="19">
        <v>0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214456775.09</v>
      </c>
      <c r="U158" s="19">
        <v>198600780.27000001</v>
      </c>
      <c r="V158" s="19">
        <v>198600780.27000001</v>
      </c>
      <c r="W158" s="19">
        <v>0</v>
      </c>
      <c r="X158" s="19">
        <v>0</v>
      </c>
      <c r="Y158" s="19">
        <v>0</v>
      </c>
      <c r="Z158" s="19">
        <v>0</v>
      </c>
      <c r="AA158" s="19">
        <v>198600780.27000001</v>
      </c>
      <c r="AB158" s="19">
        <v>198600780.27000001</v>
      </c>
      <c r="AC158" s="19">
        <v>198600780.27000001</v>
      </c>
      <c r="AD158" s="19">
        <v>184828100</v>
      </c>
      <c r="AE158" s="19">
        <v>13772680.27</v>
      </c>
      <c r="AF158" s="19">
        <v>198600780.27000001</v>
      </c>
      <c r="AG158" s="19">
        <v>0</v>
      </c>
      <c r="AH158" s="19">
        <v>15855994.82</v>
      </c>
      <c r="AI158" s="20">
        <v>0.92606437911161443</v>
      </c>
      <c r="AJ158" s="19">
        <v>15855994.82</v>
      </c>
      <c r="AK158" s="20">
        <v>0.92606437911161443</v>
      </c>
      <c r="AL158" s="21">
        <f t="shared" si="6"/>
        <v>15855994.819999993</v>
      </c>
      <c r="AM158" s="7">
        <f t="shared" si="7"/>
        <v>92.60643791116145</v>
      </c>
      <c r="AN158" s="11"/>
      <c r="AO158" s="39">
        <f t="shared" si="8"/>
        <v>15855994.819999993</v>
      </c>
      <c r="AP158" s="24"/>
      <c r="AQ158" s="24"/>
    </row>
    <row r="159" spans="1:43" ht="51" hidden="1" x14ac:dyDescent="0.25">
      <c r="A159" s="25" t="s">
        <v>302</v>
      </c>
      <c r="B159" s="26" t="s">
        <v>303</v>
      </c>
      <c r="C159" s="4" t="s">
        <v>17</v>
      </c>
      <c r="D159" s="26"/>
      <c r="E159" s="4"/>
      <c r="F159" s="4"/>
      <c r="G159" s="4"/>
      <c r="H159" s="4"/>
      <c r="I159" s="4"/>
      <c r="J159" s="5">
        <v>0</v>
      </c>
      <c r="K159" s="27">
        <v>52145353.539999999</v>
      </c>
      <c r="L159" s="19">
        <v>51623900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52145353.539999999</v>
      </c>
      <c r="U159" s="19">
        <v>46253030.32</v>
      </c>
      <c r="V159" s="19">
        <v>46253030.32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27">
        <v>0</v>
      </c>
      <c r="AD159" s="19">
        <v>0</v>
      </c>
      <c r="AE159" s="19">
        <v>0</v>
      </c>
      <c r="AF159" s="19">
        <v>0</v>
      </c>
      <c r="AG159" s="19">
        <v>0</v>
      </c>
      <c r="AH159" s="19">
        <v>52145353.539999999</v>
      </c>
      <c r="AI159" s="20">
        <v>0</v>
      </c>
      <c r="AJ159" s="19">
        <v>52145353.539999999</v>
      </c>
      <c r="AK159" s="20">
        <v>0</v>
      </c>
      <c r="AL159" s="28">
        <f t="shared" si="6"/>
        <v>52145353.539999999</v>
      </c>
      <c r="AM159" s="29">
        <f t="shared" si="7"/>
        <v>0</v>
      </c>
      <c r="AN159" s="36">
        <f>SUMIF($B160:$B$160,$B159,$AN160:$AN$160)</f>
        <v>0</v>
      </c>
      <c r="AO159" s="37">
        <f t="shared" si="8"/>
        <v>52145353.539999999</v>
      </c>
      <c r="AP159" s="38"/>
      <c r="AQ159" s="38"/>
    </row>
    <row r="160" spans="1:43" ht="165.75" hidden="1" outlineLevel="1" x14ac:dyDescent="0.25">
      <c r="A160" s="3" t="s">
        <v>304</v>
      </c>
      <c r="B160" s="4" t="s">
        <v>303</v>
      </c>
      <c r="C160" s="4" t="s">
        <v>17</v>
      </c>
      <c r="D160" s="4" t="s">
        <v>305</v>
      </c>
      <c r="E160" s="4"/>
      <c r="F160" s="4"/>
      <c r="G160" s="4"/>
      <c r="H160" s="4"/>
      <c r="I160" s="4"/>
      <c r="J160" s="5">
        <v>0</v>
      </c>
      <c r="K160" s="14">
        <v>52145353.539999999</v>
      </c>
      <c r="L160" s="14">
        <v>51623900</v>
      </c>
      <c r="M160" s="14">
        <v>0</v>
      </c>
      <c r="N160" s="14">
        <v>0</v>
      </c>
      <c r="O160" s="14">
        <v>0</v>
      </c>
      <c r="P160" s="14">
        <v>0</v>
      </c>
      <c r="Q160" s="14">
        <v>0</v>
      </c>
      <c r="R160" s="14">
        <v>0</v>
      </c>
      <c r="S160" s="14">
        <v>0</v>
      </c>
      <c r="T160" s="14">
        <v>52145353.539999999</v>
      </c>
      <c r="U160" s="14">
        <v>46253030.32</v>
      </c>
      <c r="V160" s="14">
        <v>46253030.32</v>
      </c>
      <c r="W160" s="14">
        <v>0</v>
      </c>
      <c r="X160" s="14">
        <v>0</v>
      </c>
      <c r="Y160" s="14">
        <v>0</v>
      </c>
      <c r="Z160" s="14">
        <v>0</v>
      </c>
      <c r="AA160" s="14">
        <v>0</v>
      </c>
      <c r="AB160" s="14">
        <v>0</v>
      </c>
      <c r="AC160" s="14">
        <v>0</v>
      </c>
      <c r="AD160" s="14">
        <v>0</v>
      </c>
      <c r="AE160" s="14">
        <v>0</v>
      </c>
      <c r="AF160" s="14">
        <v>0</v>
      </c>
      <c r="AG160" s="14">
        <v>0</v>
      </c>
      <c r="AH160" s="14">
        <v>52145353.539999999</v>
      </c>
      <c r="AI160" s="15">
        <v>0</v>
      </c>
      <c r="AJ160" s="14">
        <v>52145353.539999999</v>
      </c>
      <c r="AK160" s="15">
        <v>0</v>
      </c>
      <c r="AL160" s="16">
        <f t="shared" si="6"/>
        <v>52145353.539999999</v>
      </c>
      <c r="AM160" s="7">
        <f t="shared" si="7"/>
        <v>0</v>
      </c>
      <c r="AN160" s="11"/>
      <c r="AO160" s="39">
        <f t="shared" si="8"/>
        <v>52145353.539999999</v>
      </c>
      <c r="AP160" s="24"/>
      <c r="AQ160" s="24"/>
    </row>
    <row r="161" spans="1:43" ht="12.75" hidden="1" customHeight="1" x14ac:dyDescent="0.25">
      <c r="A161" s="57" t="s">
        <v>306</v>
      </c>
      <c r="B161" s="58"/>
      <c r="C161" s="58"/>
      <c r="D161" s="58"/>
      <c r="E161" s="58"/>
      <c r="F161" s="58"/>
      <c r="G161" s="58"/>
      <c r="H161" s="58"/>
      <c r="I161" s="58"/>
      <c r="J161" s="6">
        <v>0</v>
      </c>
      <c r="K161" s="40">
        <f>K9+K14+K39+K56+K58+K74+K95+K101+K109+K125+K138+K143+K145+K150+K154+K159</f>
        <v>15311563260.109999</v>
      </c>
      <c r="L161" s="9">
        <v>14381467962.040001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15311297320.16</v>
      </c>
      <c r="U161" s="9">
        <v>11520860094.120001</v>
      </c>
      <c r="V161" s="9">
        <v>11520860094.120001</v>
      </c>
      <c r="W161" s="9">
        <v>0</v>
      </c>
      <c r="X161" s="9">
        <v>0</v>
      </c>
      <c r="Y161" s="9">
        <v>0</v>
      </c>
      <c r="Z161" s="9">
        <v>0</v>
      </c>
      <c r="AA161" s="9">
        <v>10359980866.25</v>
      </c>
      <c r="AB161" s="9">
        <v>10359980866.25</v>
      </c>
      <c r="AC161" s="40">
        <f>AC9+AC14+AC39+AC56+AC58+AC74+AC95+AC101+AC109+AC125+AC138+AC143+AC145+AC150+AC154+AC159</f>
        <v>9861047991.9499969</v>
      </c>
      <c r="AD161" s="9">
        <v>9200768714.5100002</v>
      </c>
      <c r="AE161" s="9">
        <v>660279277.44000006</v>
      </c>
      <c r="AF161" s="9">
        <v>9861047991.9500008</v>
      </c>
      <c r="AG161" s="9">
        <v>498932874.30000001</v>
      </c>
      <c r="AH161" s="9">
        <v>4951582393.8599997</v>
      </c>
      <c r="AI161" s="10">
        <v>0.67661157063172217</v>
      </c>
      <c r="AJ161" s="9">
        <v>4951316453.9099998</v>
      </c>
      <c r="AK161" s="10">
        <v>0.67662332261089819</v>
      </c>
      <c r="AL161" s="40">
        <f>AL9+AL14+AL39+AL56+AL58+AL74+AL95+AL101+AL109+AL125+AL138+AL143+AL145+AL150+AL154+AL159</f>
        <v>5450515268.1599989</v>
      </c>
      <c r="AM161" s="30">
        <f t="shared" si="7"/>
        <v>64.402620584406307</v>
      </c>
      <c r="AN161" s="40">
        <f>AN9+AN14+AN39+AN56+AN58+AN74+AN95+AN101+AN109+AN125+AN138+AN143+AN145+AN150+AN154+AN159</f>
        <v>0</v>
      </c>
      <c r="AO161" s="40">
        <f>AO9+AO14+AO39+AO56+AO58+AO74+AO95+AO101+AO109+AO125+AO138+AO143+AO145+AO150+AO154+AO159</f>
        <v>5450515268.1599989</v>
      </c>
      <c r="AP161" s="41"/>
      <c r="AQ161" s="42"/>
    </row>
    <row r="162" spans="1:43" ht="12.75" hidden="1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 t="s">
        <v>2</v>
      </c>
      <c r="W162" s="13"/>
      <c r="X162" s="13"/>
      <c r="Y162" s="13"/>
      <c r="Z162" s="13"/>
      <c r="AA162" s="13"/>
      <c r="AB162" s="13" t="s">
        <v>2</v>
      </c>
      <c r="AC162" s="13"/>
      <c r="AD162" s="13"/>
      <c r="AE162" s="13"/>
      <c r="AF162" s="13" t="s">
        <v>2</v>
      </c>
      <c r="AG162" s="13"/>
      <c r="AH162" s="13"/>
      <c r="AI162" s="13"/>
      <c r="AJ162" s="13"/>
      <c r="AK162" s="13"/>
      <c r="AL162" s="13"/>
      <c r="AM162" s="2"/>
    </row>
    <row r="163" spans="1:43" x14ac:dyDescent="0.25">
      <c r="A163" s="59"/>
      <c r="B163" s="60"/>
      <c r="C163" s="60"/>
      <c r="D163" s="60"/>
      <c r="E163" s="60"/>
      <c r="F163" s="60"/>
      <c r="G163" s="60"/>
      <c r="H163" s="60"/>
      <c r="I163" s="60"/>
      <c r="J163" s="60"/>
      <c r="K163" s="60"/>
      <c r="L163" s="60"/>
      <c r="M163" s="60"/>
      <c r="N163" s="60"/>
      <c r="O163" s="60"/>
      <c r="P163" s="60"/>
      <c r="Q163" s="60"/>
      <c r="R163" s="60"/>
      <c r="S163" s="60"/>
      <c r="T163" s="60"/>
      <c r="U163" s="60"/>
      <c r="V163" s="60"/>
      <c r="W163" s="60"/>
      <c r="X163" s="60"/>
      <c r="Y163" s="60"/>
      <c r="Z163" s="60"/>
      <c r="AA163" s="60"/>
      <c r="AB163" s="60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2"/>
    </row>
  </sheetData>
  <sheetProtection algorithmName="SHA-512" hashValue="gopkUC1lRheewpfxMe6hP9cuTiRZeFUQ0zwOJpmCoUJcip6tZ5hbbO5qXoz+hk6Bekk3tQUMN6hqLGPFJqcV3g==" saltValue="D+xB7rABGk7zRe/dqtGoiw==" spinCount="100000" sheet="1" objects="1" scenarios="1"/>
  <autoFilter ref="A8:AQ162">
    <filterColumn colId="1">
      <filters>
        <filter val="011"/>
      </filters>
    </filterColumn>
  </autoFilter>
  <mergeCells count="45">
    <mergeCell ref="Z6:Z7"/>
    <mergeCell ref="AA6:AA7"/>
    <mergeCell ref="O6:O7"/>
    <mergeCell ref="A1:K1"/>
    <mergeCell ref="A5:AL5"/>
    <mergeCell ref="A6:A7"/>
    <mergeCell ref="B6:B7"/>
    <mergeCell ref="P6:P7"/>
    <mergeCell ref="Q6:Q7"/>
    <mergeCell ref="R6:R7"/>
    <mergeCell ref="S6:S7"/>
    <mergeCell ref="T6:T7"/>
    <mergeCell ref="N6:N7"/>
    <mergeCell ref="A161:I161"/>
    <mergeCell ref="A163:AB163"/>
    <mergeCell ref="AM6:AM7"/>
    <mergeCell ref="AC6:AC7"/>
    <mergeCell ref="AD6:AD7"/>
    <mergeCell ref="AE6:AE7"/>
    <mergeCell ref="AG6:AG7"/>
    <mergeCell ref="AH6:AH7"/>
    <mergeCell ref="AI6:AI7"/>
    <mergeCell ref="U6:U7"/>
    <mergeCell ref="C6:C7"/>
    <mergeCell ref="D6:D7"/>
    <mergeCell ref="E6:E7"/>
    <mergeCell ref="F6:F7"/>
    <mergeCell ref="G6:G7"/>
    <mergeCell ref="H6:H7"/>
    <mergeCell ref="AP6:AP7"/>
    <mergeCell ref="AQ6:AQ7"/>
    <mergeCell ref="A2:AQ4"/>
    <mergeCell ref="AJ6:AJ7"/>
    <mergeCell ref="AK6:AK7"/>
    <mergeCell ref="AL6:AL7"/>
    <mergeCell ref="W6:W7"/>
    <mergeCell ref="X6:X7"/>
    <mergeCell ref="Y6:Y7"/>
    <mergeCell ref="AN6:AN7"/>
    <mergeCell ref="AO6:AO7"/>
    <mergeCell ref="I6:I7"/>
    <mergeCell ref="J6:J7"/>
    <mergeCell ref="K6:K7"/>
    <mergeCell ref="L6:L7"/>
    <mergeCell ref="M6:M7"/>
  </mergeCells>
  <pageMargins left="0.59027779102325439" right="0.59027779102325439" top="0.59027779102325439" bottom="0.59027779102325439" header="0.39375001192092896" footer="0.39375001192092896"/>
  <pageSetup paperSize="9" scale="51" fitToHeight="200" orientation="landscape" blackAndWhite="1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cp:lastPrinted>2022-10-13T14:10:55Z</cp:lastPrinted>
  <dcterms:created xsi:type="dcterms:W3CDTF">2022-10-13T11:49:45Z</dcterms:created>
  <dcterms:modified xsi:type="dcterms:W3CDTF">2022-10-14T06:16:33Z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ГРБС(5).xls</vt:lpwstr>
  </property>
  <property fmtid="{D5CDD505-2E9C-101B-9397-08002B2CF9AE}" pid="4" name="Версия клиента">
    <vt:lpwstr>22.1.19.10120 (.NET 4.7.2)</vt:lpwstr>
  </property>
  <property fmtid="{D5CDD505-2E9C-101B-9397-08002B2CF9AE}" pid="5" name="Версия базы">
    <vt:lpwstr>22.1.1542.198428684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