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Бюджетный\Скалова ЕА\Оценка качества финансового менеджмента ГАБС\2022 год\на сайт\"/>
    </mc:Choice>
  </mc:AlternateContent>
  <bookViews>
    <workbookView xWindow="0" yWindow="0" windowWidth="28800" windowHeight="12435" tabRatio="590"/>
  </bookViews>
  <sheets>
    <sheet name="результаты оценки 2022 год" sheetId="3" r:id="rId1"/>
  </sheets>
  <definedNames>
    <definedName name="_xlnm.Print_Titles" localSheetId="0">'результаты оценки 2022 год'!$A:$B,'результаты оценки 2022 год'!$2:$4</definedName>
    <definedName name="_xlnm.Print_Area" localSheetId="0">'результаты оценки 2022 год'!$A$2:$DJ$40</definedName>
  </definedNames>
  <calcPr calcId="152511"/>
</workbook>
</file>

<file path=xl/calcChain.xml><?xml version="1.0" encoding="utf-8"?>
<calcChain xmlns="http://schemas.openxmlformats.org/spreadsheetml/2006/main">
  <c r="D8" i="3" l="1"/>
  <c r="G9" i="3" l="1"/>
  <c r="AE9" i="3" l="1"/>
  <c r="AB9" i="3"/>
  <c r="Y9" i="3"/>
  <c r="P9" i="3"/>
  <c r="M9" i="3"/>
  <c r="J9" i="3"/>
  <c r="CB9" i="3"/>
  <c r="AS9" i="3"/>
  <c r="E8" i="3"/>
  <c r="D9" i="3" l="1"/>
  <c r="BQ9" i="3"/>
  <c r="BK9" i="3"/>
  <c r="AY9" i="3"/>
  <c r="AV9" i="3"/>
  <c r="H9" i="3" l="1"/>
  <c r="AC9" i="3"/>
  <c r="Z9" i="3"/>
  <c r="Q9" i="3"/>
  <c r="N9" i="3"/>
  <c r="K9" i="3"/>
  <c r="AF9" i="3"/>
  <c r="CI9" i="3"/>
  <c r="CF9" i="3"/>
  <c r="BR9" i="3"/>
  <c r="BL9" i="3"/>
  <c r="AZ9" i="3"/>
  <c r="AW9" i="3"/>
  <c r="DE9" i="3" l="1"/>
  <c r="DD9" i="3"/>
  <c r="DC9" i="3" l="1"/>
  <c r="DH9" i="3" s="1"/>
  <c r="DJ9" i="3" s="1"/>
</calcChain>
</file>

<file path=xl/comments1.xml><?xml version="1.0" encoding="utf-8"?>
<comments xmlns="http://schemas.openxmlformats.org/spreadsheetml/2006/main">
  <authors>
    <author>Скалова Елена Александровна</author>
  </authors>
  <commentList>
    <comment ref="AD12" authorId="0" shapeId="0">
      <text>
        <r>
          <rPr>
            <b/>
            <sz val="9"/>
            <color indexed="81"/>
            <rFont val="Tahoma"/>
            <family val="2"/>
            <charset val="204"/>
          </rPr>
          <t>Скалова Елена Александровна:</t>
        </r>
        <r>
          <rPr>
            <sz val="9"/>
            <color indexed="81"/>
            <rFont val="Tahoma"/>
            <family val="2"/>
            <charset val="204"/>
          </rPr>
          <t xml:space="preserve">
отраслевой отдел</t>
        </r>
      </text>
    </comment>
    <comment ref="BA14" authorId="0" shapeId="0">
      <text>
        <r>
          <rPr>
            <b/>
            <sz val="9"/>
            <color indexed="81"/>
            <rFont val="Tahoma"/>
            <family val="2"/>
            <charset val="204"/>
          </rPr>
          <t>Скалова Елена Александровна:</t>
        </r>
        <r>
          <rPr>
            <sz val="9"/>
            <color indexed="81"/>
            <rFont val="Tahoma"/>
            <family val="2"/>
            <charset val="204"/>
          </rPr>
          <t xml:space="preserve">
отраслев. Отд.</t>
        </r>
      </text>
    </comment>
    <comment ref="BG14"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P17" authorId="0" shapeId="0">
      <text>
        <r>
          <rPr>
            <b/>
            <sz val="9"/>
            <color indexed="81"/>
            <rFont val="Tahoma"/>
            <family val="2"/>
            <charset val="204"/>
          </rPr>
          <t>Скалова Елена Александровна:</t>
        </r>
        <r>
          <rPr>
            <sz val="9"/>
            <color indexed="81"/>
            <rFont val="Tahoma"/>
            <family val="2"/>
            <charset val="204"/>
          </rPr>
          <t xml:space="preserve">
отрасл. отдел</t>
        </r>
      </text>
    </comment>
    <comment ref="AG18" authorId="0" shapeId="0">
      <text>
        <r>
          <rPr>
            <b/>
            <sz val="9"/>
            <color indexed="81"/>
            <rFont val="Tahoma"/>
            <family val="2"/>
            <charset val="204"/>
          </rPr>
          <t>Скалова Елена Александровна:</t>
        </r>
        <r>
          <rPr>
            <sz val="9"/>
            <color indexed="81"/>
            <rFont val="Tahoma"/>
            <family val="2"/>
            <charset val="204"/>
          </rPr>
          <t xml:space="preserve">
ОМБО</t>
        </r>
      </text>
    </comment>
    <comment ref="AP18"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BY18"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D19"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P19"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BY19"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CG19"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D20" authorId="0" shapeId="0">
      <text>
        <r>
          <rPr>
            <b/>
            <sz val="9"/>
            <color indexed="81"/>
            <rFont val="Tahoma"/>
            <family val="2"/>
            <charset val="204"/>
          </rPr>
          <t>Скалова Елена Александровна:</t>
        </r>
        <r>
          <rPr>
            <sz val="9"/>
            <color indexed="81"/>
            <rFont val="Tahoma"/>
            <family val="2"/>
            <charset val="204"/>
          </rPr>
          <t xml:space="preserve">
отдел долга</t>
        </r>
      </text>
    </comment>
    <comment ref="AF20" authorId="0" shapeId="0">
      <text>
        <r>
          <rPr>
            <b/>
            <sz val="9"/>
            <color indexed="81"/>
            <rFont val="Tahoma"/>
            <family val="2"/>
            <charset val="204"/>
          </rPr>
          <t>Скалова Елена Александровна:</t>
        </r>
        <r>
          <rPr>
            <sz val="9"/>
            <color indexed="81"/>
            <rFont val="Tahoma"/>
            <family val="2"/>
            <charset val="204"/>
          </rPr>
          <t xml:space="preserve">
отдел долша</t>
        </r>
      </text>
    </comment>
    <comment ref="CG20"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CG22" authorId="0" shapeId="0">
      <text>
        <r>
          <rPr>
            <b/>
            <sz val="9"/>
            <color indexed="81"/>
            <rFont val="Tahoma"/>
            <family val="2"/>
            <charset val="204"/>
          </rPr>
          <t>Скалова Елена Александровна:</t>
        </r>
        <r>
          <rPr>
            <sz val="9"/>
            <color indexed="81"/>
            <rFont val="Tahoma"/>
            <family val="2"/>
            <charset val="204"/>
          </rPr>
          <t xml:space="preserve">
отраслев. отдел</t>
        </r>
      </text>
    </comment>
    <comment ref="AD23" authorId="0" shapeId="0">
      <text>
        <r>
          <rPr>
            <b/>
            <sz val="9"/>
            <color indexed="81"/>
            <rFont val="Tahoma"/>
            <family val="2"/>
            <charset val="204"/>
          </rPr>
          <t>Скалова Елена Александровна:</t>
        </r>
        <r>
          <rPr>
            <sz val="9"/>
            <color indexed="81"/>
            <rFont val="Tahoma"/>
            <family val="2"/>
            <charset val="204"/>
          </rPr>
          <t xml:space="preserve">
отд. отраслев.</t>
        </r>
      </text>
    </comment>
    <comment ref="CG24" authorId="0" shapeId="0">
      <text>
        <r>
          <rPr>
            <b/>
            <sz val="9"/>
            <color indexed="81"/>
            <rFont val="Tahoma"/>
            <family val="2"/>
            <charset val="204"/>
          </rPr>
          <t>Скалова Елена Александровна:</t>
        </r>
        <r>
          <rPr>
            <sz val="9"/>
            <color indexed="81"/>
            <rFont val="Tahoma"/>
            <family val="2"/>
            <charset val="204"/>
          </rPr>
          <t xml:space="preserve">
отд. Отраслев.</t>
        </r>
      </text>
    </comment>
    <comment ref="CG25"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D26" authorId="0" shapeId="0">
      <text>
        <r>
          <rPr>
            <b/>
            <sz val="9"/>
            <color indexed="81"/>
            <rFont val="Tahoma"/>
            <family val="2"/>
            <charset val="204"/>
          </rPr>
          <t>Скалова Елена Александровна:</t>
        </r>
        <r>
          <rPr>
            <sz val="9"/>
            <color indexed="81"/>
            <rFont val="Tahoma"/>
            <family val="2"/>
            <charset val="204"/>
          </rPr>
          <t xml:space="preserve">
отрасл. отдел</t>
        </r>
      </text>
    </comment>
    <comment ref="AD27" authorId="0" shapeId="0">
      <text>
        <r>
          <rPr>
            <b/>
            <sz val="9"/>
            <color indexed="81"/>
            <rFont val="Tahoma"/>
            <family val="2"/>
            <charset val="204"/>
          </rPr>
          <t>Скалова Елена Александровна:</t>
        </r>
        <r>
          <rPr>
            <sz val="9"/>
            <color indexed="81"/>
            <rFont val="Tahoma"/>
            <family val="2"/>
            <charset val="204"/>
          </rPr>
          <t xml:space="preserve">
отд. ЖКХ и отрасл. отд</t>
        </r>
      </text>
    </comment>
    <comment ref="AP27"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BY27"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AP28"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R2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P2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BY2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D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P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BA30" authorId="0" shapeId="0">
      <text>
        <r>
          <rPr>
            <b/>
            <sz val="9"/>
            <color indexed="81"/>
            <rFont val="Tahoma"/>
            <family val="2"/>
            <charset val="204"/>
          </rPr>
          <t>Скалова Елена Александровна:</t>
        </r>
        <r>
          <rPr>
            <sz val="9"/>
            <color indexed="81"/>
            <rFont val="Tahoma"/>
            <family val="2"/>
            <charset val="204"/>
          </rPr>
          <t xml:space="preserve">
отрасл. отдел</t>
        </r>
      </text>
    </comment>
    <comment ref="BD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BG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CG30"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D31"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D33"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CG33"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CL33"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P34"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 ref="AD35" authorId="0" shapeId="0">
      <text>
        <r>
          <rPr>
            <b/>
            <sz val="9"/>
            <color indexed="81"/>
            <rFont val="Tahoma"/>
            <family val="2"/>
            <charset val="204"/>
          </rPr>
          <t>Скалова Елена Александровна:</t>
        </r>
        <r>
          <rPr>
            <sz val="9"/>
            <color indexed="81"/>
            <rFont val="Tahoma"/>
            <family val="2"/>
            <charset val="204"/>
          </rPr>
          <t xml:space="preserve">
отд. ЖКХ и отд. Отрасл.</t>
        </r>
      </text>
    </comment>
    <comment ref="CG35" authorId="0" shapeId="0">
      <text>
        <r>
          <rPr>
            <b/>
            <sz val="9"/>
            <color indexed="81"/>
            <rFont val="Tahoma"/>
            <family val="2"/>
            <charset val="204"/>
          </rPr>
          <t>Скалова Елена Александровна:</t>
        </r>
        <r>
          <rPr>
            <sz val="9"/>
            <color indexed="81"/>
            <rFont val="Tahoma"/>
            <family val="2"/>
            <charset val="204"/>
          </rPr>
          <t xml:space="preserve">
отд. ЖКХ и отр. Отд.</t>
        </r>
      </text>
    </comment>
    <comment ref="AD36" authorId="0" shapeId="0">
      <text>
        <r>
          <rPr>
            <b/>
            <sz val="9"/>
            <color indexed="81"/>
            <rFont val="Tahoma"/>
            <family val="2"/>
            <charset val="204"/>
          </rPr>
          <t xml:space="preserve">Скалова Елена Александровна 
</t>
        </r>
        <r>
          <rPr>
            <sz val="9"/>
            <color indexed="81"/>
            <rFont val="Tahoma"/>
            <family val="2"/>
            <charset val="204"/>
          </rPr>
          <t>отдел ЖКХ и отд. Отрасл.</t>
        </r>
      </text>
    </comment>
    <comment ref="AP36" authorId="0" shapeId="0">
      <text>
        <r>
          <rPr>
            <b/>
            <sz val="9"/>
            <color indexed="81"/>
            <rFont val="Tahoma"/>
            <family val="2"/>
            <charset val="204"/>
          </rPr>
          <t>Скалова Елена Александровна:</t>
        </r>
        <r>
          <rPr>
            <sz val="9"/>
            <color indexed="81"/>
            <rFont val="Tahoma"/>
            <family val="2"/>
            <charset val="204"/>
          </rPr>
          <t xml:space="preserve">
отд. ЖКХ</t>
        </r>
      </text>
    </comment>
    <comment ref="CG36" authorId="0" shapeId="0">
      <text>
        <r>
          <rPr>
            <b/>
            <sz val="9"/>
            <color indexed="81"/>
            <rFont val="Tahoma"/>
            <family val="2"/>
            <charset val="204"/>
          </rPr>
          <t>Скалова Елена Александровна:</t>
        </r>
        <r>
          <rPr>
            <sz val="9"/>
            <color indexed="81"/>
            <rFont val="Tahoma"/>
            <family val="2"/>
            <charset val="204"/>
          </rPr>
          <t xml:space="preserve">
ЖКХ</t>
        </r>
      </text>
    </comment>
    <comment ref="AD39" authorId="0" shapeId="0">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List>
</comments>
</file>

<file path=xl/sharedStrings.xml><?xml version="1.0" encoding="utf-8"?>
<sst xmlns="http://schemas.openxmlformats.org/spreadsheetml/2006/main" count="706" uniqueCount="260">
  <si>
    <t>Код ГАБС</t>
  </si>
  <si>
    <t>Департамент жилищно-коммунального хозяйства Ивановской области</t>
  </si>
  <si>
    <t>Департамент финансов Ивановской области</t>
  </si>
  <si>
    <t>Избирательная комиссия Ивановской области</t>
  </si>
  <si>
    <t>001</t>
  </si>
  <si>
    <t>004</t>
  </si>
  <si>
    <t>012</t>
  </si>
  <si>
    <t>013</t>
  </si>
  <si>
    <t>021</t>
  </si>
  <si>
    <t>022</t>
  </si>
  <si>
    <t>030</t>
  </si>
  <si>
    <t>041</t>
  </si>
  <si>
    <t>Правительство Ивановской области</t>
  </si>
  <si>
    <t>Департамент строительства и архитектуры Ивановской области</t>
  </si>
  <si>
    <t>Департамент экономического развития и торговли Ивановской области</t>
  </si>
  <si>
    <t>002</t>
  </si>
  <si>
    <t>011</t>
  </si>
  <si>
    <t>014</t>
  </si>
  <si>
    <t>024</t>
  </si>
  <si>
    <t>040</t>
  </si>
  <si>
    <t>Департамент сельского хозяйства и продовольствия Ивановской области</t>
  </si>
  <si>
    <t>010</t>
  </si>
  <si>
    <t>Комитет Ивановской области по лесному хозяйству</t>
  </si>
  <si>
    <t>034</t>
  </si>
  <si>
    <t>Комитет Ивановской области по труду, содействию занятости населения и трудовой миграции</t>
  </si>
  <si>
    <t>037</t>
  </si>
  <si>
    <t>Департамент здравоохранения Ивановской области</t>
  </si>
  <si>
    <t>Департамент образования Ивановской области</t>
  </si>
  <si>
    <t>Департамент внутренней политики Ивановской области</t>
  </si>
  <si>
    <t>Департамент социальной защиты населения Ивановской области</t>
  </si>
  <si>
    <t>005</t>
  </si>
  <si>
    <t>008</t>
  </si>
  <si>
    <t>009</t>
  </si>
  <si>
    <t>023</t>
  </si>
  <si>
    <t>Бюджетное планирование</t>
  </si>
  <si>
    <t>Исполнение бюджета</t>
  </si>
  <si>
    <t>Ивановская областная Дума</t>
  </si>
  <si>
    <t>Oi</t>
  </si>
  <si>
    <t>Р</t>
  </si>
  <si>
    <t>Расчет оценки качества финансового менеджмента ГАБС</t>
  </si>
  <si>
    <t>042</t>
  </si>
  <si>
    <t>Показатели качества финансового менеджмента ГАБС</t>
  </si>
  <si>
    <t>Наименование ГАБС</t>
  </si>
  <si>
    <t>Департамент управления имуществом Ивановской области</t>
  </si>
  <si>
    <t>Департамент конкурсов и аукционов Ивановской области</t>
  </si>
  <si>
    <t>007</t>
  </si>
  <si>
    <t>Учет и отчетность</t>
  </si>
  <si>
    <t>Отклонение фактического поступления налоговых и неналоговых доходов (за исключением невыясненных поступлений) областного бюджета по закрепленным за ГАБС видам доходов бюджета от первоначально прогнозируемого уровня</t>
  </si>
  <si>
    <t xml:space="preserve">Равномерность расходов ГАБС                                                                             
</t>
  </si>
  <si>
    <t>Перечень услуг (работ), оказываемых (предоставляемых) подведомственными ГАБС государственными учреждениями за плату</t>
  </si>
  <si>
    <t>Служба ветеринарии Ивановской области</t>
  </si>
  <si>
    <t>Департамент дорожного хозяйства и транспорта Ивановской области</t>
  </si>
  <si>
    <t>Департамент культуры и туризма Ивановской области</t>
  </si>
  <si>
    <t>Департамент развития информационного общества Ивановской области</t>
  </si>
  <si>
    <t>Департамент природных ресурсов и экологии Ивановской области</t>
  </si>
  <si>
    <t>027</t>
  </si>
  <si>
    <t>Р 1.1</t>
  </si>
  <si>
    <t>Р 1.2</t>
  </si>
  <si>
    <t>Количество изменений, внесенных в сводную бюджетную роспись областного бюджета в случае перераспределения бюджетных ассигнований между кодами подгрупп видов расходов классификации расходов бюджетов и в лимиты бюджетных обязательств в случае перераспределения между элементами видов расходов классификации расходов бюджетов</t>
  </si>
  <si>
    <t>Р 1.3</t>
  </si>
  <si>
    <t>Р 1.4</t>
  </si>
  <si>
    <t>Количество изменений, вносимых в утвержденные ГАБС государственные задания на оказание (выполнение) государственных услуг (работ)</t>
  </si>
  <si>
    <t>Р 1.5</t>
  </si>
  <si>
    <t>Р 1. 6</t>
  </si>
  <si>
    <t>Р 1.7</t>
  </si>
  <si>
    <t>Р 1.8</t>
  </si>
  <si>
    <t>Р 2.1</t>
  </si>
  <si>
    <t>Объем не освоенных на конец отчетного финансового года бюджетных ассигнований</t>
  </si>
  <si>
    <t>Р 2.2</t>
  </si>
  <si>
    <t>Организация мониторинга заработной платы в государственных учреждениях, подведомственных ГАБС, по основному, административно-управленческому и вспомогательному персоналу</t>
  </si>
  <si>
    <t>Р 2.3</t>
  </si>
  <si>
    <t>Проведение в течение финансового года мониторинга значений целевых показателей оказания государственных услуг (выполнения работ), закрепленных в государственных заданиях на оказание государственных услуг (выполнение работ) государственными учреждениями, подведомственными ГАБС</t>
  </si>
  <si>
    <t>Р 2.4</t>
  </si>
  <si>
    <t>Р 2.5</t>
  </si>
  <si>
    <t>Эффективность управления кредиторской задолженностью</t>
  </si>
  <si>
    <t>Р 2.6</t>
  </si>
  <si>
    <t>Удельный вес государственных учреждений, выполнивших государственное задание на 100%, в общем количестве государственных учреждений, подведомственных ГАБС, которым установлены государственные задания</t>
  </si>
  <si>
    <t>Р 2.7</t>
  </si>
  <si>
    <t>Р 2.8</t>
  </si>
  <si>
    <t>Р 2.9</t>
  </si>
  <si>
    <t>Количество нарушений ГАБС сроков предоставления сведений, необходимых для составления и ведения кассового плана исполнения областного бюджета</t>
  </si>
  <si>
    <t>Соблюдение сроков представления ГАБС годовой бюджетной отчетности</t>
  </si>
  <si>
    <t>Р 3.1</t>
  </si>
  <si>
    <t>Представление в составе годовой бюджетной отчетности сведений о мерах по повышению эффективности расходования бюджетных средств</t>
  </si>
  <si>
    <t>Р 3.2</t>
  </si>
  <si>
    <t>Р 4.1</t>
  </si>
  <si>
    <t>№ 
п/п</t>
  </si>
  <si>
    <t xml:space="preserve">Доля суммы изменений, внесенных в сводную бюджетную роспись областного бюджета и лимиты бюджетных обязательств в течение отчетного года
</t>
  </si>
  <si>
    <t>Контрольно-счетная палата Ивановской области</t>
  </si>
  <si>
    <t>003</t>
  </si>
  <si>
    <t>Комитет Ивановской области ЗАГС</t>
  </si>
  <si>
    <t>017</t>
  </si>
  <si>
    <t>Департамент энергетики и тарифов Ивановской области</t>
  </si>
  <si>
    <t>018</t>
  </si>
  <si>
    <t>Служба государственной жилищной инспекции Ивановской области</t>
  </si>
  <si>
    <t>019</t>
  </si>
  <si>
    <t>Служба государственного строительного надзора Ивановской области</t>
  </si>
  <si>
    <t>020</t>
  </si>
  <si>
    <t>Департамент спорта Ивановской области</t>
  </si>
  <si>
    <t>Служба государственного финансового контроля Ивановской области</t>
  </si>
  <si>
    <t>043</t>
  </si>
  <si>
    <t>Комитет Ивановской области по государственной охране объектов культурного наследия</t>
  </si>
  <si>
    <t>Количество внесенных изменений в закон Ивановской области об областном бюджете</t>
  </si>
  <si>
    <t>Количество изменений в утвержденные базовые нормативы затрат на оказание государственных услуг (нормативные затраты на выполнение работ) (за исключением изменений, вносимых в течение финансового года в связи с принятыми решениями Правительства Ивановской области об индексации заработной платы работников государственных учреждений, повышением минимального размера оплаты труда)</t>
  </si>
  <si>
    <t>Корректность указания правовых оснований возникновения расходного обязательства Ивановской области, финансового обеспечения и расходования средств областного бюджета в реестре расходных обязательств Ивановской области (в количественном выражении)</t>
  </si>
  <si>
    <t>Корректность указания правовых оснований возникновения расходного обязательства Ивановской области, финансового обеспечения и расходования средств областного бюджета в реестре расходных обязательств Ивановской области (в денежном выражении)</t>
  </si>
  <si>
    <t>Р 1.9</t>
  </si>
  <si>
    <t>Соблюдение ГАБС сроков представления в Департамент финансов документов и материалов, необходимых для составления проекта областного бюджета на очередной финансовый год и плановый период, а также для подготовки документов и материалов, представляемых одновременно с проектом областного бюджета в Ивановскую областную Думу</t>
  </si>
  <si>
    <t>Р 1.10</t>
  </si>
  <si>
    <t>Доля субсидий бюджетам муниципальных образований Ивановской области, соглашения о предоставлении которых заключены в сроки, установленные постановлением Правительства Ивановской области от 23.03.2016 N 65-п "О предоставлении и распределении субсидий из областного бюджета бюджетам муниципальных образований Ивановской области"</t>
  </si>
  <si>
    <t>Р 1.11</t>
  </si>
  <si>
    <t>Доля субсидий бюджетам муниципальных образований Ивановской области, нормативные правовые акты Правительства Ивановской области о распределении которых между бюджетами муниципальных образований Ивановской области утверждены в сроки, установленные постановлением Правительства Ивановской области от 23.03.2016 N 65-п "О предоставлении и распределении субсидий из областного бюджета бюджетам муниципальных образований Ивановской области"</t>
  </si>
  <si>
    <t>Р 1.12</t>
  </si>
  <si>
    <t>Доля объема субсидий, предусмотренных для предоставления ГАБС бюджетам муниципальных образований Ивановской области в отчетном финансовом году, распределенных законом об областном бюджете в первоначальной редакции, в общем объеме субсидий, предусмотренных ГАБС для предоставления бюджетам муниципальных образований Ивановской области в отчетном финансовом году, утвержденных законом об областном бюджете (в первоначальной редакции)</t>
  </si>
  <si>
    <t>Результаты оценки качества финансового менеджмента ГАБС по показателям качества финансового менеджмента за 2018 год</t>
  </si>
  <si>
    <t>Р 1.13</t>
  </si>
  <si>
    <t xml:space="preserve">Количество случаев недоведения в соответствии с законом об областном бюджете (законом о внесении изменений в закон об областном бюджете) лимитов бюджетных обязательств до ГАБС по расходам на предоставление из областного бюджета субсидий бюджетам муниципальных образований Ивановской области, иным некоммерческим организациям, не являющимся государственными (муниципальными) учреждениями, а также юридическим лицам, индивидуальным предпринимателям, физическим лицам - производителям товаров, работ, услуг в связи с отсутствием порядков предоставления указанных субсидий, утвержденных Правительством Ивановской области
</t>
  </si>
  <si>
    <t>Удельный вес государственных учреждений в общем количестве государственных учреждений, подведомственных ГАБС, в которых оплата труда руководителей определяется с учетом результатов достижения ими ключевых показателей эффективности деятельности</t>
  </si>
  <si>
    <t>Доля объема взысканных в отчетном году средств из областного бюджета в связи с выявлением фактов нарушения ГАБС условий предоставления (расходования) и (или) нецелевого использования межбюджетных трансфертов из федерального бюджета в общем объеме указанных трансфертов</t>
  </si>
  <si>
    <t>Р 2.10</t>
  </si>
  <si>
    <t>Достижение целевых значений показателей результативности использования субсидий, предоставленных из федерального бюджета бюджету Ивановской области</t>
  </si>
  <si>
    <t>Р 2.11</t>
  </si>
  <si>
    <t>Полнота и своевременность опубликования информации подведомственными ГАБС государственными учреждениями на официальном сайте для размещения информации о государственных (муниципальных) учреждениях (www.bus.gov.ru), в том числе государственных заданий на оказание государственных услуг, планов финансово-хозяйственной деятельности, показателей бюджетных смет, балансов государственных учреждений, отчетов о результатах деятельности государственных учреждений и об использовании закрепленного за ними имущества, находящегося в собственности Ивановской области</t>
  </si>
  <si>
    <t>Р 5.1</t>
  </si>
  <si>
    <t>Р 5.2</t>
  </si>
  <si>
    <t>Р 5.3</t>
  </si>
  <si>
    <t>Р 5.4</t>
  </si>
  <si>
    <t>Участие в судебных заседаниях, по которым ГАБС выступает в качестве представителя ответчика по искам к Ивановской области</t>
  </si>
  <si>
    <t>Доля фактического участия ГАБС в судебных заседаниях в общем количестве заседаний, назначенных судом</t>
  </si>
  <si>
    <t xml:space="preserve">Доля фактического направления ГАБС в суд отзывов (возражений) на исковые заявления от количества предъявленных исковых заявлений и направленных заявителем в суд дополнений (изменений) в общем количестве исковых требований по соответствующим делам
</t>
  </si>
  <si>
    <t>Доля суммы средств, выплаченных из областного бюджета на основании предъявленных исполнительных листов, от суммы заявленных исковых требований об обращении взыскания на средства областного бюджета (в ходе судебных заседаний, по которым ГАБС являлся представителем ответчика - Ивановской области)</t>
  </si>
  <si>
    <t>Своевременность и полнота представления ГАБС в Департамент финансов в соответствии со статьей 242.2 Бюджетного кодекса Российской Федерации информации о результатах рассмотрения дела в суде и информации о наличии оснований для обжалования судебного акта</t>
  </si>
  <si>
    <t>045</t>
  </si>
  <si>
    <t>*</t>
  </si>
  <si>
    <t>Уд.вес направления</t>
  </si>
  <si>
    <t>2.</t>
  </si>
  <si>
    <t>1.</t>
  </si>
  <si>
    <t>3.</t>
  </si>
  <si>
    <t>4.</t>
  </si>
  <si>
    <t>5.</t>
  </si>
  <si>
    <t>Оценка по направлению 1</t>
  </si>
  <si>
    <t>O1.1</t>
  </si>
  <si>
    <t>P1.1</t>
  </si>
  <si>
    <t>P1.2</t>
  </si>
  <si>
    <t>O1.2</t>
  </si>
  <si>
    <t>P1.3</t>
  </si>
  <si>
    <t>O1.3</t>
  </si>
  <si>
    <t>P1.4</t>
  </si>
  <si>
    <t>O1.4</t>
  </si>
  <si>
    <t>P1.5</t>
  </si>
  <si>
    <t>O1.5</t>
  </si>
  <si>
    <t>P1.6</t>
  </si>
  <si>
    <t>O1.6</t>
  </si>
  <si>
    <t>P1.7</t>
  </si>
  <si>
    <t>O1.7</t>
  </si>
  <si>
    <t>P1.8</t>
  </si>
  <si>
    <t>O1.8</t>
  </si>
  <si>
    <t>P1.9</t>
  </si>
  <si>
    <t>O1.9</t>
  </si>
  <si>
    <t>P1.10</t>
  </si>
  <si>
    <t>O1.10</t>
  </si>
  <si>
    <t>P1.11</t>
  </si>
  <si>
    <t>O1.11</t>
  </si>
  <si>
    <t>P1.12</t>
  </si>
  <si>
    <t>O1.12</t>
  </si>
  <si>
    <t>P1.13</t>
  </si>
  <si>
    <t>O1.13</t>
  </si>
  <si>
    <t>P2.1</t>
  </si>
  <si>
    <t>O2.1</t>
  </si>
  <si>
    <t>O2.2</t>
  </si>
  <si>
    <t>P2.2</t>
  </si>
  <si>
    <t>P2.3</t>
  </si>
  <si>
    <t>O2.3</t>
  </si>
  <si>
    <t>P2.4</t>
  </si>
  <si>
    <t>O2.4</t>
  </si>
  <si>
    <t>P2.5</t>
  </si>
  <si>
    <t>O2.5</t>
  </si>
  <si>
    <t>P2.6</t>
  </si>
  <si>
    <t>O2.6</t>
  </si>
  <si>
    <t>P2.7</t>
  </si>
  <si>
    <t>O2.7</t>
  </si>
  <si>
    <t>P2.8</t>
  </si>
  <si>
    <t>O2.8</t>
  </si>
  <si>
    <t>P2.9</t>
  </si>
  <si>
    <t>O2.9</t>
  </si>
  <si>
    <t>P2.10</t>
  </si>
  <si>
    <t>O2.10</t>
  </si>
  <si>
    <t>O2.11</t>
  </si>
  <si>
    <t>P2.11</t>
  </si>
  <si>
    <t xml:space="preserve">Уд.вес направления </t>
  </si>
  <si>
    <t>d1.1</t>
  </si>
  <si>
    <t>d1.2</t>
  </si>
  <si>
    <t>d1.3</t>
  </si>
  <si>
    <t>d1.4</t>
  </si>
  <si>
    <t>d1.5</t>
  </si>
  <si>
    <t>d1.6</t>
  </si>
  <si>
    <t>d1.7</t>
  </si>
  <si>
    <t>d1.8</t>
  </si>
  <si>
    <t>d1.9</t>
  </si>
  <si>
    <t>d1.10</t>
  </si>
  <si>
    <t>d1.11</t>
  </si>
  <si>
    <t>d1.12</t>
  </si>
  <si>
    <t>d1.13</t>
  </si>
  <si>
    <t>d2</t>
  </si>
  <si>
    <t>d1</t>
  </si>
  <si>
    <t>d2.1</t>
  </si>
  <si>
    <t>d2.2</t>
  </si>
  <si>
    <t>d2.3</t>
  </si>
  <si>
    <t>d2.4</t>
  </si>
  <si>
    <t>d2.5</t>
  </si>
  <si>
    <t>d2.6</t>
  </si>
  <si>
    <t>d2.7</t>
  </si>
  <si>
    <t>d2.8</t>
  </si>
  <si>
    <t>d2.9</t>
  </si>
  <si>
    <t>d2.10</t>
  </si>
  <si>
    <t>d2.11</t>
  </si>
  <si>
    <t>d3</t>
  </si>
  <si>
    <t>P3.1</t>
  </si>
  <si>
    <t>d3.1</t>
  </si>
  <si>
    <t>O3.1</t>
  </si>
  <si>
    <t>P3.2</t>
  </si>
  <si>
    <t>d3.2</t>
  </si>
  <si>
    <t>O3.2</t>
  </si>
  <si>
    <t>Оценка по направлению 2</t>
  </si>
  <si>
    <t>Оценка по направлению 3</t>
  </si>
  <si>
    <t>O1</t>
  </si>
  <si>
    <t>O2</t>
  </si>
  <si>
    <t>O3</t>
  </si>
  <si>
    <t>d4</t>
  </si>
  <si>
    <t>P4.1</t>
  </si>
  <si>
    <t>d4.1</t>
  </si>
  <si>
    <t>O4.1</t>
  </si>
  <si>
    <t>O4</t>
  </si>
  <si>
    <t>d5</t>
  </si>
  <si>
    <t>P5.1</t>
  </si>
  <si>
    <t>d5.1</t>
  </si>
  <si>
    <t>O5.1</t>
  </si>
  <si>
    <t>P5.2</t>
  </si>
  <si>
    <t>d5.2</t>
  </si>
  <si>
    <t>O5.2</t>
  </si>
  <si>
    <t>P5.3</t>
  </si>
  <si>
    <t>d5.3</t>
  </si>
  <si>
    <t>O5.3</t>
  </si>
  <si>
    <t>P5.4</t>
  </si>
  <si>
    <t>d5.4</t>
  </si>
  <si>
    <t>O5.4</t>
  </si>
  <si>
    <t>Оценка по направлению 4</t>
  </si>
  <si>
    <t>Оценка по направлению 5</t>
  </si>
  <si>
    <t>O5</t>
  </si>
  <si>
    <t xml:space="preserve">Оценка качества финансового менеджмента
</t>
  </si>
  <si>
    <t>O</t>
  </si>
  <si>
    <t>K</t>
  </si>
  <si>
    <t>R</t>
  </si>
  <si>
    <t xml:space="preserve">Итоговая рейтинговая оценка качества финансового менеджмента
</t>
  </si>
  <si>
    <t>* - неоцениваемый показатель/направление</t>
  </si>
  <si>
    <t>Коэффициент сложности управления финансами</t>
  </si>
  <si>
    <t>№ п/п</t>
  </si>
  <si>
    <t>Обеспечение открытости  и 
доступности  информации</t>
  </si>
  <si>
    <t xml:space="preserve">                                                                                 Результаты оценки качества финансового менеджмента главных администраторов средств областного бюджета по показателям качества финансового менеджмента за 2022 год</t>
  </si>
  <si>
    <t xml:space="preserve">Комитет Ивановской области по делам гражданской обороны и защиты населения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</si>
</sst>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30" x14ac:knownFonts="1">
    <font>
      <sz val="11"/>
      <color theme="1"/>
      <name val="Calibri"/>
      <family val="2"/>
      <charset val="204"/>
      <scheme val="minor"/>
    </font>
    <font>
      <sz val="9"/>
      <color theme="1"/>
      <name val="Times New Roman"/>
      <family val="1"/>
      <charset val="204"/>
    </font>
    <font>
      <sz val="9"/>
      <name val="Times New Roman"/>
      <family val="1"/>
      <charset val="204"/>
    </font>
    <font>
      <sz val="11"/>
      <name val="Calibri"/>
      <family val="2"/>
      <charset val="204"/>
      <scheme val="minor"/>
    </font>
    <font>
      <sz val="8"/>
      <color theme="1"/>
      <name val="Times New Roman"/>
      <family val="1"/>
      <charset val="204"/>
    </font>
    <font>
      <sz val="8"/>
      <color theme="1"/>
      <name val="Calibri"/>
      <family val="2"/>
      <charset val="204"/>
      <scheme val="minor"/>
    </font>
    <font>
      <sz val="11"/>
      <color theme="1"/>
      <name val="Times New Roman"/>
      <family val="1"/>
      <charset val="204"/>
    </font>
    <font>
      <sz val="11"/>
      <name val="Times New Roman"/>
      <family val="1"/>
      <charset val="204"/>
    </font>
    <font>
      <b/>
      <sz val="9"/>
      <color theme="1"/>
      <name val="Times New Roman"/>
      <family val="1"/>
      <charset val="204"/>
    </font>
    <font>
      <b/>
      <sz val="8"/>
      <color theme="1"/>
      <name val="Times New Roman"/>
      <family val="1"/>
      <charset val="204"/>
    </font>
    <font>
      <sz val="11"/>
      <color theme="1"/>
      <name val="Calibri"/>
      <family val="2"/>
      <charset val="204"/>
      <scheme val="minor"/>
    </font>
    <font>
      <sz val="10"/>
      <color theme="1"/>
      <name val="Arial"/>
      <family val="2"/>
      <charset val="204"/>
    </font>
    <font>
      <sz val="14"/>
      <color theme="1"/>
      <name val="Times New Roman"/>
      <family val="1"/>
      <charset val="204"/>
    </font>
    <font>
      <sz val="14"/>
      <name val="Times New Roman"/>
      <family val="1"/>
      <charset val="204"/>
    </font>
    <font>
      <b/>
      <sz val="10"/>
      <color rgb="FF000000"/>
      <name val="Arial CYR"/>
    </font>
    <font>
      <sz val="10"/>
      <color rgb="FF000000"/>
      <name val="Arial Cyr"/>
    </font>
    <font>
      <sz val="10"/>
      <name val="Arial"/>
      <family val="2"/>
      <charset val="204"/>
    </font>
    <font>
      <sz val="11"/>
      <color rgb="FFFF0000"/>
      <name val="Times New Roman"/>
      <family val="1"/>
      <charset val="204"/>
    </font>
    <font>
      <sz val="9"/>
      <color rgb="FFFF0000"/>
      <name val="Times New Roman"/>
      <family val="1"/>
      <charset val="204"/>
    </font>
    <font>
      <sz val="11"/>
      <color rgb="FFFF0000"/>
      <name val="Calibri"/>
      <family val="2"/>
      <charset val="204"/>
      <scheme val="minor"/>
    </font>
    <font>
      <b/>
      <sz val="12"/>
      <color theme="1"/>
      <name val="Times New Roman"/>
      <family val="1"/>
      <charset val="204"/>
    </font>
    <font>
      <sz val="12"/>
      <name val="Times New Roman"/>
      <family val="1"/>
      <charset val="204"/>
    </font>
    <font>
      <sz val="9"/>
      <color indexed="81"/>
      <name val="Tahoma"/>
      <family val="2"/>
      <charset val="204"/>
    </font>
    <font>
      <b/>
      <sz val="9"/>
      <color indexed="81"/>
      <name val="Tahoma"/>
      <family val="2"/>
      <charset val="204"/>
    </font>
    <font>
      <sz val="8"/>
      <name val="Times New Roman"/>
      <family val="1"/>
      <charset val="204"/>
    </font>
    <font>
      <b/>
      <sz val="9"/>
      <name val="Times New Roman"/>
      <family val="1"/>
      <charset val="204"/>
    </font>
    <font>
      <b/>
      <sz val="11"/>
      <name val="Times New Roman"/>
      <family val="1"/>
      <charset val="204"/>
    </font>
    <font>
      <b/>
      <sz val="11"/>
      <color rgb="FFFF0000"/>
      <name val="Times New Roman"/>
      <family val="1"/>
      <charset val="204"/>
    </font>
    <font>
      <b/>
      <sz val="8"/>
      <name val="Calibri"/>
      <family val="2"/>
      <charset val="204"/>
      <scheme val="minor"/>
    </font>
    <font>
      <b/>
      <sz val="9"/>
      <color rgb="FFFF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FFFF"/>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9" fontId="10" fillId="0" borderId="0" applyFont="0" applyFill="0" applyBorder="0" applyAlignment="0" applyProtection="0"/>
    <xf numFmtId="0" fontId="11" fillId="0" borderId="0"/>
    <xf numFmtId="9" fontId="11" fillId="0" borderId="0" applyFont="0" applyFill="0" applyBorder="0" applyAlignment="0" applyProtection="0"/>
    <xf numFmtId="4" fontId="14" fillId="7" borderId="10">
      <alignment horizontal="right" vertical="top" shrinkToFit="1"/>
    </xf>
    <xf numFmtId="0" fontId="15" fillId="0" borderId="0"/>
    <xf numFmtId="0" fontId="14" fillId="0" borderId="10">
      <alignment vertical="top" wrapText="1"/>
    </xf>
  </cellStyleXfs>
  <cellXfs count="236">
    <xf numFmtId="0" fontId="0" fillId="0" borderId="0" xfId="0"/>
    <xf numFmtId="0" fontId="0" fillId="0" borderId="0" xfId="0" applyBorder="1"/>
    <xf numFmtId="0" fontId="0" fillId="2" borderId="0" xfId="0" applyFill="1"/>
    <xf numFmtId="0" fontId="5" fillId="0" borderId="0" xfId="0" applyFont="1"/>
    <xf numFmtId="0" fontId="6" fillId="2" borderId="0" xfId="0" applyFont="1" applyFill="1"/>
    <xf numFmtId="0" fontId="0" fillId="0" borderId="0" xfId="0" applyFill="1"/>
    <xf numFmtId="0" fontId="1" fillId="2" borderId="0" xfId="0" applyFont="1" applyFill="1" applyAlignment="1">
      <alignment horizontal="left" vertical="top" wrapText="1"/>
    </xf>
    <xf numFmtId="2" fontId="0" fillId="2" borderId="0" xfId="0" applyNumberFormat="1" applyFill="1"/>
    <xf numFmtId="2" fontId="1" fillId="4" borderId="1"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0" fillId="6" borderId="0" xfId="0" applyFill="1"/>
    <xf numFmtId="0" fontId="0" fillId="3" borderId="0" xfId="0" applyFill="1"/>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 xfId="0" applyFont="1" applyFill="1" applyBorder="1" applyAlignment="1">
      <alignment horizontal="center" vertical="top"/>
    </xf>
    <xf numFmtId="0" fontId="1" fillId="2" borderId="0" xfId="0" applyFont="1" applyFill="1" applyBorder="1"/>
    <xf numFmtId="0" fontId="1" fillId="0" borderId="0" xfId="0" applyFont="1" applyFill="1" applyBorder="1"/>
    <xf numFmtId="0" fontId="6" fillId="0" borderId="0" xfId="0" applyFont="1" applyFill="1" applyBorder="1"/>
    <xf numFmtId="164" fontId="0" fillId="2" borderId="0" xfId="0" applyNumberFormat="1" applyFill="1"/>
    <xf numFmtId="0" fontId="1" fillId="2" borderId="8" xfId="0" applyFont="1" applyFill="1" applyBorder="1" applyAlignment="1">
      <alignment vertical="center" wrapText="1"/>
    </xf>
    <xf numFmtId="0" fontId="1" fillId="3" borderId="1" xfId="0" applyFont="1" applyFill="1" applyBorder="1" applyAlignment="1">
      <alignment horizontal="center" vertical="top"/>
    </xf>
    <xf numFmtId="0" fontId="1" fillId="2" borderId="8" xfId="0" applyFont="1" applyFill="1" applyBorder="1" applyAlignment="1">
      <alignment horizontal="center" vertical="center"/>
    </xf>
    <xf numFmtId="0" fontId="8" fillId="2" borderId="0" xfId="0" applyFont="1" applyFill="1" applyBorder="1" applyAlignment="1"/>
    <xf numFmtId="0" fontId="6" fillId="2" borderId="9" xfId="0" applyFont="1" applyFill="1" applyBorder="1" applyAlignment="1">
      <alignment vertical="center"/>
    </xf>
    <xf numFmtId="0" fontId="13" fillId="2" borderId="1" xfId="0" applyFont="1" applyFill="1" applyBorder="1" applyAlignment="1">
      <alignment vertical="top" wrapText="1"/>
    </xf>
    <xf numFmtId="0" fontId="13" fillId="0" borderId="1" xfId="0" applyFont="1" applyFill="1" applyBorder="1" applyAlignment="1">
      <alignment vertical="top" wrapText="1"/>
    </xf>
    <xf numFmtId="164" fontId="1" fillId="0" borderId="0" xfId="0" applyNumberFormat="1" applyFont="1" applyFill="1" applyBorder="1"/>
    <xf numFmtId="2" fontId="1" fillId="0" borderId="0" xfId="0" applyNumberFormat="1" applyFont="1" applyFill="1" applyBorder="1"/>
    <xf numFmtId="166" fontId="1" fillId="0" borderId="0" xfId="1" applyNumberFormat="1" applyFont="1" applyFill="1" applyBorder="1"/>
    <xf numFmtId="2" fontId="6" fillId="0" borderId="0" xfId="0" applyNumberFormat="1" applyFont="1" applyFill="1"/>
    <xf numFmtId="164" fontId="6" fillId="0" borderId="0" xfId="0" applyNumberFormat="1" applyFont="1" applyFill="1"/>
    <xf numFmtId="0" fontId="6" fillId="0" borderId="0" xfId="0" applyFont="1" applyFill="1"/>
    <xf numFmtId="0" fontId="7" fillId="2" borderId="1" xfId="0" applyFont="1" applyFill="1" applyBorder="1" applyAlignment="1">
      <alignment horizontal="center" vertical="top"/>
    </xf>
    <xf numFmtId="0" fontId="17" fillId="3" borderId="1" xfId="0" applyFont="1" applyFill="1" applyBorder="1" applyAlignment="1">
      <alignment horizontal="center" vertical="top"/>
    </xf>
    <xf numFmtId="0" fontId="17" fillId="2" borderId="1" xfId="0" applyFont="1" applyFill="1" applyBorder="1" applyAlignment="1">
      <alignment horizontal="center" vertical="top"/>
    </xf>
    <xf numFmtId="2" fontId="17" fillId="3" borderId="1" xfId="0" applyNumberFormat="1" applyFont="1" applyFill="1" applyBorder="1" applyAlignment="1">
      <alignment horizontal="center" vertical="top"/>
    </xf>
    <xf numFmtId="0" fontId="18" fillId="2" borderId="1" xfId="0" applyFont="1" applyFill="1" applyBorder="1" applyAlignment="1">
      <alignment horizontal="center" vertical="top"/>
    </xf>
    <xf numFmtId="0" fontId="18" fillId="3" borderId="1" xfId="0" applyFont="1" applyFill="1" applyBorder="1" applyAlignment="1">
      <alignment horizontal="center" vertical="top"/>
    </xf>
    <xf numFmtId="0" fontId="8" fillId="6" borderId="0" xfId="0" applyFont="1" applyFill="1" applyBorder="1" applyAlignment="1"/>
    <xf numFmtId="0" fontId="7" fillId="2" borderId="1" xfId="0" applyFont="1" applyFill="1" applyBorder="1" applyAlignment="1">
      <alignment horizontal="center" vertical="center"/>
    </xf>
    <xf numFmtId="2" fontId="7" fillId="2" borderId="1" xfId="0" applyNumberFormat="1" applyFont="1" applyFill="1" applyBorder="1" applyAlignment="1">
      <alignment horizontal="center" vertical="top"/>
    </xf>
    <xf numFmtId="0" fontId="3" fillId="2" borderId="0" xfId="0" applyFont="1" applyFill="1"/>
    <xf numFmtId="4" fontId="7" fillId="2" borderId="1" xfId="0" applyNumberFormat="1" applyFont="1" applyFill="1" applyBorder="1" applyAlignment="1">
      <alignment horizontal="center" vertical="top"/>
    </xf>
    <xf numFmtId="0" fontId="4" fillId="3"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6" fillId="3" borderId="0" xfId="0" applyFont="1" applyFill="1"/>
    <xf numFmtId="0" fontId="7" fillId="3" borderId="1" xfId="0" applyFont="1" applyFill="1" applyBorder="1" applyAlignment="1">
      <alignment horizontal="center" vertical="center"/>
    </xf>
    <xf numFmtId="2" fontId="7" fillId="3" borderId="1" xfId="0" applyNumberFormat="1" applyFont="1" applyFill="1" applyBorder="1" applyAlignment="1">
      <alignment horizontal="center" vertical="top"/>
    </xf>
    <xf numFmtId="0" fontId="7" fillId="3" borderId="1" xfId="0" applyFont="1" applyFill="1" applyBorder="1" applyAlignment="1">
      <alignment horizontal="center" vertical="top"/>
    </xf>
    <xf numFmtId="0" fontId="8" fillId="3" borderId="0" xfId="0" applyFont="1" applyFill="1" applyBorder="1" applyAlignment="1"/>
    <xf numFmtId="2" fontId="4" fillId="3" borderId="1" xfId="0" applyNumberFormat="1" applyFont="1" applyFill="1" applyBorder="1" applyAlignment="1">
      <alignment horizontal="center" vertical="top" wrapText="1"/>
    </xf>
    <xf numFmtId="164" fontId="1" fillId="3" borderId="0" xfId="0" applyNumberFormat="1" applyFont="1" applyFill="1" applyBorder="1"/>
    <xf numFmtId="2" fontId="6" fillId="3" borderId="0" xfId="0" applyNumberFormat="1" applyFont="1" applyFill="1"/>
    <xf numFmtId="2" fontId="1" fillId="3" borderId="0" xfId="0" applyNumberFormat="1" applyFont="1" applyFill="1" applyAlignment="1">
      <alignment horizontal="left" vertical="top" wrapText="1"/>
    </xf>
    <xf numFmtId="2" fontId="0" fillId="3" borderId="0" xfId="0" applyNumberFormat="1" applyFill="1"/>
    <xf numFmtId="2" fontId="7" fillId="3" borderId="1" xfId="0" applyNumberFormat="1" applyFont="1" applyFill="1" applyBorder="1" applyAlignment="1">
      <alignment horizontal="center" vertical="center" wrapText="1"/>
    </xf>
    <xf numFmtId="166" fontId="17" fillId="3" borderId="1" xfId="1" applyNumberFormat="1" applyFont="1" applyFill="1" applyBorder="1" applyAlignment="1">
      <alignment horizontal="center" vertical="top"/>
    </xf>
    <xf numFmtId="0" fontId="2" fillId="0" borderId="0" xfId="0" applyFont="1" applyFill="1" applyBorder="1"/>
    <xf numFmtId="0" fontId="1" fillId="2" borderId="0" xfId="0" applyFont="1" applyFill="1" applyAlignment="1">
      <alignment horizontal="left" vertical="top" wrapText="1"/>
    </xf>
    <xf numFmtId="0" fontId="8" fillId="2" borderId="0" xfId="0" applyFont="1" applyFill="1" applyBorder="1" applyAlignment="1">
      <alignment horizontal="center"/>
    </xf>
    <xf numFmtId="0" fontId="2" fillId="3" borderId="1" xfId="0" applyFont="1" applyFill="1" applyBorder="1" applyAlignment="1">
      <alignment horizontal="center" vertical="top"/>
    </xf>
    <xf numFmtId="0" fontId="2" fillId="2" borderId="1" xfId="0" applyFont="1" applyFill="1" applyBorder="1" applyAlignment="1">
      <alignment horizontal="center" vertical="top"/>
    </xf>
    <xf numFmtId="2" fontId="7" fillId="2" borderId="1" xfId="0" applyNumberFormat="1" applyFont="1" applyFill="1" applyBorder="1" applyAlignment="1">
      <alignment horizontal="center" vertical="center"/>
    </xf>
    <xf numFmtId="2" fontId="17" fillId="3" borderId="1"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0" fillId="6" borderId="0" xfId="0" applyFill="1" applyAlignment="1">
      <alignment horizontal="center" vertical="center"/>
    </xf>
    <xf numFmtId="0" fontId="1" fillId="3" borderId="1" xfId="0" applyFont="1" applyFill="1" applyBorder="1" applyAlignment="1">
      <alignment horizontal="center" vertical="center"/>
    </xf>
    <xf numFmtId="0" fontId="0" fillId="2" borderId="0" xfId="0" applyFill="1" applyAlignment="1">
      <alignment horizontal="center"/>
    </xf>
    <xf numFmtId="49" fontId="1" fillId="3"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2" fontId="4" fillId="6" borderId="1" xfId="0" applyNumberFormat="1" applyFont="1" applyFill="1" applyBorder="1" applyAlignment="1">
      <alignment horizontal="center" vertical="top" wrapText="1"/>
    </xf>
    <xf numFmtId="2" fontId="0" fillId="6" borderId="0" xfId="0" applyNumberFormat="1" applyFill="1"/>
    <xf numFmtId="0" fontId="0" fillId="0" borderId="0" xfId="0" applyFill="1" applyAlignment="1">
      <alignment horizontal="center" vertical="center"/>
    </xf>
    <xf numFmtId="0" fontId="8"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2" borderId="0" xfId="0" applyFill="1" applyAlignment="1">
      <alignment horizontal="center" vertical="center"/>
    </xf>
    <xf numFmtId="2" fontId="8" fillId="2" borderId="0" xfId="0" applyNumberFormat="1" applyFont="1" applyFill="1" applyBorder="1" applyAlignment="1"/>
    <xf numFmtId="2" fontId="1" fillId="0" borderId="0" xfId="0" applyNumberFormat="1" applyFont="1" applyFill="1" applyBorder="1" applyAlignment="1">
      <alignment horizontal="right"/>
    </xf>
    <xf numFmtId="164" fontId="4" fillId="5" borderId="1" xfId="0" applyNumberFormat="1" applyFont="1" applyFill="1" applyBorder="1" applyAlignment="1">
      <alignment horizontal="center" vertical="top" wrapText="1"/>
    </xf>
    <xf numFmtId="164" fontId="17" fillId="3" borderId="1" xfId="0" applyNumberFormat="1" applyFont="1" applyFill="1" applyBorder="1" applyAlignment="1">
      <alignment horizontal="center" vertical="top"/>
    </xf>
    <xf numFmtId="0" fontId="6" fillId="2" borderId="1" xfId="0" applyFont="1" applyFill="1" applyBorder="1" applyAlignment="1">
      <alignment vertical="center"/>
    </xf>
    <xf numFmtId="164" fontId="18" fillId="3" borderId="1" xfId="0" applyNumberFormat="1" applyFont="1" applyFill="1" applyBorder="1" applyAlignment="1">
      <alignment horizontal="center" vertical="top"/>
    </xf>
    <xf numFmtId="0" fontId="25" fillId="2" borderId="0" xfId="0" applyFont="1" applyFill="1" applyBorder="1" applyAlignment="1"/>
    <xf numFmtId="0" fontId="2" fillId="2" borderId="0" xfId="0" applyFont="1" applyFill="1" applyBorder="1"/>
    <xf numFmtId="0" fontId="7" fillId="2" borderId="0" xfId="0" applyFont="1" applyFill="1"/>
    <xf numFmtId="0" fontId="2" fillId="2" borderId="0" xfId="0" applyFont="1" applyFill="1" applyAlignment="1">
      <alignment horizontal="left" vertical="top" wrapText="1"/>
    </xf>
    <xf numFmtId="0" fontId="25" fillId="0" borderId="0" xfId="0" applyFont="1" applyFill="1" applyBorder="1" applyAlignment="1"/>
    <xf numFmtId="0" fontId="2" fillId="0" borderId="1" xfId="0" applyFont="1" applyFill="1" applyBorder="1" applyAlignment="1">
      <alignment horizontal="center" vertical="top"/>
    </xf>
    <xf numFmtId="0" fontId="7" fillId="0" borderId="1" xfId="0" applyFont="1" applyFill="1" applyBorder="1" applyAlignment="1">
      <alignment horizontal="center" vertical="top"/>
    </xf>
    <xf numFmtId="0" fontId="7" fillId="0" borderId="1" xfId="0" applyFont="1" applyFill="1" applyBorder="1" applyAlignment="1">
      <alignment horizontal="center" vertical="center"/>
    </xf>
    <xf numFmtId="0" fontId="7" fillId="0" borderId="0" xfId="0" applyFont="1" applyFill="1"/>
    <xf numFmtId="0" fontId="3" fillId="0" borderId="0" xfId="0" applyFont="1" applyFill="1"/>
    <xf numFmtId="0" fontId="7" fillId="3" borderId="0" xfId="0" applyFont="1" applyFill="1"/>
    <xf numFmtId="0" fontId="3" fillId="3" borderId="0" xfId="0" applyFont="1" applyFill="1"/>
    <xf numFmtId="0" fontId="7" fillId="0" borderId="0" xfId="0" applyFont="1" applyFill="1" applyBorder="1"/>
    <xf numFmtId="0" fontId="2" fillId="0" borderId="0" xfId="0" applyFont="1" applyFill="1" applyAlignment="1">
      <alignment horizontal="left" vertical="top" wrapText="1"/>
    </xf>
    <xf numFmtId="0" fontId="8" fillId="0" borderId="0" xfId="0" applyFont="1" applyFill="1" applyBorder="1" applyAlignment="1"/>
    <xf numFmtId="0" fontId="17" fillId="0" borderId="1" xfId="0" applyFont="1" applyFill="1" applyBorder="1" applyAlignment="1">
      <alignment horizontal="center" vertical="top"/>
    </xf>
    <xf numFmtId="0" fontId="1" fillId="0" borderId="0" xfId="0" applyFont="1" applyFill="1" applyAlignment="1">
      <alignment horizontal="left" vertical="top" wrapText="1"/>
    </xf>
    <xf numFmtId="0" fontId="8"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2" fillId="0" borderId="1" xfId="0" applyFont="1" applyFill="1" applyBorder="1" applyAlignment="1">
      <alignment vertical="top" wrapText="1"/>
    </xf>
    <xf numFmtId="2" fontId="17" fillId="0" borderId="1" xfId="0" applyNumberFormat="1" applyFont="1" applyFill="1" applyBorder="1" applyAlignment="1">
      <alignment horizontal="center" vertical="top"/>
    </xf>
    <xf numFmtId="165" fontId="16" fillId="0" borderId="1" xfId="2" applyNumberFormat="1" applyFont="1" applyFill="1" applyBorder="1" applyAlignment="1">
      <alignment horizontal="center" vertical="center"/>
    </xf>
    <xf numFmtId="0" fontId="12" fillId="0" borderId="1" xfId="0" applyFont="1" applyFill="1" applyBorder="1" applyAlignment="1">
      <alignment vertical="center" wrapText="1"/>
    </xf>
    <xf numFmtId="0" fontId="0" fillId="0" borderId="0" xfId="0" applyFill="1" applyAlignment="1">
      <alignment vertical="center"/>
    </xf>
    <xf numFmtId="0" fontId="13" fillId="0" borderId="1" xfId="0" applyFont="1" applyFill="1" applyBorder="1" applyAlignment="1">
      <alignment horizontal="left" vertical="top" wrapText="1"/>
    </xf>
    <xf numFmtId="0" fontId="3" fillId="0" borderId="0" xfId="0" applyFont="1" applyFill="1" applyAlignment="1">
      <alignment horizontal="center" vertical="center"/>
    </xf>
    <xf numFmtId="2" fontId="1" fillId="3" borderId="0" xfId="0" applyNumberFormat="1" applyFont="1" applyFill="1" applyBorder="1"/>
    <xf numFmtId="164" fontId="2" fillId="3" borderId="1" xfId="0" applyNumberFormat="1" applyFont="1" applyFill="1" applyBorder="1" applyAlignment="1">
      <alignment horizontal="center" vertical="center"/>
    </xf>
    <xf numFmtId="0" fontId="7" fillId="6" borderId="1" xfId="0" applyFont="1" applyFill="1" applyBorder="1" applyAlignment="1">
      <alignment horizontal="center" vertical="top"/>
    </xf>
    <xf numFmtId="164" fontId="7" fillId="3" borderId="1" xfId="0" applyNumberFormat="1" applyFont="1" applyFill="1" applyBorder="1" applyAlignment="1">
      <alignment horizontal="center" vertical="center"/>
    </xf>
    <xf numFmtId="0" fontId="25" fillId="2" borderId="6" xfId="0"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1" xfId="0" applyFont="1" applyFill="1" applyBorder="1" applyAlignment="1">
      <alignment horizontal="center" vertical="top" wrapText="1"/>
    </xf>
    <xf numFmtId="0" fontId="26" fillId="0"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2" fontId="26" fillId="2" borderId="1" xfId="0" applyNumberFormat="1" applyFont="1" applyFill="1" applyBorder="1" applyAlignment="1">
      <alignment horizontal="center" vertical="top" wrapText="1"/>
    </xf>
    <xf numFmtId="0" fontId="27" fillId="2" borderId="1" xfId="0" applyFont="1" applyFill="1" applyBorder="1" applyAlignment="1">
      <alignment horizontal="center" vertical="top" wrapText="1"/>
    </xf>
    <xf numFmtId="0" fontId="26" fillId="0" borderId="1" xfId="0" applyFont="1" applyFill="1" applyBorder="1" applyAlignment="1">
      <alignment horizontal="center" vertical="top" wrapText="1"/>
    </xf>
    <xf numFmtId="4" fontId="26" fillId="2" borderId="1" xfId="0" applyNumberFormat="1" applyFont="1" applyFill="1" applyBorder="1" applyAlignment="1">
      <alignment horizontal="center" vertical="top" wrapText="1"/>
    </xf>
    <xf numFmtId="164" fontId="27" fillId="5" borderId="1" xfId="0" applyNumberFormat="1" applyFont="1" applyFill="1" applyBorder="1" applyAlignment="1">
      <alignment horizontal="center" vertical="top" wrapText="1"/>
    </xf>
    <xf numFmtId="2" fontId="27" fillId="6" borderId="1" xfId="0" applyNumberFormat="1" applyFont="1" applyFill="1" applyBorder="1" applyAlignment="1">
      <alignment horizontal="center" vertical="top" wrapText="1"/>
    </xf>
    <xf numFmtId="0" fontId="27" fillId="6" borderId="1" xfId="0" applyFont="1" applyFill="1" applyBorder="1" applyAlignment="1">
      <alignment horizontal="center" vertical="center" wrapText="1"/>
    </xf>
    <xf numFmtId="0" fontId="27" fillId="6" borderId="1" xfId="0" applyFont="1" applyFill="1" applyBorder="1" applyAlignment="1">
      <alignment horizontal="center" vertical="top" wrapText="1"/>
    </xf>
    <xf numFmtId="0" fontId="28" fillId="0" borderId="0" xfId="0" applyFont="1"/>
    <xf numFmtId="2" fontId="7"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top"/>
    </xf>
    <xf numFmtId="0" fontId="21" fillId="0" borderId="1" xfId="0" applyFont="1" applyFill="1" applyBorder="1" applyAlignment="1">
      <alignment horizontal="center" vertical="top"/>
    </xf>
    <xf numFmtId="164"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xf>
    <xf numFmtId="166" fontId="7" fillId="0" borderId="1" xfId="1" applyNumberFormat="1" applyFont="1" applyFill="1" applyBorder="1" applyAlignment="1">
      <alignment horizontal="center" vertical="center"/>
    </xf>
    <xf numFmtId="164" fontId="7" fillId="0" borderId="1" xfId="0" applyNumberFormat="1" applyFont="1" applyFill="1" applyBorder="1" applyAlignment="1">
      <alignment horizontal="center" vertical="top"/>
    </xf>
    <xf numFmtId="166" fontId="7" fillId="0" borderId="1" xfId="1" applyNumberFormat="1" applyFont="1" applyFill="1" applyBorder="1" applyAlignment="1">
      <alignment horizontal="center" vertical="top"/>
    </xf>
    <xf numFmtId="165" fontId="16" fillId="0" borderId="1" xfId="2" applyNumberFormat="1" applyFont="1" applyFill="1" applyBorder="1" applyAlignment="1">
      <alignment horizontal="center" vertical="top"/>
    </xf>
    <xf numFmtId="2" fontId="26" fillId="3" borderId="1" xfId="0" applyNumberFormat="1" applyFont="1" applyFill="1" applyBorder="1" applyAlignment="1">
      <alignment horizontal="center" vertical="top" wrapText="1"/>
    </xf>
    <xf numFmtId="0" fontId="26" fillId="3" borderId="1" xfId="0" applyFont="1" applyFill="1" applyBorder="1" applyAlignment="1">
      <alignment horizontal="center" vertical="top" wrapText="1"/>
    </xf>
    <xf numFmtId="0" fontId="29" fillId="0" borderId="0" xfId="0" applyFont="1" applyFill="1" applyBorder="1" applyAlignment="1"/>
    <xf numFmtId="0" fontId="18" fillId="0" borderId="0" xfId="0" applyFont="1" applyFill="1" applyAlignment="1">
      <alignment horizontal="left" vertical="top" wrapText="1"/>
    </xf>
    <xf numFmtId="0" fontId="19" fillId="0" borderId="0" xfId="0" applyFont="1" applyFill="1"/>
    <xf numFmtId="0" fontId="17" fillId="2" borderId="0" xfId="0" applyFont="1" applyFill="1"/>
    <xf numFmtId="0" fontId="19" fillId="2" borderId="0" xfId="0" applyFont="1" applyFill="1"/>
    <xf numFmtId="164" fontId="7" fillId="3" borderId="1" xfId="0" applyNumberFormat="1" applyFont="1" applyFill="1" applyBorder="1" applyAlignment="1">
      <alignment horizontal="center" vertical="top"/>
    </xf>
    <xf numFmtId="0" fontId="13" fillId="0" borderId="1" xfId="0" applyFont="1" applyFill="1" applyBorder="1" applyAlignment="1">
      <alignment horizontal="center" vertical="center" wrapText="1"/>
    </xf>
    <xf numFmtId="0" fontId="3" fillId="0" borderId="0" xfId="0" applyFont="1" applyFill="1" applyAlignment="1">
      <alignment horizontal="center"/>
    </xf>
    <xf numFmtId="0" fontId="13" fillId="0" borderId="1" xfId="0" applyFont="1" applyFill="1" applyBorder="1" applyAlignment="1">
      <alignment horizontal="left" wrapText="1"/>
    </xf>
    <xf numFmtId="0" fontId="2" fillId="0" borderId="1" xfId="0" applyFont="1" applyFill="1" applyBorder="1" applyAlignment="1">
      <alignment horizontal="left" vertical="center"/>
    </xf>
    <xf numFmtId="49" fontId="7" fillId="0" borderId="1" xfId="0" applyNumberFormat="1" applyFont="1" applyFill="1" applyBorder="1" applyAlignment="1">
      <alignment horizontal="center" vertical="top"/>
    </xf>
    <xf numFmtId="0" fontId="3" fillId="0" borderId="0" xfId="0" applyFont="1" applyFill="1" applyAlignment="1">
      <alignment vertical="top"/>
    </xf>
    <xf numFmtId="166" fontId="7" fillId="0" borderId="5"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2" fontId="7" fillId="8" borderId="1" xfId="0" applyNumberFormat="1" applyFont="1" applyFill="1" applyBorder="1" applyAlignment="1">
      <alignment horizontal="center" vertical="center"/>
    </xf>
    <xf numFmtId="2" fontId="24" fillId="8" borderId="1" xfId="0" applyNumberFormat="1" applyFont="1" applyFill="1" applyBorder="1" applyAlignment="1">
      <alignment horizontal="center" vertical="top" wrapText="1"/>
    </xf>
    <xf numFmtId="2" fontId="26" fillId="8" borderId="1" xfId="0" applyNumberFormat="1" applyFont="1" applyFill="1" applyBorder="1" applyAlignment="1">
      <alignment horizontal="center" vertical="top" wrapText="1"/>
    </xf>
    <xf numFmtId="2" fontId="18" fillId="8" borderId="1" xfId="0" applyNumberFormat="1" applyFont="1" applyFill="1" applyBorder="1" applyAlignment="1">
      <alignment horizontal="center" vertical="top"/>
    </xf>
    <xf numFmtId="2" fontId="7" fillId="8" borderId="1" xfId="0" applyNumberFormat="1" applyFont="1" applyFill="1" applyBorder="1" applyAlignment="1">
      <alignment horizontal="center" vertical="top"/>
    </xf>
    <xf numFmtId="0" fontId="4" fillId="8" borderId="1" xfId="0" applyFont="1" applyFill="1" applyBorder="1" applyAlignment="1">
      <alignment horizontal="center" vertical="top" wrapText="1"/>
    </xf>
    <xf numFmtId="0" fontId="26" fillId="8" borderId="1" xfId="0" applyFont="1" applyFill="1" applyBorder="1" applyAlignment="1">
      <alignment horizontal="center" vertical="top" wrapText="1"/>
    </xf>
    <xf numFmtId="0" fontId="17" fillId="8" borderId="1" xfId="0" applyFont="1" applyFill="1" applyBorder="1" applyAlignment="1">
      <alignment horizontal="center" vertical="top"/>
    </xf>
    <xf numFmtId="0" fontId="24" fillId="8" borderId="1" xfId="0" applyFont="1" applyFill="1" applyBorder="1" applyAlignment="1">
      <alignment horizontal="center" vertical="top" wrapText="1"/>
    </xf>
    <xf numFmtId="2" fontId="17" fillId="8" borderId="1" xfId="0" applyNumberFormat="1" applyFont="1" applyFill="1" applyBorder="1" applyAlignment="1">
      <alignment horizontal="center" vertical="top"/>
    </xf>
    <xf numFmtId="164" fontId="8" fillId="3" borderId="0" xfId="0" applyNumberFormat="1" applyFont="1" applyFill="1" applyBorder="1" applyAlignment="1">
      <alignment horizontal="center" vertical="center"/>
    </xf>
    <xf numFmtId="164" fontId="0" fillId="3" borderId="0" xfId="0" applyNumberFormat="1" applyFill="1" applyAlignment="1">
      <alignment horizontal="center" vertical="center"/>
    </xf>
    <xf numFmtId="164" fontId="1" fillId="3" borderId="1" xfId="0" applyNumberFormat="1" applyFont="1" applyFill="1" applyBorder="1" applyAlignment="1">
      <alignment horizontal="center" vertical="center" wrapText="1"/>
    </xf>
    <xf numFmtId="164" fontId="26" fillId="3" borderId="1" xfId="0" applyNumberFormat="1" applyFont="1" applyFill="1" applyBorder="1" applyAlignment="1">
      <alignment horizontal="center" vertical="center" wrapText="1"/>
    </xf>
    <xf numFmtId="2" fontId="26" fillId="8" borderId="1" xfId="0" applyNumberFormat="1" applyFont="1" applyFill="1" applyBorder="1" applyAlignment="1">
      <alignment horizontal="center" vertical="center" wrapText="1"/>
    </xf>
    <xf numFmtId="2" fontId="2" fillId="8" borderId="1" xfId="0" applyNumberFormat="1" applyFont="1" applyFill="1" applyBorder="1" applyAlignment="1">
      <alignment horizontal="center" vertical="center"/>
    </xf>
    <xf numFmtId="2" fontId="8" fillId="2" borderId="0" xfId="0" applyNumberFormat="1" applyFont="1" applyFill="1" applyBorder="1" applyAlignment="1">
      <alignment horizontal="center" vertical="center"/>
    </xf>
    <xf numFmtId="2" fontId="0" fillId="2" borderId="0" xfId="0" applyNumberFormat="1" applyFill="1" applyAlignment="1">
      <alignment horizontal="center" vertical="center"/>
    </xf>
    <xf numFmtId="166" fontId="7" fillId="2" borderId="1" xfId="1" applyNumberFormat="1" applyFont="1" applyFill="1" applyBorder="1" applyAlignment="1">
      <alignment horizontal="center" vertical="top"/>
    </xf>
    <xf numFmtId="0" fontId="2"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164" fontId="7" fillId="2" borderId="1" xfId="0" applyNumberFormat="1" applyFont="1" applyFill="1" applyBorder="1" applyAlignment="1">
      <alignment horizontal="center" vertical="center"/>
    </xf>
    <xf numFmtId="164" fontId="7" fillId="2" borderId="1" xfId="0" applyNumberFormat="1" applyFont="1" applyFill="1" applyBorder="1" applyAlignment="1">
      <alignment horizontal="center" vertical="top"/>
    </xf>
    <xf numFmtId="165" fontId="3" fillId="2" borderId="1" xfId="3" applyNumberFormat="1" applyFont="1" applyFill="1" applyBorder="1" applyAlignment="1">
      <alignment horizontal="center" vertical="center"/>
    </xf>
    <xf numFmtId="165" fontId="16" fillId="2" borderId="1" xfId="2"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0" xfId="0" applyFont="1" applyFill="1" applyBorder="1" applyAlignment="1">
      <alignment horizont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 fillId="2" borderId="0" xfId="0" applyFont="1" applyFill="1" applyAlignment="1">
      <alignment horizontal="left" vertical="top" wrapText="1"/>
    </xf>
    <xf numFmtId="0" fontId="8" fillId="2" borderId="4" xfId="0" applyFont="1" applyFill="1" applyBorder="1" applyAlignment="1">
      <alignment horizontal="center" vertical="center"/>
    </xf>
    <xf numFmtId="0" fontId="1" fillId="2" borderId="5" xfId="0" applyFont="1" applyFill="1" applyBorder="1" applyAlignment="1">
      <alignment horizontal="center" vertical="center" wrapText="1"/>
    </xf>
    <xf numFmtId="0" fontId="0" fillId="2" borderId="5" xfId="0" applyFill="1" applyBorder="1"/>
    <xf numFmtId="2" fontId="8" fillId="2" borderId="5" xfId="0" applyNumberFormat="1" applyFont="1" applyFill="1" applyBorder="1" applyAlignment="1">
      <alignment horizontal="center" vertical="top" wrapText="1"/>
    </xf>
    <xf numFmtId="0" fontId="8"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20" fillId="2" borderId="0" xfId="0" applyFont="1" applyFill="1" applyBorder="1" applyAlignment="1">
      <alignment horizontal="center"/>
    </xf>
    <xf numFmtId="0" fontId="20" fillId="2" borderId="0" xfId="0" applyFont="1" applyFill="1" applyBorder="1" applyAlignment="1"/>
    <xf numFmtId="2" fontId="1" fillId="8" borderId="6" xfId="0" applyNumberFormat="1" applyFont="1" applyFill="1" applyBorder="1" applyAlignment="1">
      <alignment horizontal="center" vertical="center" wrapText="1"/>
    </xf>
    <xf numFmtId="164" fontId="1" fillId="3" borderId="6" xfId="0" applyNumberFormat="1" applyFont="1" applyFill="1" applyBorder="1" applyAlignment="1">
      <alignment horizontal="center" vertical="center" wrapText="1"/>
    </xf>
    <xf numFmtId="0" fontId="4" fillId="2" borderId="6" xfId="0" applyFont="1" applyFill="1" applyBorder="1" applyAlignment="1">
      <alignment horizontal="center" vertical="top" wrapText="1"/>
    </xf>
    <xf numFmtId="0" fontId="4" fillId="0"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2" fontId="4" fillId="2" borderId="6" xfId="0" applyNumberFormat="1" applyFont="1" applyFill="1" applyBorder="1" applyAlignment="1">
      <alignment horizontal="center" vertical="top" wrapText="1"/>
    </xf>
    <xf numFmtId="0" fontId="24" fillId="2" borderId="6" xfId="0" applyFont="1" applyFill="1" applyBorder="1" applyAlignment="1">
      <alignment horizontal="center" vertical="top" wrapText="1"/>
    </xf>
    <xf numFmtId="0" fontId="24" fillId="0" borderId="6" xfId="0" applyFont="1" applyFill="1" applyBorder="1" applyAlignment="1">
      <alignment horizontal="center" vertical="top" wrapText="1"/>
    </xf>
    <xf numFmtId="0" fontId="4" fillId="0" borderId="6" xfId="0" applyFont="1" applyFill="1" applyBorder="1" applyAlignment="1">
      <alignment horizontal="center" vertical="top" wrapText="1"/>
    </xf>
    <xf numFmtId="2" fontId="24" fillId="8" borderId="6" xfId="0" applyNumberFormat="1" applyFont="1" applyFill="1" applyBorder="1" applyAlignment="1">
      <alignment horizontal="center" vertical="top" wrapText="1"/>
    </xf>
    <xf numFmtId="2" fontId="4" fillId="3" borderId="6" xfId="0" applyNumberFormat="1" applyFont="1" applyFill="1" applyBorder="1" applyAlignment="1">
      <alignment horizontal="center" vertical="top" wrapText="1"/>
    </xf>
    <xf numFmtId="0" fontId="4" fillId="8"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24" fillId="8" borderId="6" xfId="0" applyFont="1" applyFill="1" applyBorder="1" applyAlignment="1">
      <alignment horizontal="center" vertical="top" wrapText="1"/>
    </xf>
    <xf numFmtId="2" fontId="1" fillId="2" borderId="1" xfId="0" applyNumberFormat="1" applyFont="1" applyFill="1" applyBorder="1" applyAlignment="1">
      <alignment horizontal="center" vertical="center" wrapText="1"/>
    </xf>
    <xf numFmtId="164" fontId="0" fillId="3" borderId="1" xfId="0" applyNumberFormat="1" applyFill="1" applyBorder="1" applyAlignment="1">
      <alignment horizontal="center" vertical="center"/>
    </xf>
    <xf numFmtId="0" fontId="1" fillId="2" borderId="1" xfId="0" applyFont="1" applyFill="1" applyBorder="1" applyAlignment="1">
      <alignment horizontal="center" vertical="top"/>
    </xf>
    <xf numFmtId="0" fontId="2" fillId="2" borderId="1" xfId="0" applyFont="1" applyFill="1" applyBorder="1" applyAlignment="1">
      <alignment horizontal="center" vertical="top"/>
    </xf>
    <xf numFmtId="0" fontId="1" fillId="2" borderId="1" xfId="0" applyFont="1" applyFill="1" applyBorder="1" applyAlignment="1">
      <alignment horizontal="center" vertical="center"/>
    </xf>
    <xf numFmtId="0" fontId="18" fillId="0" borderId="1" xfId="0" applyFont="1" applyFill="1" applyBorder="1" applyAlignment="1">
      <alignment horizontal="center" vertical="top"/>
    </xf>
    <xf numFmtId="2" fontId="1" fillId="3"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4" fillId="2" borderId="1" xfId="0" applyFont="1" applyFill="1" applyBorder="1" applyAlignment="1">
      <alignment horizontal="center" vertical="top" wrapText="1"/>
    </xf>
    <xf numFmtId="0" fontId="24" fillId="2" borderId="1" xfId="0" applyFont="1" applyFill="1" applyBorder="1" applyAlignment="1">
      <alignment horizontal="center"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vertical="center"/>
    </xf>
    <xf numFmtId="0" fontId="8" fillId="2" borderId="0" xfId="0" applyFont="1" applyFill="1" applyBorder="1" applyAlignment="1">
      <alignment vertical="center"/>
    </xf>
    <xf numFmtId="164" fontId="1" fillId="2" borderId="1" xfId="0" applyNumberFormat="1" applyFont="1" applyFill="1" applyBorder="1" applyAlignment="1">
      <alignment horizontal="center" vertical="top"/>
    </xf>
    <xf numFmtId="2" fontId="1" fillId="6" borderId="1" xfId="0" applyNumberFormat="1" applyFont="1" applyFill="1" applyBorder="1" applyAlignment="1">
      <alignment horizontal="center" vertical="top"/>
    </xf>
    <xf numFmtId="0" fontId="1" fillId="6" borderId="1" xfId="0" applyFont="1" applyFill="1" applyBorder="1" applyAlignment="1">
      <alignment horizontal="center" vertical="center"/>
    </xf>
    <xf numFmtId="0" fontId="1" fillId="6" borderId="1" xfId="0" applyFont="1" applyFill="1" applyBorder="1" applyAlignment="1">
      <alignment horizontal="center" vertical="top"/>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164" fontId="1" fillId="0"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top"/>
    </xf>
    <xf numFmtId="2" fontId="1" fillId="0" borderId="0" xfId="0" applyNumberFormat="1" applyFont="1" applyFill="1" applyBorder="1" applyAlignment="1">
      <alignment horizontal="center"/>
    </xf>
    <xf numFmtId="2" fontId="18" fillId="0" borderId="0" xfId="0" applyNumberFormat="1" applyFont="1" applyFill="1" applyBorder="1" applyAlignment="1">
      <alignment horizontal="center"/>
    </xf>
  </cellXfs>
  <cellStyles count="7">
    <cellStyle name="xl24" xfId="5"/>
    <cellStyle name="xl37" xfId="6"/>
    <cellStyle name="xl64" xfId="4"/>
    <cellStyle name="Обычный" xfId="0" builtinId="0"/>
    <cellStyle name="Обычный 2" xfId="2"/>
    <cellStyle name="Процентный" xfId="1" builtinId="5"/>
    <cellStyle name="Процентный 2" xfId="3"/>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DJ41"/>
  <sheetViews>
    <sheetView tabSelected="1" view="pageBreakPreview" topLeftCell="A3" zoomScale="75" zoomScaleNormal="80" zoomScaleSheetLayoutView="75" zoomScalePageLayoutView="60" workbookViewId="0">
      <pane xSplit="3" ySplit="3" topLeftCell="D6" activePane="bottomRight" state="frozen"/>
      <selection activeCell="A3" sqref="A3"/>
      <selection pane="topRight" activeCell="E3" sqref="E3"/>
      <selection pane="bottomLeft" activeCell="A6" sqref="A6"/>
      <selection pane="bottomRight" activeCell="B3" sqref="B3:AR3"/>
    </sheetView>
  </sheetViews>
  <sheetFormatPr defaultRowHeight="15" x14ac:dyDescent="0.25"/>
  <cols>
    <col min="1" max="1" width="2.85546875" style="68" customWidth="1"/>
    <col min="2" max="2" width="63.7109375" style="2" customWidth="1"/>
    <col min="3" max="3" width="6.5703125" style="77" customWidth="1"/>
    <col min="4" max="4" width="7.42578125" style="174" customWidth="1"/>
    <col min="5" max="5" width="7.85546875" style="168" hidden="1" customWidth="1"/>
    <col min="6" max="6" width="5.28515625" style="10" customWidth="1"/>
    <col min="7" max="7" width="5.42578125" style="2" customWidth="1"/>
    <col min="8" max="8" width="4.5703125" style="2" customWidth="1"/>
    <col min="9" max="9" width="4.7109375" style="2" customWidth="1"/>
    <col min="10" max="10" width="6.42578125" style="2" customWidth="1"/>
    <col min="11" max="11" width="4.42578125" style="2" customWidth="1"/>
    <col min="12" max="12" width="5.42578125" style="2" customWidth="1"/>
    <col min="13" max="13" width="5.140625" style="2" customWidth="1"/>
    <col min="14" max="14" width="5.7109375" style="2" customWidth="1"/>
    <col min="15" max="16" width="5.28515625" style="2" customWidth="1"/>
    <col min="17" max="17" width="5.140625" style="2" customWidth="1"/>
    <col min="18" max="18" width="5.5703125" style="74" customWidth="1"/>
    <col min="19" max="19" width="6.5703125" style="77" customWidth="1"/>
    <col min="20" max="20" width="5.85546875" style="77" customWidth="1"/>
    <col min="21" max="21" width="5.140625" style="77" customWidth="1"/>
    <col min="22" max="22" width="7.140625" style="7" customWidth="1"/>
    <col min="23" max="23" width="6.85546875" style="7" customWidth="1"/>
    <col min="24" max="24" width="5.5703125" style="2" customWidth="1"/>
    <col min="25" max="25" width="5.42578125" style="2" customWidth="1"/>
    <col min="26" max="26" width="5.140625" style="2" customWidth="1"/>
    <col min="27" max="27" width="4.85546875" style="41" customWidth="1"/>
    <col min="28" max="28" width="5.42578125" style="2" customWidth="1"/>
    <col min="29" max="29" width="5.140625" style="2" customWidth="1"/>
    <col min="30" max="30" width="5.7109375" style="93" customWidth="1"/>
    <col min="31" max="31" width="5.42578125" style="2" customWidth="1"/>
    <col min="32" max="32" width="5.7109375" style="2" customWidth="1"/>
    <col min="33" max="33" width="5.28515625" style="41" customWidth="1"/>
    <col min="34" max="34" width="5.7109375" style="2" customWidth="1"/>
    <col min="35" max="35" width="5.140625" style="2" customWidth="1"/>
    <col min="36" max="36" width="7.5703125" style="41" customWidth="1"/>
    <col min="37" max="37" width="6.140625" style="2" customWidth="1"/>
    <col min="38" max="38" width="6.7109375" style="2" customWidth="1"/>
    <col min="39" max="39" width="6.28515625" style="41" customWidth="1"/>
    <col min="40" max="40" width="6.42578125" style="2" customWidth="1"/>
    <col min="41" max="41" width="8.140625" style="2" customWidth="1"/>
    <col min="42" max="42" width="6.140625" style="5" customWidth="1"/>
    <col min="43" max="43" width="11" style="2" customWidth="1"/>
    <col min="44" max="44" width="8.28515625" style="2" customWidth="1"/>
    <col min="45" max="45" width="6.7109375" style="145" customWidth="1"/>
    <col min="46" max="46" width="5.7109375" style="54" hidden="1" customWidth="1"/>
    <col min="47" max="47" width="5.42578125" style="93" customWidth="1"/>
    <col min="48" max="48" width="5.7109375" style="2" customWidth="1"/>
    <col min="49" max="49" width="6" style="2" customWidth="1"/>
    <col min="50" max="50" width="5.42578125" style="93" customWidth="1"/>
    <col min="51" max="51" width="5.42578125" style="2" customWidth="1"/>
    <col min="52" max="52" width="5.5703125" style="2" customWidth="1"/>
    <col min="53" max="53" width="4.85546875" style="2" customWidth="1"/>
    <col min="54" max="54" width="6.140625" style="2" customWidth="1"/>
    <col min="55" max="55" width="5.28515625" style="2" customWidth="1"/>
    <col min="56" max="56" width="4.5703125" style="2" customWidth="1"/>
    <col min="57" max="57" width="5.28515625" style="2" customWidth="1"/>
    <col min="58" max="58" width="5" style="2" customWidth="1"/>
    <col min="59" max="59" width="5.42578125" style="2" customWidth="1"/>
    <col min="60" max="60" width="5.140625" style="2" customWidth="1"/>
    <col min="61" max="61" width="5.85546875" style="2" customWidth="1"/>
    <col min="62" max="62" width="5.140625" style="41" customWidth="1"/>
    <col min="63" max="63" width="4.7109375" style="2" customWidth="1"/>
    <col min="64" max="64" width="5.7109375" style="2" customWidth="1"/>
    <col min="65" max="65" width="5.85546875" style="2" customWidth="1"/>
    <col min="66" max="66" width="4.85546875" style="2" customWidth="1"/>
    <col min="67" max="67" width="5.42578125" style="2" customWidth="1"/>
    <col min="68" max="68" width="5.85546875" style="93" customWidth="1"/>
    <col min="69" max="69" width="5.5703125" style="2" customWidth="1"/>
    <col min="70" max="70" width="5.7109375" style="2" customWidth="1"/>
    <col min="71" max="72" width="4.85546875" style="2" customWidth="1"/>
    <col min="73" max="73" width="5" style="2" customWidth="1"/>
    <col min="74" max="74" width="5.42578125" style="95" customWidth="1"/>
    <col min="75" max="76" width="5.140625" style="2" customWidth="1"/>
    <col min="77" max="77" width="5.140625" style="5" customWidth="1"/>
    <col min="78" max="78" width="4.85546875" style="2" customWidth="1"/>
    <col min="79" max="80" width="5.7109375" style="2" customWidth="1"/>
    <col min="81" max="81" width="6.140625" style="11" hidden="1" customWidth="1"/>
    <col min="82" max="82" width="5.140625" style="41" customWidth="1"/>
    <col min="83" max="83" width="4.7109375" style="2" customWidth="1"/>
    <col min="84" max="84" width="4.28515625" style="2" customWidth="1"/>
    <col min="85" max="85" width="4.5703125" style="5" customWidth="1"/>
    <col min="86" max="87" width="4.5703125" style="2" customWidth="1"/>
    <col min="88" max="88" width="6" style="2" customWidth="1"/>
    <col min="89" max="89" width="9" style="11" hidden="1" customWidth="1"/>
    <col min="90" max="90" width="6.85546875" style="2" customWidth="1"/>
    <col min="91" max="91" width="7" style="41" customWidth="1"/>
    <col min="92" max="92" width="7.5703125" style="41" customWidth="1"/>
    <col min="93" max="93" width="6" style="147" customWidth="1"/>
    <col min="94" max="94" width="0.28515625" style="54" hidden="1" customWidth="1"/>
    <col min="95" max="95" width="6.140625" style="41" customWidth="1"/>
    <col min="96" max="96" width="6.140625" style="2" customWidth="1"/>
    <col min="97" max="97" width="5.5703125" style="2" customWidth="1"/>
    <col min="98" max="98" width="4.140625" style="41" customWidth="1"/>
    <col min="99" max="99" width="5" style="2" customWidth="1"/>
    <col min="100" max="100" width="4.85546875" style="2" customWidth="1"/>
    <col min="101" max="101" width="4.7109375" style="41" customWidth="1"/>
    <col min="102" max="102" width="4.85546875" style="2" customWidth="1"/>
    <col min="103" max="103" width="4.42578125" style="2" customWidth="1"/>
    <col min="104" max="104" width="5.140625" style="41" customWidth="1"/>
    <col min="105" max="105" width="5" style="2" customWidth="1"/>
    <col min="106" max="106" width="4.7109375" style="2" customWidth="1"/>
    <col min="107" max="111" width="7.7109375" style="18" customWidth="1"/>
    <col min="112" max="112" width="7.7109375" style="73" customWidth="1"/>
    <col min="113" max="113" width="9" style="66" customWidth="1"/>
    <col min="114" max="114" width="7.5703125" style="10" customWidth="1"/>
  </cols>
  <sheetData>
    <row r="1" spans="1:114" s="1" customFormat="1" ht="18.75" hidden="1" customHeight="1" x14ac:dyDescent="0.25">
      <c r="A1" s="59" t="s">
        <v>114</v>
      </c>
      <c r="B1" s="22"/>
      <c r="C1" s="75"/>
      <c r="D1" s="173"/>
      <c r="E1" s="167"/>
      <c r="F1" s="38"/>
      <c r="G1" s="22"/>
      <c r="H1" s="22"/>
      <c r="I1" s="22"/>
      <c r="J1" s="22"/>
      <c r="K1" s="22"/>
      <c r="L1" s="22"/>
      <c r="M1" s="22"/>
      <c r="N1" s="22"/>
      <c r="O1" s="22"/>
      <c r="P1" s="22"/>
      <c r="Q1" s="22"/>
      <c r="R1" s="101"/>
      <c r="S1" s="75"/>
      <c r="T1" s="75"/>
      <c r="U1" s="75"/>
      <c r="V1" s="78"/>
      <c r="W1" s="78"/>
      <c r="X1" s="22"/>
      <c r="Y1" s="22"/>
      <c r="Z1" s="22"/>
      <c r="AA1" s="84"/>
      <c r="AB1" s="22"/>
      <c r="AC1" s="22"/>
      <c r="AD1" s="88"/>
      <c r="AE1" s="22"/>
      <c r="AF1" s="22"/>
      <c r="AG1" s="84"/>
      <c r="AH1" s="22"/>
      <c r="AI1" s="22"/>
      <c r="AJ1" s="84"/>
      <c r="AK1" s="22"/>
      <c r="AL1" s="22"/>
      <c r="AM1" s="84"/>
      <c r="AN1" s="22"/>
      <c r="AO1" s="22"/>
      <c r="AP1" s="98"/>
      <c r="AQ1" s="22"/>
      <c r="AR1" s="22"/>
      <c r="AS1" s="143"/>
      <c r="AT1" s="49"/>
      <c r="AU1" s="88"/>
      <c r="AV1" s="22"/>
      <c r="AW1" s="22"/>
      <c r="AX1" s="88"/>
      <c r="AY1" s="22"/>
      <c r="AZ1" s="22"/>
      <c r="BA1" s="22"/>
      <c r="BB1" s="22"/>
      <c r="BC1" s="22"/>
      <c r="BD1" s="22"/>
      <c r="BE1" s="22"/>
      <c r="BF1" s="22"/>
      <c r="BG1" s="22"/>
      <c r="BH1" s="22"/>
      <c r="BI1" s="22"/>
      <c r="BJ1" s="183" t="s">
        <v>114</v>
      </c>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row>
    <row r="2" spans="1:114" ht="21" hidden="1" customHeight="1" x14ac:dyDescent="0.25">
      <c r="A2" s="188" t="s">
        <v>86</v>
      </c>
      <c r="B2" s="189"/>
      <c r="C2" s="188" t="s">
        <v>0</v>
      </c>
      <c r="D2" s="190" t="s">
        <v>41</v>
      </c>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1" t="s">
        <v>41</v>
      </c>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221" t="s">
        <v>39</v>
      </c>
      <c r="DD2" s="221"/>
      <c r="DE2" s="221"/>
      <c r="DF2" s="221"/>
      <c r="DG2" s="221"/>
      <c r="DH2" s="221"/>
      <c r="DI2" s="221"/>
      <c r="DJ2" s="221"/>
    </row>
    <row r="3" spans="1:114" ht="21" customHeight="1" x14ac:dyDescent="0.25">
      <c r="A3" s="13"/>
      <c r="B3" s="193" t="s">
        <v>258</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222"/>
      <c r="DD3" s="222"/>
      <c r="DE3" s="222"/>
      <c r="DF3" s="222"/>
      <c r="DG3" s="222"/>
      <c r="DH3" s="222"/>
      <c r="DI3" s="222"/>
      <c r="DJ3" s="222"/>
    </row>
    <row r="4" spans="1:114" ht="25.5" customHeight="1" x14ac:dyDescent="0.25">
      <c r="A4" s="227" t="s">
        <v>256</v>
      </c>
      <c r="B4" s="229" t="s">
        <v>42</v>
      </c>
      <c r="C4" s="227" t="s">
        <v>0</v>
      </c>
      <c r="D4" s="219" t="s">
        <v>34</v>
      </c>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187"/>
      <c r="AS4" s="184" t="s">
        <v>35</v>
      </c>
      <c r="AT4" s="184"/>
      <c r="AU4" s="184"/>
      <c r="AV4" s="184"/>
      <c r="AW4" s="184"/>
      <c r="AX4" s="184"/>
      <c r="AY4" s="184"/>
      <c r="AZ4" s="184"/>
      <c r="BA4" s="184"/>
      <c r="BB4" s="184"/>
      <c r="BC4" s="184"/>
      <c r="BD4" s="184"/>
      <c r="BE4" s="184"/>
      <c r="BF4" s="184"/>
      <c r="BG4" s="184"/>
      <c r="BH4" s="184"/>
      <c r="BI4" s="184"/>
      <c r="BJ4" s="184" t="s">
        <v>35</v>
      </c>
      <c r="BK4" s="184"/>
      <c r="BL4" s="184"/>
      <c r="BM4" s="184"/>
      <c r="BN4" s="184"/>
      <c r="BO4" s="184"/>
      <c r="BP4" s="184"/>
      <c r="BQ4" s="184"/>
      <c r="BR4" s="184"/>
      <c r="BS4" s="184"/>
      <c r="BT4" s="184"/>
      <c r="BU4" s="184"/>
      <c r="BV4" s="184"/>
      <c r="BW4" s="184"/>
      <c r="BX4" s="184"/>
      <c r="BY4" s="184"/>
      <c r="BZ4" s="184"/>
      <c r="CA4" s="184"/>
      <c r="CB4" s="184" t="s">
        <v>46</v>
      </c>
      <c r="CC4" s="184"/>
      <c r="CD4" s="184"/>
      <c r="CE4" s="184"/>
      <c r="CF4" s="184"/>
      <c r="CG4" s="184"/>
      <c r="CH4" s="184"/>
      <c r="CI4" s="184"/>
      <c r="CJ4" s="185" t="s">
        <v>257</v>
      </c>
      <c r="CK4" s="185"/>
      <c r="CL4" s="185"/>
      <c r="CM4" s="185"/>
      <c r="CN4" s="185"/>
      <c r="CO4" s="182" t="s">
        <v>127</v>
      </c>
      <c r="CP4" s="182"/>
      <c r="CQ4" s="182"/>
      <c r="CR4" s="182"/>
      <c r="CS4" s="182"/>
      <c r="CT4" s="182"/>
      <c r="CU4" s="182"/>
      <c r="CV4" s="182"/>
      <c r="CW4" s="182"/>
      <c r="CX4" s="182"/>
      <c r="CY4" s="182"/>
      <c r="CZ4" s="182"/>
      <c r="DA4" s="182"/>
      <c r="DB4" s="182"/>
      <c r="DC4" s="184" t="s">
        <v>39</v>
      </c>
      <c r="DD4" s="184"/>
      <c r="DE4" s="184"/>
      <c r="DF4" s="184"/>
      <c r="DG4" s="184"/>
      <c r="DH4" s="184"/>
      <c r="DI4" s="184"/>
      <c r="DJ4" s="184"/>
    </row>
    <row r="5" spans="1:114" ht="15.75" hidden="1" customHeight="1" x14ac:dyDescent="0.25">
      <c r="A5" s="228"/>
      <c r="B5" s="230"/>
      <c r="C5" s="228"/>
      <c r="D5" s="209"/>
      <c r="E5" s="210" t="s">
        <v>136</v>
      </c>
      <c r="F5" s="211" t="s">
        <v>56</v>
      </c>
      <c r="G5" s="211"/>
      <c r="H5" s="211"/>
      <c r="I5" s="211" t="s">
        <v>57</v>
      </c>
      <c r="J5" s="211"/>
      <c r="K5" s="211"/>
      <c r="L5" s="211" t="s">
        <v>59</v>
      </c>
      <c r="M5" s="211"/>
      <c r="N5" s="211"/>
      <c r="O5" s="212" t="s">
        <v>60</v>
      </c>
      <c r="P5" s="212"/>
      <c r="Q5" s="212"/>
      <c r="R5" s="213" t="s">
        <v>62</v>
      </c>
      <c r="S5" s="213"/>
      <c r="T5" s="213"/>
      <c r="U5" s="211" t="s">
        <v>63</v>
      </c>
      <c r="V5" s="211"/>
      <c r="W5" s="211"/>
      <c r="X5" s="211" t="s">
        <v>64</v>
      </c>
      <c r="Y5" s="211"/>
      <c r="Z5" s="211"/>
      <c r="AA5" s="211" t="s">
        <v>65</v>
      </c>
      <c r="AB5" s="211"/>
      <c r="AC5" s="211"/>
      <c r="AD5" s="211" t="s">
        <v>106</v>
      </c>
      <c r="AE5" s="211"/>
      <c r="AF5" s="211"/>
      <c r="AG5" s="211" t="s">
        <v>108</v>
      </c>
      <c r="AH5" s="211"/>
      <c r="AI5" s="211"/>
      <c r="AJ5" s="211" t="s">
        <v>110</v>
      </c>
      <c r="AK5" s="211"/>
      <c r="AL5" s="211"/>
      <c r="AM5" s="211" t="s">
        <v>112</v>
      </c>
      <c r="AN5" s="211"/>
      <c r="AO5" s="211"/>
      <c r="AP5" s="211" t="s">
        <v>115</v>
      </c>
      <c r="AQ5" s="211"/>
      <c r="AR5" s="211"/>
      <c r="AS5" s="214"/>
      <c r="AT5" s="215" t="s">
        <v>135</v>
      </c>
      <c r="AU5" s="89" t="s">
        <v>66</v>
      </c>
      <c r="AV5" s="14"/>
      <c r="AW5" s="14"/>
      <c r="AX5" s="89" t="s">
        <v>68</v>
      </c>
      <c r="AY5" s="14"/>
      <c r="AZ5" s="14"/>
      <c r="BA5" s="14" t="s">
        <v>70</v>
      </c>
      <c r="BB5" s="14"/>
      <c r="BC5" s="14"/>
      <c r="BD5" s="14" t="s">
        <v>72</v>
      </c>
      <c r="BE5" s="14"/>
      <c r="BF5" s="14"/>
      <c r="BG5" s="14" t="s">
        <v>73</v>
      </c>
      <c r="BH5" s="14"/>
      <c r="BI5" s="14"/>
      <c r="BJ5" s="61" t="s">
        <v>75</v>
      </c>
      <c r="BK5" s="14"/>
      <c r="BL5" s="14"/>
      <c r="BM5" s="14" t="s">
        <v>77</v>
      </c>
      <c r="BN5" s="14"/>
      <c r="BO5" s="14"/>
      <c r="BP5" s="89" t="s">
        <v>78</v>
      </c>
      <c r="BQ5" s="61"/>
      <c r="BR5" s="61"/>
      <c r="BS5" s="14" t="s">
        <v>79</v>
      </c>
      <c r="BT5" s="14"/>
      <c r="BU5" s="14"/>
      <c r="BV5" s="60" t="s">
        <v>119</v>
      </c>
      <c r="BW5" s="14"/>
      <c r="BX5" s="14"/>
      <c r="BY5" s="216" t="s">
        <v>121</v>
      </c>
      <c r="BZ5" s="14"/>
      <c r="CA5" s="14"/>
      <c r="CB5" s="14"/>
      <c r="CC5" s="20" t="s">
        <v>137</v>
      </c>
      <c r="CD5" s="61" t="s">
        <v>82</v>
      </c>
      <c r="CE5" s="14"/>
      <c r="CF5" s="14"/>
      <c r="CG5" s="216" t="s">
        <v>84</v>
      </c>
      <c r="CH5" s="14"/>
      <c r="CI5" s="14"/>
      <c r="CJ5" s="14"/>
      <c r="CK5" s="20" t="s">
        <v>138</v>
      </c>
      <c r="CL5" s="14" t="s">
        <v>85</v>
      </c>
      <c r="CM5" s="61"/>
      <c r="CN5" s="61"/>
      <c r="CO5" s="36"/>
      <c r="CP5" s="215" t="s">
        <v>139</v>
      </c>
      <c r="CQ5" s="61" t="s">
        <v>123</v>
      </c>
      <c r="CR5" s="14"/>
      <c r="CS5" s="14"/>
      <c r="CT5" s="61" t="s">
        <v>124</v>
      </c>
      <c r="CU5" s="14"/>
      <c r="CV5" s="14"/>
      <c r="CW5" s="61" t="s">
        <v>125</v>
      </c>
      <c r="CX5" s="14"/>
      <c r="CY5" s="14"/>
      <c r="CZ5" s="61" t="s">
        <v>126</v>
      </c>
      <c r="DA5" s="14"/>
      <c r="DB5" s="14"/>
      <c r="DC5" s="223" t="s">
        <v>37</v>
      </c>
      <c r="DD5" s="223"/>
      <c r="DE5" s="223"/>
      <c r="DF5" s="223"/>
      <c r="DG5" s="223"/>
      <c r="DH5" s="224" t="s">
        <v>38</v>
      </c>
      <c r="DI5" s="225"/>
      <c r="DJ5" s="226"/>
    </row>
    <row r="6" spans="1:114" s="3" customFormat="1" ht="317.25" customHeight="1" x14ac:dyDescent="0.2">
      <c r="A6" s="192"/>
      <c r="B6" s="231"/>
      <c r="C6" s="192"/>
      <c r="D6" s="8" t="s">
        <v>189</v>
      </c>
      <c r="E6" s="169" t="s">
        <v>189</v>
      </c>
      <c r="F6" s="217" t="s">
        <v>47</v>
      </c>
      <c r="G6" s="217"/>
      <c r="H6" s="217"/>
      <c r="I6" s="217" t="s">
        <v>102</v>
      </c>
      <c r="J6" s="217"/>
      <c r="K6" s="217"/>
      <c r="L6" s="217" t="s">
        <v>58</v>
      </c>
      <c r="M6" s="217"/>
      <c r="N6" s="217"/>
      <c r="O6" s="217" t="s">
        <v>87</v>
      </c>
      <c r="P6" s="217"/>
      <c r="Q6" s="217"/>
      <c r="R6" s="217" t="s">
        <v>61</v>
      </c>
      <c r="S6" s="217"/>
      <c r="T6" s="217"/>
      <c r="U6" s="217" t="s">
        <v>103</v>
      </c>
      <c r="V6" s="217"/>
      <c r="W6" s="217"/>
      <c r="X6" s="217" t="s">
        <v>104</v>
      </c>
      <c r="Y6" s="217"/>
      <c r="Z6" s="217"/>
      <c r="AA6" s="217" t="s">
        <v>105</v>
      </c>
      <c r="AB6" s="217"/>
      <c r="AC6" s="217"/>
      <c r="AD6" s="217" t="s">
        <v>107</v>
      </c>
      <c r="AE6" s="217"/>
      <c r="AF6" s="217"/>
      <c r="AG6" s="217" t="s">
        <v>109</v>
      </c>
      <c r="AH6" s="217"/>
      <c r="AI6" s="217"/>
      <c r="AJ6" s="217" t="s">
        <v>111</v>
      </c>
      <c r="AK6" s="217"/>
      <c r="AL6" s="217"/>
      <c r="AM6" s="217" t="s">
        <v>113</v>
      </c>
      <c r="AN6" s="217"/>
      <c r="AO6" s="217"/>
      <c r="AP6" s="217" t="s">
        <v>116</v>
      </c>
      <c r="AQ6" s="217"/>
      <c r="AR6" s="217"/>
      <c r="AS6" s="158" t="s">
        <v>189</v>
      </c>
      <c r="AT6" s="50" t="s">
        <v>189</v>
      </c>
      <c r="AU6" s="217" t="s">
        <v>48</v>
      </c>
      <c r="AV6" s="217"/>
      <c r="AW6" s="217"/>
      <c r="AX6" s="217" t="s">
        <v>67</v>
      </c>
      <c r="AY6" s="217"/>
      <c r="AZ6" s="217"/>
      <c r="BA6" s="217" t="s">
        <v>69</v>
      </c>
      <c r="BB6" s="217"/>
      <c r="BC6" s="217"/>
      <c r="BD6" s="217" t="s">
        <v>71</v>
      </c>
      <c r="BE6" s="217"/>
      <c r="BF6" s="217"/>
      <c r="BG6" s="217" t="s">
        <v>49</v>
      </c>
      <c r="BH6" s="217"/>
      <c r="BI6" s="217"/>
      <c r="BJ6" s="217" t="s">
        <v>74</v>
      </c>
      <c r="BK6" s="217"/>
      <c r="BL6" s="217"/>
      <c r="BM6" s="217" t="s">
        <v>76</v>
      </c>
      <c r="BN6" s="217"/>
      <c r="BO6" s="217"/>
      <c r="BP6" s="217" t="s">
        <v>80</v>
      </c>
      <c r="BQ6" s="217"/>
      <c r="BR6" s="217"/>
      <c r="BS6" s="217" t="s">
        <v>117</v>
      </c>
      <c r="BT6" s="217"/>
      <c r="BU6" s="217"/>
      <c r="BV6" s="217" t="s">
        <v>118</v>
      </c>
      <c r="BW6" s="217"/>
      <c r="BX6" s="217"/>
      <c r="BY6" s="217" t="s">
        <v>120</v>
      </c>
      <c r="BZ6" s="217"/>
      <c r="CA6" s="217"/>
      <c r="CB6" s="162" t="s">
        <v>134</v>
      </c>
      <c r="CC6" s="43" t="s">
        <v>134</v>
      </c>
      <c r="CD6" s="217" t="s">
        <v>81</v>
      </c>
      <c r="CE6" s="217"/>
      <c r="CF6" s="217"/>
      <c r="CG6" s="217" t="s">
        <v>83</v>
      </c>
      <c r="CH6" s="217"/>
      <c r="CI6" s="217"/>
      <c r="CJ6" s="162" t="s">
        <v>134</v>
      </c>
      <c r="CK6" s="43" t="s">
        <v>134</v>
      </c>
      <c r="CL6" s="217" t="s">
        <v>122</v>
      </c>
      <c r="CM6" s="217"/>
      <c r="CN6" s="217"/>
      <c r="CO6" s="165" t="s">
        <v>134</v>
      </c>
      <c r="CP6" s="50" t="s">
        <v>134</v>
      </c>
      <c r="CQ6" s="218" t="s">
        <v>128</v>
      </c>
      <c r="CR6" s="218"/>
      <c r="CS6" s="218"/>
      <c r="CT6" s="217" t="s">
        <v>129</v>
      </c>
      <c r="CU6" s="217"/>
      <c r="CV6" s="217"/>
      <c r="CW6" s="217" t="s">
        <v>130</v>
      </c>
      <c r="CX6" s="217"/>
      <c r="CY6" s="217"/>
      <c r="CZ6" s="217" t="s">
        <v>131</v>
      </c>
      <c r="DA6" s="217"/>
      <c r="DB6" s="217"/>
      <c r="DC6" s="80" t="s">
        <v>140</v>
      </c>
      <c r="DD6" s="80" t="s">
        <v>223</v>
      </c>
      <c r="DE6" s="80" t="s">
        <v>224</v>
      </c>
      <c r="DF6" s="80" t="s">
        <v>246</v>
      </c>
      <c r="DG6" s="80" t="s">
        <v>247</v>
      </c>
      <c r="DH6" s="72" t="s">
        <v>249</v>
      </c>
      <c r="DI6" s="9" t="s">
        <v>255</v>
      </c>
      <c r="DJ6" s="9" t="s">
        <v>253</v>
      </c>
    </row>
    <row r="7" spans="1:114" s="3" customFormat="1" ht="21.75" customHeight="1" x14ac:dyDescent="0.2">
      <c r="A7" s="12"/>
      <c r="B7" s="23"/>
      <c r="C7" s="12"/>
      <c r="D7" s="195" t="s">
        <v>204</v>
      </c>
      <c r="E7" s="196" t="s">
        <v>204</v>
      </c>
      <c r="F7" s="197" t="s">
        <v>142</v>
      </c>
      <c r="G7" s="197" t="s">
        <v>190</v>
      </c>
      <c r="H7" s="197" t="s">
        <v>141</v>
      </c>
      <c r="I7" s="197" t="s">
        <v>143</v>
      </c>
      <c r="J7" s="197" t="s">
        <v>191</v>
      </c>
      <c r="K7" s="197" t="s">
        <v>144</v>
      </c>
      <c r="L7" s="197" t="s">
        <v>145</v>
      </c>
      <c r="M7" s="197" t="s">
        <v>192</v>
      </c>
      <c r="N7" s="197" t="s">
        <v>146</v>
      </c>
      <c r="O7" s="197" t="s">
        <v>147</v>
      </c>
      <c r="P7" s="197" t="s">
        <v>193</v>
      </c>
      <c r="Q7" s="197" t="s">
        <v>148</v>
      </c>
      <c r="R7" s="198" t="s">
        <v>149</v>
      </c>
      <c r="S7" s="199" t="s">
        <v>194</v>
      </c>
      <c r="T7" s="199" t="s">
        <v>150</v>
      </c>
      <c r="U7" s="199" t="s">
        <v>151</v>
      </c>
      <c r="V7" s="200" t="s">
        <v>195</v>
      </c>
      <c r="W7" s="200" t="s">
        <v>152</v>
      </c>
      <c r="X7" s="201" t="s">
        <v>153</v>
      </c>
      <c r="Y7" s="197" t="s">
        <v>196</v>
      </c>
      <c r="Z7" s="197" t="s">
        <v>154</v>
      </c>
      <c r="AA7" s="201" t="s">
        <v>155</v>
      </c>
      <c r="AB7" s="197" t="s">
        <v>197</v>
      </c>
      <c r="AC7" s="197" t="s">
        <v>156</v>
      </c>
      <c r="AD7" s="202" t="s">
        <v>157</v>
      </c>
      <c r="AE7" s="197" t="s">
        <v>198</v>
      </c>
      <c r="AF7" s="197" t="s">
        <v>158</v>
      </c>
      <c r="AG7" s="201" t="s">
        <v>159</v>
      </c>
      <c r="AH7" s="197" t="s">
        <v>199</v>
      </c>
      <c r="AI7" s="197" t="s">
        <v>160</v>
      </c>
      <c r="AJ7" s="201" t="s">
        <v>161</v>
      </c>
      <c r="AK7" s="197" t="s">
        <v>200</v>
      </c>
      <c r="AL7" s="197" t="s">
        <v>162</v>
      </c>
      <c r="AM7" s="201" t="s">
        <v>163</v>
      </c>
      <c r="AN7" s="197" t="s">
        <v>201</v>
      </c>
      <c r="AO7" s="197" t="s">
        <v>164</v>
      </c>
      <c r="AP7" s="203" t="s">
        <v>165</v>
      </c>
      <c r="AQ7" s="197" t="s">
        <v>202</v>
      </c>
      <c r="AR7" s="197" t="s">
        <v>166</v>
      </c>
      <c r="AS7" s="204" t="s">
        <v>203</v>
      </c>
      <c r="AT7" s="205" t="s">
        <v>203</v>
      </c>
      <c r="AU7" s="202" t="s">
        <v>167</v>
      </c>
      <c r="AV7" s="197" t="s">
        <v>205</v>
      </c>
      <c r="AW7" s="197" t="s">
        <v>168</v>
      </c>
      <c r="AX7" s="202" t="s">
        <v>170</v>
      </c>
      <c r="AY7" s="197" t="s">
        <v>206</v>
      </c>
      <c r="AZ7" s="197" t="s">
        <v>169</v>
      </c>
      <c r="BA7" s="197" t="s">
        <v>171</v>
      </c>
      <c r="BB7" s="197" t="s">
        <v>207</v>
      </c>
      <c r="BC7" s="197" t="s">
        <v>172</v>
      </c>
      <c r="BD7" s="197" t="s">
        <v>173</v>
      </c>
      <c r="BE7" s="197" t="s">
        <v>208</v>
      </c>
      <c r="BF7" s="197" t="s">
        <v>174</v>
      </c>
      <c r="BG7" s="197" t="s">
        <v>175</v>
      </c>
      <c r="BH7" s="197" t="s">
        <v>209</v>
      </c>
      <c r="BI7" s="197" t="s">
        <v>176</v>
      </c>
      <c r="BJ7" s="201" t="s">
        <v>177</v>
      </c>
      <c r="BK7" s="197" t="s">
        <v>210</v>
      </c>
      <c r="BL7" s="197" t="s">
        <v>178</v>
      </c>
      <c r="BM7" s="197" t="s">
        <v>179</v>
      </c>
      <c r="BN7" s="197" t="s">
        <v>211</v>
      </c>
      <c r="BO7" s="197" t="s">
        <v>180</v>
      </c>
      <c r="BP7" s="202" t="s">
        <v>181</v>
      </c>
      <c r="BQ7" s="197" t="s">
        <v>212</v>
      </c>
      <c r="BR7" s="197" t="s">
        <v>182</v>
      </c>
      <c r="BS7" s="197" t="s">
        <v>183</v>
      </c>
      <c r="BT7" s="197" t="s">
        <v>213</v>
      </c>
      <c r="BU7" s="197" t="s">
        <v>184</v>
      </c>
      <c r="BV7" s="202" t="s">
        <v>185</v>
      </c>
      <c r="BW7" s="197" t="s">
        <v>214</v>
      </c>
      <c r="BX7" s="197" t="s">
        <v>186</v>
      </c>
      <c r="BY7" s="203" t="s">
        <v>188</v>
      </c>
      <c r="BZ7" s="197" t="s">
        <v>215</v>
      </c>
      <c r="CA7" s="197" t="s">
        <v>187</v>
      </c>
      <c r="CB7" s="206" t="s">
        <v>216</v>
      </c>
      <c r="CC7" s="207" t="s">
        <v>216</v>
      </c>
      <c r="CD7" s="201" t="s">
        <v>217</v>
      </c>
      <c r="CE7" s="197" t="s">
        <v>218</v>
      </c>
      <c r="CF7" s="197" t="s">
        <v>219</v>
      </c>
      <c r="CG7" s="203" t="s">
        <v>220</v>
      </c>
      <c r="CH7" s="197" t="s">
        <v>221</v>
      </c>
      <c r="CI7" s="197" t="s">
        <v>222</v>
      </c>
      <c r="CJ7" s="206" t="s">
        <v>228</v>
      </c>
      <c r="CK7" s="207" t="s">
        <v>228</v>
      </c>
      <c r="CL7" s="197" t="s">
        <v>229</v>
      </c>
      <c r="CM7" s="201" t="s">
        <v>230</v>
      </c>
      <c r="CN7" s="201" t="s">
        <v>231</v>
      </c>
      <c r="CO7" s="208" t="s">
        <v>233</v>
      </c>
      <c r="CP7" s="205" t="s">
        <v>233</v>
      </c>
      <c r="CQ7" s="201" t="s">
        <v>234</v>
      </c>
      <c r="CR7" s="197" t="s">
        <v>235</v>
      </c>
      <c r="CS7" s="197" t="s">
        <v>236</v>
      </c>
      <c r="CT7" s="201" t="s">
        <v>237</v>
      </c>
      <c r="CU7" s="197" t="s">
        <v>238</v>
      </c>
      <c r="CV7" s="197" t="s">
        <v>239</v>
      </c>
      <c r="CW7" s="201" t="s">
        <v>240</v>
      </c>
      <c r="CX7" s="197" t="s">
        <v>241</v>
      </c>
      <c r="CY7" s="197" t="s">
        <v>242</v>
      </c>
      <c r="CZ7" s="201" t="s">
        <v>243</v>
      </c>
      <c r="DA7" s="197" t="s">
        <v>244</v>
      </c>
      <c r="DB7" s="197" t="s">
        <v>245</v>
      </c>
      <c r="DC7" s="80" t="s">
        <v>225</v>
      </c>
      <c r="DD7" s="80" t="s">
        <v>226</v>
      </c>
      <c r="DE7" s="80" t="s">
        <v>227</v>
      </c>
      <c r="DF7" s="80" t="s">
        <v>232</v>
      </c>
      <c r="DG7" s="80" t="s">
        <v>248</v>
      </c>
      <c r="DH7" s="72" t="s">
        <v>250</v>
      </c>
      <c r="DI7" s="9" t="s">
        <v>251</v>
      </c>
      <c r="DJ7" s="9" t="s">
        <v>252</v>
      </c>
    </row>
    <row r="8" spans="1:114" s="127" customFormat="1" ht="14.25" customHeight="1" x14ac:dyDescent="0.2">
      <c r="A8" s="114"/>
      <c r="B8" s="115"/>
      <c r="C8" s="114"/>
      <c r="D8" s="171">
        <f>0.3</f>
        <v>0.3</v>
      </c>
      <c r="E8" s="170">
        <f>0.3</f>
        <v>0.3</v>
      </c>
      <c r="F8" s="116"/>
      <c r="G8" s="116">
        <v>0.1</v>
      </c>
      <c r="H8" s="116"/>
      <c r="I8" s="116"/>
      <c r="J8" s="116">
        <v>0.1</v>
      </c>
      <c r="K8" s="116"/>
      <c r="L8" s="116"/>
      <c r="M8" s="116">
        <v>0.05</v>
      </c>
      <c r="N8" s="116"/>
      <c r="O8" s="116"/>
      <c r="P8" s="116">
        <v>0.05</v>
      </c>
      <c r="Q8" s="116"/>
      <c r="R8" s="117"/>
      <c r="S8" s="118">
        <v>7.0000000000000007E-2</v>
      </c>
      <c r="T8" s="118"/>
      <c r="U8" s="118"/>
      <c r="V8" s="119">
        <v>7.0000000000000007E-2</v>
      </c>
      <c r="W8" s="119"/>
      <c r="X8" s="116"/>
      <c r="Y8" s="116">
        <v>0.06</v>
      </c>
      <c r="Z8" s="116"/>
      <c r="AA8" s="116"/>
      <c r="AB8" s="116">
        <v>0.06</v>
      </c>
      <c r="AC8" s="120"/>
      <c r="AD8" s="121"/>
      <c r="AE8" s="116">
        <v>0.04</v>
      </c>
      <c r="AF8" s="116"/>
      <c r="AG8" s="116"/>
      <c r="AH8" s="116">
        <v>0.1</v>
      </c>
      <c r="AI8" s="116"/>
      <c r="AJ8" s="116"/>
      <c r="AK8" s="119">
        <v>0.1</v>
      </c>
      <c r="AL8" s="116"/>
      <c r="AM8" s="116"/>
      <c r="AN8" s="116">
        <v>0.1</v>
      </c>
      <c r="AO8" s="116"/>
      <c r="AP8" s="121"/>
      <c r="AQ8" s="119">
        <v>0.1</v>
      </c>
      <c r="AR8" s="119"/>
      <c r="AS8" s="159">
        <v>0.3</v>
      </c>
      <c r="AT8" s="141">
        <v>0.3</v>
      </c>
      <c r="AU8" s="121"/>
      <c r="AV8" s="116">
        <v>7.0000000000000007E-2</v>
      </c>
      <c r="AW8" s="116"/>
      <c r="AX8" s="121"/>
      <c r="AY8" s="116">
        <v>0.1</v>
      </c>
      <c r="AZ8" s="116"/>
      <c r="BA8" s="116"/>
      <c r="BB8" s="116">
        <v>7.0000000000000007E-2</v>
      </c>
      <c r="BC8" s="116"/>
      <c r="BD8" s="116"/>
      <c r="BE8" s="116">
        <v>7.0000000000000007E-2</v>
      </c>
      <c r="BF8" s="116"/>
      <c r="BG8" s="116"/>
      <c r="BH8" s="116">
        <v>7.0000000000000007E-2</v>
      </c>
      <c r="BI8" s="116"/>
      <c r="BJ8" s="116"/>
      <c r="BK8" s="116">
        <v>0.1</v>
      </c>
      <c r="BL8" s="116"/>
      <c r="BM8" s="116"/>
      <c r="BN8" s="116">
        <v>0.1</v>
      </c>
      <c r="BO8" s="116"/>
      <c r="BP8" s="121"/>
      <c r="BQ8" s="116">
        <v>7.0000000000000007E-2</v>
      </c>
      <c r="BR8" s="119"/>
      <c r="BS8" s="116"/>
      <c r="BT8" s="116">
        <v>0.1</v>
      </c>
      <c r="BU8" s="116"/>
      <c r="BV8" s="121"/>
      <c r="BW8" s="116">
        <v>0.15</v>
      </c>
      <c r="BX8" s="116"/>
      <c r="BY8" s="121"/>
      <c r="BZ8" s="116">
        <v>0.1</v>
      </c>
      <c r="CA8" s="116"/>
      <c r="CB8" s="163">
        <v>0.2</v>
      </c>
      <c r="CC8" s="142">
        <v>0.2</v>
      </c>
      <c r="CD8" s="116"/>
      <c r="CE8" s="116">
        <v>0.6</v>
      </c>
      <c r="CF8" s="116"/>
      <c r="CG8" s="121"/>
      <c r="CH8" s="116">
        <v>0.4</v>
      </c>
      <c r="CI8" s="116"/>
      <c r="CJ8" s="163">
        <v>0.1</v>
      </c>
      <c r="CK8" s="142">
        <v>0.1</v>
      </c>
      <c r="CL8" s="116"/>
      <c r="CM8" s="116">
        <v>1</v>
      </c>
      <c r="CN8" s="116"/>
      <c r="CO8" s="159">
        <v>0.1</v>
      </c>
      <c r="CP8" s="141">
        <v>0.1</v>
      </c>
      <c r="CQ8" s="116"/>
      <c r="CR8" s="122">
        <v>0.25</v>
      </c>
      <c r="CS8" s="122"/>
      <c r="CT8" s="122"/>
      <c r="CU8" s="122">
        <v>0.25</v>
      </c>
      <c r="CV8" s="122"/>
      <c r="CW8" s="122"/>
      <c r="CX8" s="122">
        <v>0.25</v>
      </c>
      <c r="CY8" s="122"/>
      <c r="CZ8" s="122"/>
      <c r="DA8" s="122">
        <v>0.25</v>
      </c>
      <c r="DB8" s="120"/>
      <c r="DC8" s="123"/>
      <c r="DD8" s="123"/>
      <c r="DE8" s="123"/>
      <c r="DF8" s="123"/>
      <c r="DG8" s="123"/>
      <c r="DH8" s="124"/>
      <c r="DI8" s="125"/>
      <c r="DJ8" s="126"/>
    </row>
    <row r="9" spans="1:114" s="11" customFormat="1" ht="22.5" hidden="1" customHeight="1" x14ac:dyDescent="0.25">
      <c r="A9" s="67">
        <v>1</v>
      </c>
      <c r="B9" s="82" t="s">
        <v>36</v>
      </c>
      <c r="C9" s="69" t="s">
        <v>4</v>
      </c>
      <c r="D9" s="172">
        <f>E$8+(IF(E9= "*",E$8,0)+IF(AT9="*",AT$8,0)+IF(CC9="*",CC$8,0)+IF(CK9="*",CK$8,0)+IF(CP9="*",CP$8,0))*(E$8/0.8)</f>
        <v>0.375</v>
      </c>
      <c r="E9" s="111">
        <v>0.3</v>
      </c>
      <c r="F9" s="112">
        <v>0</v>
      </c>
      <c r="G9" s="48">
        <f>(G$8+(IF(F9="*",G$8,0)+IF(I9="*",J$8,0)+IF(L9="*",M$8,0)+IF(O9="*",P$8,0)+IF(R9="*",S$8,0)+IF(U9="*",V$8,0)+IF(X9="*",Y$8,0)+IF(AA9="*",AB$8,0)+IF(AD9="*",AE$8,0)+IF(AG9="*",AH$8,0)+IF(AJ9="*",AK$8,0)+IF(AM9="*",AN$8,0)+IF(AP9="*",AQ$8,0))*(G$8/0.46))</f>
        <v>0.21739130434782611</v>
      </c>
      <c r="H9" s="48">
        <f t="shared" ref="H9" si="0">F9*G9</f>
        <v>0</v>
      </c>
      <c r="I9" s="32">
        <v>4</v>
      </c>
      <c r="J9" s="48">
        <f>(J$8+(IF(F9="*",G$8,0)+IF(I9="*",J$8,0)+IF(L9="*",M$8,0)+IF(O9="*",P$8,0)+IF(R9="*",S$8,0)+IF(U9="*",V$8,0)+IF(X9="*",Y$8,0)+IF(AA9="*",AB$8,0)+IF(AD9="*",AE$8,0)+IF(AG9="*",AH$8,0)+IF(AJ9="*",AK$8,0)+IF(AM9="*",AN$8,0)+IF(AP9="*",AQ$8,0))*(J$8/0.46))</f>
        <v>0.21739130434782611</v>
      </c>
      <c r="K9" s="48">
        <f t="shared" ref="K9" si="1">I9*J9</f>
        <v>0.86956521739130443</v>
      </c>
      <c r="L9" s="32">
        <v>4</v>
      </c>
      <c r="M9" s="48">
        <f>(M$8+(IF(F9="*",G$8,0)+IF(I9="*",J$8,0)+IF(L9="*",M$8,0)+IF(O9="*",P$8,0)+IF(R9="*",S$8,0)+IF(U9="*",V$8,0)+IF(X9="*",Y$8,0)+IF(AA9="*",AB$8,0)+IF(AD9="*",AE$8,0)+IF(AG9="*",AH$8,0)+IF(AJ9="*",AK$8,0)+IF(AM9="*",AN$8,0)+IF(AP9="*",AQ$8,0))*(M$8/0.46))</f>
        <v>0.10869565217391305</v>
      </c>
      <c r="N9" s="48">
        <f t="shared" ref="N9" si="2">L9*M9</f>
        <v>0.43478260869565222</v>
      </c>
      <c r="O9" s="32">
        <v>4</v>
      </c>
      <c r="P9" s="48">
        <f>(P$8+(IF(F9="*",G$8,0)+IF(I9="*",J$8,0)+IF(L9="*",M$8,0)+IF(O9="*",P$8,0)+IF(R9="*",S$8,0)+IF(U9="*",V$8,0)+IF(X9="*",Y$8,0)+IF(AA9="*",AB$8,0)+IF(AD9="*",AE$8,0)+IF(AG9="*",AH$8,0)+IF(AJ9="*",AK$8,0)+IF(AM9="*",AN$8,0)+IF(AP9="*",AQ$8,0))*(P$8/0.46))</f>
        <v>0.10869565217391305</v>
      </c>
      <c r="Q9" s="48">
        <f t="shared" ref="Q9" si="3">O9*P9</f>
        <v>0.43478260869565222</v>
      </c>
      <c r="R9" s="91" t="s">
        <v>133</v>
      </c>
      <c r="S9" s="46">
        <v>7.0000000000000007E-2</v>
      </c>
      <c r="T9" s="46"/>
      <c r="U9" s="39" t="s">
        <v>133</v>
      </c>
      <c r="V9" s="47">
        <v>7.0000000000000007E-2</v>
      </c>
      <c r="W9" s="47"/>
      <c r="X9" s="32">
        <v>5</v>
      </c>
      <c r="Y9" s="48">
        <f>(Y$8+(IF(F9="*",G$8,0)+IF(I9="*",J$8,0)+IF(L9="*",M$8,0)+IF(O9="*",P$8,0)+IF(R9="*",S$8,0)+IF(U9="*",V$8,0)+IF(X9="*",Y$8,0)+IF(AA9="*",AB$8,0)+IF(AD9="*",AE$8,0)+IF(AG9="*",AH$8,0)+IF(AJ9="*",AK$8,0)+IF(AM9="*",AN$8,0)+IF(AP9="*",AQ$8,0))*(Y$8/0.46))</f>
        <v>0.13043478260869565</v>
      </c>
      <c r="Z9" s="48">
        <f t="shared" ref="Z9" si="4">X9*Y9</f>
        <v>0.65217391304347827</v>
      </c>
      <c r="AA9" s="32">
        <v>5</v>
      </c>
      <c r="AB9" s="32">
        <f>(AB$8+(IF(F9="*",G$8,0)+IF(I9="*",J$8,0)+IF(L9="*",M$8,0)+IF(O9="*",P$8,0)+IF(R9="*",S$8,0)+IF(U9="*",V$8,0)+IF(X9="*",Y$8,0)+IF(AA9="*",AB$8,0)+IF(AD9="*",AE$8,0)+IF(AG9="*",AH$8,0)+IF(AJ9="*",AK$8,0)+IF(AM9="*",AN$8,0)+IF(AP9="*",AQ$8,0))*(AB$8/0.46))</f>
        <v>0.13043478260869565</v>
      </c>
      <c r="AC9" s="34">
        <f t="shared" ref="AC9" si="5">AA9*AB9</f>
        <v>0.65217391304347827</v>
      </c>
      <c r="AD9" s="90">
        <v>0</v>
      </c>
      <c r="AE9" s="48">
        <f>(AE$8+(IF(F9="*",G$8,0)+IF(I9="*",J$8,0)+IF(L9="*",M$8,0)+IF(O9="*",P$8,0)+IF(R9="*",S$8,0)+IF(U9="*",V$8,0)+IF(X9="*",Y$8,0)+IF(AA9="*",AB$8,0)+IF(AD9="*",AE$8,0)+IF(AG9="*",AH$8,0)+IF(AJ9="*",AK$8,0)+IF(AM9="*",AN$8,0)+IF(AP9="*",AQ$8,0))*(AE$8/0.46))</f>
        <v>8.6956521739130432E-2</v>
      </c>
      <c r="AF9" s="48">
        <f t="shared" ref="AF9" si="6">AD9*AE9</f>
        <v>0</v>
      </c>
      <c r="AG9" s="32" t="s">
        <v>133</v>
      </c>
      <c r="AH9" s="48">
        <v>0.1</v>
      </c>
      <c r="AI9" s="48"/>
      <c r="AJ9" s="32" t="s">
        <v>133</v>
      </c>
      <c r="AK9" s="47">
        <v>0.1</v>
      </c>
      <c r="AL9" s="48"/>
      <c r="AM9" s="32" t="s">
        <v>133</v>
      </c>
      <c r="AN9" s="32">
        <v>0.1</v>
      </c>
      <c r="AO9" s="32"/>
      <c r="AP9" s="90" t="s">
        <v>133</v>
      </c>
      <c r="AQ9" s="47">
        <v>0.1</v>
      </c>
      <c r="AR9" s="47"/>
      <c r="AS9" s="160">
        <f>AT$8+(IF(E9= "*",E$8,0)+IF(AT9="*",AT$8,0)+IF(CC9="*",CC$8,0)+IF(CK9="*",CK$8,0)+IF(CP9="*",CP$8,0))*(AT$8/0.8)</f>
        <v>0.375</v>
      </c>
      <c r="AT9" s="83">
        <v>0.3</v>
      </c>
      <c r="AU9" s="89">
        <v>0</v>
      </c>
      <c r="AV9" s="37">
        <f>(AV$8+(IF(AU9="*",AV$8,0)+IF(AX9="*",AY$8,0)+IF(BA9="*",BB$8,0)+IF(BD9="*",BE$8,0)+IF(BG9="*",BH$8,0)+IF(BJ9="*",BK$8,0)+IF(BM9="*",BN$8,0)+IF(BP9="*",BQ$8,0)+IF(BS9="*",BT$8,0)+IF(BV9="*",BW$8,0)+IF(BY9="*",BZ$8,0))*(AV$8/0.34))</f>
        <v>0.20588235294117649</v>
      </c>
      <c r="AW9" s="37">
        <f t="shared" ref="AW9" si="7">AU9*AV9</f>
        <v>0</v>
      </c>
      <c r="AX9" s="89"/>
      <c r="AY9" s="37">
        <f>(AY$8+(IF(AU9="*",AV$8,0)+IF(AX9="*",AY$8,0)+IF(BA9="*",BB$8,0)+IF(BD9="*",BE$8,0)+IF(BG9="*",BH$8,0)+IF(BJ9="*",BK$8,0)+IF(BM9="*",BN$8,0)+IF(BP9="*",BQ$8,0)+IF(BS9="*",BT$8,0)+IF(BV9="*",BW$8,0)+IF(BY9="*",BZ$8,0))*(AY$8/0.34))</f>
        <v>0.29411764705882354</v>
      </c>
      <c r="AZ9" s="37">
        <f t="shared" ref="AZ9" si="8">AX9*AY9</f>
        <v>0</v>
      </c>
      <c r="BA9" s="36" t="s">
        <v>133</v>
      </c>
      <c r="BB9" s="37">
        <v>7.0000000000000007E-2</v>
      </c>
      <c r="BC9" s="33"/>
      <c r="BD9" s="34" t="s">
        <v>133</v>
      </c>
      <c r="BE9" s="33">
        <v>7.0000000000000007E-2</v>
      </c>
      <c r="BF9" s="33"/>
      <c r="BG9" s="34" t="s">
        <v>133</v>
      </c>
      <c r="BH9" s="33">
        <v>7.0000000000000007E-2</v>
      </c>
      <c r="BI9" s="33"/>
      <c r="BJ9" s="32">
        <v>5</v>
      </c>
      <c r="BK9" s="33">
        <f>(BN$8+(IF(AU9="*",AV$8,0)+IF(AX9="*",AY$8,0)+IF(BA9="*",BB$8,0)+IF(BD9="*",BE$8,0)+IF(BG9="*",BH$8,0)+IF(BJ9="*",BK$8,0)+IF(BM9="*",BN$8,0)+IF(BP9="*",BQ$8,0)+IF(BS9="*",BT$8,0)+IF(BV9="*",BW$8,0)+IF(BY9="*",BZ$8,0))*(BN$8/0.34))</f>
        <v>0.29411764705882354</v>
      </c>
      <c r="BL9" s="33">
        <f t="shared" ref="BL9" si="9">BJ9*BK9</f>
        <v>1.4705882352941178</v>
      </c>
      <c r="BM9" s="34" t="s">
        <v>133</v>
      </c>
      <c r="BN9" s="33">
        <v>0.1</v>
      </c>
      <c r="BO9" s="33"/>
      <c r="BP9" s="90">
        <v>4</v>
      </c>
      <c r="BQ9" s="33">
        <f>(BQ$8+(IF(AU9="*",AV$8,0)+IF(AX9="*",AY$8,0)+IF(BA9="*",BB$8,0)+IF(BD9="*",BE$8,0)+IF(BG9="*",BH$8,0)+IF(BJ9="*",BK$8,0)+IF(BM9="*",BN$8,0)+IF(BP9="*",BQ$8,0)+IF(BS9="*",BT$8,0)+IF(BV9="*",BW$8,0)+IF(BY9="*",BZ$8,0))*(BQ$8/0.34))</f>
        <v>0.20588235294117649</v>
      </c>
      <c r="BR9" s="35">
        <f t="shared" ref="BR9" si="10">BP9*BQ9</f>
        <v>0.82352941176470595</v>
      </c>
      <c r="BS9" s="34" t="s">
        <v>133</v>
      </c>
      <c r="BT9" s="33">
        <v>0.1</v>
      </c>
      <c r="BU9" s="33"/>
      <c r="BV9" s="48" t="s">
        <v>133</v>
      </c>
      <c r="BW9" s="33">
        <v>0.15</v>
      </c>
      <c r="BX9" s="33"/>
      <c r="BY9" s="99" t="s">
        <v>133</v>
      </c>
      <c r="BZ9" s="33">
        <v>0.1</v>
      </c>
      <c r="CA9" s="33"/>
      <c r="CB9" s="164">
        <f>CC$8+(IF(E9= "*",E$8,0)+IF(AT9="*",AT$8,0)+IF(CC9="*",CC$8,0)+IF(CK9="*",CK$8,0)+IF(CP9="*",CP$8,0))*(CC$8/0.8)</f>
        <v>0.25</v>
      </c>
      <c r="CC9" s="48">
        <v>0.2</v>
      </c>
      <c r="CD9" s="32">
        <v>5</v>
      </c>
      <c r="CE9" s="33">
        <v>0.6</v>
      </c>
      <c r="CF9" s="33">
        <f>CD9*CE9</f>
        <v>3</v>
      </c>
      <c r="CG9" s="99">
        <v>4</v>
      </c>
      <c r="CH9" s="33">
        <v>0.4</v>
      </c>
      <c r="CI9" s="33">
        <f>CG9*CH9</f>
        <v>1.6</v>
      </c>
      <c r="CJ9" s="164"/>
      <c r="CK9" s="37" t="s">
        <v>133</v>
      </c>
      <c r="CL9" s="34" t="s">
        <v>133</v>
      </c>
      <c r="CM9" s="48">
        <v>1</v>
      </c>
      <c r="CN9" s="48"/>
      <c r="CO9" s="166"/>
      <c r="CP9" s="35" t="s">
        <v>133</v>
      </c>
      <c r="CQ9" s="32" t="s">
        <v>133</v>
      </c>
      <c r="CR9" s="33">
        <v>0.25</v>
      </c>
      <c r="CS9" s="33"/>
      <c r="CT9" s="32" t="s">
        <v>133</v>
      </c>
      <c r="CU9" s="33">
        <v>0.25</v>
      </c>
      <c r="CV9" s="33"/>
      <c r="CW9" s="32" t="s">
        <v>133</v>
      </c>
      <c r="CX9" s="33">
        <v>0.25</v>
      </c>
      <c r="CY9" s="33"/>
      <c r="CZ9" s="32" t="s">
        <v>133</v>
      </c>
      <c r="DA9" s="33">
        <v>0.25</v>
      </c>
      <c r="DB9" s="33"/>
      <c r="DC9" s="81">
        <f>E9*(H9+K9+N9+Q9+T9+W9+Z9+AC9+AF9+AI9+AL9+AO9+AR9)</f>
        <v>0.91304347826086962</v>
      </c>
      <c r="DD9" s="81">
        <f>AT9*(AW9+AZ9+BC9+BF9+BI9+BL9+BO9+BR9+BU9+BX9+CA9)</f>
        <v>0.68823529411764717</v>
      </c>
      <c r="DE9" s="81">
        <f>CC9*(CF9+CI9)</f>
        <v>0.91999999999999993</v>
      </c>
      <c r="DF9" s="81"/>
      <c r="DG9" s="81"/>
      <c r="DH9" s="35">
        <f t="shared" ref="DH9" si="11">DC9+DD9+DE9+DF9+DG9</f>
        <v>2.5212787723785168</v>
      </c>
      <c r="DI9" s="63">
        <v>1</v>
      </c>
      <c r="DJ9" s="56">
        <f>DH9/5*DI9</f>
        <v>0.50425575447570337</v>
      </c>
    </row>
    <row r="10" spans="1:114" s="41" customFormat="1" ht="18.75" x14ac:dyDescent="0.25">
      <c r="A10" s="176">
        <v>1</v>
      </c>
      <c r="B10" s="24" t="s">
        <v>36</v>
      </c>
      <c r="C10" s="177" t="s">
        <v>4</v>
      </c>
      <c r="D10" s="157">
        <v>0.375</v>
      </c>
      <c r="E10" s="178">
        <v>0.3</v>
      </c>
      <c r="F10" s="39">
        <v>0</v>
      </c>
      <c r="G10" s="40">
        <v>0.21739130434782611</v>
      </c>
      <c r="H10" s="32">
        <v>0</v>
      </c>
      <c r="I10" s="32">
        <v>4</v>
      </c>
      <c r="J10" s="40">
        <v>0.21739130434782611</v>
      </c>
      <c r="K10" s="32">
        <v>0.86956521739130443</v>
      </c>
      <c r="L10" s="32">
        <v>4</v>
      </c>
      <c r="M10" s="40">
        <v>0.10869565217391305</v>
      </c>
      <c r="N10" s="40">
        <v>0.43478260869565222</v>
      </c>
      <c r="O10" s="32">
        <v>4</v>
      </c>
      <c r="P10" s="40">
        <v>0.10869565217391305</v>
      </c>
      <c r="Q10" s="40">
        <v>0.43478260869565222</v>
      </c>
      <c r="R10" s="39" t="s">
        <v>133</v>
      </c>
      <c r="S10" s="62">
        <v>7.0000000000000007E-2</v>
      </c>
      <c r="T10" s="62"/>
      <c r="U10" s="39" t="s">
        <v>133</v>
      </c>
      <c r="V10" s="40">
        <v>7.0000000000000007E-2</v>
      </c>
      <c r="W10" s="40"/>
      <c r="X10" s="32">
        <v>5</v>
      </c>
      <c r="Y10" s="40">
        <v>0.13043478260869565</v>
      </c>
      <c r="Z10" s="40">
        <v>0.65217391304347827</v>
      </c>
      <c r="AA10" s="32">
        <v>5</v>
      </c>
      <c r="AB10" s="40">
        <v>0.13043478260869565</v>
      </c>
      <c r="AC10" s="40">
        <v>0.65217391304347827</v>
      </c>
      <c r="AD10" s="32">
        <v>5</v>
      </c>
      <c r="AE10" s="40">
        <v>8.6956521739130432E-2</v>
      </c>
      <c r="AF10" s="32">
        <v>0.43478260869565216</v>
      </c>
      <c r="AG10" s="32" t="s">
        <v>133</v>
      </c>
      <c r="AH10" s="40">
        <v>0.1</v>
      </c>
      <c r="AI10" s="32"/>
      <c r="AJ10" s="32" t="s">
        <v>133</v>
      </c>
      <c r="AK10" s="40">
        <v>0.1</v>
      </c>
      <c r="AL10" s="32"/>
      <c r="AM10" s="32" t="s">
        <v>133</v>
      </c>
      <c r="AN10" s="40">
        <v>0.1</v>
      </c>
      <c r="AO10" s="32"/>
      <c r="AP10" s="32" t="s">
        <v>133</v>
      </c>
      <c r="AQ10" s="40">
        <v>0.1</v>
      </c>
      <c r="AR10" s="40"/>
      <c r="AS10" s="161">
        <v>0.375</v>
      </c>
      <c r="AT10" s="179">
        <v>0.3</v>
      </c>
      <c r="AU10" s="32">
        <v>2</v>
      </c>
      <c r="AV10" s="40">
        <v>0.14285714285714288</v>
      </c>
      <c r="AW10" s="40">
        <v>0.28571428571428575</v>
      </c>
      <c r="AX10" s="32">
        <v>3</v>
      </c>
      <c r="AY10" s="40">
        <v>0.20408163265306123</v>
      </c>
      <c r="AZ10" s="40">
        <v>0.61224489795918369</v>
      </c>
      <c r="BA10" s="32" t="s">
        <v>133</v>
      </c>
      <c r="BB10" s="32">
        <v>7.0000000000000007E-2</v>
      </c>
      <c r="BC10" s="32"/>
      <c r="BD10" s="32" t="s">
        <v>133</v>
      </c>
      <c r="BE10" s="32">
        <v>7.0000000000000007E-2</v>
      </c>
      <c r="BF10" s="32"/>
      <c r="BG10" s="32" t="s">
        <v>133</v>
      </c>
      <c r="BH10" s="32">
        <v>7.0000000000000007E-2</v>
      </c>
      <c r="BI10" s="32"/>
      <c r="BJ10" s="32">
        <v>5</v>
      </c>
      <c r="BK10" s="32">
        <v>0.20408163265306123</v>
      </c>
      <c r="BL10" s="40">
        <v>1.0204081632653061</v>
      </c>
      <c r="BM10" s="32" t="s">
        <v>133</v>
      </c>
      <c r="BN10" s="32">
        <v>0.1</v>
      </c>
      <c r="BO10" s="32"/>
      <c r="BP10" s="32">
        <v>5</v>
      </c>
      <c r="BQ10" s="32">
        <v>0.14285714285714288</v>
      </c>
      <c r="BR10" s="40">
        <v>0.71428571428571441</v>
      </c>
      <c r="BS10" s="32" t="s">
        <v>133</v>
      </c>
      <c r="BT10" s="32">
        <v>0.1</v>
      </c>
      <c r="BU10" s="32"/>
      <c r="BV10" s="32">
        <v>5</v>
      </c>
      <c r="BW10" s="32">
        <v>0.30612244897959184</v>
      </c>
      <c r="BX10" s="40">
        <v>1.5306122448979593</v>
      </c>
      <c r="BY10" s="32" t="s">
        <v>133</v>
      </c>
      <c r="BZ10" s="32">
        <v>0.1</v>
      </c>
      <c r="CA10" s="32"/>
      <c r="CB10" s="161">
        <v>0.25</v>
      </c>
      <c r="CC10" s="32">
        <v>0.2</v>
      </c>
      <c r="CD10" s="32">
        <v>5</v>
      </c>
      <c r="CE10" s="32">
        <v>0.6</v>
      </c>
      <c r="CF10" s="32">
        <v>3</v>
      </c>
      <c r="CG10" s="32">
        <v>5</v>
      </c>
      <c r="CH10" s="32">
        <v>0.4</v>
      </c>
      <c r="CI10" s="32">
        <v>2</v>
      </c>
      <c r="CJ10" s="161" t="s">
        <v>133</v>
      </c>
      <c r="CK10" s="40" t="s">
        <v>133</v>
      </c>
      <c r="CL10" s="32" t="s">
        <v>133</v>
      </c>
      <c r="CM10" s="32">
        <v>1</v>
      </c>
      <c r="CN10" s="32"/>
      <c r="CO10" s="161" t="s">
        <v>133</v>
      </c>
      <c r="CP10" s="40" t="s">
        <v>133</v>
      </c>
      <c r="CQ10" s="32" t="s">
        <v>133</v>
      </c>
      <c r="CR10" s="32">
        <v>0.25</v>
      </c>
      <c r="CS10" s="32"/>
      <c r="CT10" s="32" t="s">
        <v>133</v>
      </c>
      <c r="CU10" s="40">
        <v>0.25</v>
      </c>
      <c r="CV10" s="32"/>
      <c r="CW10" s="32" t="s">
        <v>133</v>
      </c>
      <c r="CX10" s="42">
        <v>0.25</v>
      </c>
      <c r="CY10" s="32"/>
      <c r="CZ10" s="32" t="s">
        <v>133</v>
      </c>
      <c r="DA10" s="40">
        <v>0.25</v>
      </c>
      <c r="DB10" s="32"/>
      <c r="DC10" s="179">
        <v>1.3043478260869565</v>
      </c>
      <c r="DD10" s="179">
        <v>1.5612244897959184</v>
      </c>
      <c r="DE10" s="179">
        <v>1.25</v>
      </c>
      <c r="DF10" s="179"/>
      <c r="DG10" s="179"/>
      <c r="DH10" s="40">
        <v>4.1155723158828748</v>
      </c>
      <c r="DI10" s="180">
        <v>1</v>
      </c>
      <c r="DJ10" s="175">
        <v>0.823114463176575</v>
      </c>
    </row>
    <row r="11" spans="1:114" s="5" customFormat="1" ht="18.75" x14ac:dyDescent="0.25">
      <c r="A11" s="102">
        <v>2</v>
      </c>
      <c r="B11" s="103" t="s">
        <v>12</v>
      </c>
      <c r="C11" s="70" t="s">
        <v>15</v>
      </c>
      <c r="D11" s="157">
        <v>0.33333333333333331</v>
      </c>
      <c r="E11" s="113">
        <v>0.3</v>
      </c>
      <c r="F11" s="91">
        <v>5</v>
      </c>
      <c r="G11" s="128">
        <v>0.21739130434782611</v>
      </c>
      <c r="H11" s="90">
        <v>1.0869565217391306</v>
      </c>
      <c r="I11" s="90">
        <v>4</v>
      </c>
      <c r="J11" s="128">
        <v>0.21739130434782611</v>
      </c>
      <c r="K11" s="90">
        <v>0.86956521739130443</v>
      </c>
      <c r="L11" s="90">
        <v>4</v>
      </c>
      <c r="M11" s="128">
        <v>0.10869565217391305</v>
      </c>
      <c r="N11" s="128">
        <v>0.43478260869565222</v>
      </c>
      <c r="O11" s="90">
        <v>4</v>
      </c>
      <c r="P11" s="128">
        <v>0.10869565217391305</v>
      </c>
      <c r="Q11" s="128">
        <v>0.43478260869565222</v>
      </c>
      <c r="R11" s="91" t="s">
        <v>133</v>
      </c>
      <c r="S11" s="129">
        <v>7.0000000000000007E-2</v>
      </c>
      <c r="T11" s="129"/>
      <c r="U11" s="91" t="s">
        <v>133</v>
      </c>
      <c r="V11" s="128">
        <v>7.0000000000000007E-2</v>
      </c>
      <c r="W11" s="104"/>
      <c r="X11" s="90">
        <v>5</v>
      </c>
      <c r="Y11" s="128">
        <v>0.13043478260869565</v>
      </c>
      <c r="Z11" s="128">
        <v>0.65217391304347827</v>
      </c>
      <c r="AA11" s="90">
        <v>5</v>
      </c>
      <c r="AB11" s="128">
        <v>0.13043478260869565</v>
      </c>
      <c r="AC11" s="128">
        <v>0.65217391304347827</v>
      </c>
      <c r="AD11" s="90">
        <v>5</v>
      </c>
      <c r="AE11" s="128">
        <v>8.6956521739130432E-2</v>
      </c>
      <c r="AF11" s="90">
        <v>0.43478260869565216</v>
      </c>
      <c r="AG11" s="90" t="s">
        <v>133</v>
      </c>
      <c r="AH11" s="128">
        <v>0.1</v>
      </c>
      <c r="AI11" s="90"/>
      <c r="AJ11" s="90" t="s">
        <v>133</v>
      </c>
      <c r="AK11" s="128">
        <v>0.1</v>
      </c>
      <c r="AL11" s="90"/>
      <c r="AM11" s="90" t="s">
        <v>133</v>
      </c>
      <c r="AN11" s="128">
        <v>0.1</v>
      </c>
      <c r="AO11" s="90"/>
      <c r="AP11" s="90" t="s">
        <v>133</v>
      </c>
      <c r="AQ11" s="128">
        <v>0.1</v>
      </c>
      <c r="AR11" s="128"/>
      <c r="AS11" s="161">
        <v>0.33333333333333331</v>
      </c>
      <c r="AT11" s="148">
        <v>0.3</v>
      </c>
      <c r="AU11" s="90">
        <v>0</v>
      </c>
      <c r="AV11" s="128">
        <v>9.5890410958904118E-2</v>
      </c>
      <c r="AW11" s="128">
        <v>0</v>
      </c>
      <c r="AX11" s="90">
        <v>0</v>
      </c>
      <c r="AY11" s="128">
        <v>0.13698630136986303</v>
      </c>
      <c r="AZ11" s="128">
        <v>0</v>
      </c>
      <c r="BA11" s="90">
        <v>5</v>
      </c>
      <c r="BB11" s="90">
        <v>9.5890410958904118E-2</v>
      </c>
      <c r="BC11" s="128">
        <v>0.47945205479452058</v>
      </c>
      <c r="BD11" s="90" t="s">
        <v>133</v>
      </c>
      <c r="BE11" s="90">
        <v>7.0000000000000007E-2</v>
      </c>
      <c r="BF11" s="90"/>
      <c r="BG11" s="90">
        <v>5</v>
      </c>
      <c r="BH11" s="90">
        <v>9.5890410958904118E-2</v>
      </c>
      <c r="BI11" s="128">
        <v>0.47945205479452058</v>
      </c>
      <c r="BJ11" s="90">
        <v>5</v>
      </c>
      <c r="BK11" s="90">
        <v>0.13698630136986303</v>
      </c>
      <c r="BL11" s="128">
        <v>0.68493150684931514</v>
      </c>
      <c r="BM11" s="90" t="s">
        <v>133</v>
      </c>
      <c r="BN11" s="90">
        <v>0.1</v>
      </c>
      <c r="BO11" s="90"/>
      <c r="BP11" s="90">
        <v>5</v>
      </c>
      <c r="BQ11" s="90">
        <v>9.5890410958904118E-2</v>
      </c>
      <c r="BR11" s="128">
        <v>0.47945205479452058</v>
      </c>
      <c r="BS11" s="90">
        <v>5</v>
      </c>
      <c r="BT11" s="90">
        <v>0.13698630136986303</v>
      </c>
      <c r="BU11" s="90">
        <v>0.68493150684931514</v>
      </c>
      <c r="BV11" s="90">
        <v>5</v>
      </c>
      <c r="BW11" s="90">
        <v>0.20547945205479451</v>
      </c>
      <c r="BX11" s="128">
        <v>1.0273972602739725</v>
      </c>
      <c r="BY11" s="90" t="s">
        <v>133</v>
      </c>
      <c r="BZ11" s="90">
        <v>0.1</v>
      </c>
      <c r="CA11" s="99"/>
      <c r="CB11" s="161">
        <v>0.22222222222222224</v>
      </c>
      <c r="CC11" s="48">
        <v>0.2</v>
      </c>
      <c r="CD11" s="90">
        <v>5</v>
      </c>
      <c r="CE11" s="90">
        <v>0.6</v>
      </c>
      <c r="CF11" s="90">
        <v>3</v>
      </c>
      <c r="CG11" s="90">
        <v>5</v>
      </c>
      <c r="CH11" s="90">
        <v>0.4</v>
      </c>
      <c r="CI11" s="90">
        <v>2</v>
      </c>
      <c r="CJ11" s="161">
        <v>0.11111111111111112</v>
      </c>
      <c r="CK11" s="48">
        <v>0.1</v>
      </c>
      <c r="CL11" s="90">
        <v>5</v>
      </c>
      <c r="CM11" s="90">
        <v>1</v>
      </c>
      <c r="CN11" s="90">
        <v>5</v>
      </c>
      <c r="CO11" s="161" t="s">
        <v>133</v>
      </c>
      <c r="CP11" s="161" t="s">
        <v>133</v>
      </c>
      <c r="CQ11" s="90" t="s">
        <v>133</v>
      </c>
      <c r="CR11" s="90">
        <v>0.5</v>
      </c>
      <c r="CS11" s="90"/>
      <c r="CT11" s="90" t="s">
        <v>133</v>
      </c>
      <c r="CU11" s="128">
        <v>0.5</v>
      </c>
      <c r="CV11" s="90"/>
      <c r="CW11" s="90" t="s">
        <v>133</v>
      </c>
      <c r="CX11" s="131">
        <v>0.25</v>
      </c>
      <c r="CY11" s="90"/>
      <c r="CZ11" s="90" t="s">
        <v>133</v>
      </c>
      <c r="DA11" s="128">
        <v>0.25</v>
      </c>
      <c r="DB11" s="90"/>
      <c r="DC11" s="138">
        <v>1.5217391304347827</v>
      </c>
      <c r="DD11" s="138">
        <v>1.2785388127853881</v>
      </c>
      <c r="DE11" s="138">
        <v>1.1111111111111112</v>
      </c>
      <c r="DF11" s="138">
        <v>0.55555555555555558</v>
      </c>
      <c r="DG11" s="138"/>
      <c r="DH11" s="128">
        <v>4.4669446098868377</v>
      </c>
      <c r="DI11" s="105">
        <v>1</v>
      </c>
      <c r="DJ11" s="139">
        <v>0.89338892197736752</v>
      </c>
    </row>
    <row r="12" spans="1:114" s="93" customFormat="1" ht="18.75" x14ac:dyDescent="0.25">
      <c r="A12" s="134">
        <v>3</v>
      </c>
      <c r="B12" s="25" t="s">
        <v>88</v>
      </c>
      <c r="C12" s="136" t="s">
        <v>89</v>
      </c>
      <c r="D12" s="157">
        <v>0.375</v>
      </c>
      <c r="E12" s="113">
        <v>0.3</v>
      </c>
      <c r="F12" s="91">
        <v>0</v>
      </c>
      <c r="G12" s="128">
        <v>0.21739130434782611</v>
      </c>
      <c r="H12" s="90">
        <v>0</v>
      </c>
      <c r="I12" s="90">
        <v>5</v>
      </c>
      <c r="J12" s="128">
        <v>0.21739130434782611</v>
      </c>
      <c r="K12" s="90">
        <v>1.0869565217391306</v>
      </c>
      <c r="L12" s="90">
        <v>4</v>
      </c>
      <c r="M12" s="128">
        <v>0.10869565217391305</v>
      </c>
      <c r="N12" s="128">
        <v>0.43478260869565222</v>
      </c>
      <c r="O12" s="90">
        <v>4</v>
      </c>
      <c r="P12" s="128">
        <v>0.10869565217391305</v>
      </c>
      <c r="Q12" s="128">
        <v>0.43478260869565222</v>
      </c>
      <c r="R12" s="91" t="s">
        <v>133</v>
      </c>
      <c r="S12" s="129">
        <v>7.0000000000000007E-2</v>
      </c>
      <c r="T12" s="129"/>
      <c r="U12" s="91" t="s">
        <v>133</v>
      </c>
      <c r="V12" s="128">
        <v>7.0000000000000007E-2</v>
      </c>
      <c r="W12" s="128"/>
      <c r="X12" s="90">
        <v>5</v>
      </c>
      <c r="Y12" s="128">
        <v>0.13043478260869565</v>
      </c>
      <c r="Z12" s="128">
        <v>0.65217391304347827</v>
      </c>
      <c r="AA12" s="90">
        <v>5</v>
      </c>
      <c r="AB12" s="128">
        <v>0.13043478260869565</v>
      </c>
      <c r="AC12" s="128">
        <v>0.65217391304347827</v>
      </c>
      <c r="AD12" s="90">
        <v>0</v>
      </c>
      <c r="AE12" s="128">
        <v>8.6956521739130432E-2</v>
      </c>
      <c r="AF12" s="90">
        <v>0</v>
      </c>
      <c r="AG12" s="90" t="s">
        <v>133</v>
      </c>
      <c r="AH12" s="128">
        <v>0.1</v>
      </c>
      <c r="AI12" s="90"/>
      <c r="AJ12" s="90" t="s">
        <v>133</v>
      </c>
      <c r="AK12" s="128">
        <v>0.1</v>
      </c>
      <c r="AL12" s="90"/>
      <c r="AM12" s="90" t="s">
        <v>133</v>
      </c>
      <c r="AN12" s="128">
        <v>0.1</v>
      </c>
      <c r="AO12" s="90"/>
      <c r="AP12" s="90" t="s">
        <v>133</v>
      </c>
      <c r="AQ12" s="128">
        <v>0.1</v>
      </c>
      <c r="AR12" s="128"/>
      <c r="AS12" s="161">
        <v>0.375</v>
      </c>
      <c r="AT12" s="148">
        <v>0.3</v>
      </c>
      <c r="AU12" s="90">
        <v>2</v>
      </c>
      <c r="AV12" s="128">
        <v>0.20588235294117649</v>
      </c>
      <c r="AW12" s="128">
        <v>0.41176470588235298</v>
      </c>
      <c r="AX12" s="90">
        <v>5</v>
      </c>
      <c r="AY12" s="128">
        <v>0.29411764705882354</v>
      </c>
      <c r="AZ12" s="128">
        <v>1.4705882352941178</v>
      </c>
      <c r="BA12" s="90" t="s">
        <v>133</v>
      </c>
      <c r="BB12" s="90">
        <v>7.0000000000000007E-2</v>
      </c>
      <c r="BC12" s="128"/>
      <c r="BD12" s="90" t="s">
        <v>133</v>
      </c>
      <c r="BE12" s="90">
        <v>7.0000000000000007E-2</v>
      </c>
      <c r="BF12" s="90"/>
      <c r="BG12" s="90" t="s">
        <v>133</v>
      </c>
      <c r="BH12" s="90">
        <v>7.0000000000000007E-2</v>
      </c>
      <c r="BI12" s="128"/>
      <c r="BJ12" s="90">
        <v>5</v>
      </c>
      <c r="BK12" s="90">
        <v>0.29411764705882354</v>
      </c>
      <c r="BL12" s="128">
        <v>1.4705882352941178</v>
      </c>
      <c r="BM12" s="90" t="s">
        <v>133</v>
      </c>
      <c r="BN12" s="90">
        <v>0.1</v>
      </c>
      <c r="BO12" s="90"/>
      <c r="BP12" s="90">
        <v>5</v>
      </c>
      <c r="BQ12" s="90">
        <v>0.20588235294117649</v>
      </c>
      <c r="BR12" s="128">
        <v>1.0294117647058825</v>
      </c>
      <c r="BS12" s="90" t="s">
        <v>133</v>
      </c>
      <c r="BT12" s="90">
        <v>0.1</v>
      </c>
      <c r="BU12" s="90"/>
      <c r="BV12" s="90" t="s">
        <v>133</v>
      </c>
      <c r="BW12" s="90">
        <v>0.15</v>
      </c>
      <c r="BX12" s="128"/>
      <c r="BY12" s="90" t="s">
        <v>133</v>
      </c>
      <c r="BZ12" s="90">
        <v>0.1</v>
      </c>
      <c r="CA12" s="90"/>
      <c r="CB12" s="161">
        <v>0.25</v>
      </c>
      <c r="CC12" s="48">
        <v>0.2</v>
      </c>
      <c r="CD12" s="90">
        <v>5</v>
      </c>
      <c r="CE12" s="90">
        <v>0.6</v>
      </c>
      <c r="CF12" s="90">
        <v>3</v>
      </c>
      <c r="CG12" s="90">
        <v>2</v>
      </c>
      <c r="CH12" s="90">
        <v>0.4</v>
      </c>
      <c r="CI12" s="90">
        <v>0.8</v>
      </c>
      <c r="CJ12" s="161" t="s">
        <v>133</v>
      </c>
      <c r="CK12" s="161" t="s">
        <v>133</v>
      </c>
      <c r="CL12" s="90" t="s">
        <v>133</v>
      </c>
      <c r="CM12" s="90">
        <v>1</v>
      </c>
      <c r="CN12" s="90"/>
      <c r="CO12" s="161" t="s">
        <v>133</v>
      </c>
      <c r="CP12" s="161" t="s">
        <v>133</v>
      </c>
      <c r="CQ12" s="90" t="s">
        <v>133</v>
      </c>
      <c r="CR12" s="90">
        <v>0.25</v>
      </c>
      <c r="CS12" s="90"/>
      <c r="CT12" s="90" t="s">
        <v>133</v>
      </c>
      <c r="CU12" s="128">
        <v>0.25</v>
      </c>
      <c r="CV12" s="90"/>
      <c r="CW12" s="90" t="s">
        <v>133</v>
      </c>
      <c r="CX12" s="131">
        <v>0.25</v>
      </c>
      <c r="CY12" s="90"/>
      <c r="CZ12" s="90" t="s">
        <v>133</v>
      </c>
      <c r="DA12" s="128">
        <v>0.25</v>
      </c>
      <c r="DB12" s="90"/>
      <c r="DC12" s="138">
        <v>1.222826086956522</v>
      </c>
      <c r="DD12" s="138">
        <v>1.6433823529411766</v>
      </c>
      <c r="DE12" s="138">
        <v>0.95</v>
      </c>
      <c r="DF12" s="138"/>
      <c r="DG12" s="138"/>
      <c r="DH12" s="128">
        <v>3.8162084398976983</v>
      </c>
      <c r="DI12" s="105">
        <v>1</v>
      </c>
      <c r="DJ12" s="139">
        <v>0.76324168797953962</v>
      </c>
    </row>
    <row r="13" spans="1:114" s="107" customFormat="1" ht="37.5" x14ac:dyDescent="0.25">
      <c r="A13" s="102">
        <v>4</v>
      </c>
      <c r="B13" s="106" t="s">
        <v>1</v>
      </c>
      <c r="C13" s="70" t="s">
        <v>5</v>
      </c>
      <c r="D13" s="157">
        <v>0.33333333333333331</v>
      </c>
      <c r="E13" s="113">
        <v>0.3</v>
      </c>
      <c r="F13" s="91">
        <v>0</v>
      </c>
      <c r="G13" s="129">
        <v>0.11627906976744187</v>
      </c>
      <c r="H13" s="91">
        <v>0</v>
      </c>
      <c r="I13" s="91">
        <v>4</v>
      </c>
      <c r="J13" s="129">
        <v>0.11627906976744187</v>
      </c>
      <c r="K13" s="91">
        <v>0.46511627906976749</v>
      </c>
      <c r="L13" s="91">
        <v>4</v>
      </c>
      <c r="M13" s="129">
        <v>5.8139534883720936E-2</v>
      </c>
      <c r="N13" s="129">
        <v>0.23255813953488375</v>
      </c>
      <c r="O13" s="91">
        <v>4</v>
      </c>
      <c r="P13" s="129">
        <v>5.8139534883720936E-2</v>
      </c>
      <c r="Q13" s="129">
        <v>0.23255813953488375</v>
      </c>
      <c r="R13" s="91" t="s">
        <v>133</v>
      </c>
      <c r="S13" s="129">
        <v>7.0000000000000007E-2</v>
      </c>
      <c r="T13" s="129"/>
      <c r="U13" s="91" t="s">
        <v>133</v>
      </c>
      <c r="V13" s="129">
        <v>7.0000000000000007E-2</v>
      </c>
      <c r="W13" s="129"/>
      <c r="X13" s="91">
        <v>5</v>
      </c>
      <c r="Y13" s="129">
        <v>6.9767441860465115E-2</v>
      </c>
      <c r="Z13" s="129">
        <v>0.34883720930232559</v>
      </c>
      <c r="AA13" s="91">
        <v>5</v>
      </c>
      <c r="AB13" s="129">
        <v>6.9767441860465115E-2</v>
      </c>
      <c r="AC13" s="129">
        <v>0.34883720930232559</v>
      </c>
      <c r="AD13" s="91">
        <v>5</v>
      </c>
      <c r="AE13" s="129">
        <v>4.6511627906976744E-2</v>
      </c>
      <c r="AF13" s="91">
        <v>0.23255813953488372</v>
      </c>
      <c r="AG13" s="91">
        <v>0</v>
      </c>
      <c r="AH13" s="129">
        <v>0.11627906976744187</v>
      </c>
      <c r="AI13" s="91">
        <v>0</v>
      </c>
      <c r="AJ13" s="91">
        <v>5</v>
      </c>
      <c r="AK13" s="129">
        <v>0.11627906976744187</v>
      </c>
      <c r="AL13" s="129">
        <v>0.58139534883720934</v>
      </c>
      <c r="AM13" s="91">
        <v>3</v>
      </c>
      <c r="AN13" s="129">
        <v>0.11627906976744187</v>
      </c>
      <c r="AO13" s="130">
        <v>0.34883720930232565</v>
      </c>
      <c r="AP13" s="91">
        <v>0</v>
      </c>
      <c r="AQ13" s="129">
        <v>0.11627906976744187</v>
      </c>
      <c r="AR13" s="129">
        <v>0</v>
      </c>
      <c r="AS13" s="157">
        <v>0.33333333333333331</v>
      </c>
      <c r="AT13" s="113">
        <v>0.3</v>
      </c>
      <c r="AU13" s="91">
        <v>0</v>
      </c>
      <c r="AV13" s="129">
        <v>0.11864406779661019</v>
      </c>
      <c r="AW13" s="129">
        <v>0</v>
      </c>
      <c r="AX13" s="91">
        <v>0</v>
      </c>
      <c r="AY13" s="129">
        <v>0.16949152542372883</v>
      </c>
      <c r="AZ13" s="129">
        <v>0</v>
      </c>
      <c r="BA13" s="91" t="s">
        <v>133</v>
      </c>
      <c r="BB13" s="91">
        <v>7.0000000000000007E-2</v>
      </c>
      <c r="BC13" s="129"/>
      <c r="BD13" s="91" t="s">
        <v>133</v>
      </c>
      <c r="BE13" s="91">
        <v>7.0000000000000007E-2</v>
      </c>
      <c r="BF13" s="91"/>
      <c r="BG13" s="91" t="s">
        <v>133</v>
      </c>
      <c r="BH13" s="91">
        <v>7.0000000000000007E-2</v>
      </c>
      <c r="BI13" s="129"/>
      <c r="BJ13" s="91">
        <v>5</v>
      </c>
      <c r="BK13" s="91">
        <v>0.16949152542372883</v>
      </c>
      <c r="BL13" s="129">
        <v>0.84745762711864414</v>
      </c>
      <c r="BM13" s="91" t="s">
        <v>133</v>
      </c>
      <c r="BN13" s="91">
        <v>0.1</v>
      </c>
      <c r="BO13" s="91"/>
      <c r="BP13" s="91">
        <v>2</v>
      </c>
      <c r="BQ13" s="91">
        <v>0.11864406779661019</v>
      </c>
      <c r="BR13" s="129">
        <v>0.23728813559322037</v>
      </c>
      <c r="BS13" s="91" t="s">
        <v>133</v>
      </c>
      <c r="BT13" s="91">
        <v>0.1</v>
      </c>
      <c r="BU13" s="91"/>
      <c r="BV13" s="91">
        <v>5</v>
      </c>
      <c r="BW13" s="91">
        <v>0.25423728813559321</v>
      </c>
      <c r="BX13" s="129">
        <v>1.271186440677966</v>
      </c>
      <c r="BY13" s="91">
        <v>5</v>
      </c>
      <c r="BZ13" s="91">
        <v>0.16949152542372883</v>
      </c>
      <c r="CA13" s="91">
        <v>0.84745762711864414</v>
      </c>
      <c r="CB13" s="157">
        <v>0.22222222222222224</v>
      </c>
      <c r="CC13" s="46">
        <v>0.2</v>
      </c>
      <c r="CD13" s="91">
        <v>5</v>
      </c>
      <c r="CE13" s="91">
        <v>0.6</v>
      </c>
      <c r="CF13" s="91">
        <v>3</v>
      </c>
      <c r="CG13" s="91">
        <v>3</v>
      </c>
      <c r="CH13" s="91">
        <v>0.4</v>
      </c>
      <c r="CI13" s="91">
        <v>1.2000000000000002</v>
      </c>
      <c r="CJ13" s="157" t="s">
        <v>133</v>
      </c>
      <c r="CK13" s="157" t="s">
        <v>133</v>
      </c>
      <c r="CL13" s="91" t="s">
        <v>133</v>
      </c>
      <c r="CM13" s="91">
        <v>1</v>
      </c>
      <c r="CN13" s="91"/>
      <c r="CO13" s="157">
        <v>0.11111111111111112</v>
      </c>
      <c r="CP13" s="55">
        <v>0.1</v>
      </c>
      <c r="CQ13" s="91">
        <v>5</v>
      </c>
      <c r="CR13" s="91">
        <v>0.25</v>
      </c>
      <c r="CS13" s="91">
        <v>1.25</v>
      </c>
      <c r="CT13" s="91">
        <v>5</v>
      </c>
      <c r="CU13" s="129">
        <v>0.25</v>
      </c>
      <c r="CV13" s="91">
        <v>1.25</v>
      </c>
      <c r="CW13" s="91">
        <v>0</v>
      </c>
      <c r="CX13" s="130">
        <v>0.25</v>
      </c>
      <c r="CY13" s="91">
        <v>0</v>
      </c>
      <c r="CZ13" s="91">
        <v>0</v>
      </c>
      <c r="DA13" s="129">
        <v>0.25</v>
      </c>
      <c r="DB13" s="91">
        <v>0</v>
      </c>
      <c r="DC13" s="133">
        <v>0.93023255813953487</v>
      </c>
      <c r="DD13" s="133">
        <v>1.0677966101694913</v>
      </c>
      <c r="DE13" s="133">
        <v>0.93333333333333346</v>
      </c>
      <c r="DF13" s="133"/>
      <c r="DG13" s="133">
        <v>0.27777777777777779</v>
      </c>
      <c r="DH13" s="129">
        <v>3.2091402794201374</v>
      </c>
      <c r="DI13" s="105">
        <v>1.05</v>
      </c>
      <c r="DJ13" s="137">
        <v>0.67391945867822889</v>
      </c>
    </row>
    <row r="14" spans="1:114" s="5" customFormat="1" ht="18.75" x14ac:dyDescent="0.25">
      <c r="A14" s="102">
        <v>5</v>
      </c>
      <c r="B14" s="103" t="s">
        <v>26</v>
      </c>
      <c r="C14" s="70" t="s">
        <v>30</v>
      </c>
      <c r="D14" s="157">
        <v>0.3</v>
      </c>
      <c r="E14" s="113">
        <v>0.3</v>
      </c>
      <c r="F14" s="91">
        <v>0</v>
      </c>
      <c r="G14" s="128">
        <v>0.16666666666666669</v>
      </c>
      <c r="H14" s="90">
        <v>0</v>
      </c>
      <c r="I14" s="90">
        <v>3</v>
      </c>
      <c r="J14" s="128">
        <v>0.16666666666666669</v>
      </c>
      <c r="K14" s="90">
        <v>0.5</v>
      </c>
      <c r="L14" s="90">
        <v>4</v>
      </c>
      <c r="M14" s="128">
        <v>8.3333333333333343E-2</v>
      </c>
      <c r="N14" s="128">
        <v>0.33333333333333337</v>
      </c>
      <c r="O14" s="90">
        <v>4</v>
      </c>
      <c r="P14" s="128">
        <v>8.3333333333333343E-2</v>
      </c>
      <c r="Q14" s="128">
        <v>0.33333333333333337</v>
      </c>
      <c r="R14" s="91">
        <v>2</v>
      </c>
      <c r="S14" s="129">
        <v>0.11666666666666668</v>
      </c>
      <c r="T14" s="129">
        <v>0.23333333333333336</v>
      </c>
      <c r="U14" s="91">
        <v>2</v>
      </c>
      <c r="V14" s="128">
        <v>0.11666666666666668</v>
      </c>
      <c r="W14" s="128">
        <v>0.23333333333333336</v>
      </c>
      <c r="X14" s="90">
        <v>5</v>
      </c>
      <c r="Y14" s="128">
        <v>0.1</v>
      </c>
      <c r="Z14" s="128">
        <v>0.5</v>
      </c>
      <c r="AA14" s="90">
        <v>5</v>
      </c>
      <c r="AB14" s="128">
        <v>0.1</v>
      </c>
      <c r="AC14" s="128">
        <v>0.5</v>
      </c>
      <c r="AD14" s="90">
        <v>0</v>
      </c>
      <c r="AE14" s="128">
        <v>6.6666666666666666E-2</v>
      </c>
      <c r="AF14" s="90">
        <v>0</v>
      </c>
      <c r="AG14" s="90" t="s">
        <v>133</v>
      </c>
      <c r="AH14" s="128">
        <v>0.1</v>
      </c>
      <c r="AI14" s="90"/>
      <c r="AJ14" s="90" t="s">
        <v>133</v>
      </c>
      <c r="AK14" s="128">
        <v>0.1</v>
      </c>
      <c r="AL14" s="128"/>
      <c r="AM14" s="90" t="s">
        <v>133</v>
      </c>
      <c r="AN14" s="128">
        <v>0.1</v>
      </c>
      <c r="AO14" s="131"/>
      <c r="AP14" s="90" t="s">
        <v>133</v>
      </c>
      <c r="AQ14" s="128">
        <v>0.1</v>
      </c>
      <c r="AR14" s="128"/>
      <c r="AS14" s="161">
        <v>0.3</v>
      </c>
      <c r="AT14" s="148">
        <v>0.3</v>
      </c>
      <c r="AU14" s="132">
        <v>5</v>
      </c>
      <c r="AV14" s="128">
        <v>7.0000000000000007E-2</v>
      </c>
      <c r="AW14" s="128">
        <v>0.35000000000000003</v>
      </c>
      <c r="AX14" s="90">
        <v>3</v>
      </c>
      <c r="AY14" s="128">
        <v>0.1</v>
      </c>
      <c r="AZ14" s="128">
        <v>0.30000000000000004</v>
      </c>
      <c r="BA14" s="90">
        <v>0</v>
      </c>
      <c r="BB14" s="90">
        <v>7.0000000000000007E-2</v>
      </c>
      <c r="BC14" s="128">
        <v>0</v>
      </c>
      <c r="BD14" s="90">
        <v>5</v>
      </c>
      <c r="BE14" s="90">
        <v>7.0000000000000007E-2</v>
      </c>
      <c r="BF14" s="90">
        <v>0.35000000000000003</v>
      </c>
      <c r="BG14" s="90">
        <v>0</v>
      </c>
      <c r="BH14" s="90">
        <v>7.0000000000000007E-2</v>
      </c>
      <c r="BI14" s="128">
        <v>0</v>
      </c>
      <c r="BJ14" s="90">
        <v>5</v>
      </c>
      <c r="BK14" s="90">
        <v>0.1</v>
      </c>
      <c r="BL14" s="128">
        <v>0.5</v>
      </c>
      <c r="BM14" s="90">
        <v>3</v>
      </c>
      <c r="BN14" s="90">
        <v>0.1</v>
      </c>
      <c r="BO14" s="90">
        <v>0.30000000000000004</v>
      </c>
      <c r="BP14" s="90">
        <v>2</v>
      </c>
      <c r="BQ14" s="90">
        <v>7.0000000000000007E-2</v>
      </c>
      <c r="BR14" s="128">
        <v>0.14000000000000001</v>
      </c>
      <c r="BS14" s="90">
        <v>5</v>
      </c>
      <c r="BT14" s="90">
        <v>0.1</v>
      </c>
      <c r="BU14" s="90">
        <v>0.5</v>
      </c>
      <c r="BV14" s="90">
        <v>5</v>
      </c>
      <c r="BW14" s="90">
        <v>0.15</v>
      </c>
      <c r="BX14" s="128">
        <v>0.75</v>
      </c>
      <c r="BY14" s="90">
        <v>0</v>
      </c>
      <c r="BZ14" s="90">
        <v>0.1</v>
      </c>
      <c r="CA14" s="90">
        <v>0</v>
      </c>
      <c r="CB14" s="161">
        <v>0.2</v>
      </c>
      <c r="CC14" s="48">
        <v>0.2</v>
      </c>
      <c r="CD14" s="90">
        <v>5</v>
      </c>
      <c r="CE14" s="90">
        <v>0.6</v>
      </c>
      <c r="CF14" s="90">
        <v>3</v>
      </c>
      <c r="CG14" s="90">
        <v>2</v>
      </c>
      <c r="CH14" s="90">
        <v>0.4</v>
      </c>
      <c r="CI14" s="90">
        <v>0.8</v>
      </c>
      <c r="CJ14" s="161">
        <v>0.1</v>
      </c>
      <c r="CK14" s="48">
        <v>0.1</v>
      </c>
      <c r="CL14" s="90">
        <v>5</v>
      </c>
      <c r="CM14" s="90">
        <v>1</v>
      </c>
      <c r="CN14" s="90">
        <v>5</v>
      </c>
      <c r="CO14" s="161">
        <v>0.1</v>
      </c>
      <c r="CP14" s="47">
        <v>0.1</v>
      </c>
      <c r="CQ14" s="90">
        <v>5</v>
      </c>
      <c r="CR14" s="128">
        <v>0.33333333333333331</v>
      </c>
      <c r="CS14" s="90">
        <v>1.6666666666666665</v>
      </c>
      <c r="CT14" s="90">
        <v>5</v>
      </c>
      <c r="CU14" s="128">
        <v>0.33333333333333331</v>
      </c>
      <c r="CV14" s="90">
        <v>1.6666666666666665</v>
      </c>
      <c r="CW14" s="90" t="s">
        <v>133</v>
      </c>
      <c r="CX14" s="131">
        <v>0.25</v>
      </c>
      <c r="CY14" s="90"/>
      <c r="CZ14" s="90">
        <v>0</v>
      </c>
      <c r="DA14" s="128">
        <v>0.25</v>
      </c>
      <c r="DB14" s="90">
        <v>0</v>
      </c>
      <c r="DC14" s="138">
        <v>0.79000000000000015</v>
      </c>
      <c r="DD14" s="138">
        <v>0.95700000000000007</v>
      </c>
      <c r="DE14" s="138">
        <v>0.76</v>
      </c>
      <c r="DF14" s="138">
        <v>0.5</v>
      </c>
      <c r="DG14" s="138">
        <v>0.33333333333333331</v>
      </c>
      <c r="DH14" s="128">
        <v>3.340333333333334</v>
      </c>
      <c r="DI14" s="105">
        <v>1.1000000000000001</v>
      </c>
      <c r="DJ14" s="139">
        <v>0.7348733333333336</v>
      </c>
    </row>
    <row r="15" spans="1:114" s="109" customFormat="1" ht="37.5" x14ac:dyDescent="0.25">
      <c r="A15" s="134">
        <v>6</v>
      </c>
      <c r="B15" s="108" t="s">
        <v>44</v>
      </c>
      <c r="C15" s="136" t="s">
        <v>45</v>
      </c>
      <c r="D15" s="157">
        <v>0.375</v>
      </c>
      <c r="E15" s="113">
        <v>0.3</v>
      </c>
      <c r="F15" s="91">
        <v>0</v>
      </c>
      <c r="G15" s="129">
        <v>0.21739130434782611</v>
      </c>
      <c r="H15" s="91">
        <v>0</v>
      </c>
      <c r="I15" s="91">
        <v>5</v>
      </c>
      <c r="J15" s="129">
        <v>0.21739130434782611</v>
      </c>
      <c r="K15" s="91">
        <v>1.0869565217391306</v>
      </c>
      <c r="L15" s="91">
        <v>4</v>
      </c>
      <c r="M15" s="129">
        <v>0.10869565217391305</v>
      </c>
      <c r="N15" s="129">
        <v>0.43478260869565222</v>
      </c>
      <c r="O15" s="91">
        <v>4</v>
      </c>
      <c r="P15" s="129">
        <v>0.10869565217391305</v>
      </c>
      <c r="Q15" s="129">
        <v>0.43478260869565222</v>
      </c>
      <c r="R15" s="91" t="s">
        <v>133</v>
      </c>
      <c r="S15" s="129">
        <v>7.0000000000000007E-2</v>
      </c>
      <c r="T15" s="129"/>
      <c r="U15" s="91" t="s">
        <v>133</v>
      </c>
      <c r="V15" s="129">
        <v>7.0000000000000007E-2</v>
      </c>
      <c r="W15" s="129"/>
      <c r="X15" s="91">
        <v>5</v>
      </c>
      <c r="Y15" s="129">
        <v>0.13043478260869565</v>
      </c>
      <c r="Z15" s="129">
        <v>0.65217391304347827</v>
      </c>
      <c r="AA15" s="91">
        <v>5</v>
      </c>
      <c r="AB15" s="129">
        <v>0.13043478260869565</v>
      </c>
      <c r="AC15" s="129">
        <v>0.65217391304347827</v>
      </c>
      <c r="AD15" s="91">
        <v>5</v>
      </c>
      <c r="AE15" s="129">
        <v>8.6956521739130432E-2</v>
      </c>
      <c r="AF15" s="91">
        <v>0.43478260869565216</v>
      </c>
      <c r="AG15" s="91" t="s">
        <v>133</v>
      </c>
      <c r="AH15" s="129">
        <v>0.1</v>
      </c>
      <c r="AI15" s="91"/>
      <c r="AJ15" s="91" t="s">
        <v>133</v>
      </c>
      <c r="AK15" s="129">
        <v>0.1</v>
      </c>
      <c r="AL15" s="129"/>
      <c r="AM15" s="91" t="s">
        <v>133</v>
      </c>
      <c r="AN15" s="129">
        <v>0.1</v>
      </c>
      <c r="AO15" s="130"/>
      <c r="AP15" s="91" t="s">
        <v>133</v>
      </c>
      <c r="AQ15" s="129">
        <v>0.1</v>
      </c>
      <c r="AR15" s="129"/>
      <c r="AS15" s="157">
        <v>0.375</v>
      </c>
      <c r="AT15" s="113">
        <v>0.3</v>
      </c>
      <c r="AU15" s="91">
        <v>2</v>
      </c>
      <c r="AV15" s="129">
        <v>0.20588235294117649</v>
      </c>
      <c r="AW15" s="129">
        <v>0.41176470588235298</v>
      </c>
      <c r="AX15" s="91">
        <v>5</v>
      </c>
      <c r="AY15" s="129">
        <v>0.29411764705882354</v>
      </c>
      <c r="AZ15" s="129">
        <v>1.4705882352941178</v>
      </c>
      <c r="BA15" s="91" t="s">
        <v>133</v>
      </c>
      <c r="BB15" s="91">
        <v>7.0000000000000007E-2</v>
      </c>
      <c r="BC15" s="129"/>
      <c r="BD15" s="91" t="s">
        <v>133</v>
      </c>
      <c r="BE15" s="91">
        <v>7.0000000000000007E-2</v>
      </c>
      <c r="BF15" s="91"/>
      <c r="BG15" s="91" t="s">
        <v>133</v>
      </c>
      <c r="BH15" s="91">
        <v>7.0000000000000007E-2</v>
      </c>
      <c r="BI15" s="129"/>
      <c r="BJ15" s="91">
        <v>5</v>
      </c>
      <c r="BK15" s="91">
        <v>0.29411764705882354</v>
      </c>
      <c r="BL15" s="129">
        <v>1.4705882352941178</v>
      </c>
      <c r="BM15" s="91" t="s">
        <v>133</v>
      </c>
      <c r="BN15" s="91">
        <v>0.1</v>
      </c>
      <c r="BO15" s="91"/>
      <c r="BP15" s="91">
        <v>5</v>
      </c>
      <c r="BQ15" s="91">
        <v>0.20588235294117649</v>
      </c>
      <c r="BR15" s="129">
        <v>1.0294117647058825</v>
      </c>
      <c r="BS15" s="91" t="s">
        <v>133</v>
      </c>
      <c r="BT15" s="91">
        <v>0.1</v>
      </c>
      <c r="BU15" s="91"/>
      <c r="BV15" s="91" t="s">
        <v>133</v>
      </c>
      <c r="BW15" s="91">
        <v>0.15</v>
      </c>
      <c r="BX15" s="129"/>
      <c r="BY15" s="91" t="s">
        <v>133</v>
      </c>
      <c r="BZ15" s="91">
        <v>0.1</v>
      </c>
      <c r="CA15" s="91"/>
      <c r="CB15" s="157">
        <v>0.25</v>
      </c>
      <c r="CC15" s="46">
        <v>0.2</v>
      </c>
      <c r="CD15" s="91">
        <v>5</v>
      </c>
      <c r="CE15" s="91">
        <v>0.6</v>
      </c>
      <c r="CF15" s="91">
        <v>3</v>
      </c>
      <c r="CG15" s="91">
        <v>4</v>
      </c>
      <c r="CH15" s="91">
        <v>0.4</v>
      </c>
      <c r="CI15" s="91">
        <v>1.6</v>
      </c>
      <c r="CJ15" s="157" t="s">
        <v>133</v>
      </c>
      <c r="CK15" s="157" t="s">
        <v>133</v>
      </c>
      <c r="CL15" s="91" t="s">
        <v>133</v>
      </c>
      <c r="CM15" s="91">
        <v>1</v>
      </c>
      <c r="CN15" s="91"/>
      <c r="CO15" s="157" t="s">
        <v>133</v>
      </c>
      <c r="CP15" s="157" t="s">
        <v>133</v>
      </c>
      <c r="CQ15" s="91" t="s">
        <v>133</v>
      </c>
      <c r="CR15" s="91">
        <v>0.25</v>
      </c>
      <c r="CS15" s="91"/>
      <c r="CT15" s="91" t="s">
        <v>133</v>
      </c>
      <c r="CU15" s="129">
        <v>0.25</v>
      </c>
      <c r="CV15" s="91"/>
      <c r="CW15" s="91" t="s">
        <v>133</v>
      </c>
      <c r="CX15" s="130">
        <v>0.25</v>
      </c>
      <c r="CY15" s="91"/>
      <c r="CZ15" s="91" t="s">
        <v>133</v>
      </c>
      <c r="DA15" s="129">
        <v>0.25</v>
      </c>
      <c r="DB15" s="91"/>
      <c r="DC15" s="133">
        <v>1.3858695652173916</v>
      </c>
      <c r="DD15" s="133">
        <v>1.6433823529411766</v>
      </c>
      <c r="DE15" s="133">
        <v>1.1499999999999999</v>
      </c>
      <c r="DF15" s="133"/>
      <c r="DG15" s="133"/>
      <c r="DH15" s="129">
        <v>4.1792519181585686</v>
      </c>
      <c r="DI15" s="105">
        <v>1</v>
      </c>
      <c r="DJ15" s="137">
        <v>0.83585038363171371</v>
      </c>
    </row>
    <row r="16" spans="1:114" s="93" customFormat="1" ht="18.75" x14ac:dyDescent="0.25">
      <c r="A16" s="134">
        <v>7</v>
      </c>
      <c r="B16" s="25" t="s">
        <v>27</v>
      </c>
      <c r="C16" s="136" t="s">
        <v>31</v>
      </c>
      <c r="D16" s="157">
        <v>0.33333333333333331</v>
      </c>
      <c r="E16" s="113">
        <v>0.3</v>
      </c>
      <c r="F16" s="91">
        <v>0</v>
      </c>
      <c r="G16" s="128">
        <v>0.1</v>
      </c>
      <c r="H16" s="90">
        <v>0</v>
      </c>
      <c r="I16" s="90">
        <v>3</v>
      </c>
      <c r="J16" s="128">
        <v>0.1</v>
      </c>
      <c r="K16" s="90">
        <v>0.30000000000000004</v>
      </c>
      <c r="L16" s="90">
        <v>3</v>
      </c>
      <c r="M16" s="128">
        <v>0.05</v>
      </c>
      <c r="N16" s="128">
        <v>0.15000000000000002</v>
      </c>
      <c r="O16" s="90">
        <v>4</v>
      </c>
      <c r="P16" s="128">
        <v>0.05</v>
      </c>
      <c r="Q16" s="128">
        <v>0.2</v>
      </c>
      <c r="R16" s="91">
        <v>2</v>
      </c>
      <c r="S16" s="129">
        <v>7.0000000000000007E-2</v>
      </c>
      <c r="T16" s="129">
        <v>0.14000000000000001</v>
      </c>
      <c r="U16" s="91">
        <v>4</v>
      </c>
      <c r="V16" s="128">
        <v>7.0000000000000007E-2</v>
      </c>
      <c r="W16" s="128">
        <v>0.28000000000000003</v>
      </c>
      <c r="X16" s="90">
        <v>5</v>
      </c>
      <c r="Y16" s="128">
        <v>0.06</v>
      </c>
      <c r="Z16" s="128">
        <v>0.3</v>
      </c>
      <c r="AA16" s="90">
        <v>5</v>
      </c>
      <c r="AB16" s="128">
        <v>0.06</v>
      </c>
      <c r="AC16" s="128">
        <v>0.3</v>
      </c>
      <c r="AD16" s="90">
        <v>5</v>
      </c>
      <c r="AE16" s="128">
        <v>0.04</v>
      </c>
      <c r="AF16" s="90">
        <v>0.2</v>
      </c>
      <c r="AG16" s="90">
        <v>0</v>
      </c>
      <c r="AH16" s="128">
        <v>0.1</v>
      </c>
      <c r="AI16" s="90">
        <v>0</v>
      </c>
      <c r="AJ16" s="90">
        <v>2</v>
      </c>
      <c r="AK16" s="128">
        <v>0.1</v>
      </c>
      <c r="AL16" s="128">
        <v>0.2</v>
      </c>
      <c r="AM16" s="90">
        <v>5</v>
      </c>
      <c r="AN16" s="128">
        <v>0.1</v>
      </c>
      <c r="AO16" s="131">
        <v>0.5</v>
      </c>
      <c r="AP16" s="90">
        <v>0</v>
      </c>
      <c r="AQ16" s="128">
        <v>0.1</v>
      </c>
      <c r="AR16" s="128">
        <v>0</v>
      </c>
      <c r="AS16" s="161">
        <v>0.33333333333333331</v>
      </c>
      <c r="AT16" s="148">
        <v>0.3</v>
      </c>
      <c r="AU16" s="90">
        <v>2</v>
      </c>
      <c r="AV16" s="128">
        <v>7.0000000000000007E-2</v>
      </c>
      <c r="AW16" s="128">
        <v>0.14000000000000001</v>
      </c>
      <c r="AX16" s="90">
        <v>3</v>
      </c>
      <c r="AY16" s="128">
        <v>0.1</v>
      </c>
      <c r="AZ16" s="128">
        <v>0.30000000000000004</v>
      </c>
      <c r="BA16" s="90">
        <v>5</v>
      </c>
      <c r="BB16" s="90">
        <v>7.0000000000000007E-2</v>
      </c>
      <c r="BC16" s="128">
        <v>0.35000000000000003</v>
      </c>
      <c r="BD16" s="90">
        <v>5</v>
      </c>
      <c r="BE16" s="90">
        <v>7.0000000000000007E-2</v>
      </c>
      <c r="BF16" s="90">
        <v>0.35000000000000003</v>
      </c>
      <c r="BG16" s="90">
        <v>5</v>
      </c>
      <c r="BH16" s="90">
        <v>7.0000000000000007E-2</v>
      </c>
      <c r="BI16" s="128">
        <v>0.35000000000000003</v>
      </c>
      <c r="BJ16" s="90">
        <v>5</v>
      </c>
      <c r="BK16" s="90">
        <v>0.1</v>
      </c>
      <c r="BL16" s="128">
        <v>0.5</v>
      </c>
      <c r="BM16" s="90">
        <v>0</v>
      </c>
      <c r="BN16" s="90">
        <v>0.1</v>
      </c>
      <c r="BO16" s="90">
        <v>0</v>
      </c>
      <c r="BP16" s="90">
        <v>5</v>
      </c>
      <c r="BQ16" s="90">
        <v>7.0000000000000007E-2</v>
      </c>
      <c r="BR16" s="128">
        <v>0.35000000000000003</v>
      </c>
      <c r="BS16" s="90">
        <v>5</v>
      </c>
      <c r="BT16" s="90">
        <v>0.1</v>
      </c>
      <c r="BU16" s="90">
        <v>0.5</v>
      </c>
      <c r="BV16" s="90">
        <v>5</v>
      </c>
      <c r="BW16" s="90">
        <v>0.15</v>
      </c>
      <c r="BX16" s="128">
        <v>0.75</v>
      </c>
      <c r="BY16" s="90">
        <v>0</v>
      </c>
      <c r="BZ16" s="90">
        <v>0.1</v>
      </c>
      <c r="CA16" s="90">
        <v>0</v>
      </c>
      <c r="CB16" s="161">
        <v>0.22222222222222224</v>
      </c>
      <c r="CC16" s="48">
        <v>0.2</v>
      </c>
      <c r="CD16" s="90">
        <v>5</v>
      </c>
      <c r="CE16" s="90">
        <v>0.6</v>
      </c>
      <c r="CF16" s="90">
        <v>3</v>
      </c>
      <c r="CG16" s="90">
        <v>4</v>
      </c>
      <c r="CH16" s="90">
        <v>0.4</v>
      </c>
      <c r="CI16" s="90">
        <v>1.6</v>
      </c>
      <c r="CJ16" s="161">
        <v>0.11111111111111112</v>
      </c>
      <c r="CK16" s="48">
        <v>0.1</v>
      </c>
      <c r="CL16" s="90">
        <v>2</v>
      </c>
      <c r="CM16" s="90">
        <v>1</v>
      </c>
      <c r="CN16" s="90">
        <v>2</v>
      </c>
      <c r="CO16" s="161" t="s">
        <v>133</v>
      </c>
      <c r="CP16" s="161" t="s">
        <v>133</v>
      </c>
      <c r="CQ16" s="90" t="s">
        <v>133</v>
      </c>
      <c r="CR16" s="90">
        <v>0.25</v>
      </c>
      <c r="CS16" s="90"/>
      <c r="CT16" s="90" t="s">
        <v>133</v>
      </c>
      <c r="CU16" s="128">
        <v>0.25</v>
      </c>
      <c r="CV16" s="90"/>
      <c r="CW16" s="90" t="s">
        <v>133</v>
      </c>
      <c r="CX16" s="131">
        <v>0.25</v>
      </c>
      <c r="CY16" s="90"/>
      <c r="CZ16" s="90" t="s">
        <v>133</v>
      </c>
      <c r="DA16" s="128">
        <v>0.25</v>
      </c>
      <c r="DB16" s="90"/>
      <c r="DC16" s="138">
        <v>0.85666666666666669</v>
      </c>
      <c r="DD16" s="138">
        <v>1.1966666666666668</v>
      </c>
      <c r="DE16" s="138">
        <v>1.0222222222222221</v>
      </c>
      <c r="DF16" s="138">
        <v>0.22222222222222224</v>
      </c>
      <c r="DG16" s="138"/>
      <c r="DH16" s="128">
        <v>3.2977777777777781</v>
      </c>
      <c r="DI16" s="105">
        <v>1.1000000000000001</v>
      </c>
      <c r="DJ16" s="139">
        <v>0.72551111111111133</v>
      </c>
    </row>
    <row r="17" spans="1:114" s="109" customFormat="1" ht="26.25" customHeight="1" x14ac:dyDescent="0.25">
      <c r="A17" s="134">
        <v>8</v>
      </c>
      <c r="B17" s="149" t="s">
        <v>28</v>
      </c>
      <c r="C17" s="136" t="s">
        <v>32</v>
      </c>
      <c r="D17" s="157">
        <v>0.33333333333333331</v>
      </c>
      <c r="E17" s="113">
        <v>0.3</v>
      </c>
      <c r="F17" s="91">
        <v>0</v>
      </c>
      <c r="G17" s="129">
        <v>0.1</v>
      </c>
      <c r="H17" s="91">
        <v>0</v>
      </c>
      <c r="I17" s="91">
        <v>4</v>
      </c>
      <c r="J17" s="129">
        <v>0.1</v>
      </c>
      <c r="K17" s="91">
        <v>0.4</v>
      </c>
      <c r="L17" s="91">
        <v>4</v>
      </c>
      <c r="M17" s="129">
        <v>0.05</v>
      </c>
      <c r="N17" s="129">
        <v>0.2</v>
      </c>
      <c r="O17" s="91">
        <v>4</v>
      </c>
      <c r="P17" s="129">
        <v>0.05</v>
      </c>
      <c r="Q17" s="129">
        <v>0.2</v>
      </c>
      <c r="R17" s="91">
        <v>4</v>
      </c>
      <c r="S17" s="129">
        <v>7.0000000000000007E-2</v>
      </c>
      <c r="T17" s="129">
        <v>0.28000000000000003</v>
      </c>
      <c r="U17" s="91">
        <v>2</v>
      </c>
      <c r="V17" s="129">
        <v>7.0000000000000007E-2</v>
      </c>
      <c r="W17" s="129">
        <v>0.14000000000000001</v>
      </c>
      <c r="X17" s="91">
        <v>5</v>
      </c>
      <c r="Y17" s="129">
        <v>0.06</v>
      </c>
      <c r="Z17" s="129">
        <v>0.3</v>
      </c>
      <c r="AA17" s="91">
        <v>5</v>
      </c>
      <c r="AB17" s="129">
        <v>0.06</v>
      </c>
      <c r="AC17" s="129">
        <v>0.3</v>
      </c>
      <c r="AD17" s="91">
        <v>5</v>
      </c>
      <c r="AE17" s="129">
        <v>0.04</v>
      </c>
      <c r="AF17" s="91">
        <v>0.2</v>
      </c>
      <c r="AG17" s="91">
        <v>5</v>
      </c>
      <c r="AH17" s="129">
        <v>0.1</v>
      </c>
      <c r="AI17" s="91">
        <v>0.5</v>
      </c>
      <c r="AJ17" s="91">
        <v>5</v>
      </c>
      <c r="AK17" s="129">
        <v>0.1</v>
      </c>
      <c r="AL17" s="129">
        <v>0.5</v>
      </c>
      <c r="AM17" s="91">
        <v>0</v>
      </c>
      <c r="AN17" s="129">
        <v>0.1</v>
      </c>
      <c r="AO17" s="130">
        <v>0</v>
      </c>
      <c r="AP17" s="91">
        <v>0</v>
      </c>
      <c r="AQ17" s="129">
        <v>0.1</v>
      </c>
      <c r="AR17" s="129">
        <v>0</v>
      </c>
      <c r="AS17" s="157">
        <v>0.33333333333333331</v>
      </c>
      <c r="AT17" s="113">
        <v>0.3</v>
      </c>
      <c r="AU17" s="91">
        <v>5</v>
      </c>
      <c r="AV17" s="129">
        <v>7.0000000000000007E-2</v>
      </c>
      <c r="AW17" s="129">
        <v>0.35000000000000003</v>
      </c>
      <c r="AX17" s="91">
        <v>3</v>
      </c>
      <c r="AY17" s="129">
        <v>0.1</v>
      </c>
      <c r="AZ17" s="129">
        <v>0.30000000000000004</v>
      </c>
      <c r="BA17" s="91">
        <v>5</v>
      </c>
      <c r="BB17" s="91">
        <v>7.0000000000000007E-2</v>
      </c>
      <c r="BC17" s="129">
        <v>0.35000000000000003</v>
      </c>
      <c r="BD17" s="91">
        <v>5</v>
      </c>
      <c r="BE17" s="91">
        <v>7.0000000000000007E-2</v>
      </c>
      <c r="BF17" s="91">
        <v>0.35000000000000003</v>
      </c>
      <c r="BG17" s="91">
        <v>0</v>
      </c>
      <c r="BH17" s="91">
        <v>7.0000000000000007E-2</v>
      </c>
      <c r="BI17" s="129">
        <v>0</v>
      </c>
      <c r="BJ17" s="91">
        <v>5</v>
      </c>
      <c r="BK17" s="91">
        <v>0.1</v>
      </c>
      <c r="BL17" s="129">
        <v>0.5</v>
      </c>
      <c r="BM17" s="91">
        <v>5</v>
      </c>
      <c r="BN17" s="91">
        <v>0.1</v>
      </c>
      <c r="BO17" s="91">
        <v>0.5</v>
      </c>
      <c r="BP17" s="91">
        <v>4</v>
      </c>
      <c r="BQ17" s="91">
        <v>7.0000000000000007E-2</v>
      </c>
      <c r="BR17" s="129">
        <v>0.28000000000000003</v>
      </c>
      <c r="BS17" s="91">
        <v>5</v>
      </c>
      <c r="BT17" s="91">
        <v>0.1</v>
      </c>
      <c r="BU17" s="91">
        <v>0.5</v>
      </c>
      <c r="BV17" s="91">
        <v>5</v>
      </c>
      <c r="BW17" s="91">
        <v>0.15</v>
      </c>
      <c r="BX17" s="129">
        <v>0.75</v>
      </c>
      <c r="BY17" s="91">
        <v>5</v>
      </c>
      <c r="BZ17" s="91">
        <v>0.1</v>
      </c>
      <c r="CA17" s="91">
        <v>0.5</v>
      </c>
      <c r="CB17" s="157">
        <v>0.22222222222222224</v>
      </c>
      <c r="CC17" s="46">
        <v>0.2</v>
      </c>
      <c r="CD17" s="91">
        <v>5</v>
      </c>
      <c r="CE17" s="91">
        <v>0.6</v>
      </c>
      <c r="CF17" s="91">
        <v>3</v>
      </c>
      <c r="CG17" s="91">
        <v>4</v>
      </c>
      <c r="CH17" s="91">
        <v>0.4</v>
      </c>
      <c r="CI17" s="91">
        <v>1.6</v>
      </c>
      <c r="CJ17" s="157">
        <v>0.11111111111111112</v>
      </c>
      <c r="CK17" s="46">
        <v>0.1</v>
      </c>
      <c r="CL17" s="91">
        <v>0</v>
      </c>
      <c r="CM17" s="91">
        <v>1</v>
      </c>
      <c r="CN17" s="91">
        <v>0</v>
      </c>
      <c r="CO17" s="157" t="s">
        <v>133</v>
      </c>
      <c r="CP17" s="157" t="s">
        <v>133</v>
      </c>
      <c r="CQ17" s="91" t="s">
        <v>133</v>
      </c>
      <c r="CR17" s="91">
        <v>0.25</v>
      </c>
      <c r="CS17" s="91"/>
      <c r="CT17" s="91" t="s">
        <v>133</v>
      </c>
      <c r="CU17" s="129">
        <v>0.25</v>
      </c>
      <c r="CV17" s="91"/>
      <c r="CW17" s="91" t="s">
        <v>133</v>
      </c>
      <c r="CX17" s="130">
        <v>0.25</v>
      </c>
      <c r="CY17" s="91"/>
      <c r="CZ17" s="91" t="s">
        <v>133</v>
      </c>
      <c r="DA17" s="129">
        <v>0.25</v>
      </c>
      <c r="DB17" s="91"/>
      <c r="DC17" s="133">
        <v>1.0066666666666668</v>
      </c>
      <c r="DD17" s="133">
        <v>1.4600000000000002</v>
      </c>
      <c r="DE17" s="133">
        <v>1.0222222222222221</v>
      </c>
      <c r="DF17" s="133">
        <v>0</v>
      </c>
      <c r="DG17" s="133"/>
      <c r="DH17" s="129">
        <v>3.4888888888888889</v>
      </c>
      <c r="DI17" s="105">
        <v>1.05</v>
      </c>
      <c r="DJ17" s="137">
        <v>0.7326666666666668</v>
      </c>
    </row>
    <row r="18" spans="1:114" s="109" customFormat="1" ht="37.5" x14ac:dyDescent="0.25">
      <c r="A18" s="134">
        <v>9</v>
      </c>
      <c r="B18" s="108" t="s">
        <v>20</v>
      </c>
      <c r="C18" s="136" t="s">
        <v>21</v>
      </c>
      <c r="D18" s="157">
        <v>0.375</v>
      </c>
      <c r="E18" s="113">
        <v>0.3</v>
      </c>
      <c r="F18" s="91">
        <v>3</v>
      </c>
      <c r="G18" s="129">
        <v>0.11627906976744187</v>
      </c>
      <c r="H18" s="91">
        <v>0.34883720930232565</v>
      </c>
      <c r="I18" s="91">
        <v>3</v>
      </c>
      <c r="J18" s="129">
        <v>0.11627906976744187</v>
      </c>
      <c r="K18" s="91">
        <v>0.34883720930232565</v>
      </c>
      <c r="L18" s="91">
        <v>4</v>
      </c>
      <c r="M18" s="129">
        <v>5.8139534883720936E-2</v>
      </c>
      <c r="N18" s="129">
        <v>0.23255813953488375</v>
      </c>
      <c r="O18" s="91">
        <v>0</v>
      </c>
      <c r="P18" s="129">
        <v>5.8139534883720936E-2</v>
      </c>
      <c r="Q18" s="129">
        <v>0</v>
      </c>
      <c r="R18" s="91" t="s">
        <v>133</v>
      </c>
      <c r="S18" s="129">
        <v>7.0000000000000007E-2</v>
      </c>
      <c r="T18" s="129"/>
      <c r="U18" s="91" t="s">
        <v>133</v>
      </c>
      <c r="V18" s="129">
        <v>7.0000000000000007E-2</v>
      </c>
      <c r="W18" s="129"/>
      <c r="X18" s="91">
        <v>5</v>
      </c>
      <c r="Y18" s="129">
        <v>6.9767441860465115E-2</v>
      </c>
      <c r="Z18" s="129">
        <v>0.34883720930232559</v>
      </c>
      <c r="AA18" s="91">
        <v>5</v>
      </c>
      <c r="AB18" s="129">
        <v>6.9767441860465115E-2</v>
      </c>
      <c r="AC18" s="129">
        <v>0.34883720930232559</v>
      </c>
      <c r="AD18" s="91">
        <v>5</v>
      </c>
      <c r="AE18" s="129">
        <v>4.6511627906976744E-2</v>
      </c>
      <c r="AF18" s="91">
        <v>0.23255813953488372</v>
      </c>
      <c r="AG18" s="91">
        <v>0</v>
      </c>
      <c r="AH18" s="129">
        <v>0.11627906976744187</v>
      </c>
      <c r="AI18" s="91">
        <v>0</v>
      </c>
      <c r="AJ18" s="91">
        <v>5</v>
      </c>
      <c r="AK18" s="129">
        <v>0.11627906976744187</v>
      </c>
      <c r="AL18" s="129">
        <v>0.58139534883720934</v>
      </c>
      <c r="AM18" s="91">
        <v>0</v>
      </c>
      <c r="AN18" s="129">
        <v>0.11627906976744187</v>
      </c>
      <c r="AO18" s="130">
        <v>0</v>
      </c>
      <c r="AP18" s="91">
        <v>0</v>
      </c>
      <c r="AQ18" s="129">
        <v>0.11627906976744187</v>
      </c>
      <c r="AR18" s="129">
        <v>0</v>
      </c>
      <c r="AS18" s="157">
        <v>0.375</v>
      </c>
      <c r="AT18" s="113">
        <v>0.3</v>
      </c>
      <c r="AU18" s="91">
        <v>0</v>
      </c>
      <c r="AV18" s="129">
        <v>0.11864406779661019</v>
      </c>
      <c r="AW18" s="129">
        <v>0</v>
      </c>
      <c r="AX18" s="91">
        <v>0</v>
      </c>
      <c r="AY18" s="129">
        <v>0.16949152542372883</v>
      </c>
      <c r="AZ18" s="129">
        <v>0</v>
      </c>
      <c r="BA18" s="91" t="s">
        <v>133</v>
      </c>
      <c r="BB18" s="91">
        <v>7.0000000000000007E-2</v>
      </c>
      <c r="BC18" s="129"/>
      <c r="BD18" s="91" t="s">
        <v>133</v>
      </c>
      <c r="BE18" s="91">
        <v>7.0000000000000007E-2</v>
      </c>
      <c r="BF18" s="91"/>
      <c r="BG18" s="91" t="s">
        <v>133</v>
      </c>
      <c r="BH18" s="91">
        <v>7.0000000000000007E-2</v>
      </c>
      <c r="BI18" s="129"/>
      <c r="BJ18" s="91">
        <v>5</v>
      </c>
      <c r="BK18" s="91">
        <v>0.16949152542372883</v>
      </c>
      <c r="BL18" s="129">
        <v>0.84745762711864414</v>
      </c>
      <c r="BM18" s="91" t="s">
        <v>133</v>
      </c>
      <c r="BN18" s="91">
        <v>0.1</v>
      </c>
      <c r="BO18" s="91"/>
      <c r="BP18" s="91">
        <v>5</v>
      </c>
      <c r="BQ18" s="91">
        <v>0.11864406779661019</v>
      </c>
      <c r="BR18" s="129">
        <v>0.59322033898305093</v>
      </c>
      <c r="BS18" s="91" t="s">
        <v>133</v>
      </c>
      <c r="BT18" s="91">
        <v>0.1</v>
      </c>
      <c r="BU18" s="91"/>
      <c r="BV18" s="91">
        <v>5</v>
      </c>
      <c r="BW18" s="91">
        <v>0.25423728813559321</v>
      </c>
      <c r="BX18" s="129">
        <v>1.271186440677966</v>
      </c>
      <c r="BY18" s="91">
        <v>0</v>
      </c>
      <c r="BZ18" s="91">
        <v>0.16949152542372883</v>
      </c>
      <c r="CA18" s="91">
        <v>0</v>
      </c>
      <c r="CB18" s="157">
        <v>0.25</v>
      </c>
      <c r="CC18" s="46">
        <v>0.2</v>
      </c>
      <c r="CD18" s="91">
        <v>5</v>
      </c>
      <c r="CE18" s="91">
        <v>0.6</v>
      </c>
      <c r="CF18" s="91">
        <v>3</v>
      </c>
      <c r="CG18" s="91">
        <v>3</v>
      </c>
      <c r="CH18" s="91">
        <v>0.4</v>
      </c>
      <c r="CI18" s="91">
        <v>1.2000000000000002</v>
      </c>
      <c r="CJ18" s="157" t="s">
        <v>133</v>
      </c>
      <c r="CK18" s="157" t="s">
        <v>133</v>
      </c>
      <c r="CL18" s="91" t="s">
        <v>133</v>
      </c>
      <c r="CM18" s="91">
        <v>1</v>
      </c>
      <c r="CN18" s="91"/>
      <c r="CO18" s="157" t="s">
        <v>133</v>
      </c>
      <c r="CP18" s="157" t="s">
        <v>133</v>
      </c>
      <c r="CQ18" s="91" t="s">
        <v>133</v>
      </c>
      <c r="CR18" s="91">
        <v>0.25</v>
      </c>
      <c r="CS18" s="91"/>
      <c r="CT18" s="91" t="s">
        <v>133</v>
      </c>
      <c r="CU18" s="129">
        <v>0.25</v>
      </c>
      <c r="CV18" s="91"/>
      <c r="CW18" s="91" t="s">
        <v>133</v>
      </c>
      <c r="CX18" s="130">
        <v>0.25</v>
      </c>
      <c r="CY18" s="91"/>
      <c r="CZ18" s="91" t="s">
        <v>133</v>
      </c>
      <c r="DA18" s="129">
        <v>0.25</v>
      </c>
      <c r="DB18" s="91"/>
      <c r="DC18" s="133">
        <v>0.91569767441860461</v>
      </c>
      <c r="DD18" s="133">
        <v>1.0169491525423728</v>
      </c>
      <c r="DE18" s="133">
        <v>1.05</v>
      </c>
      <c r="DF18" s="133"/>
      <c r="DG18" s="133"/>
      <c r="DH18" s="129">
        <v>2.9826468269609778</v>
      </c>
      <c r="DI18" s="105">
        <v>1.02</v>
      </c>
      <c r="DJ18" s="137">
        <v>0.6084599527000395</v>
      </c>
    </row>
    <row r="19" spans="1:114" s="109" customFormat="1" ht="37.5" x14ac:dyDescent="0.25">
      <c r="A19" s="134">
        <v>10</v>
      </c>
      <c r="B19" s="135" t="s">
        <v>13</v>
      </c>
      <c r="C19" s="136" t="s">
        <v>16</v>
      </c>
      <c r="D19" s="157">
        <v>0.33333333333333331</v>
      </c>
      <c r="E19" s="113">
        <v>0.3</v>
      </c>
      <c r="F19" s="91">
        <v>0</v>
      </c>
      <c r="G19" s="129">
        <v>0.1</v>
      </c>
      <c r="H19" s="91">
        <v>0</v>
      </c>
      <c r="I19" s="91">
        <v>3</v>
      </c>
      <c r="J19" s="129">
        <v>0.1</v>
      </c>
      <c r="K19" s="91">
        <v>0.30000000000000004</v>
      </c>
      <c r="L19" s="91">
        <v>4</v>
      </c>
      <c r="M19" s="129">
        <v>0.05</v>
      </c>
      <c r="N19" s="129">
        <v>0.2</v>
      </c>
      <c r="O19" s="91">
        <v>4</v>
      </c>
      <c r="P19" s="129">
        <v>0.05</v>
      </c>
      <c r="Q19" s="129">
        <v>0.2</v>
      </c>
      <c r="R19" s="91">
        <v>4</v>
      </c>
      <c r="S19" s="129">
        <v>7.0000000000000007E-2</v>
      </c>
      <c r="T19" s="129">
        <v>0.28000000000000003</v>
      </c>
      <c r="U19" s="91">
        <v>4</v>
      </c>
      <c r="V19" s="129">
        <v>7.0000000000000007E-2</v>
      </c>
      <c r="W19" s="129">
        <v>0.28000000000000003</v>
      </c>
      <c r="X19" s="91">
        <v>0</v>
      </c>
      <c r="Y19" s="129">
        <v>0.06</v>
      </c>
      <c r="Z19" s="129">
        <v>0</v>
      </c>
      <c r="AA19" s="91">
        <v>3</v>
      </c>
      <c r="AB19" s="129">
        <v>0.06</v>
      </c>
      <c r="AC19" s="129">
        <v>0.18</v>
      </c>
      <c r="AD19" s="91">
        <v>0</v>
      </c>
      <c r="AE19" s="129">
        <v>0.04</v>
      </c>
      <c r="AF19" s="91">
        <v>0</v>
      </c>
      <c r="AG19" s="91">
        <v>0</v>
      </c>
      <c r="AH19" s="129">
        <v>0.1</v>
      </c>
      <c r="AI19" s="91">
        <v>0</v>
      </c>
      <c r="AJ19" s="91">
        <v>0</v>
      </c>
      <c r="AK19" s="129">
        <v>0.1</v>
      </c>
      <c r="AL19" s="129">
        <v>0</v>
      </c>
      <c r="AM19" s="91">
        <v>0</v>
      </c>
      <c r="AN19" s="129">
        <v>0.1</v>
      </c>
      <c r="AO19" s="130">
        <v>0</v>
      </c>
      <c r="AP19" s="91">
        <v>0</v>
      </c>
      <c r="AQ19" s="129">
        <v>0.1</v>
      </c>
      <c r="AR19" s="129">
        <v>0</v>
      </c>
      <c r="AS19" s="157">
        <v>0.33333333333333331</v>
      </c>
      <c r="AT19" s="113">
        <v>0.3</v>
      </c>
      <c r="AU19" s="91">
        <v>0</v>
      </c>
      <c r="AV19" s="129">
        <v>7.0000000000000007E-2</v>
      </c>
      <c r="AW19" s="129">
        <v>0</v>
      </c>
      <c r="AX19" s="91">
        <v>0</v>
      </c>
      <c r="AY19" s="129">
        <v>0.1</v>
      </c>
      <c r="AZ19" s="129">
        <v>0</v>
      </c>
      <c r="BA19" s="91">
        <v>0</v>
      </c>
      <c r="BB19" s="91">
        <v>7.0000000000000007E-2</v>
      </c>
      <c r="BC19" s="129">
        <v>0</v>
      </c>
      <c r="BD19" s="91">
        <v>0</v>
      </c>
      <c r="BE19" s="91">
        <v>7.0000000000000007E-2</v>
      </c>
      <c r="BF19" s="91">
        <v>0</v>
      </c>
      <c r="BG19" s="91">
        <v>5</v>
      </c>
      <c r="BH19" s="91">
        <v>7.0000000000000007E-2</v>
      </c>
      <c r="BI19" s="129">
        <v>0.35000000000000003</v>
      </c>
      <c r="BJ19" s="91">
        <v>5</v>
      </c>
      <c r="BK19" s="91">
        <v>0.1</v>
      </c>
      <c r="BL19" s="129">
        <v>0.5</v>
      </c>
      <c r="BM19" s="91">
        <v>5</v>
      </c>
      <c r="BN19" s="91">
        <v>0.1</v>
      </c>
      <c r="BO19" s="91">
        <v>0.5</v>
      </c>
      <c r="BP19" s="91">
        <v>2</v>
      </c>
      <c r="BQ19" s="91">
        <v>7.0000000000000007E-2</v>
      </c>
      <c r="BR19" s="129">
        <v>0.14000000000000001</v>
      </c>
      <c r="BS19" s="91">
        <v>0</v>
      </c>
      <c r="BT19" s="91">
        <v>0.1</v>
      </c>
      <c r="BU19" s="91">
        <v>0</v>
      </c>
      <c r="BV19" s="91">
        <v>5</v>
      </c>
      <c r="BW19" s="91">
        <v>0.15</v>
      </c>
      <c r="BX19" s="129">
        <v>0.75</v>
      </c>
      <c r="BY19" s="91">
        <v>0</v>
      </c>
      <c r="BZ19" s="91">
        <v>0.1</v>
      </c>
      <c r="CA19" s="91">
        <v>0</v>
      </c>
      <c r="CB19" s="157">
        <v>0.22222222222222224</v>
      </c>
      <c r="CC19" s="46">
        <v>0.2</v>
      </c>
      <c r="CD19" s="91">
        <v>5</v>
      </c>
      <c r="CE19" s="91">
        <v>0.6</v>
      </c>
      <c r="CF19" s="91">
        <v>3</v>
      </c>
      <c r="CG19" s="91">
        <v>0</v>
      </c>
      <c r="CH19" s="91">
        <v>0.4</v>
      </c>
      <c r="CI19" s="91">
        <v>0</v>
      </c>
      <c r="CJ19" s="157">
        <v>0.11111111111111112</v>
      </c>
      <c r="CK19" s="46">
        <v>0.1</v>
      </c>
      <c r="CL19" s="91">
        <v>0</v>
      </c>
      <c r="CM19" s="91">
        <v>1</v>
      </c>
      <c r="CN19" s="91">
        <v>0</v>
      </c>
      <c r="CO19" s="157" t="s">
        <v>133</v>
      </c>
      <c r="CP19" s="157" t="s">
        <v>133</v>
      </c>
      <c r="CQ19" s="91" t="s">
        <v>133</v>
      </c>
      <c r="CR19" s="91">
        <v>0.25</v>
      </c>
      <c r="CS19" s="91"/>
      <c r="CT19" s="91" t="s">
        <v>133</v>
      </c>
      <c r="CU19" s="129">
        <v>0.25</v>
      </c>
      <c r="CV19" s="91"/>
      <c r="CW19" s="91" t="s">
        <v>133</v>
      </c>
      <c r="CX19" s="130">
        <v>0.25</v>
      </c>
      <c r="CY19" s="91"/>
      <c r="CZ19" s="91" t="s">
        <v>133</v>
      </c>
      <c r="DA19" s="129">
        <v>0.25</v>
      </c>
      <c r="DB19" s="91"/>
      <c r="DC19" s="133">
        <v>0.48</v>
      </c>
      <c r="DD19" s="133">
        <v>0.7466666666666667</v>
      </c>
      <c r="DE19" s="133">
        <v>0.66666666666666674</v>
      </c>
      <c r="DF19" s="133">
        <v>0</v>
      </c>
      <c r="DG19" s="133"/>
      <c r="DH19" s="129">
        <v>1.8933333333333333</v>
      </c>
      <c r="DI19" s="105">
        <v>1.05</v>
      </c>
      <c r="DJ19" s="137">
        <v>0.39760000000000001</v>
      </c>
    </row>
    <row r="20" spans="1:114" s="109" customFormat="1" ht="37.5" x14ac:dyDescent="0.25">
      <c r="A20" s="134">
        <v>11</v>
      </c>
      <c r="B20" s="108" t="s">
        <v>43</v>
      </c>
      <c r="C20" s="136" t="s">
        <v>6</v>
      </c>
      <c r="D20" s="157">
        <v>0.33333333333333331</v>
      </c>
      <c r="E20" s="113">
        <v>0.3</v>
      </c>
      <c r="F20" s="91">
        <v>0</v>
      </c>
      <c r="G20" s="129">
        <v>0.125</v>
      </c>
      <c r="H20" s="91">
        <v>0</v>
      </c>
      <c r="I20" s="91">
        <v>5</v>
      </c>
      <c r="J20" s="129">
        <v>0.125</v>
      </c>
      <c r="K20" s="91">
        <v>0.625</v>
      </c>
      <c r="L20" s="91">
        <v>4</v>
      </c>
      <c r="M20" s="129">
        <v>6.25E-2</v>
      </c>
      <c r="N20" s="129">
        <v>0.25</v>
      </c>
      <c r="O20" s="91">
        <v>4</v>
      </c>
      <c r="P20" s="129">
        <v>6.25E-2</v>
      </c>
      <c r="Q20" s="129">
        <v>0.25</v>
      </c>
      <c r="R20" s="91">
        <v>4</v>
      </c>
      <c r="S20" s="129">
        <v>8.7500000000000008E-2</v>
      </c>
      <c r="T20" s="129">
        <v>0.35000000000000003</v>
      </c>
      <c r="U20" s="91">
        <v>5</v>
      </c>
      <c r="V20" s="129">
        <v>8.7500000000000008E-2</v>
      </c>
      <c r="W20" s="129">
        <v>0.43750000000000006</v>
      </c>
      <c r="X20" s="91">
        <v>0</v>
      </c>
      <c r="Y20" s="129">
        <v>7.4999999999999997E-2</v>
      </c>
      <c r="Z20" s="129">
        <v>0</v>
      </c>
      <c r="AA20" s="91">
        <v>0</v>
      </c>
      <c r="AB20" s="129">
        <v>7.4999999999999997E-2</v>
      </c>
      <c r="AC20" s="129">
        <v>0</v>
      </c>
      <c r="AD20" s="91">
        <v>0</v>
      </c>
      <c r="AE20" s="129">
        <v>0.05</v>
      </c>
      <c r="AF20" s="91">
        <v>0</v>
      </c>
      <c r="AG20" s="91">
        <v>0</v>
      </c>
      <c r="AH20" s="129">
        <v>0.125</v>
      </c>
      <c r="AI20" s="91">
        <v>0</v>
      </c>
      <c r="AJ20" s="91" t="s">
        <v>133</v>
      </c>
      <c r="AK20" s="129">
        <v>0.125</v>
      </c>
      <c r="AL20" s="129"/>
      <c r="AM20" s="91" t="s">
        <v>133</v>
      </c>
      <c r="AN20" s="129">
        <v>0.125</v>
      </c>
      <c r="AO20" s="130"/>
      <c r="AP20" s="91">
        <v>5</v>
      </c>
      <c r="AQ20" s="129">
        <v>0.125</v>
      </c>
      <c r="AR20" s="129">
        <v>0.625</v>
      </c>
      <c r="AS20" s="157">
        <v>0.33333333333333331</v>
      </c>
      <c r="AT20" s="113">
        <v>0.3</v>
      </c>
      <c r="AU20" s="91">
        <v>2</v>
      </c>
      <c r="AV20" s="129">
        <v>8.4337349397590369E-2</v>
      </c>
      <c r="AW20" s="129">
        <v>0.16867469879518074</v>
      </c>
      <c r="AX20" s="91">
        <v>0</v>
      </c>
      <c r="AY20" s="129">
        <v>0.12048192771084339</v>
      </c>
      <c r="AZ20" s="129">
        <v>0</v>
      </c>
      <c r="BA20" s="91">
        <v>0</v>
      </c>
      <c r="BB20" s="91">
        <v>8.4337349397590369E-2</v>
      </c>
      <c r="BC20" s="129">
        <v>0</v>
      </c>
      <c r="BD20" s="91">
        <v>0</v>
      </c>
      <c r="BE20" s="91">
        <v>8.4337349397590369E-2</v>
      </c>
      <c r="BF20" s="91">
        <v>0</v>
      </c>
      <c r="BG20" s="91" t="s">
        <v>133</v>
      </c>
      <c r="BH20" s="91">
        <v>7.0000000000000007E-2</v>
      </c>
      <c r="BI20" s="129"/>
      <c r="BJ20" s="91">
        <v>5</v>
      </c>
      <c r="BK20" s="91">
        <v>0.12048192771084339</v>
      </c>
      <c r="BL20" s="129">
        <v>0.60240963855421692</v>
      </c>
      <c r="BM20" s="91">
        <v>5</v>
      </c>
      <c r="BN20" s="91">
        <v>0.12048192771084339</v>
      </c>
      <c r="BO20" s="91">
        <v>0.60240963855421692</v>
      </c>
      <c r="BP20" s="91">
        <v>5</v>
      </c>
      <c r="BQ20" s="91">
        <v>8.4337349397590369E-2</v>
      </c>
      <c r="BR20" s="129">
        <v>0.42168674698795183</v>
      </c>
      <c r="BS20" s="91">
        <v>5</v>
      </c>
      <c r="BT20" s="91">
        <v>0.12048192771084339</v>
      </c>
      <c r="BU20" s="91">
        <v>0.60240963855421692</v>
      </c>
      <c r="BV20" s="91">
        <v>5</v>
      </c>
      <c r="BW20" s="91">
        <v>0.18072289156626506</v>
      </c>
      <c r="BX20" s="129">
        <v>0.90361445783132532</v>
      </c>
      <c r="BY20" s="91" t="s">
        <v>133</v>
      </c>
      <c r="BZ20" s="91">
        <v>0.11827956989247312</v>
      </c>
      <c r="CA20" s="129"/>
      <c r="CB20" s="157">
        <v>0.22222222222222224</v>
      </c>
      <c r="CC20" s="46">
        <v>0.2</v>
      </c>
      <c r="CD20" s="91">
        <v>5</v>
      </c>
      <c r="CE20" s="91">
        <v>0.6</v>
      </c>
      <c r="CF20" s="91">
        <v>3</v>
      </c>
      <c r="CG20" s="91">
        <v>0</v>
      </c>
      <c r="CH20" s="91">
        <v>0.4</v>
      </c>
      <c r="CI20" s="91">
        <v>0</v>
      </c>
      <c r="CJ20" s="157">
        <v>0.11111111111111112</v>
      </c>
      <c r="CK20" s="46">
        <v>0.1</v>
      </c>
      <c r="CL20" s="91">
        <v>0</v>
      </c>
      <c r="CM20" s="91">
        <v>1</v>
      </c>
      <c r="CN20" s="91">
        <v>0</v>
      </c>
      <c r="CO20" s="157" t="s">
        <v>133</v>
      </c>
      <c r="CP20" s="157" t="s">
        <v>133</v>
      </c>
      <c r="CQ20" s="91" t="s">
        <v>133</v>
      </c>
      <c r="CR20" s="91">
        <v>0.5</v>
      </c>
      <c r="CS20" s="91"/>
      <c r="CT20" s="91" t="s">
        <v>133</v>
      </c>
      <c r="CU20" s="129">
        <v>0.5</v>
      </c>
      <c r="CV20" s="91"/>
      <c r="CW20" s="91" t="s">
        <v>133</v>
      </c>
      <c r="CX20" s="130">
        <v>0.25</v>
      </c>
      <c r="CY20" s="91"/>
      <c r="CZ20" s="91" t="s">
        <v>133</v>
      </c>
      <c r="DA20" s="129">
        <v>0.5</v>
      </c>
      <c r="DB20" s="91"/>
      <c r="DC20" s="133">
        <v>0.84583333333333333</v>
      </c>
      <c r="DD20" s="133">
        <v>1.1004016064257027</v>
      </c>
      <c r="DE20" s="133">
        <v>0.66666666666666674</v>
      </c>
      <c r="DF20" s="133">
        <v>0</v>
      </c>
      <c r="DG20" s="133"/>
      <c r="DH20" s="129">
        <v>2.6129016064257025</v>
      </c>
      <c r="DI20" s="105">
        <v>1</v>
      </c>
      <c r="DJ20" s="137">
        <v>0.52258032128514054</v>
      </c>
    </row>
    <row r="21" spans="1:114" s="41" customFormat="1" ht="18.75" x14ac:dyDescent="0.25">
      <c r="A21" s="176">
        <v>12</v>
      </c>
      <c r="B21" s="24" t="s">
        <v>2</v>
      </c>
      <c r="C21" s="177" t="s">
        <v>7</v>
      </c>
      <c r="D21" s="157">
        <v>0.375</v>
      </c>
      <c r="E21" s="178">
        <v>0.3</v>
      </c>
      <c r="F21" s="39">
        <v>0</v>
      </c>
      <c r="G21" s="40">
        <v>0.21739130434782611</v>
      </c>
      <c r="H21" s="32">
        <v>0</v>
      </c>
      <c r="I21" s="32">
        <v>4</v>
      </c>
      <c r="J21" s="40">
        <v>0.21739130434782611</v>
      </c>
      <c r="K21" s="32">
        <v>0.86956521739130443</v>
      </c>
      <c r="L21" s="32">
        <v>4</v>
      </c>
      <c r="M21" s="40">
        <v>0.10869565217391305</v>
      </c>
      <c r="N21" s="40">
        <v>0.43478260869565222</v>
      </c>
      <c r="O21" s="32">
        <v>4</v>
      </c>
      <c r="P21" s="40">
        <v>0.10869565217391305</v>
      </c>
      <c r="Q21" s="40">
        <v>0.43478260869565222</v>
      </c>
      <c r="R21" s="39" t="s">
        <v>133</v>
      </c>
      <c r="S21" s="62">
        <v>7.0000000000000007E-2</v>
      </c>
      <c r="T21" s="62"/>
      <c r="U21" s="39" t="s">
        <v>133</v>
      </c>
      <c r="V21" s="40">
        <v>7.0000000000000007E-2</v>
      </c>
      <c r="W21" s="40"/>
      <c r="X21" s="32">
        <v>5</v>
      </c>
      <c r="Y21" s="40">
        <v>0.13043478260869565</v>
      </c>
      <c r="Z21" s="40">
        <v>0.65217391304347827</v>
      </c>
      <c r="AA21" s="32">
        <v>5</v>
      </c>
      <c r="AB21" s="40">
        <v>0.13043478260869565</v>
      </c>
      <c r="AC21" s="40">
        <v>0.65217391304347827</v>
      </c>
      <c r="AD21" s="32">
        <v>5</v>
      </c>
      <c r="AE21" s="40">
        <v>8.6956521739130432E-2</v>
      </c>
      <c r="AF21" s="40">
        <v>0.43478260869565216</v>
      </c>
      <c r="AG21" s="32" t="s">
        <v>133</v>
      </c>
      <c r="AH21" s="40">
        <v>0.1</v>
      </c>
      <c r="AI21" s="32"/>
      <c r="AJ21" s="32" t="s">
        <v>133</v>
      </c>
      <c r="AK21" s="40">
        <v>0.1</v>
      </c>
      <c r="AL21" s="40"/>
      <c r="AM21" s="32" t="s">
        <v>133</v>
      </c>
      <c r="AN21" s="40">
        <v>0.1</v>
      </c>
      <c r="AO21" s="42"/>
      <c r="AP21" s="32" t="s">
        <v>133</v>
      </c>
      <c r="AQ21" s="40">
        <v>0.1</v>
      </c>
      <c r="AR21" s="40"/>
      <c r="AS21" s="161">
        <v>0.375</v>
      </c>
      <c r="AT21" s="179">
        <v>0.3</v>
      </c>
      <c r="AU21" s="32">
        <v>5</v>
      </c>
      <c r="AV21" s="40">
        <v>0.14285714285714288</v>
      </c>
      <c r="AW21" s="40">
        <v>0.71428571428571441</v>
      </c>
      <c r="AX21" s="32">
        <v>5</v>
      </c>
      <c r="AY21" s="40">
        <v>0.20408163265306123</v>
      </c>
      <c r="AZ21" s="40">
        <v>1.0204081632653061</v>
      </c>
      <c r="BA21" s="32" t="s">
        <v>133</v>
      </c>
      <c r="BB21" s="32">
        <v>7.0000000000000007E-2</v>
      </c>
      <c r="BC21" s="40"/>
      <c r="BD21" s="32" t="s">
        <v>133</v>
      </c>
      <c r="BE21" s="32">
        <v>7.0000000000000007E-2</v>
      </c>
      <c r="BF21" s="32"/>
      <c r="BG21" s="32" t="s">
        <v>133</v>
      </c>
      <c r="BH21" s="32">
        <v>7.0000000000000007E-2</v>
      </c>
      <c r="BI21" s="40"/>
      <c r="BJ21" s="32">
        <v>5</v>
      </c>
      <c r="BK21" s="32">
        <v>0.20408163265306123</v>
      </c>
      <c r="BL21" s="40">
        <v>1.0204081632653061</v>
      </c>
      <c r="BM21" s="32" t="s">
        <v>133</v>
      </c>
      <c r="BN21" s="32">
        <v>0.1</v>
      </c>
      <c r="BO21" s="32"/>
      <c r="BP21" s="32">
        <v>5</v>
      </c>
      <c r="BQ21" s="32">
        <v>0.14285714285714288</v>
      </c>
      <c r="BR21" s="40">
        <v>0.71428571428571441</v>
      </c>
      <c r="BS21" s="32" t="s">
        <v>133</v>
      </c>
      <c r="BT21" s="32">
        <v>0.1</v>
      </c>
      <c r="BU21" s="32"/>
      <c r="BV21" s="32">
        <v>5</v>
      </c>
      <c r="BW21" s="32">
        <v>0.30612244897959184</v>
      </c>
      <c r="BX21" s="40">
        <v>1.5306122448979593</v>
      </c>
      <c r="BY21" s="32" t="s">
        <v>133</v>
      </c>
      <c r="BZ21" s="32">
        <v>0.1</v>
      </c>
      <c r="CA21" s="32"/>
      <c r="CB21" s="161">
        <v>0.25</v>
      </c>
      <c r="CC21" s="32">
        <v>0.2</v>
      </c>
      <c r="CD21" s="32">
        <v>5</v>
      </c>
      <c r="CE21" s="32">
        <v>0.6</v>
      </c>
      <c r="CF21" s="32">
        <v>3</v>
      </c>
      <c r="CG21" s="32">
        <v>4</v>
      </c>
      <c r="CH21" s="32">
        <v>0.4</v>
      </c>
      <c r="CI21" s="32">
        <v>1.6</v>
      </c>
      <c r="CJ21" s="161" t="s">
        <v>133</v>
      </c>
      <c r="CK21" s="40" t="s">
        <v>133</v>
      </c>
      <c r="CL21" s="32" t="s">
        <v>133</v>
      </c>
      <c r="CM21" s="32">
        <v>1</v>
      </c>
      <c r="CN21" s="32"/>
      <c r="CO21" s="161" t="s">
        <v>133</v>
      </c>
      <c r="CP21" s="40" t="s">
        <v>133</v>
      </c>
      <c r="CQ21" s="32" t="s">
        <v>133</v>
      </c>
      <c r="CR21" s="32">
        <v>0.25</v>
      </c>
      <c r="CS21" s="32"/>
      <c r="CT21" s="32" t="s">
        <v>133</v>
      </c>
      <c r="CU21" s="40">
        <v>0.25</v>
      </c>
      <c r="CV21" s="32"/>
      <c r="CW21" s="32" t="s">
        <v>133</v>
      </c>
      <c r="CX21" s="42">
        <v>0.25</v>
      </c>
      <c r="CY21" s="32"/>
      <c r="CZ21" s="32" t="s">
        <v>133</v>
      </c>
      <c r="DA21" s="40">
        <v>0.25</v>
      </c>
      <c r="DB21" s="32"/>
      <c r="DC21" s="179">
        <v>1.3043478260869565</v>
      </c>
      <c r="DD21" s="179">
        <v>1.875</v>
      </c>
      <c r="DE21" s="179">
        <v>1.1499999999999999</v>
      </c>
      <c r="DF21" s="179"/>
      <c r="DG21" s="179"/>
      <c r="DH21" s="40">
        <v>4.3293478260869565</v>
      </c>
      <c r="DI21" s="181">
        <v>1.05</v>
      </c>
      <c r="DJ21" s="175">
        <v>0.90916304347826093</v>
      </c>
    </row>
    <row r="22" spans="1:114" s="109" customFormat="1" ht="37.5" x14ac:dyDescent="0.25">
      <c r="A22" s="134">
        <v>13</v>
      </c>
      <c r="B22" s="135" t="s">
        <v>14</v>
      </c>
      <c r="C22" s="136" t="s">
        <v>17</v>
      </c>
      <c r="D22" s="157">
        <v>0.375</v>
      </c>
      <c r="E22" s="113">
        <v>0.3</v>
      </c>
      <c r="F22" s="91">
        <v>0</v>
      </c>
      <c r="G22" s="129">
        <v>0.15151515151515152</v>
      </c>
      <c r="H22" s="91">
        <v>0</v>
      </c>
      <c r="I22" s="91">
        <v>4</v>
      </c>
      <c r="J22" s="129">
        <v>0.15151515151515152</v>
      </c>
      <c r="K22" s="91">
        <v>0.60606060606060608</v>
      </c>
      <c r="L22" s="91">
        <v>4</v>
      </c>
      <c r="M22" s="129">
        <v>7.575757575757576E-2</v>
      </c>
      <c r="N22" s="129">
        <v>0.30303030303030304</v>
      </c>
      <c r="O22" s="91">
        <v>3</v>
      </c>
      <c r="P22" s="129">
        <v>7.575757575757576E-2</v>
      </c>
      <c r="Q22" s="129">
        <v>0.22727272727272729</v>
      </c>
      <c r="R22" s="91" t="s">
        <v>133</v>
      </c>
      <c r="S22" s="129">
        <v>7.0000000000000007E-2</v>
      </c>
      <c r="T22" s="129"/>
      <c r="U22" s="91" t="s">
        <v>133</v>
      </c>
      <c r="V22" s="129">
        <v>7.0000000000000007E-2</v>
      </c>
      <c r="W22" s="129"/>
      <c r="X22" s="91">
        <v>5</v>
      </c>
      <c r="Y22" s="129">
        <v>9.0909090909090912E-2</v>
      </c>
      <c r="Z22" s="129">
        <v>0.45454545454545459</v>
      </c>
      <c r="AA22" s="91">
        <v>5</v>
      </c>
      <c r="AB22" s="129">
        <v>9.0909090909090912E-2</v>
      </c>
      <c r="AC22" s="129">
        <v>0.45454545454545459</v>
      </c>
      <c r="AD22" s="91">
        <v>5</v>
      </c>
      <c r="AE22" s="129">
        <v>6.0606060606060608E-2</v>
      </c>
      <c r="AF22" s="91">
        <v>0.30303030303030304</v>
      </c>
      <c r="AG22" s="91">
        <v>0</v>
      </c>
      <c r="AH22" s="129">
        <v>0.15151515151515152</v>
      </c>
      <c r="AI22" s="91">
        <v>0</v>
      </c>
      <c r="AJ22" s="90" t="s">
        <v>133</v>
      </c>
      <c r="AK22" s="129">
        <v>0.15151515151515152</v>
      </c>
      <c r="AL22" s="129"/>
      <c r="AM22" s="91" t="s">
        <v>133</v>
      </c>
      <c r="AN22" s="129">
        <v>0.1</v>
      </c>
      <c r="AO22" s="130"/>
      <c r="AP22" s="91">
        <v>5</v>
      </c>
      <c r="AQ22" s="129">
        <v>0.15151515151515152</v>
      </c>
      <c r="AR22" s="129">
        <v>0.75757575757575757</v>
      </c>
      <c r="AS22" s="157">
        <v>0.375</v>
      </c>
      <c r="AT22" s="113">
        <v>0.3</v>
      </c>
      <c r="AU22" s="91">
        <v>0</v>
      </c>
      <c r="AV22" s="129">
        <v>0.11864406779661019</v>
      </c>
      <c r="AW22" s="129">
        <v>0</v>
      </c>
      <c r="AX22" s="91">
        <v>0</v>
      </c>
      <c r="AY22" s="129">
        <v>0.16949152542372883</v>
      </c>
      <c r="AZ22" s="129">
        <v>0</v>
      </c>
      <c r="BA22" s="91" t="s">
        <v>133</v>
      </c>
      <c r="BB22" s="91">
        <v>7.0000000000000007E-2</v>
      </c>
      <c r="BC22" s="129"/>
      <c r="BD22" s="91" t="s">
        <v>133</v>
      </c>
      <c r="BE22" s="91">
        <v>7.0000000000000007E-2</v>
      </c>
      <c r="BF22" s="91"/>
      <c r="BG22" s="91" t="s">
        <v>133</v>
      </c>
      <c r="BH22" s="91">
        <v>7.0000000000000007E-2</v>
      </c>
      <c r="BI22" s="129"/>
      <c r="BJ22" s="91">
        <v>5</v>
      </c>
      <c r="BK22" s="91">
        <v>0.16949152542372883</v>
      </c>
      <c r="BL22" s="129">
        <v>0.84745762711864414</v>
      </c>
      <c r="BM22" s="91" t="s">
        <v>133</v>
      </c>
      <c r="BN22" s="91">
        <v>0.1</v>
      </c>
      <c r="BO22" s="91"/>
      <c r="BP22" s="91">
        <v>2</v>
      </c>
      <c r="BQ22" s="91">
        <v>0.11864406779661019</v>
      </c>
      <c r="BR22" s="129">
        <v>0.23728813559322037</v>
      </c>
      <c r="BS22" s="91" t="s">
        <v>133</v>
      </c>
      <c r="BT22" s="91">
        <v>0.1</v>
      </c>
      <c r="BU22" s="91"/>
      <c r="BV22" s="91">
        <v>5</v>
      </c>
      <c r="BW22" s="91">
        <v>0.25423728813559321</v>
      </c>
      <c r="BX22" s="129">
        <v>1.271186440677966</v>
      </c>
      <c r="BY22" s="91">
        <v>5</v>
      </c>
      <c r="BZ22" s="91">
        <v>0.16949152542372883</v>
      </c>
      <c r="CA22" s="129">
        <v>0.84745762711864414</v>
      </c>
      <c r="CB22" s="157">
        <v>0.25</v>
      </c>
      <c r="CC22" s="46">
        <v>0.2</v>
      </c>
      <c r="CD22" s="91">
        <v>5</v>
      </c>
      <c r="CE22" s="91">
        <v>0.6</v>
      </c>
      <c r="CF22" s="91">
        <v>3</v>
      </c>
      <c r="CG22" s="91">
        <v>3</v>
      </c>
      <c r="CH22" s="91">
        <v>0.4</v>
      </c>
      <c r="CI22" s="91">
        <v>1.2000000000000002</v>
      </c>
      <c r="CJ22" s="157" t="s">
        <v>133</v>
      </c>
      <c r="CK22" s="157" t="s">
        <v>133</v>
      </c>
      <c r="CL22" s="91" t="s">
        <v>133</v>
      </c>
      <c r="CM22" s="91">
        <v>1</v>
      </c>
      <c r="CN22" s="91"/>
      <c r="CO22" s="157" t="s">
        <v>133</v>
      </c>
      <c r="CP22" s="157" t="s">
        <v>133</v>
      </c>
      <c r="CQ22" s="91" t="s">
        <v>133</v>
      </c>
      <c r="CR22" s="91">
        <v>0.25</v>
      </c>
      <c r="CS22" s="91"/>
      <c r="CT22" s="91" t="s">
        <v>133</v>
      </c>
      <c r="CU22" s="129">
        <v>0.25</v>
      </c>
      <c r="CV22" s="91"/>
      <c r="CW22" s="91" t="s">
        <v>133</v>
      </c>
      <c r="CX22" s="130">
        <v>0.25</v>
      </c>
      <c r="CY22" s="91"/>
      <c r="CZ22" s="91" t="s">
        <v>133</v>
      </c>
      <c r="DA22" s="129">
        <v>0.25</v>
      </c>
      <c r="DB22" s="91"/>
      <c r="DC22" s="133">
        <v>1.1647727272727275</v>
      </c>
      <c r="DD22" s="133">
        <v>1.201271186440678</v>
      </c>
      <c r="DE22" s="133">
        <v>1.05</v>
      </c>
      <c r="DF22" s="133"/>
      <c r="DG22" s="133"/>
      <c r="DH22" s="129">
        <v>3.4160439137134055</v>
      </c>
      <c r="DI22" s="105">
        <v>1</v>
      </c>
      <c r="DJ22" s="137">
        <v>0.68320878274268115</v>
      </c>
    </row>
    <row r="23" spans="1:114" s="150" customFormat="1" ht="18.75" x14ac:dyDescent="0.25">
      <c r="A23" s="134">
        <v>14</v>
      </c>
      <c r="B23" s="108" t="s">
        <v>90</v>
      </c>
      <c r="C23" s="136" t="s">
        <v>91</v>
      </c>
      <c r="D23" s="157">
        <v>0.375</v>
      </c>
      <c r="E23" s="113">
        <v>0.3</v>
      </c>
      <c r="F23" s="91">
        <v>0</v>
      </c>
      <c r="G23" s="128">
        <v>0.21739130434782611</v>
      </c>
      <c r="H23" s="90">
        <v>0</v>
      </c>
      <c r="I23" s="90">
        <v>4</v>
      </c>
      <c r="J23" s="128">
        <v>0.21739130434782611</v>
      </c>
      <c r="K23" s="90">
        <v>0.86956521739130443</v>
      </c>
      <c r="L23" s="90">
        <v>4</v>
      </c>
      <c r="M23" s="128">
        <v>0.10869565217391305</v>
      </c>
      <c r="N23" s="128">
        <v>0.43478260869565222</v>
      </c>
      <c r="O23" s="90">
        <v>3</v>
      </c>
      <c r="P23" s="128">
        <v>0.10869565217391305</v>
      </c>
      <c r="Q23" s="128">
        <v>0.32608695652173914</v>
      </c>
      <c r="R23" s="91" t="s">
        <v>133</v>
      </c>
      <c r="S23" s="129">
        <v>7.0000000000000007E-2</v>
      </c>
      <c r="T23" s="129"/>
      <c r="U23" s="91" t="s">
        <v>133</v>
      </c>
      <c r="V23" s="128">
        <v>7.0000000000000007E-2</v>
      </c>
      <c r="W23" s="128"/>
      <c r="X23" s="90">
        <v>5</v>
      </c>
      <c r="Y23" s="128">
        <v>0.13043478260869565</v>
      </c>
      <c r="Z23" s="128">
        <v>0.65217391304347827</v>
      </c>
      <c r="AA23" s="90">
        <v>5</v>
      </c>
      <c r="AB23" s="128">
        <v>0.13043478260869565</v>
      </c>
      <c r="AC23" s="128">
        <v>0.65217391304347827</v>
      </c>
      <c r="AD23" s="90">
        <v>0</v>
      </c>
      <c r="AE23" s="128">
        <v>8.6956521739130432E-2</v>
      </c>
      <c r="AF23" s="90">
        <v>0</v>
      </c>
      <c r="AG23" s="90" t="s">
        <v>133</v>
      </c>
      <c r="AH23" s="128">
        <v>0.1</v>
      </c>
      <c r="AI23" s="90"/>
      <c r="AJ23" s="90" t="s">
        <v>133</v>
      </c>
      <c r="AK23" s="128">
        <v>0.1</v>
      </c>
      <c r="AL23" s="128"/>
      <c r="AM23" s="90" t="s">
        <v>133</v>
      </c>
      <c r="AN23" s="128">
        <v>0.1</v>
      </c>
      <c r="AO23" s="131"/>
      <c r="AP23" s="90" t="s">
        <v>133</v>
      </c>
      <c r="AQ23" s="128">
        <v>0.1</v>
      </c>
      <c r="AR23" s="128"/>
      <c r="AS23" s="161">
        <v>0.375</v>
      </c>
      <c r="AT23" s="148">
        <v>0.3</v>
      </c>
      <c r="AU23" s="90">
        <v>0</v>
      </c>
      <c r="AV23" s="128">
        <v>0.14285714285714288</v>
      </c>
      <c r="AW23" s="128">
        <v>0</v>
      </c>
      <c r="AX23" s="90">
        <v>3</v>
      </c>
      <c r="AY23" s="128">
        <v>0.20408163265306123</v>
      </c>
      <c r="AZ23" s="128">
        <v>0.61224489795918369</v>
      </c>
      <c r="BA23" s="90" t="s">
        <v>133</v>
      </c>
      <c r="BB23" s="90">
        <v>7.0000000000000007E-2</v>
      </c>
      <c r="BC23" s="128"/>
      <c r="BD23" s="90" t="s">
        <v>133</v>
      </c>
      <c r="BE23" s="90">
        <v>7.0000000000000007E-2</v>
      </c>
      <c r="BF23" s="90"/>
      <c r="BG23" s="90" t="s">
        <v>133</v>
      </c>
      <c r="BH23" s="90">
        <v>7.0000000000000007E-2</v>
      </c>
      <c r="BI23" s="128"/>
      <c r="BJ23" s="90">
        <v>5</v>
      </c>
      <c r="BK23" s="90">
        <v>0.20408163265306123</v>
      </c>
      <c r="BL23" s="128">
        <v>1.0204081632653061</v>
      </c>
      <c r="BM23" s="90" t="s">
        <v>133</v>
      </c>
      <c r="BN23" s="90">
        <v>0.1</v>
      </c>
      <c r="BO23" s="90"/>
      <c r="BP23" s="90">
        <v>5</v>
      </c>
      <c r="BQ23" s="90">
        <v>0.14285714285714288</v>
      </c>
      <c r="BR23" s="128">
        <v>0.71428571428571441</v>
      </c>
      <c r="BS23" s="90" t="s">
        <v>133</v>
      </c>
      <c r="BT23" s="90">
        <v>0.1</v>
      </c>
      <c r="BU23" s="90"/>
      <c r="BV23" s="90">
        <v>5</v>
      </c>
      <c r="BW23" s="90">
        <v>0.30612244897959184</v>
      </c>
      <c r="BX23" s="128">
        <v>1.5306122448979593</v>
      </c>
      <c r="BY23" s="90" t="s">
        <v>133</v>
      </c>
      <c r="BZ23" s="90">
        <v>0.1</v>
      </c>
      <c r="CA23" s="90"/>
      <c r="CB23" s="161">
        <v>0.25</v>
      </c>
      <c r="CC23" s="48">
        <v>0.2</v>
      </c>
      <c r="CD23" s="90">
        <v>5</v>
      </c>
      <c r="CE23" s="90">
        <v>0.6</v>
      </c>
      <c r="CF23" s="90">
        <v>3</v>
      </c>
      <c r="CG23" s="90">
        <v>4</v>
      </c>
      <c r="CH23" s="90">
        <v>0.4</v>
      </c>
      <c r="CI23" s="90">
        <v>1.6</v>
      </c>
      <c r="CJ23" s="161" t="s">
        <v>133</v>
      </c>
      <c r="CK23" s="161" t="s">
        <v>133</v>
      </c>
      <c r="CL23" s="90" t="s">
        <v>133</v>
      </c>
      <c r="CM23" s="90">
        <v>1</v>
      </c>
      <c r="CN23" s="90"/>
      <c r="CO23" s="161" t="s">
        <v>133</v>
      </c>
      <c r="CP23" s="161" t="s">
        <v>133</v>
      </c>
      <c r="CQ23" s="90" t="s">
        <v>133</v>
      </c>
      <c r="CR23" s="90">
        <v>0.25</v>
      </c>
      <c r="CS23" s="90"/>
      <c r="CT23" s="90" t="s">
        <v>133</v>
      </c>
      <c r="CU23" s="128">
        <v>0.25</v>
      </c>
      <c r="CV23" s="90"/>
      <c r="CW23" s="90" t="s">
        <v>133</v>
      </c>
      <c r="CX23" s="131">
        <v>0.25</v>
      </c>
      <c r="CY23" s="90"/>
      <c r="CZ23" s="90" t="s">
        <v>133</v>
      </c>
      <c r="DA23" s="128">
        <v>0.25</v>
      </c>
      <c r="DB23" s="90"/>
      <c r="DC23" s="138">
        <v>1.1005434782608696</v>
      </c>
      <c r="DD23" s="138">
        <v>1.4540816326530615</v>
      </c>
      <c r="DE23" s="138">
        <v>1.1499999999999999</v>
      </c>
      <c r="DF23" s="138"/>
      <c r="DG23" s="138"/>
      <c r="DH23" s="128">
        <v>3.704625110913931</v>
      </c>
      <c r="DI23" s="105">
        <v>1</v>
      </c>
      <c r="DJ23" s="139">
        <v>0.74092502218278622</v>
      </c>
    </row>
    <row r="24" spans="1:114" s="109" customFormat="1" ht="23.25" customHeight="1" x14ac:dyDescent="0.25">
      <c r="A24" s="134">
        <v>15</v>
      </c>
      <c r="B24" s="135" t="s">
        <v>92</v>
      </c>
      <c r="C24" s="136" t="s">
        <v>93</v>
      </c>
      <c r="D24" s="157">
        <v>0.33333333333333331</v>
      </c>
      <c r="E24" s="113">
        <v>0.3</v>
      </c>
      <c r="F24" s="91">
        <v>0</v>
      </c>
      <c r="G24" s="129">
        <v>0.21739130434782611</v>
      </c>
      <c r="H24" s="91">
        <v>0</v>
      </c>
      <c r="I24" s="91">
        <v>5</v>
      </c>
      <c r="J24" s="129">
        <v>0.21739130434782611</v>
      </c>
      <c r="K24" s="91">
        <v>1.0869565217391306</v>
      </c>
      <c r="L24" s="91">
        <v>4</v>
      </c>
      <c r="M24" s="129">
        <v>0.10869565217391305</v>
      </c>
      <c r="N24" s="129">
        <v>0.43478260869565222</v>
      </c>
      <c r="O24" s="91">
        <v>4</v>
      </c>
      <c r="P24" s="129">
        <v>0.10869565217391305</v>
      </c>
      <c r="Q24" s="129">
        <v>0.43478260869565222</v>
      </c>
      <c r="R24" s="91" t="s">
        <v>133</v>
      </c>
      <c r="S24" s="129">
        <v>7.0000000000000007E-2</v>
      </c>
      <c r="T24" s="129"/>
      <c r="U24" s="91" t="s">
        <v>133</v>
      </c>
      <c r="V24" s="129">
        <v>7.0000000000000007E-2</v>
      </c>
      <c r="W24" s="129"/>
      <c r="X24" s="91">
        <v>0</v>
      </c>
      <c r="Y24" s="129">
        <v>0.13043478260869565</v>
      </c>
      <c r="Z24" s="129">
        <v>0</v>
      </c>
      <c r="AA24" s="91">
        <v>0</v>
      </c>
      <c r="AB24" s="129">
        <v>0.13043478260869565</v>
      </c>
      <c r="AC24" s="129">
        <v>0</v>
      </c>
      <c r="AD24" s="91">
        <v>5</v>
      </c>
      <c r="AE24" s="129">
        <v>8.6956521739130432E-2</v>
      </c>
      <c r="AF24" s="91">
        <v>0.43478260869565216</v>
      </c>
      <c r="AG24" s="91" t="s">
        <v>133</v>
      </c>
      <c r="AH24" s="129">
        <v>0.1</v>
      </c>
      <c r="AI24" s="91"/>
      <c r="AJ24" s="91" t="s">
        <v>133</v>
      </c>
      <c r="AK24" s="129">
        <v>0.1</v>
      </c>
      <c r="AL24" s="129"/>
      <c r="AM24" s="91" t="s">
        <v>133</v>
      </c>
      <c r="AN24" s="129">
        <v>0.1</v>
      </c>
      <c r="AO24" s="130"/>
      <c r="AP24" s="91" t="s">
        <v>133</v>
      </c>
      <c r="AQ24" s="129">
        <v>0.1</v>
      </c>
      <c r="AR24" s="129"/>
      <c r="AS24" s="157">
        <v>0.33333333333333331</v>
      </c>
      <c r="AT24" s="113">
        <v>0.3</v>
      </c>
      <c r="AU24" s="91">
        <v>0</v>
      </c>
      <c r="AV24" s="129">
        <v>0.20588235294117649</v>
      </c>
      <c r="AW24" s="129">
        <v>0</v>
      </c>
      <c r="AX24" s="91">
        <v>5</v>
      </c>
      <c r="AY24" s="129">
        <v>0.29411764705882354</v>
      </c>
      <c r="AZ24" s="129">
        <v>1.4705882352941178</v>
      </c>
      <c r="BA24" s="91" t="s">
        <v>133</v>
      </c>
      <c r="BB24" s="91">
        <v>7.0000000000000007E-2</v>
      </c>
      <c r="BC24" s="129"/>
      <c r="BD24" s="91" t="s">
        <v>133</v>
      </c>
      <c r="BE24" s="91">
        <v>7.0000000000000007E-2</v>
      </c>
      <c r="BF24" s="91"/>
      <c r="BG24" s="91" t="s">
        <v>133</v>
      </c>
      <c r="BH24" s="91">
        <v>7.0000000000000007E-2</v>
      </c>
      <c r="BI24" s="129"/>
      <c r="BJ24" s="91">
        <v>5</v>
      </c>
      <c r="BK24" s="91">
        <v>0.29411764705882354</v>
      </c>
      <c r="BL24" s="129">
        <v>1.4705882352941178</v>
      </c>
      <c r="BM24" s="91" t="s">
        <v>133</v>
      </c>
      <c r="BN24" s="91">
        <v>0.1</v>
      </c>
      <c r="BO24" s="91"/>
      <c r="BP24" s="91">
        <v>5</v>
      </c>
      <c r="BQ24" s="91">
        <v>0.20588235294117649</v>
      </c>
      <c r="BR24" s="129">
        <v>1.0294117647058825</v>
      </c>
      <c r="BS24" s="91" t="s">
        <v>133</v>
      </c>
      <c r="BT24" s="91">
        <v>0.1</v>
      </c>
      <c r="BU24" s="91"/>
      <c r="BV24" s="91" t="s">
        <v>133</v>
      </c>
      <c r="BW24" s="91">
        <v>0.15</v>
      </c>
      <c r="BX24" s="129"/>
      <c r="BY24" s="91" t="s">
        <v>133</v>
      </c>
      <c r="BZ24" s="91">
        <v>0.1</v>
      </c>
      <c r="CA24" s="91"/>
      <c r="CB24" s="157">
        <v>0.22222222222222224</v>
      </c>
      <c r="CC24" s="46">
        <v>0.2</v>
      </c>
      <c r="CD24" s="91">
        <v>5</v>
      </c>
      <c r="CE24" s="91">
        <v>0.6</v>
      </c>
      <c r="CF24" s="91">
        <v>3</v>
      </c>
      <c r="CG24" s="91">
        <v>0</v>
      </c>
      <c r="CH24" s="91">
        <v>0.4</v>
      </c>
      <c r="CI24" s="91">
        <v>0</v>
      </c>
      <c r="CJ24" s="157" t="s">
        <v>133</v>
      </c>
      <c r="CK24" s="157" t="s">
        <v>133</v>
      </c>
      <c r="CL24" s="91" t="s">
        <v>133</v>
      </c>
      <c r="CM24" s="91">
        <v>1</v>
      </c>
      <c r="CN24" s="91"/>
      <c r="CO24" s="157">
        <v>0.11111111111111112</v>
      </c>
      <c r="CP24" s="55">
        <v>0.1</v>
      </c>
      <c r="CQ24" s="91">
        <v>5</v>
      </c>
      <c r="CR24" s="130">
        <v>0.25</v>
      </c>
      <c r="CS24" s="91">
        <v>1.25</v>
      </c>
      <c r="CT24" s="91">
        <v>5</v>
      </c>
      <c r="CU24" s="129">
        <v>0.25</v>
      </c>
      <c r="CV24" s="91">
        <v>1.25</v>
      </c>
      <c r="CW24" s="91">
        <v>5</v>
      </c>
      <c r="CX24" s="130">
        <v>0.25</v>
      </c>
      <c r="CY24" s="91">
        <v>1.25</v>
      </c>
      <c r="CZ24" s="91">
        <v>0</v>
      </c>
      <c r="DA24" s="129">
        <v>0.25</v>
      </c>
      <c r="DB24" s="91">
        <v>0</v>
      </c>
      <c r="DC24" s="133">
        <v>0.79710144927536242</v>
      </c>
      <c r="DD24" s="133">
        <v>1.3235294117647058</v>
      </c>
      <c r="DE24" s="133">
        <v>0.66666666666666674</v>
      </c>
      <c r="DF24" s="133"/>
      <c r="DG24" s="133">
        <v>0.41666666666666669</v>
      </c>
      <c r="DH24" s="129">
        <v>3.2039641943734014</v>
      </c>
      <c r="DI24" s="105">
        <v>1</v>
      </c>
      <c r="DJ24" s="137">
        <v>0.6407928388746803</v>
      </c>
    </row>
    <row r="25" spans="1:114" s="109" customFormat="1" ht="37.5" x14ac:dyDescent="0.3">
      <c r="A25" s="134">
        <v>16</v>
      </c>
      <c r="B25" s="151" t="s">
        <v>94</v>
      </c>
      <c r="C25" s="136" t="s">
        <v>95</v>
      </c>
      <c r="D25" s="157">
        <v>0.375</v>
      </c>
      <c r="E25" s="113">
        <v>0.3</v>
      </c>
      <c r="F25" s="91">
        <v>0</v>
      </c>
      <c r="G25" s="129">
        <v>0.21739130434782611</v>
      </c>
      <c r="H25" s="91">
        <v>0</v>
      </c>
      <c r="I25" s="91">
        <v>4</v>
      </c>
      <c r="J25" s="129">
        <v>0.21739130434782611</v>
      </c>
      <c r="K25" s="91">
        <v>0.86956521739130443</v>
      </c>
      <c r="L25" s="91">
        <v>4</v>
      </c>
      <c r="M25" s="129">
        <v>0.10869565217391305</v>
      </c>
      <c r="N25" s="129">
        <v>0.43478260869565222</v>
      </c>
      <c r="O25" s="91">
        <v>4</v>
      </c>
      <c r="P25" s="129">
        <v>0.10869565217391305</v>
      </c>
      <c r="Q25" s="129">
        <v>0.43478260869565222</v>
      </c>
      <c r="R25" s="91" t="s">
        <v>133</v>
      </c>
      <c r="S25" s="129">
        <v>7.0000000000000007E-2</v>
      </c>
      <c r="T25" s="129"/>
      <c r="U25" s="91" t="s">
        <v>133</v>
      </c>
      <c r="V25" s="129">
        <v>7.0000000000000007E-2</v>
      </c>
      <c r="W25" s="129"/>
      <c r="X25" s="91">
        <v>5</v>
      </c>
      <c r="Y25" s="129">
        <v>0.13043478260869565</v>
      </c>
      <c r="Z25" s="129">
        <v>0.65217391304347827</v>
      </c>
      <c r="AA25" s="91">
        <v>5</v>
      </c>
      <c r="AB25" s="129">
        <v>0.13043478260869565</v>
      </c>
      <c r="AC25" s="129">
        <v>0.65217391304347827</v>
      </c>
      <c r="AD25" s="91">
        <v>5</v>
      </c>
      <c r="AE25" s="129">
        <v>8.6956521739130432E-2</v>
      </c>
      <c r="AF25" s="91">
        <v>0.43478260869565216</v>
      </c>
      <c r="AG25" s="91" t="s">
        <v>133</v>
      </c>
      <c r="AH25" s="129">
        <v>0.1</v>
      </c>
      <c r="AI25" s="91"/>
      <c r="AJ25" s="91" t="s">
        <v>133</v>
      </c>
      <c r="AK25" s="129">
        <v>0.1</v>
      </c>
      <c r="AL25" s="129"/>
      <c r="AM25" s="91" t="s">
        <v>133</v>
      </c>
      <c r="AN25" s="129">
        <v>0.1</v>
      </c>
      <c r="AO25" s="130"/>
      <c r="AP25" s="91" t="s">
        <v>133</v>
      </c>
      <c r="AQ25" s="129">
        <v>0.1</v>
      </c>
      <c r="AR25" s="129"/>
      <c r="AS25" s="157">
        <v>0.375</v>
      </c>
      <c r="AT25" s="113">
        <v>0.3</v>
      </c>
      <c r="AU25" s="91">
        <v>0</v>
      </c>
      <c r="AV25" s="129">
        <v>0.20588235294117649</v>
      </c>
      <c r="AW25" s="129">
        <v>0</v>
      </c>
      <c r="AX25" s="91">
        <v>5</v>
      </c>
      <c r="AY25" s="129">
        <v>0.29411764705882354</v>
      </c>
      <c r="AZ25" s="129">
        <v>1.4705882352941178</v>
      </c>
      <c r="BA25" s="91" t="s">
        <v>133</v>
      </c>
      <c r="BB25" s="91">
        <v>7.0000000000000007E-2</v>
      </c>
      <c r="BC25" s="129"/>
      <c r="BD25" s="91" t="s">
        <v>133</v>
      </c>
      <c r="BE25" s="91">
        <v>7.0000000000000007E-2</v>
      </c>
      <c r="BF25" s="91"/>
      <c r="BG25" s="91" t="s">
        <v>133</v>
      </c>
      <c r="BH25" s="91">
        <v>7.0000000000000007E-2</v>
      </c>
      <c r="BI25" s="129"/>
      <c r="BJ25" s="91">
        <v>5</v>
      </c>
      <c r="BK25" s="91">
        <v>0.29411764705882354</v>
      </c>
      <c r="BL25" s="129">
        <v>1.4705882352941178</v>
      </c>
      <c r="BM25" s="91" t="s">
        <v>133</v>
      </c>
      <c r="BN25" s="91">
        <v>0.1</v>
      </c>
      <c r="BO25" s="91"/>
      <c r="BP25" s="91">
        <v>5</v>
      </c>
      <c r="BQ25" s="91">
        <v>0.20588235294117649</v>
      </c>
      <c r="BR25" s="129">
        <v>1.0294117647058825</v>
      </c>
      <c r="BS25" s="91" t="s">
        <v>133</v>
      </c>
      <c r="BT25" s="91">
        <v>0.1</v>
      </c>
      <c r="BU25" s="91"/>
      <c r="BV25" s="91" t="s">
        <v>133</v>
      </c>
      <c r="BW25" s="91">
        <v>0.15</v>
      </c>
      <c r="BX25" s="129"/>
      <c r="BY25" s="91" t="s">
        <v>133</v>
      </c>
      <c r="BZ25" s="91">
        <v>0.1</v>
      </c>
      <c r="CA25" s="91"/>
      <c r="CB25" s="157">
        <v>0.25</v>
      </c>
      <c r="CC25" s="46">
        <v>0.2</v>
      </c>
      <c r="CD25" s="91">
        <v>5</v>
      </c>
      <c r="CE25" s="91">
        <v>0.6</v>
      </c>
      <c r="CF25" s="91">
        <v>3</v>
      </c>
      <c r="CG25" s="91">
        <v>0</v>
      </c>
      <c r="CH25" s="91">
        <v>0.4</v>
      </c>
      <c r="CI25" s="91">
        <v>0</v>
      </c>
      <c r="CJ25" s="157" t="s">
        <v>133</v>
      </c>
      <c r="CK25" s="161" t="s">
        <v>133</v>
      </c>
      <c r="CL25" s="91" t="s">
        <v>133</v>
      </c>
      <c r="CM25" s="91">
        <v>1</v>
      </c>
      <c r="CN25" s="91"/>
      <c r="CO25" s="157" t="s">
        <v>133</v>
      </c>
      <c r="CP25" s="157" t="s">
        <v>133</v>
      </c>
      <c r="CQ25" s="91" t="s">
        <v>133</v>
      </c>
      <c r="CR25" s="91">
        <v>0.25</v>
      </c>
      <c r="CS25" s="91"/>
      <c r="CT25" s="91" t="s">
        <v>133</v>
      </c>
      <c r="CU25" s="129">
        <v>0.25</v>
      </c>
      <c r="CV25" s="91"/>
      <c r="CW25" s="91" t="s">
        <v>133</v>
      </c>
      <c r="CX25" s="130">
        <v>0.25</v>
      </c>
      <c r="CY25" s="91"/>
      <c r="CZ25" s="91" t="s">
        <v>133</v>
      </c>
      <c r="DA25" s="129">
        <v>0.25</v>
      </c>
      <c r="DB25" s="91"/>
      <c r="DC25" s="133">
        <v>1.3043478260869565</v>
      </c>
      <c r="DD25" s="133">
        <v>1.4889705882352942</v>
      </c>
      <c r="DE25" s="133">
        <v>0.75</v>
      </c>
      <c r="DF25" s="133"/>
      <c r="DG25" s="133"/>
      <c r="DH25" s="129">
        <v>3.5433184143222505</v>
      </c>
      <c r="DI25" s="105">
        <v>1</v>
      </c>
      <c r="DJ25" s="137">
        <v>0.70866368286445014</v>
      </c>
    </row>
    <row r="26" spans="1:114" s="109" customFormat="1" ht="37.5" x14ac:dyDescent="0.25">
      <c r="A26" s="134">
        <v>17</v>
      </c>
      <c r="B26" s="135" t="s">
        <v>96</v>
      </c>
      <c r="C26" s="136" t="s">
        <v>97</v>
      </c>
      <c r="D26" s="157">
        <v>0.375</v>
      </c>
      <c r="E26" s="113">
        <v>0.3</v>
      </c>
      <c r="F26" s="91">
        <v>0</v>
      </c>
      <c r="G26" s="129">
        <v>0.21739130434782611</v>
      </c>
      <c r="H26" s="91">
        <v>0</v>
      </c>
      <c r="I26" s="91">
        <v>4</v>
      </c>
      <c r="J26" s="129">
        <v>0.21739130434782611</v>
      </c>
      <c r="K26" s="91">
        <v>0.86956521739130443</v>
      </c>
      <c r="L26" s="91">
        <v>5</v>
      </c>
      <c r="M26" s="129">
        <v>0.10869565217391305</v>
      </c>
      <c r="N26" s="129">
        <v>0.5434782608695653</v>
      </c>
      <c r="O26" s="91">
        <v>4</v>
      </c>
      <c r="P26" s="129">
        <v>0.10869565217391305</v>
      </c>
      <c r="Q26" s="129">
        <v>0.43478260869565222</v>
      </c>
      <c r="R26" s="91" t="s">
        <v>133</v>
      </c>
      <c r="S26" s="129">
        <v>7.0000000000000007E-2</v>
      </c>
      <c r="T26" s="129"/>
      <c r="U26" s="91" t="s">
        <v>133</v>
      </c>
      <c r="V26" s="129">
        <v>7.0000000000000007E-2</v>
      </c>
      <c r="W26" s="129"/>
      <c r="X26" s="91">
        <v>5</v>
      </c>
      <c r="Y26" s="129">
        <v>0.13043478260869565</v>
      </c>
      <c r="Z26" s="129">
        <v>0.65217391304347827</v>
      </c>
      <c r="AA26" s="91">
        <v>5</v>
      </c>
      <c r="AB26" s="129">
        <v>0.13043478260869565</v>
      </c>
      <c r="AC26" s="129">
        <v>0.65217391304347827</v>
      </c>
      <c r="AD26" s="91">
        <v>0</v>
      </c>
      <c r="AE26" s="129">
        <v>8.6956521739130432E-2</v>
      </c>
      <c r="AF26" s="91">
        <v>0</v>
      </c>
      <c r="AG26" s="91" t="s">
        <v>133</v>
      </c>
      <c r="AH26" s="129">
        <v>0.1</v>
      </c>
      <c r="AI26" s="91"/>
      <c r="AJ26" s="91" t="s">
        <v>133</v>
      </c>
      <c r="AK26" s="129">
        <v>0.1</v>
      </c>
      <c r="AL26" s="129"/>
      <c r="AM26" s="91" t="s">
        <v>133</v>
      </c>
      <c r="AN26" s="129">
        <v>0.1</v>
      </c>
      <c r="AO26" s="130"/>
      <c r="AP26" s="91" t="s">
        <v>133</v>
      </c>
      <c r="AQ26" s="129">
        <v>0.1</v>
      </c>
      <c r="AR26" s="129"/>
      <c r="AS26" s="157">
        <v>0.375</v>
      </c>
      <c r="AT26" s="113">
        <v>0.3</v>
      </c>
      <c r="AU26" s="91">
        <v>0</v>
      </c>
      <c r="AV26" s="129">
        <v>0.20588235294117649</v>
      </c>
      <c r="AW26" s="129">
        <v>0</v>
      </c>
      <c r="AX26" s="91">
        <v>3</v>
      </c>
      <c r="AY26" s="129">
        <v>0.29411764705882354</v>
      </c>
      <c r="AZ26" s="129">
        <v>0.88235294117647056</v>
      </c>
      <c r="BA26" s="91" t="s">
        <v>133</v>
      </c>
      <c r="BB26" s="91">
        <v>7.0000000000000007E-2</v>
      </c>
      <c r="BC26" s="129"/>
      <c r="BD26" s="91" t="s">
        <v>133</v>
      </c>
      <c r="BE26" s="91">
        <v>7.0000000000000007E-2</v>
      </c>
      <c r="BF26" s="91"/>
      <c r="BG26" s="91" t="s">
        <v>133</v>
      </c>
      <c r="BH26" s="91">
        <v>7.0000000000000007E-2</v>
      </c>
      <c r="BI26" s="129"/>
      <c r="BJ26" s="91">
        <v>5</v>
      </c>
      <c r="BK26" s="91">
        <v>0.29411764705882354</v>
      </c>
      <c r="BL26" s="129">
        <v>1.4705882352941178</v>
      </c>
      <c r="BM26" s="91" t="s">
        <v>133</v>
      </c>
      <c r="BN26" s="91">
        <v>0.1</v>
      </c>
      <c r="BO26" s="91"/>
      <c r="BP26" s="91">
        <v>4</v>
      </c>
      <c r="BQ26" s="91">
        <v>0.20588235294117649</v>
      </c>
      <c r="BR26" s="129">
        <v>0.82352941176470595</v>
      </c>
      <c r="BS26" s="91" t="s">
        <v>133</v>
      </c>
      <c r="BT26" s="91">
        <v>0.1</v>
      </c>
      <c r="BU26" s="91"/>
      <c r="BV26" s="91" t="s">
        <v>133</v>
      </c>
      <c r="BW26" s="91">
        <v>0.15</v>
      </c>
      <c r="BX26" s="129"/>
      <c r="BY26" s="91" t="s">
        <v>133</v>
      </c>
      <c r="BZ26" s="91">
        <v>0.1</v>
      </c>
      <c r="CA26" s="91"/>
      <c r="CB26" s="157">
        <v>0.25</v>
      </c>
      <c r="CC26" s="46">
        <v>0.2</v>
      </c>
      <c r="CD26" s="91">
        <v>5</v>
      </c>
      <c r="CE26" s="91">
        <v>0.6</v>
      </c>
      <c r="CF26" s="91">
        <v>3</v>
      </c>
      <c r="CG26" s="91">
        <v>2</v>
      </c>
      <c r="CH26" s="91">
        <v>0.4</v>
      </c>
      <c r="CI26" s="91">
        <v>0.8</v>
      </c>
      <c r="CJ26" s="157" t="s">
        <v>133</v>
      </c>
      <c r="CK26" s="161" t="s">
        <v>133</v>
      </c>
      <c r="CL26" s="91" t="s">
        <v>133</v>
      </c>
      <c r="CM26" s="91">
        <v>1</v>
      </c>
      <c r="CN26" s="91"/>
      <c r="CO26" s="157" t="s">
        <v>133</v>
      </c>
      <c r="CP26" s="157" t="s">
        <v>133</v>
      </c>
      <c r="CQ26" s="91" t="s">
        <v>133</v>
      </c>
      <c r="CR26" s="91">
        <v>0.25</v>
      </c>
      <c r="CS26" s="91"/>
      <c r="CT26" s="91" t="s">
        <v>133</v>
      </c>
      <c r="CU26" s="129">
        <v>0.25</v>
      </c>
      <c r="CV26" s="91"/>
      <c r="CW26" s="91" t="s">
        <v>133</v>
      </c>
      <c r="CX26" s="130">
        <v>0.25</v>
      </c>
      <c r="CY26" s="91"/>
      <c r="CZ26" s="91" t="s">
        <v>133</v>
      </c>
      <c r="DA26" s="129">
        <v>0.25</v>
      </c>
      <c r="DB26" s="91"/>
      <c r="DC26" s="133">
        <v>1.1820652173913044</v>
      </c>
      <c r="DD26" s="133">
        <v>1.1911764705882355</v>
      </c>
      <c r="DE26" s="133">
        <v>0.95</v>
      </c>
      <c r="DF26" s="133"/>
      <c r="DG26" s="133"/>
      <c r="DH26" s="129">
        <v>3.3232416879795403</v>
      </c>
      <c r="DI26" s="105">
        <v>1</v>
      </c>
      <c r="DJ26" s="137">
        <v>0.66464833759590802</v>
      </c>
    </row>
    <row r="27" spans="1:114" s="109" customFormat="1" ht="37.5" x14ac:dyDescent="0.25">
      <c r="A27" s="134">
        <v>18</v>
      </c>
      <c r="B27" s="108" t="s">
        <v>51</v>
      </c>
      <c r="C27" s="136" t="s">
        <v>8</v>
      </c>
      <c r="D27" s="157">
        <v>0.33333333333333331</v>
      </c>
      <c r="E27" s="113">
        <v>0.3</v>
      </c>
      <c r="F27" s="91">
        <v>0</v>
      </c>
      <c r="G27" s="129">
        <v>0.1</v>
      </c>
      <c r="H27" s="91">
        <v>0</v>
      </c>
      <c r="I27" s="91">
        <v>3</v>
      </c>
      <c r="J27" s="129">
        <v>0.1</v>
      </c>
      <c r="K27" s="91">
        <v>0.30000000000000004</v>
      </c>
      <c r="L27" s="91">
        <v>3</v>
      </c>
      <c r="M27" s="129">
        <v>0.05</v>
      </c>
      <c r="N27" s="129">
        <v>0.15000000000000002</v>
      </c>
      <c r="O27" s="91">
        <v>0</v>
      </c>
      <c r="P27" s="129">
        <v>0.05</v>
      </c>
      <c r="Q27" s="129">
        <v>0</v>
      </c>
      <c r="R27" s="91">
        <v>5</v>
      </c>
      <c r="S27" s="129">
        <v>7.0000000000000007E-2</v>
      </c>
      <c r="T27" s="129">
        <v>0.35000000000000003</v>
      </c>
      <c r="U27" s="91">
        <v>5</v>
      </c>
      <c r="V27" s="129">
        <v>7.0000000000000007E-2</v>
      </c>
      <c r="W27" s="129">
        <v>0.35000000000000003</v>
      </c>
      <c r="X27" s="91">
        <v>3</v>
      </c>
      <c r="Y27" s="129">
        <v>0.06</v>
      </c>
      <c r="Z27" s="129">
        <v>0.18</v>
      </c>
      <c r="AA27" s="91">
        <v>3</v>
      </c>
      <c r="AB27" s="129">
        <v>0.06</v>
      </c>
      <c r="AC27" s="129">
        <v>0.18</v>
      </c>
      <c r="AD27" s="91">
        <v>0</v>
      </c>
      <c r="AE27" s="129">
        <v>0.04</v>
      </c>
      <c r="AF27" s="91">
        <v>0</v>
      </c>
      <c r="AG27" s="91">
        <v>0</v>
      </c>
      <c r="AH27" s="129">
        <v>0.1</v>
      </c>
      <c r="AI27" s="91">
        <v>0</v>
      </c>
      <c r="AJ27" s="91">
        <v>0</v>
      </c>
      <c r="AK27" s="129">
        <v>0.1</v>
      </c>
      <c r="AL27" s="129">
        <v>0</v>
      </c>
      <c r="AM27" s="91">
        <v>0</v>
      </c>
      <c r="AN27" s="129">
        <v>0.1</v>
      </c>
      <c r="AO27" s="130">
        <v>0</v>
      </c>
      <c r="AP27" s="91">
        <v>0</v>
      </c>
      <c r="AQ27" s="129">
        <v>0.1</v>
      </c>
      <c r="AR27" s="129">
        <v>0</v>
      </c>
      <c r="AS27" s="157">
        <v>0.33333333333333331</v>
      </c>
      <c r="AT27" s="113">
        <v>0.3</v>
      </c>
      <c r="AU27" s="91">
        <v>0</v>
      </c>
      <c r="AV27" s="129">
        <v>7.0000000000000007E-2</v>
      </c>
      <c r="AW27" s="129">
        <v>0</v>
      </c>
      <c r="AX27" s="91">
        <v>0</v>
      </c>
      <c r="AY27" s="129">
        <v>0.1</v>
      </c>
      <c r="AZ27" s="129">
        <v>0</v>
      </c>
      <c r="BA27" s="91">
        <v>0</v>
      </c>
      <c r="BB27" s="91">
        <v>7.0000000000000007E-2</v>
      </c>
      <c r="BC27" s="129">
        <v>0</v>
      </c>
      <c r="BD27" s="91">
        <v>0</v>
      </c>
      <c r="BE27" s="91">
        <v>7.0000000000000007E-2</v>
      </c>
      <c r="BF27" s="91">
        <v>0</v>
      </c>
      <c r="BG27" s="91">
        <v>5</v>
      </c>
      <c r="BH27" s="91">
        <v>7.0000000000000007E-2</v>
      </c>
      <c r="BI27" s="129">
        <v>0.35000000000000003</v>
      </c>
      <c r="BJ27" s="91">
        <v>5</v>
      </c>
      <c r="BK27" s="91">
        <v>0.1</v>
      </c>
      <c r="BL27" s="129">
        <v>0.5</v>
      </c>
      <c r="BM27" s="91">
        <v>5</v>
      </c>
      <c r="BN27" s="91">
        <v>0.1</v>
      </c>
      <c r="BO27" s="91">
        <v>0.5</v>
      </c>
      <c r="BP27" s="91">
        <v>0</v>
      </c>
      <c r="BQ27" s="91">
        <v>7.0000000000000007E-2</v>
      </c>
      <c r="BR27" s="129">
        <v>0</v>
      </c>
      <c r="BS27" s="91">
        <v>5</v>
      </c>
      <c r="BT27" s="91">
        <v>0.1</v>
      </c>
      <c r="BU27" s="91">
        <v>0.5</v>
      </c>
      <c r="BV27" s="91">
        <v>5</v>
      </c>
      <c r="BW27" s="91">
        <v>0.15</v>
      </c>
      <c r="BX27" s="129">
        <v>0.75</v>
      </c>
      <c r="BY27" s="91">
        <v>0</v>
      </c>
      <c r="BZ27" s="91">
        <v>0.1</v>
      </c>
      <c r="CA27" s="91">
        <v>0</v>
      </c>
      <c r="CB27" s="157">
        <v>0.22222222222222224</v>
      </c>
      <c r="CC27" s="46">
        <v>0.2</v>
      </c>
      <c r="CD27" s="91">
        <v>5</v>
      </c>
      <c r="CE27" s="91">
        <v>0.6</v>
      </c>
      <c r="CF27" s="91">
        <v>3</v>
      </c>
      <c r="CG27" s="91">
        <v>4</v>
      </c>
      <c r="CH27" s="91">
        <v>0.4</v>
      </c>
      <c r="CI27" s="91">
        <v>1.6</v>
      </c>
      <c r="CJ27" s="157">
        <v>0.11111111111111112</v>
      </c>
      <c r="CK27" s="156">
        <v>0.1</v>
      </c>
      <c r="CL27" s="91">
        <v>5</v>
      </c>
      <c r="CM27" s="91">
        <v>1</v>
      </c>
      <c r="CN27" s="91">
        <v>5</v>
      </c>
      <c r="CO27" s="157" t="s">
        <v>133</v>
      </c>
      <c r="CP27" s="157" t="s">
        <v>133</v>
      </c>
      <c r="CQ27" s="91" t="s">
        <v>133</v>
      </c>
      <c r="CR27" s="91">
        <v>0.25</v>
      </c>
      <c r="CS27" s="91"/>
      <c r="CT27" s="91" t="s">
        <v>133</v>
      </c>
      <c r="CU27" s="129">
        <v>0.25</v>
      </c>
      <c r="CV27" s="91"/>
      <c r="CW27" s="91" t="s">
        <v>133</v>
      </c>
      <c r="CX27" s="130">
        <v>0.25</v>
      </c>
      <c r="CY27" s="91"/>
      <c r="CZ27" s="91" t="s">
        <v>133</v>
      </c>
      <c r="DA27" s="129">
        <v>0.25</v>
      </c>
      <c r="DB27" s="91"/>
      <c r="DC27" s="133">
        <v>0.5033333333333333</v>
      </c>
      <c r="DD27" s="133">
        <v>0.8666666666666667</v>
      </c>
      <c r="DE27" s="133">
        <v>1.0222222222222221</v>
      </c>
      <c r="DF27" s="133">
        <v>0.55555555555555558</v>
      </c>
      <c r="DG27" s="133"/>
      <c r="DH27" s="129">
        <v>2.9477777777777776</v>
      </c>
      <c r="DI27" s="105">
        <v>1.1000000000000001</v>
      </c>
      <c r="DJ27" s="137">
        <v>0.64851111111111115</v>
      </c>
    </row>
    <row r="28" spans="1:114" s="109" customFormat="1" ht="23.25" customHeight="1" x14ac:dyDescent="0.25">
      <c r="A28" s="134">
        <v>19</v>
      </c>
      <c r="B28" s="149" t="s">
        <v>52</v>
      </c>
      <c r="C28" s="136" t="s">
        <v>9</v>
      </c>
      <c r="D28" s="157">
        <v>0.33333333333333331</v>
      </c>
      <c r="E28" s="113">
        <v>0.3</v>
      </c>
      <c r="F28" s="91">
        <v>0</v>
      </c>
      <c r="G28" s="129">
        <v>0.1</v>
      </c>
      <c r="H28" s="91">
        <v>0</v>
      </c>
      <c r="I28" s="91">
        <v>4</v>
      </c>
      <c r="J28" s="129">
        <v>0.1</v>
      </c>
      <c r="K28" s="91">
        <v>0.4</v>
      </c>
      <c r="L28" s="91">
        <v>4</v>
      </c>
      <c r="M28" s="129">
        <v>0.05</v>
      </c>
      <c r="N28" s="129">
        <v>0.2</v>
      </c>
      <c r="O28" s="91">
        <v>4</v>
      </c>
      <c r="P28" s="129">
        <v>0.05</v>
      </c>
      <c r="Q28" s="129">
        <v>0.2</v>
      </c>
      <c r="R28" s="91">
        <v>5</v>
      </c>
      <c r="S28" s="129">
        <v>7.0000000000000007E-2</v>
      </c>
      <c r="T28" s="129">
        <v>0.35000000000000003</v>
      </c>
      <c r="U28" s="91">
        <v>5</v>
      </c>
      <c r="V28" s="129">
        <v>7.0000000000000007E-2</v>
      </c>
      <c r="W28" s="129">
        <v>0.35000000000000003</v>
      </c>
      <c r="X28" s="91">
        <v>5</v>
      </c>
      <c r="Y28" s="129">
        <v>0.06</v>
      </c>
      <c r="Z28" s="129">
        <v>0.3</v>
      </c>
      <c r="AA28" s="91">
        <v>5</v>
      </c>
      <c r="AB28" s="129">
        <v>0.06</v>
      </c>
      <c r="AC28" s="129">
        <v>0.3</v>
      </c>
      <c r="AD28" s="91">
        <v>5</v>
      </c>
      <c r="AE28" s="129">
        <v>0.04</v>
      </c>
      <c r="AF28" s="91">
        <v>0.2</v>
      </c>
      <c r="AG28" s="91">
        <v>0</v>
      </c>
      <c r="AH28" s="129">
        <v>0.1</v>
      </c>
      <c r="AI28" s="91">
        <v>0</v>
      </c>
      <c r="AJ28" s="91">
        <v>0</v>
      </c>
      <c r="AK28" s="129">
        <v>0.1</v>
      </c>
      <c r="AL28" s="129">
        <v>0</v>
      </c>
      <c r="AM28" s="91">
        <v>0</v>
      </c>
      <c r="AN28" s="129">
        <v>0.1</v>
      </c>
      <c r="AO28" s="91">
        <v>0</v>
      </c>
      <c r="AP28" s="91">
        <v>0</v>
      </c>
      <c r="AQ28" s="129">
        <v>0.1</v>
      </c>
      <c r="AR28" s="129">
        <v>0</v>
      </c>
      <c r="AS28" s="157">
        <v>0.33333333333333331</v>
      </c>
      <c r="AT28" s="113">
        <v>0.3</v>
      </c>
      <c r="AU28" s="91">
        <v>2</v>
      </c>
      <c r="AV28" s="129">
        <v>7.0000000000000007E-2</v>
      </c>
      <c r="AW28" s="129">
        <v>0.14000000000000001</v>
      </c>
      <c r="AX28" s="91">
        <v>5</v>
      </c>
      <c r="AY28" s="129">
        <v>0.1</v>
      </c>
      <c r="AZ28" s="129">
        <v>0.5</v>
      </c>
      <c r="BA28" s="91">
        <v>5</v>
      </c>
      <c r="BB28" s="91">
        <v>7.0000000000000007E-2</v>
      </c>
      <c r="BC28" s="129">
        <v>0.35000000000000003</v>
      </c>
      <c r="BD28" s="91">
        <v>5</v>
      </c>
      <c r="BE28" s="91">
        <v>7.0000000000000007E-2</v>
      </c>
      <c r="BF28" s="91">
        <v>0.35000000000000003</v>
      </c>
      <c r="BG28" s="91">
        <v>5</v>
      </c>
      <c r="BH28" s="91">
        <v>7.0000000000000007E-2</v>
      </c>
      <c r="BI28" s="129">
        <v>0.35000000000000003</v>
      </c>
      <c r="BJ28" s="91">
        <v>5</v>
      </c>
      <c r="BK28" s="91">
        <v>0.1</v>
      </c>
      <c r="BL28" s="129">
        <v>0.5</v>
      </c>
      <c r="BM28" s="91">
        <v>5</v>
      </c>
      <c r="BN28" s="91">
        <v>0.1</v>
      </c>
      <c r="BO28" s="91">
        <v>0.5</v>
      </c>
      <c r="BP28" s="91">
        <v>2</v>
      </c>
      <c r="BQ28" s="91">
        <v>7.0000000000000007E-2</v>
      </c>
      <c r="BR28" s="129">
        <v>0.14000000000000001</v>
      </c>
      <c r="BS28" s="91">
        <v>5</v>
      </c>
      <c r="BT28" s="91">
        <v>0.1</v>
      </c>
      <c r="BU28" s="91">
        <v>0.5</v>
      </c>
      <c r="BV28" s="91">
        <v>5</v>
      </c>
      <c r="BW28" s="91">
        <v>0.15</v>
      </c>
      <c r="BX28" s="129">
        <v>0.75</v>
      </c>
      <c r="BY28" s="91">
        <v>5</v>
      </c>
      <c r="BZ28" s="91">
        <v>0.1</v>
      </c>
      <c r="CA28" s="91">
        <v>0.5</v>
      </c>
      <c r="CB28" s="157">
        <v>0.22222222222222224</v>
      </c>
      <c r="CC28" s="46">
        <v>0.2</v>
      </c>
      <c r="CD28" s="91">
        <v>5</v>
      </c>
      <c r="CE28" s="91">
        <v>0.6</v>
      </c>
      <c r="CF28" s="91">
        <v>3</v>
      </c>
      <c r="CG28" s="91">
        <v>3</v>
      </c>
      <c r="CH28" s="91">
        <v>0.4</v>
      </c>
      <c r="CI28" s="91">
        <v>1.2000000000000002</v>
      </c>
      <c r="CJ28" s="157">
        <v>0.11111111111111112</v>
      </c>
      <c r="CK28" s="156">
        <v>0.1</v>
      </c>
      <c r="CL28" s="91">
        <v>5</v>
      </c>
      <c r="CM28" s="91">
        <v>1</v>
      </c>
      <c r="CN28" s="91">
        <v>5</v>
      </c>
      <c r="CO28" s="157" t="s">
        <v>133</v>
      </c>
      <c r="CP28" s="157" t="s">
        <v>133</v>
      </c>
      <c r="CQ28" s="91" t="s">
        <v>133</v>
      </c>
      <c r="CR28" s="91">
        <v>0.25</v>
      </c>
      <c r="CS28" s="91"/>
      <c r="CT28" s="91" t="s">
        <v>133</v>
      </c>
      <c r="CU28" s="129">
        <v>0.25</v>
      </c>
      <c r="CV28" s="91"/>
      <c r="CW28" s="91" t="s">
        <v>133</v>
      </c>
      <c r="CX28" s="130">
        <v>0.25</v>
      </c>
      <c r="CY28" s="91"/>
      <c r="CZ28" s="91" t="s">
        <v>133</v>
      </c>
      <c r="DA28" s="129">
        <v>0.25</v>
      </c>
      <c r="DB28" s="91"/>
      <c r="DC28" s="133">
        <v>0.76666666666666672</v>
      </c>
      <c r="DD28" s="133">
        <v>1.5266666666666666</v>
      </c>
      <c r="DE28" s="133">
        <v>0.93333333333333346</v>
      </c>
      <c r="DF28" s="133">
        <v>0.55555555555555558</v>
      </c>
      <c r="DG28" s="133"/>
      <c r="DH28" s="129">
        <v>3.7822222222222228</v>
      </c>
      <c r="DI28" s="105">
        <v>1.05</v>
      </c>
      <c r="DJ28" s="137">
        <v>0.7942666666666669</v>
      </c>
    </row>
    <row r="29" spans="1:114" s="109" customFormat="1" ht="37.5" x14ac:dyDescent="0.25">
      <c r="A29" s="152">
        <v>20</v>
      </c>
      <c r="B29" s="135" t="s">
        <v>29</v>
      </c>
      <c r="C29" s="136" t="s">
        <v>33</v>
      </c>
      <c r="D29" s="157">
        <v>0.33333333333333331</v>
      </c>
      <c r="E29" s="113">
        <v>0.3</v>
      </c>
      <c r="F29" s="91">
        <v>0</v>
      </c>
      <c r="G29" s="129">
        <v>0.1</v>
      </c>
      <c r="H29" s="91">
        <v>0</v>
      </c>
      <c r="I29" s="91">
        <v>3</v>
      </c>
      <c r="J29" s="129">
        <v>0.1</v>
      </c>
      <c r="K29" s="91">
        <v>0.30000000000000004</v>
      </c>
      <c r="L29" s="91">
        <v>2</v>
      </c>
      <c r="M29" s="129">
        <v>0.05</v>
      </c>
      <c r="N29" s="129">
        <v>0.1</v>
      </c>
      <c r="O29" s="91">
        <v>4</v>
      </c>
      <c r="P29" s="129">
        <v>0.05</v>
      </c>
      <c r="Q29" s="129">
        <v>0.2</v>
      </c>
      <c r="R29" s="91">
        <v>0</v>
      </c>
      <c r="S29" s="129">
        <v>7.0000000000000007E-2</v>
      </c>
      <c r="T29" s="129">
        <v>0</v>
      </c>
      <c r="U29" s="91">
        <v>5</v>
      </c>
      <c r="V29" s="129">
        <v>7.0000000000000007E-2</v>
      </c>
      <c r="W29" s="129">
        <v>0.35000000000000003</v>
      </c>
      <c r="X29" s="91">
        <v>5</v>
      </c>
      <c r="Y29" s="129">
        <v>0.06</v>
      </c>
      <c r="Z29" s="129">
        <v>0.3</v>
      </c>
      <c r="AA29" s="91">
        <v>5</v>
      </c>
      <c r="AB29" s="129">
        <v>0.06</v>
      </c>
      <c r="AC29" s="129">
        <v>0.3</v>
      </c>
      <c r="AD29" s="91">
        <v>5</v>
      </c>
      <c r="AE29" s="129">
        <v>0.04</v>
      </c>
      <c r="AF29" s="91">
        <v>0.2</v>
      </c>
      <c r="AG29" s="91">
        <v>5</v>
      </c>
      <c r="AH29" s="129">
        <v>0.1</v>
      </c>
      <c r="AI29" s="91">
        <v>0.5</v>
      </c>
      <c r="AJ29" s="91">
        <v>5</v>
      </c>
      <c r="AK29" s="129">
        <v>0.1</v>
      </c>
      <c r="AL29" s="129">
        <v>0.5</v>
      </c>
      <c r="AM29" s="91">
        <v>5</v>
      </c>
      <c r="AN29" s="129">
        <v>0.1</v>
      </c>
      <c r="AO29" s="91">
        <v>0.5</v>
      </c>
      <c r="AP29" s="91">
        <v>0</v>
      </c>
      <c r="AQ29" s="129">
        <v>0.1</v>
      </c>
      <c r="AR29" s="129">
        <v>0</v>
      </c>
      <c r="AS29" s="157">
        <v>0.33333333333333331</v>
      </c>
      <c r="AT29" s="113">
        <v>0.3</v>
      </c>
      <c r="AU29" s="91">
        <v>0</v>
      </c>
      <c r="AV29" s="129">
        <v>7.0000000000000007E-2</v>
      </c>
      <c r="AW29" s="129">
        <v>0</v>
      </c>
      <c r="AX29" s="91">
        <v>3</v>
      </c>
      <c r="AY29" s="129">
        <v>0.1</v>
      </c>
      <c r="AZ29" s="129">
        <v>0.30000000000000004</v>
      </c>
      <c r="BA29" s="91">
        <v>5</v>
      </c>
      <c r="BB29" s="91">
        <v>7.0000000000000007E-2</v>
      </c>
      <c r="BC29" s="129">
        <v>0.35000000000000003</v>
      </c>
      <c r="BD29" s="91">
        <v>5</v>
      </c>
      <c r="BE29" s="91">
        <v>7.0000000000000007E-2</v>
      </c>
      <c r="BF29" s="91">
        <v>0.35000000000000003</v>
      </c>
      <c r="BG29" s="91">
        <v>5</v>
      </c>
      <c r="BH29" s="91">
        <v>7.0000000000000007E-2</v>
      </c>
      <c r="BI29" s="129">
        <v>0.35000000000000003</v>
      </c>
      <c r="BJ29" s="91">
        <v>5</v>
      </c>
      <c r="BK29" s="91">
        <v>0.1</v>
      </c>
      <c r="BL29" s="129">
        <v>0.5</v>
      </c>
      <c r="BM29" s="91">
        <v>5</v>
      </c>
      <c r="BN29" s="91">
        <v>0.1</v>
      </c>
      <c r="BO29" s="91">
        <v>0.5</v>
      </c>
      <c r="BP29" s="91">
        <v>2</v>
      </c>
      <c r="BQ29" s="91">
        <v>7.0000000000000007E-2</v>
      </c>
      <c r="BR29" s="129">
        <v>0.14000000000000001</v>
      </c>
      <c r="BS29" s="91">
        <v>5</v>
      </c>
      <c r="BT29" s="91">
        <v>0.1</v>
      </c>
      <c r="BU29" s="91">
        <v>0.5</v>
      </c>
      <c r="BV29" s="91">
        <v>5</v>
      </c>
      <c r="BW29" s="91">
        <v>0.15</v>
      </c>
      <c r="BX29" s="129">
        <v>0.75</v>
      </c>
      <c r="BY29" s="91">
        <v>0</v>
      </c>
      <c r="BZ29" s="91">
        <v>0.1</v>
      </c>
      <c r="CA29" s="91">
        <v>0</v>
      </c>
      <c r="CB29" s="157">
        <v>0.22222222222222224</v>
      </c>
      <c r="CC29" s="46">
        <v>0.2</v>
      </c>
      <c r="CD29" s="91">
        <v>5</v>
      </c>
      <c r="CE29" s="91">
        <v>0.6</v>
      </c>
      <c r="CF29" s="91">
        <v>3</v>
      </c>
      <c r="CG29" s="91">
        <v>5</v>
      </c>
      <c r="CH29" s="91">
        <v>0.4</v>
      </c>
      <c r="CI29" s="91">
        <v>2</v>
      </c>
      <c r="CJ29" s="157">
        <v>0.11111111111111112</v>
      </c>
      <c r="CK29" s="156">
        <v>0.1</v>
      </c>
      <c r="CL29" s="91">
        <v>5</v>
      </c>
      <c r="CM29" s="91">
        <v>1</v>
      </c>
      <c r="CN29" s="91">
        <v>5</v>
      </c>
      <c r="CO29" s="157" t="s">
        <v>133</v>
      </c>
      <c r="CP29" s="157" t="s">
        <v>133</v>
      </c>
      <c r="CQ29" s="91" t="s">
        <v>133</v>
      </c>
      <c r="CR29" s="91">
        <v>0.25</v>
      </c>
      <c r="CS29" s="91"/>
      <c r="CT29" s="91" t="s">
        <v>133</v>
      </c>
      <c r="CU29" s="129">
        <v>0.25</v>
      </c>
      <c r="CV29" s="91"/>
      <c r="CW29" s="91" t="s">
        <v>133</v>
      </c>
      <c r="CX29" s="130">
        <v>0.25</v>
      </c>
      <c r="CY29" s="91"/>
      <c r="CZ29" s="91" t="s">
        <v>133</v>
      </c>
      <c r="DA29" s="129">
        <v>0.25</v>
      </c>
      <c r="DB29" s="91"/>
      <c r="DC29" s="133">
        <v>1.0833333333333333</v>
      </c>
      <c r="DD29" s="133">
        <v>1.2466666666666668</v>
      </c>
      <c r="DE29" s="133">
        <v>1.1111111111111112</v>
      </c>
      <c r="DF29" s="133">
        <v>0.55555555555555558</v>
      </c>
      <c r="DG29" s="133"/>
      <c r="DH29" s="129">
        <v>3.996666666666667</v>
      </c>
      <c r="DI29" s="105">
        <v>1.1000000000000001</v>
      </c>
      <c r="DJ29" s="137">
        <v>0.87926666666666686</v>
      </c>
    </row>
    <row r="30" spans="1:114" s="154" customFormat="1" ht="18.75" x14ac:dyDescent="0.25">
      <c r="A30" s="89">
        <v>21</v>
      </c>
      <c r="B30" s="25" t="s">
        <v>98</v>
      </c>
      <c r="C30" s="153" t="s">
        <v>18</v>
      </c>
      <c r="D30" s="157">
        <v>0.33333333333333331</v>
      </c>
      <c r="E30" s="148">
        <v>0.3</v>
      </c>
      <c r="F30" s="90">
        <v>0</v>
      </c>
      <c r="G30" s="128">
        <v>0.1</v>
      </c>
      <c r="H30" s="90">
        <v>0</v>
      </c>
      <c r="I30" s="90">
        <v>5</v>
      </c>
      <c r="J30" s="128">
        <v>0.1</v>
      </c>
      <c r="K30" s="90">
        <v>0.5</v>
      </c>
      <c r="L30" s="90">
        <v>4</v>
      </c>
      <c r="M30" s="128">
        <v>0.05</v>
      </c>
      <c r="N30" s="128">
        <v>0.2</v>
      </c>
      <c r="O30" s="90">
        <v>2</v>
      </c>
      <c r="P30" s="128">
        <v>0.05</v>
      </c>
      <c r="Q30" s="128">
        <v>0.1</v>
      </c>
      <c r="R30" s="90">
        <v>5</v>
      </c>
      <c r="S30" s="128">
        <v>7.0000000000000007E-2</v>
      </c>
      <c r="T30" s="128">
        <v>0.35000000000000003</v>
      </c>
      <c r="U30" s="90">
        <v>5</v>
      </c>
      <c r="V30" s="128">
        <v>7.0000000000000007E-2</v>
      </c>
      <c r="W30" s="128">
        <v>0.35000000000000003</v>
      </c>
      <c r="X30" s="90">
        <v>5</v>
      </c>
      <c r="Y30" s="128">
        <v>0.06</v>
      </c>
      <c r="Z30" s="128">
        <v>0.3</v>
      </c>
      <c r="AA30" s="90">
        <v>5</v>
      </c>
      <c r="AB30" s="128">
        <v>0.06</v>
      </c>
      <c r="AC30" s="128">
        <v>0.3</v>
      </c>
      <c r="AD30" s="90">
        <v>0</v>
      </c>
      <c r="AE30" s="128">
        <v>0.04</v>
      </c>
      <c r="AF30" s="90">
        <v>0</v>
      </c>
      <c r="AG30" s="90">
        <v>0</v>
      </c>
      <c r="AH30" s="128">
        <v>0.1</v>
      </c>
      <c r="AI30" s="90">
        <v>0</v>
      </c>
      <c r="AJ30" s="90">
        <v>2</v>
      </c>
      <c r="AK30" s="128">
        <v>0.1</v>
      </c>
      <c r="AL30" s="128">
        <v>0.2</v>
      </c>
      <c r="AM30" s="90">
        <v>5</v>
      </c>
      <c r="AN30" s="128">
        <v>0.1</v>
      </c>
      <c r="AO30" s="90">
        <v>0.5</v>
      </c>
      <c r="AP30" s="90">
        <v>0</v>
      </c>
      <c r="AQ30" s="128">
        <v>0.1</v>
      </c>
      <c r="AR30" s="128">
        <v>0</v>
      </c>
      <c r="AS30" s="161">
        <v>0.33333333333333331</v>
      </c>
      <c r="AT30" s="148">
        <v>0.3</v>
      </c>
      <c r="AU30" s="90">
        <v>5</v>
      </c>
      <c r="AV30" s="128">
        <v>7.0000000000000007E-2</v>
      </c>
      <c r="AW30" s="128">
        <v>0.35000000000000003</v>
      </c>
      <c r="AX30" s="90">
        <v>3</v>
      </c>
      <c r="AY30" s="128">
        <v>0.1</v>
      </c>
      <c r="AZ30" s="128">
        <v>0.30000000000000004</v>
      </c>
      <c r="BA30" s="90">
        <v>0</v>
      </c>
      <c r="BB30" s="90">
        <v>7.0000000000000007E-2</v>
      </c>
      <c r="BC30" s="128">
        <v>0</v>
      </c>
      <c r="BD30" s="90">
        <v>0</v>
      </c>
      <c r="BE30" s="90">
        <v>7.0000000000000007E-2</v>
      </c>
      <c r="BF30" s="90">
        <v>0</v>
      </c>
      <c r="BG30" s="90">
        <v>0</v>
      </c>
      <c r="BH30" s="90">
        <v>7.0000000000000007E-2</v>
      </c>
      <c r="BI30" s="128">
        <v>0</v>
      </c>
      <c r="BJ30" s="90">
        <v>5</v>
      </c>
      <c r="BK30" s="90">
        <v>0.1</v>
      </c>
      <c r="BL30" s="128">
        <v>0.5</v>
      </c>
      <c r="BM30" s="90">
        <v>5</v>
      </c>
      <c r="BN30" s="90">
        <v>0.1</v>
      </c>
      <c r="BO30" s="90">
        <v>0.5</v>
      </c>
      <c r="BP30" s="90">
        <v>4</v>
      </c>
      <c r="BQ30" s="90">
        <v>7.0000000000000007E-2</v>
      </c>
      <c r="BR30" s="128">
        <v>0.28000000000000003</v>
      </c>
      <c r="BS30" s="90">
        <v>5</v>
      </c>
      <c r="BT30" s="90">
        <v>0.1</v>
      </c>
      <c r="BU30" s="90">
        <v>0.5</v>
      </c>
      <c r="BV30" s="90">
        <v>5</v>
      </c>
      <c r="BW30" s="90">
        <v>0.15</v>
      </c>
      <c r="BX30" s="128">
        <v>0.75</v>
      </c>
      <c r="BY30" s="90">
        <v>5</v>
      </c>
      <c r="BZ30" s="90">
        <v>0.1</v>
      </c>
      <c r="CA30" s="90">
        <v>0.5</v>
      </c>
      <c r="CB30" s="161">
        <v>0.22222222222222224</v>
      </c>
      <c r="CC30" s="48">
        <v>0.2</v>
      </c>
      <c r="CD30" s="90">
        <v>5</v>
      </c>
      <c r="CE30" s="90">
        <v>0.6</v>
      </c>
      <c r="CF30" s="90">
        <v>3</v>
      </c>
      <c r="CG30" s="90">
        <v>0</v>
      </c>
      <c r="CH30" s="90">
        <v>0.4</v>
      </c>
      <c r="CI30" s="90">
        <v>0</v>
      </c>
      <c r="CJ30" s="161">
        <v>0.11111111111111112</v>
      </c>
      <c r="CK30" s="44">
        <v>0.1</v>
      </c>
      <c r="CL30" s="90">
        <v>2</v>
      </c>
      <c r="CM30" s="90">
        <v>1</v>
      </c>
      <c r="CN30" s="90">
        <v>2</v>
      </c>
      <c r="CO30" s="161" t="s">
        <v>133</v>
      </c>
      <c r="CP30" s="161" t="s">
        <v>133</v>
      </c>
      <c r="CQ30" s="90" t="s">
        <v>133</v>
      </c>
      <c r="CR30" s="90">
        <v>0.25</v>
      </c>
      <c r="CS30" s="90"/>
      <c r="CT30" s="90" t="s">
        <v>133</v>
      </c>
      <c r="CU30" s="128">
        <v>0.25</v>
      </c>
      <c r="CV30" s="90"/>
      <c r="CW30" s="90" t="s">
        <v>133</v>
      </c>
      <c r="CX30" s="131">
        <v>0.25</v>
      </c>
      <c r="CY30" s="90"/>
      <c r="CZ30" s="90" t="s">
        <v>133</v>
      </c>
      <c r="DA30" s="128">
        <v>0.25</v>
      </c>
      <c r="DB30" s="90"/>
      <c r="DC30" s="138">
        <v>0.93333333333333335</v>
      </c>
      <c r="DD30" s="138">
        <v>1.2266666666666666</v>
      </c>
      <c r="DE30" s="138">
        <v>0.66666666666666674</v>
      </c>
      <c r="DF30" s="138">
        <v>0.22222222222222224</v>
      </c>
      <c r="DG30" s="138"/>
      <c r="DH30" s="128">
        <v>3.0488888888888894</v>
      </c>
      <c r="DI30" s="140">
        <v>1.05</v>
      </c>
      <c r="DJ30" s="139">
        <v>0.64026666666666676</v>
      </c>
    </row>
    <row r="31" spans="1:114" s="93" customFormat="1" ht="18.75" x14ac:dyDescent="0.25">
      <c r="A31" s="134">
        <v>22</v>
      </c>
      <c r="B31" s="25" t="s">
        <v>50</v>
      </c>
      <c r="C31" s="136" t="s">
        <v>55</v>
      </c>
      <c r="D31" s="157">
        <v>0.3</v>
      </c>
      <c r="E31" s="113">
        <v>0.3</v>
      </c>
      <c r="F31" s="91">
        <v>0</v>
      </c>
      <c r="G31" s="128">
        <v>0.16666666666666669</v>
      </c>
      <c r="H31" s="90">
        <v>0</v>
      </c>
      <c r="I31" s="90">
        <v>4</v>
      </c>
      <c r="J31" s="128">
        <v>0.16666666666666669</v>
      </c>
      <c r="K31" s="90">
        <v>0.66666666666666674</v>
      </c>
      <c r="L31" s="90">
        <v>4</v>
      </c>
      <c r="M31" s="128">
        <v>8.3333333333333343E-2</v>
      </c>
      <c r="N31" s="128">
        <v>0.33333333333333337</v>
      </c>
      <c r="O31" s="90">
        <v>4</v>
      </c>
      <c r="P31" s="128">
        <v>8.3333333333333343E-2</v>
      </c>
      <c r="Q31" s="128">
        <v>0.33333333333333337</v>
      </c>
      <c r="R31" s="91">
        <v>5</v>
      </c>
      <c r="S31" s="129">
        <v>0.11666666666666668</v>
      </c>
      <c r="T31" s="129">
        <v>0.58333333333333337</v>
      </c>
      <c r="U31" s="91">
        <v>5</v>
      </c>
      <c r="V31" s="128">
        <v>0.11666666666666668</v>
      </c>
      <c r="W31" s="128">
        <v>0.58333333333333337</v>
      </c>
      <c r="X31" s="90">
        <v>5</v>
      </c>
      <c r="Y31" s="128">
        <v>0.1</v>
      </c>
      <c r="Z31" s="128">
        <v>0.5</v>
      </c>
      <c r="AA31" s="90">
        <v>5</v>
      </c>
      <c r="AB31" s="128">
        <v>0.1</v>
      </c>
      <c r="AC31" s="128">
        <v>0.5</v>
      </c>
      <c r="AD31" s="90">
        <v>0</v>
      </c>
      <c r="AE31" s="128">
        <v>6.6666666666666666E-2</v>
      </c>
      <c r="AF31" s="90">
        <v>0</v>
      </c>
      <c r="AG31" s="90" t="s">
        <v>133</v>
      </c>
      <c r="AH31" s="128">
        <v>0.1</v>
      </c>
      <c r="AI31" s="90"/>
      <c r="AJ31" s="90" t="s">
        <v>133</v>
      </c>
      <c r="AK31" s="128">
        <v>0.1</v>
      </c>
      <c r="AL31" s="128"/>
      <c r="AM31" s="90" t="s">
        <v>133</v>
      </c>
      <c r="AN31" s="128">
        <v>0.1</v>
      </c>
      <c r="AO31" s="90"/>
      <c r="AP31" s="90" t="s">
        <v>133</v>
      </c>
      <c r="AQ31" s="128">
        <v>0.1</v>
      </c>
      <c r="AR31" s="128"/>
      <c r="AS31" s="161">
        <v>0.3</v>
      </c>
      <c r="AT31" s="148">
        <v>0.3</v>
      </c>
      <c r="AU31" s="90">
        <v>2</v>
      </c>
      <c r="AV31" s="128">
        <v>8.2352941176470601E-2</v>
      </c>
      <c r="AW31" s="128">
        <v>0.1647058823529412</v>
      </c>
      <c r="AX31" s="90">
        <v>3</v>
      </c>
      <c r="AY31" s="128">
        <v>0.11764705882352941</v>
      </c>
      <c r="AZ31" s="128">
        <v>0.3529411764705882</v>
      </c>
      <c r="BA31" s="90">
        <v>5</v>
      </c>
      <c r="BB31" s="90">
        <v>8.2352941176470601E-2</v>
      </c>
      <c r="BC31" s="128">
        <v>0.41176470588235303</v>
      </c>
      <c r="BD31" s="90">
        <v>5</v>
      </c>
      <c r="BE31" s="90">
        <v>8.2352941176470601E-2</v>
      </c>
      <c r="BF31" s="90">
        <v>0.41176470588235303</v>
      </c>
      <c r="BG31" s="90">
        <v>5</v>
      </c>
      <c r="BH31" s="90">
        <v>8.4000000000000005E-2</v>
      </c>
      <c r="BI31" s="128">
        <v>0.42000000000000004</v>
      </c>
      <c r="BJ31" s="90">
        <v>5</v>
      </c>
      <c r="BK31" s="90">
        <v>0.11764705882352941</v>
      </c>
      <c r="BL31" s="128">
        <v>0.58823529411764708</v>
      </c>
      <c r="BM31" s="90">
        <v>5</v>
      </c>
      <c r="BN31" s="90">
        <v>0.11764705882352941</v>
      </c>
      <c r="BO31" s="90">
        <v>0.58823529411764708</v>
      </c>
      <c r="BP31" s="90">
        <v>5</v>
      </c>
      <c r="BQ31" s="90">
        <v>8.2352941176470601E-2</v>
      </c>
      <c r="BR31" s="128">
        <v>0.41176470588235303</v>
      </c>
      <c r="BS31" s="90">
        <v>5</v>
      </c>
      <c r="BT31" s="90">
        <v>0.11764705882352941</v>
      </c>
      <c r="BU31" s="90">
        <v>0.58823529411764708</v>
      </c>
      <c r="BV31" s="90" t="s">
        <v>133</v>
      </c>
      <c r="BW31" s="90">
        <v>0.15</v>
      </c>
      <c r="BX31" s="128"/>
      <c r="BY31" s="90">
        <v>5</v>
      </c>
      <c r="BZ31" s="90">
        <v>0.11764705882352941</v>
      </c>
      <c r="CA31" s="90">
        <v>0.58823529411764708</v>
      </c>
      <c r="CB31" s="161">
        <v>0.2</v>
      </c>
      <c r="CC31" s="48">
        <v>0.2</v>
      </c>
      <c r="CD31" s="90">
        <v>5</v>
      </c>
      <c r="CE31" s="90">
        <v>0.6</v>
      </c>
      <c r="CF31" s="90">
        <v>3</v>
      </c>
      <c r="CG31" s="90">
        <v>4</v>
      </c>
      <c r="CH31" s="90">
        <v>0.4</v>
      </c>
      <c r="CI31" s="90">
        <v>1.6</v>
      </c>
      <c r="CJ31" s="161">
        <v>0.1</v>
      </c>
      <c r="CK31" s="44">
        <v>0.1</v>
      </c>
      <c r="CL31" s="90">
        <v>5</v>
      </c>
      <c r="CM31" s="90">
        <v>1</v>
      </c>
      <c r="CN31" s="90">
        <v>5</v>
      </c>
      <c r="CO31" s="161">
        <v>0.1</v>
      </c>
      <c r="CP31" s="47">
        <v>0.1</v>
      </c>
      <c r="CQ31" s="90">
        <v>5</v>
      </c>
      <c r="CR31" s="90">
        <v>0.25</v>
      </c>
      <c r="CS31" s="90">
        <v>1.25</v>
      </c>
      <c r="CT31" s="90">
        <v>5</v>
      </c>
      <c r="CU31" s="128">
        <v>0.25</v>
      </c>
      <c r="CV31" s="90">
        <v>1.25</v>
      </c>
      <c r="CW31" s="90">
        <v>0</v>
      </c>
      <c r="CX31" s="131">
        <v>0.25</v>
      </c>
      <c r="CY31" s="90">
        <v>0</v>
      </c>
      <c r="CZ31" s="90">
        <v>5</v>
      </c>
      <c r="DA31" s="128">
        <v>0.25</v>
      </c>
      <c r="DB31" s="90"/>
      <c r="DC31" s="138">
        <v>1.05</v>
      </c>
      <c r="DD31" s="138">
        <v>1.357764705882353</v>
      </c>
      <c r="DE31" s="138">
        <v>0.91999999999999993</v>
      </c>
      <c r="DF31" s="138">
        <v>0.5</v>
      </c>
      <c r="DG31" s="138">
        <v>0.25</v>
      </c>
      <c r="DH31" s="128">
        <v>4.0777647058823527</v>
      </c>
      <c r="DI31" s="105">
        <v>1.05</v>
      </c>
      <c r="DJ31" s="139">
        <v>0.85633058823529418</v>
      </c>
    </row>
    <row r="32" spans="1:114" s="93" customFormat="1" ht="21" customHeight="1" x14ac:dyDescent="0.25">
      <c r="A32" s="134">
        <v>23</v>
      </c>
      <c r="B32" s="25" t="s">
        <v>3</v>
      </c>
      <c r="C32" s="136" t="s">
        <v>10</v>
      </c>
      <c r="D32" s="157">
        <v>0.375</v>
      </c>
      <c r="E32" s="113">
        <v>0.3</v>
      </c>
      <c r="F32" s="91">
        <v>0</v>
      </c>
      <c r="G32" s="128">
        <v>0.21739130434782611</v>
      </c>
      <c r="H32" s="90">
        <v>0</v>
      </c>
      <c r="I32" s="90">
        <v>5</v>
      </c>
      <c r="J32" s="128">
        <v>0.21739130434782611</v>
      </c>
      <c r="K32" s="90">
        <v>1.0869565217391306</v>
      </c>
      <c r="L32" s="90">
        <v>4</v>
      </c>
      <c r="M32" s="128">
        <v>0.10869565217391305</v>
      </c>
      <c r="N32" s="128">
        <v>0.43478260869565222</v>
      </c>
      <c r="O32" s="90">
        <v>4</v>
      </c>
      <c r="P32" s="128">
        <v>0.10869565217391305</v>
      </c>
      <c r="Q32" s="128">
        <v>0.43478260869565222</v>
      </c>
      <c r="R32" s="91" t="s">
        <v>133</v>
      </c>
      <c r="S32" s="129">
        <v>7.0000000000000007E-2</v>
      </c>
      <c r="T32" s="129"/>
      <c r="U32" s="91" t="s">
        <v>133</v>
      </c>
      <c r="V32" s="128">
        <v>7.0000000000000007E-2</v>
      </c>
      <c r="W32" s="128"/>
      <c r="X32" s="90">
        <v>5</v>
      </c>
      <c r="Y32" s="128">
        <v>0.13043478260869565</v>
      </c>
      <c r="Z32" s="128">
        <v>0.65217391304347827</v>
      </c>
      <c r="AA32" s="90">
        <v>5</v>
      </c>
      <c r="AB32" s="128">
        <v>0.13043478260869565</v>
      </c>
      <c r="AC32" s="128">
        <v>0.65217391304347827</v>
      </c>
      <c r="AD32" s="90">
        <v>5</v>
      </c>
      <c r="AE32" s="128">
        <v>8.6956521739130432E-2</v>
      </c>
      <c r="AF32" s="90">
        <v>0.43478260869565216</v>
      </c>
      <c r="AG32" s="90" t="s">
        <v>133</v>
      </c>
      <c r="AH32" s="128">
        <v>0.1</v>
      </c>
      <c r="AI32" s="90"/>
      <c r="AJ32" s="90" t="s">
        <v>133</v>
      </c>
      <c r="AK32" s="128">
        <v>0.1</v>
      </c>
      <c r="AL32" s="128"/>
      <c r="AM32" s="90" t="s">
        <v>133</v>
      </c>
      <c r="AN32" s="128">
        <v>0.1</v>
      </c>
      <c r="AO32" s="90"/>
      <c r="AP32" s="90" t="s">
        <v>133</v>
      </c>
      <c r="AQ32" s="128">
        <v>0.1</v>
      </c>
      <c r="AR32" s="128"/>
      <c r="AS32" s="161">
        <v>0.375</v>
      </c>
      <c r="AT32" s="148">
        <v>0.3</v>
      </c>
      <c r="AU32" s="90">
        <v>0</v>
      </c>
      <c r="AV32" s="128">
        <v>0.20588235294117649</v>
      </c>
      <c r="AW32" s="128">
        <v>0</v>
      </c>
      <c r="AX32" s="90">
        <v>5</v>
      </c>
      <c r="AY32" s="128">
        <v>0.29411764705882354</v>
      </c>
      <c r="AZ32" s="128">
        <v>1.4705882352941178</v>
      </c>
      <c r="BA32" s="90" t="s">
        <v>133</v>
      </c>
      <c r="BB32" s="90">
        <v>7.0000000000000007E-2</v>
      </c>
      <c r="BC32" s="128"/>
      <c r="BD32" s="90" t="s">
        <v>133</v>
      </c>
      <c r="BE32" s="90">
        <v>7.0000000000000007E-2</v>
      </c>
      <c r="BF32" s="90"/>
      <c r="BG32" s="90" t="s">
        <v>133</v>
      </c>
      <c r="BH32" s="90">
        <v>7.0000000000000007E-2</v>
      </c>
      <c r="BI32" s="128"/>
      <c r="BJ32" s="90">
        <v>5</v>
      </c>
      <c r="BK32" s="90">
        <v>0.29411764705882354</v>
      </c>
      <c r="BL32" s="128">
        <v>1.4705882352941178</v>
      </c>
      <c r="BM32" s="90" t="s">
        <v>133</v>
      </c>
      <c r="BN32" s="90">
        <v>0.1</v>
      </c>
      <c r="BO32" s="90"/>
      <c r="BP32" s="90">
        <v>5</v>
      </c>
      <c r="BQ32" s="90">
        <v>0.20588235294117649</v>
      </c>
      <c r="BR32" s="128">
        <v>1.0294117647058825</v>
      </c>
      <c r="BS32" s="90" t="s">
        <v>133</v>
      </c>
      <c r="BT32" s="90">
        <v>0.1</v>
      </c>
      <c r="BU32" s="90"/>
      <c r="BV32" s="90" t="s">
        <v>133</v>
      </c>
      <c r="BW32" s="90">
        <v>0.15</v>
      </c>
      <c r="BX32" s="128"/>
      <c r="BY32" s="90" t="s">
        <v>133</v>
      </c>
      <c r="BZ32" s="90">
        <v>0.1</v>
      </c>
      <c r="CA32" s="90"/>
      <c r="CB32" s="161">
        <v>0.25</v>
      </c>
      <c r="CC32" s="48">
        <v>0.2</v>
      </c>
      <c r="CD32" s="90">
        <v>5</v>
      </c>
      <c r="CE32" s="90">
        <v>0.6</v>
      </c>
      <c r="CF32" s="90">
        <v>3</v>
      </c>
      <c r="CG32" s="90">
        <v>3</v>
      </c>
      <c r="CH32" s="90">
        <v>0.4</v>
      </c>
      <c r="CI32" s="90">
        <v>1.2000000000000002</v>
      </c>
      <c r="CJ32" s="161" t="s">
        <v>133</v>
      </c>
      <c r="CK32" s="161" t="s">
        <v>133</v>
      </c>
      <c r="CL32" s="90" t="s">
        <v>133</v>
      </c>
      <c r="CM32" s="90">
        <v>1</v>
      </c>
      <c r="CN32" s="90"/>
      <c r="CO32" s="161" t="s">
        <v>133</v>
      </c>
      <c r="CP32" s="161" t="s">
        <v>133</v>
      </c>
      <c r="CQ32" s="90" t="s">
        <v>133</v>
      </c>
      <c r="CR32" s="90">
        <v>0.25</v>
      </c>
      <c r="CS32" s="90"/>
      <c r="CT32" s="90" t="s">
        <v>133</v>
      </c>
      <c r="CU32" s="128">
        <v>0.25</v>
      </c>
      <c r="CV32" s="90"/>
      <c r="CW32" s="90" t="s">
        <v>133</v>
      </c>
      <c r="CX32" s="131">
        <v>0.25</v>
      </c>
      <c r="CY32" s="90"/>
      <c r="CZ32" s="90" t="s">
        <v>133</v>
      </c>
      <c r="DA32" s="128">
        <v>0.25</v>
      </c>
      <c r="DB32" s="90"/>
      <c r="DC32" s="138">
        <v>1.3858695652173916</v>
      </c>
      <c r="DD32" s="138">
        <v>1.4889705882352942</v>
      </c>
      <c r="DE32" s="138">
        <v>1.05</v>
      </c>
      <c r="DF32" s="138"/>
      <c r="DG32" s="138"/>
      <c r="DH32" s="128">
        <v>3.9248401534526858</v>
      </c>
      <c r="DI32" s="105">
        <v>1</v>
      </c>
      <c r="DJ32" s="139">
        <v>0.78496803069053711</v>
      </c>
    </row>
    <row r="33" spans="1:114" s="93" customFormat="1" ht="18" customHeight="1" x14ac:dyDescent="0.25">
      <c r="A33" s="134">
        <v>24</v>
      </c>
      <c r="B33" s="25" t="s">
        <v>22</v>
      </c>
      <c r="C33" s="136" t="s">
        <v>23</v>
      </c>
      <c r="D33" s="157">
        <v>0.33333333333333331</v>
      </c>
      <c r="E33" s="113">
        <v>0.3</v>
      </c>
      <c r="F33" s="91">
        <v>0</v>
      </c>
      <c r="G33" s="128">
        <v>0.16666666666666669</v>
      </c>
      <c r="H33" s="90">
        <v>0</v>
      </c>
      <c r="I33" s="90">
        <v>4</v>
      </c>
      <c r="J33" s="128">
        <v>0.16666666666666669</v>
      </c>
      <c r="K33" s="90">
        <v>0.66666666666666674</v>
      </c>
      <c r="L33" s="90">
        <v>4</v>
      </c>
      <c r="M33" s="128">
        <v>8.3333333333333343E-2</v>
      </c>
      <c r="N33" s="128">
        <v>0.33333333333333337</v>
      </c>
      <c r="O33" s="90">
        <v>4</v>
      </c>
      <c r="P33" s="128">
        <v>8.3333333333333343E-2</v>
      </c>
      <c r="Q33" s="128">
        <v>0.33333333333333337</v>
      </c>
      <c r="R33" s="91">
        <v>4</v>
      </c>
      <c r="S33" s="129">
        <v>0.11666666666666668</v>
      </c>
      <c r="T33" s="129">
        <v>0.46666666666666673</v>
      </c>
      <c r="U33" s="91">
        <v>2</v>
      </c>
      <c r="V33" s="128">
        <v>0.11666666666666668</v>
      </c>
      <c r="W33" s="128">
        <v>0.23333333333333336</v>
      </c>
      <c r="X33" s="90">
        <v>5</v>
      </c>
      <c r="Y33" s="128">
        <v>0.1</v>
      </c>
      <c r="Z33" s="128">
        <v>0.5</v>
      </c>
      <c r="AA33" s="90">
        <v>5</v>
      </c>
      <c r="AB33" s="128">
        <v>0.1</v>
      </c>
      <c r="AC33" s="128">
        <v>0.5</v>
      </c>
      <c r="AD33" s="90">
        <v>0</v>
      </c>
      <c r="AE33" s="128">
        <v>6.6666666666666666E-2</v>
      </c>
      <c r="AF33" s="90">
        <v>0</v>
      </c>
      <c r="AG33" s="90" t="s">
        <v>133</v>
      </c>
      <c r="AH33" s="128">
        <v>0.1</v>
      </c>
      <c r="AI33" s="90"/>
      <c r="AJ33" s="90" t="s">
        <v>133</v>
      </c>
      <c r="AK33" s="128">
        <v>0.1</v>
      </c>
      <c r="AL33" s="128"/>
      <c r="AM33" s="90" t="s">
        <v>133</v>
      </c>
      <c r="AN33" s="128">
        <v>0.1</v>
      </c>
      <c r="AO33" s="90"/>
      <c r="AP33" s="90" t="s">
        <v>133</v>
      </c>
      <c r="AQ33" s="128">
        <v>0.1</v>
      </c>
      <c r="AR33" s="128"/>
      <c r="AS33" s="161">
        <v>0.33333333333333331</v>
      </c>
      <c r="AT33" s="148">
        <v>0.3</v>
      </c>
      <c r="AU33" s="90">
        <v>0</v>
      </c>
      <c r="AV33" s="128">
        <v>7.7777777777777779E-2</v>
      </c>
      <c r="AW33" s="128">
        <v>0</v>
      </c>
      <c r="AX33" s="90">
        <v>5</v>
      </c>
      <c r="AY33" s="128">
        <v>0.11111111111111112</v>
      </c>
      <c r="AZ33" s="128">
        <v>0.55555555555555558</v>
      </c>
      <c r="BA33" s="90">
        <v>5</v>
      </c>
      <c r="BB33" s="90">
        <v>7.7777777777777779E-2</v>
      </c>
      <c r="BC33" s="128">
        <v>0.3888888888888889</v>
      </c>
      <c r="BD33" s="90">
        <v>5</v>
      </c>
      <c r="BE33" s="90">
        <v>7.7777777777777779E-2</v>
      </c>
      <c r="BF33" s="90">
        <v>0.3888888888888889</v>
      </c>
      <c r="BG33" s="90">
        <v>0</v>
      </c>
      <c r="BH33" s="90">
        <v>7.7777777777777779E-2</v>
      </c>
      <c r="BI33" s="128">
        <v>0</v>
      </c>
      <c r="BJ33" s="90">
        <v>5</v>
      </c>
      <c r="BK33" s="90">
        <v>0.11111111111111112</v>
      </c>
      <c r="BL33" s="128">
        <v>0.55555555555555558</v>
      </c>
      <c r="BM33" s="90">
        <v>0</v>
      </c>
      <c r="BN33" s="90">
        <v>0.11111111111111112</v>
      </c>
      <c r="BO33" s="90">
        <v>0</v>
      </c>
      <c r="BP33" s="90">
        <v>5</v>
      </c>
      <c r="BQ33" s="90">
        <v>7.7777777777777779E-2</v>
      </c>
      <c r="BR33" s="128">
        <v>0.3888888888888889</v>
      </c>
      <c r="BS33" s="90">
        <v>5</v>
      </c>
      <c r="BT33" s="90">
        <v>0.11111111111111112</v>
      </c>
      <c r="BU33" s="90">
        <v>0.55555555555555558</v>
      </c>
      <c r="BV33" s="90">
        <v>5</v>
      </c>
      <c r="BW33" s="90">
        <v>0.16666666666666666</v>
      </c>
      <c r="BX33" s="128">
        <v>0.83333333333333326</v>
      </c>
      <c r="BY33" s="90" t="s">
        <v>133</v>
      </c>
      <c r="BZ33" s="90">
        <v>0.11111111111111112</v>
      </c>
      <c r="CA33" s="90"/>
      <c r="CB33" s="161">
        <v>0.22222222222222224</v>
      </c>
      <c r="CC33" s="48">
        <v>0.2</v>
      </c>
      <c r="CD33" s="90">
        <v>5</v>
      </c>
      <c r="CE33" s="90">
        <v>0.6</v>
      </c>
      <c r="CF33" s="90">
        <v>3</v>
      </c>
      <c r="CG33" s="90">
        <v>0</v>
      </c>
      <c r="CH33" s="90">
        <v>0.4</v>
      </c>
      <c r="CI33" s="90">
        <v>0</v>
      </c>
      <c r="CJ33" s="161">
        <v>0.11111111111111112</v>
      </c>
      <c r="CK33" s="44">
        <v>0.1</v>
      </c>
      <c r="CL33" s="90">
        <v>0</v>
      </c>
      <c r="CM33" s="90">
        <v>1</v>
      </c>
      <c r="CN33" s="90">
        <v>0</v>
      </c>
      <c r="CO33" s="161" t="s">
        <v>133</v>
      </c>
      <c r="CP33" s="161" t="s">
        <v>133</v>
      </c>
      <c r="CQ33" s="90" t="s">
        <v>133</v>
      </c>
      <c r="CR33" s="90">
        <v>0.25</v>
      </c>
      <c r="CS33" s="90"/>
      <c r="CT33" s="90" t="s">
        <v>133</v>
      </c>
      <c r="CU33" s="128">
        <v>0.25</v>
      </c>
      <c r="CV33" s="90"/>
      <c r="CW33" s="90" t="s">
        <v>133</v>
      </c>
      <c r="CX33" s="131">
        <v>0.25</v>
      </c>
      <c r="CY33" s="90"/>
      <c r="CZ33" s="90" t="s">
        <v>133</v>
      </c>
      <c r="DA33" s="128">
        <v>0.25</v>
      </c>
      <c r="DB33" s="90"/>
      <c r="DC33" s="138">
        <v>1.0111111111111111</v>
      </c>
      <c r="DD33" s="138">
        <v>1.2222222222222219</v>
      </c>
      <c r="DE33" s="138">
        <v>0.66666666666666674</v>
      </c>
      <c r="DF33" s="138">
        <v>0</v>
      </c>
      <c r="DG33" s="138"/>
      <c r="DH33" s="128">
        <v>2.8999999999999995</v>
      </c>
      <c r="DI33" s="105">
        <v>1.05</v>
      </c>
      <c r="DJ33" s="139">
        <v>0.60899999999999987</v>
      </c>
    </row>
    <row r="34" spans="1:114" s="109" customFormat="1" ht="36.75" customHeight="1" x14ac:dyDescent="0.25">
      <c r="A34" s="134">
        <v>25</v>
      </c>
      <c r="B34" s="108" t="s">
        <v>24</v>
      </c>
      <c r="C34" s="136" t="s">
        <v>25</v>
      </c>
      <c r="D34" s="157">
        <v>0.33333333333333331</v>
      </c>
      <c r="E34" s="113">
        <v>0.3</v>
      </c>
      <c r="F34" s="91">
        <v>0</v>
      </c>
      <c r="G34" s="129">
        <v>0.1785714285714286</v>
      </c>
      <c r="H34" s="91">
        <v>0</v>
      </c>
      <c r="I34" s="91">
        <v>4</v>
      </c>
      <c r="J34" s="129">
        <v>0.1785714285714286</v>
      </c>
      <c r="K34" s="91">
        <v>0.71428571428571441</v>
      </c>
      <c r="L34" s="91">
        <v>2</v>
      </c>
      <c r="M34" s="129">
        <v>8.9285714285714302E-2</v>
      </c>
      <c r="N34" s="129">
        <v>0.1785714285714286</v>
      </c>
      <c r="O34" s="91">
        <v>0</v>
      </c>
      <c r="P34" s="129">
        <v>8.9285714285714302E-2</v>
      </c>
      <c r="Q34" s="129">
        <v>0</v>
      </c>
      <c r="R34" s="91" t="s">
        <v>133</v>
      </c>
      <c r="S34" s="129">
        <v>7.0000000000000007E-2</v>
      </c>
      <c r="T34" s="129"/>
      <c r="U34" s="91" t="s">
        <v>133</v>
      </c>
      <c r="V34" s="129">
        <v>7.0000000000000007E-2</v>
      </c>
      <c r="W34" s="129"/>
      <c r="X34" s="91">
        <v>5</v>
      </c>
      <c r="Y34" s="129">
        <v>0.10714285714285714</v>
      </c>
      <c r="Z34" s="129">
        <v>0.5357142857142857</v>
      </c>
      <c r="AA34" s="91">
        <v>5</v>
      </c>
      <c r="AB34" s="129">
        <v>0.10714285714285714</v>
      </c>
      <c r="AC34" s="129">
        <v>0.5357142857142857</v>
      </c>
      <c r="AD34" s="91">
        <v>5</v>
      </c>
      <c r="AE34" s="129">
        <v>7.1428571428571425E-2</v>
      </c>
      <c r="AF34" s="91">
        <v>0.3571428571428571</v>
      </c>
      <c r="AG34" s="91" t="s">
        <v>133</v>
      </c>
      <c r="AH34" s="129">
        <v>0.1</v>
      </c>
      <c r="AI34" s="91"/>
      <c r="AJ34" s="91" t="s">
        <v>133</v>
      </c>
      <c r="AK34" s="129">
        <v>0.1</v>
      </c>
      <c r="AL34" s="129"/>
      <c r="AM34" s="91" t="s">
        <v>133</v>
      </c>
      <c r="AN34" s="129">
        <v>0.1</v>
      </c>
      <c r="AO34" s="91"/>
      <c r="AP34" s="91">
        <v>0</v>
      </c>
      <c r="AQ34" s="129">
        <v>0.1785714285714286</v>
      </c>
      <c r="AR34" s="129">
        <v>0</v>
      </c>
      <c r="AS34" s="157">
        <v>0.33333333333333331</v>
      </c>
      <c r="AT34" s="113">
        <v>0.3</v>
      </c>
      <c r="AU34" s="91">
        <v>0</v>
      </c>
      <c r="AV34" s="129">
        <v>9.2105263157894746E-2</v>
      </c>
      <c r="AW34" s="129">
        <v>0</v>
      </c>
      <c r="AX34" s="91">
        <v>3</v>
      </c>
      <c r="AY34" s="129">
        <v>0.13157894736842107</v>
      </c>
      <c r="AZ34" s="129">
        <v>0.39473684210526322</v>
      </c>
      <c r="BA34" s="91">
        <v>5</v>
      </c>
      <c r="BB34" s="91">
        <v>9.2105263157894746E-2</v>
      </c>
      <c r="BC34" s="129">
        <v>0.46052631578947373</v>
      </c>
      <c r="BD34" s="91" t="s">
        <v>133</v>
      </c>
      <c r="BE34" s="91">
        <v>7.0000000000000007E-2</v>
      </c>
      <c r="BF34" s="91"/>
      <c r="BG34" s="91" t="s">
        <v>133</v>
      </c>
      <c r="BH34" s="91">
        <v>7.0000000000000007E-2</v>
      </c>
      <c r="BI34" s="129"/>
      <c r="BJ34" s="91">
        <v>5</v>
      </c>
      <c r="BK34" s="91">
        <v>0.13157894736842107</v>
      </c>
      <c r="BL34" s="129">
        <v>0.65789473684210531</v>
      </c>
      <c r="BM34" s="91" t="s">
        <v>133</v>
      </c>
      <c r="BN34" s="91">
        <v>0.12891566265060242</v>
      </c>
      <c r="BO34" s="91"/>
      <c r="BP34" s="91">
        <v>5</v>
      </c>
      <c r="BQ34" s="91">
        <v>9.2105263157894746E-2</v>
      </c>
      <c r="BR34" s="129">
        <v>0.46052631578947373</v>
      </c>
      <c r="BS34" s="91">
        <v>5</v>
      </c>
      <c r="BT34" s="91">
        <v>0.13157894736842107</v>
      </c>
      <c r="BU34" s="91">
        <v>0.65789473684210531</v>
      </c>
      <c r="BV34" s="91">
        <v>5</v>
      </c>
      <c r="BW34" s="91">
        <v>0.19736842105263158</v>
      </c>
      <c r="BX34" s="129">
        <v>0.98684210526315796</v>
      </c>
      <c r="BY34" s="91">
        <v>5</v>
      </c>
      <c r="BZ34" s="91">
        <v>0.13157894736842107</v>
      </c>
      <c r="CA34" s="91">
        <v>0.65789473684210531</v>
      </c>
      <c r="CB34" s="157">
        <v>0.22222222222222224</v>
      </c>
      <c r="CC34" s="46">
        <v>0.2</v>
      </c>
      <c r="CD34" s="91">
        <v>5</v>
      </c>
      <c r="CE34" s="91">
        <v>0.6</v>
      </c>
      <c r="CF34" s="91">
        <v>3</v>
      </c>
      <c r="CG34" s="91">
        <v>3</v>
      </c>
      <c r="CH34" s="91">
        <v>0.4</v>
      </c>
      <c r="CI34" s="91">
        <v>1.2000000000000002</v>
      </c>
      <c r="CJ34" s="157">
        <v>0.11111111111111112</v>
      </c>
      <c r="CK34" s="156">
        <v>0.1</v>
      </c>
      <c r="CL34" s="91">
        <v>2</v>
      </c>
      <c r="CM34" s="91">
        <v>1</v>
      </c>
      <c r="CN34" s="91">
        <v>2</v>
      </c>
      <c r="CO34" s="157" t="s">
        <v>133</v>
      </c>
      <c r="CP34" s="157" t="s">
        <v>133</v>
      </c>
      <c r="CQ34" s="91" t="s">
        <v>133</v>
      </c>
      <c r="CR34" s="91">
        <v>0.5</v>
      </c>
      <c r="CS34" s="91"/>
      <c r="CT34" s="91" t="s">
        <v>133</v>
      </c>
      <c r="CU34" s="129">
        <v>0.5</v>
      </c>
      <c r="CV34" s="91"/>
      <c r="CW34" s="91" t="s">
        <v>133</v>
      </c>
      <c r="CX34" s="130">
        <v>0.25</v>
      </c>
      <c r="CY34" s="91"/>
      <c r="CZ34" s="91" t="s">
        <v>133</v>
      </c>
      <c r="DA34" s="129">
        <v>0.5</v>
      </c>
      <c r="DB34" s="91"/>
      <c r="DC34" s="133">
        <v>0.77380952380952384</v>
      </c>
      <c r="DD34" s="133">
        <v>1.4254385964912282</v>
      </c>
      <c r="DE34" s="133">
        <v>0.93333333333333346</v>
      </c>
      <c r="DF34" s="133">
        <v>0.22222222222222224</v>
      </c>
      <c r="DG34" s="133"/>
      <c r="DH34" s="129">
        <v>3.3548036758563078</v>
      </c>
      <c r="DI34" s="105">
        <v>1.05</v>
      </c>
      <c r="DJ34" s="137">
        <v>0.70450877192982464</v>
      </c>
    </row>
    <row r="35" spans="1:114" s="109" customFormat="1" ht="37.5" customHeight="1" x14ac:dyDescent="0.25">
      <c r="A35" s="134">
        <v>26</v>
      </c>
      <c r="B35" s="108" t="s">
        <v>53</v>
      </c>
      <c r="C35" s="136" t="s">
        <v>19</v>
      </c>
      <c r="D35" s="157">
        <v>0.33333333333333331</v>
      </c>
      <c r="E35" s="113">
        <v>0.3</v>
      </c>
      <c r="F35" s="91">
        <v>0</v>
      </c>
      <c r="G35" s="129">
        <v>0.1</v>
      </c>
      <c r="H35" s="91">
        <v>0</v>
      </c>
      <c r="I35" s="91">
        <v>3</v>
      </c>
      <c r="J35" s="129">
        <v>0.1</v>
      </c>
      <c r="K35" s="91">
        <v>0.30000000000000004</v>
      </c>
      <c r="L35" s="91">
        <v>4</v>
      </c>
      <c r="M35" s="129">
        <v>0.05</v>
      </c>
      <c r="N35" s="129">
        <v>0.2</v>
      </c>
      <c r="O35" s="91">
        <v>4</v>
      </c>
      <c r="P35" s="129">
        <v>0.05</v>
      </c>
      <c r="Q35" s="129">
        <v>0.2</v>
      </c>
      <c r="R35" s="91">
        <v>5</v>
      </c>
      <c r="S35" s="129">
        <v>7.0000000000000007E-2</v>
      </c>
      <c r="T35" s="129">
        <v>0.35000000000000003</v>
      </c>
      <c r="U35" s="91">
        <v>5</v>
      </c>
      <c r="V35" s="129">
        <v>7.0000000000000007E-2</v>
      </c>
      <c r="W35" s="129">
        <v>0.35000000000000003</v>
      </c>
      <c r="X35" s="91">
        <v>0</v>
      </c>
      <c r="Y35" s="129">
        <v>0.06</v>
      </c>
      <c r="Z35" s="129">
        <v>0</v>
      </c>
      <c r="AA35" s="91">
        <v>3</v>
      </c>
      <c r="AB35" s="129">
        <v>0.06</v>
      </c>
      <c r="AC35" s="129">
        <v>0.18</v>
      </c>
      <c r="AD35" s="91">
        <v>0</v>
      </c>
      <c r="AE35" s="129">
        <v>0.04</v>
      </c>
      <c r="AF35" s="91">
        <v>0</v>
      </c>
      <c r="AG35" s="91">
        <v>5</v>
      </c>
      <c r="AH35" s="129">
        <v>0.1</v>
      </c>
      <c r="AI35" s="91">
        <v>0.5</v>
      </c>
      <c r="AJ35" s="91">
        <v>5</v>
      </c>
      <c r="AK35" s="129">
        <v>0.1</v>
      </c>
      <c r="AL35" s="129">
        <v>0.5</v>
      </c>
      <c r="AM35" s="91">
        <v>5</v>
      </c>
      <c r="AN35" s="129">
        <v>0.1</v>
      </c>
      <c r="AO35" s="91">
        <v>0.5</v>
      </c>
      <c r="AP35" s="91">
        <v>5</v>
      </c>
      <c r="AQ35" s="129">
        <v>0.1</v>
      </c>
      <c r="AR35" s="129">
        <v>0.5</v>
      </c>
      <c r="AS35" s="157">
        <v>0.33333333333333331</v>
      </c>
      <c r="AT35" s="113">
        <v>0.3</v>
      </c>
      <c r="AU35" s="91">
        <v>2</v>
      </c>
      <c r="AV35" s="129">
        <v>7.0000000000000007E-2</v>
      </c>
      <c r="AW35" s="129">
        <v>0.14000000000000001</v>
      </c>
      <c r="AX35" s="91">
        <v>3</v>
      </c>
      <c r="AY35" s="129">
        <v>0.1</v>
      </c>
      <c r="AZ35" s="129">
        <v>0.30000000000000004</v>
      </c>
      <c r="BA35" s="91">
        <v>0</v>
      </c>
      <c r="BB35" s="91">
        <v>7.0000000000000007E-2</v>
      </c>
      <c r="BC35" s="129">
        <v>0</v>
      </c>
      <c r="BD35" s="91">
        <v>0</v>
      </c>
      <c r="BE35" s="91">
        <v>7.0000000000000007E-2</v>
      </c>
      <c r="BF35" s="91">
        <v>0</v>
      </c>
      <c r="BG35" s="91">
        <v>5</v>
      </c>
      <c r="BH35" s="91">
        <v>7.0000000000000007E-2</v>
      </c>
      <c r="BI35" s="129">
        <v>0.35000000000000003</v>
      </c>
      <c r="BJ35" s="91">
        <v>5</v>
      </c>
      <c r="BK35" s="91">
        <v>0.1</v>
      </c>
      <c r="BL35" s="129">
        <v>0.5</v>
      </c>
      <c r="BM35" s="91">
        <v>5</v>
      </c>
      <c r="BN35" s="91">
        <v>0.1</v>
      </c>
      <c r="BO35" s="91">
        <v>0.5</v>
      </c>
      <c r="BP35" s="91">
        <v>4</v>
      </c>
      <c r="BQ35" s="91">
        <v>7.0000000000000007E-2</v>
      </c>
      <c r="BR35" s="129">
        <v>0.28000000000000003</v>
      </c>
      <c r="BS35" s="91">
        <v>5</v>
      </c>
      <c r="BT35" s="91">
        <v>0.1</v>
      </c>
      <c r="BU35" s="91">
        <v>0.5</v>
      </c>
      <c r="BV35" s="91">
        <v>5</v>
      </c>
      <c r="BW35" s="91">
        <v>0.15</v>
      </c>
      <c r="BX35" s="129">
        <v>0.75</v>
      </c>
      <c r="BY35" s="91">
        <v>5</v>
      </c>
      <c r="BZ35" s="91">
        <v>0.1</v>
      </c>
      <c r="CA35" s="91">
        <v>0.5</v>
      </c>
      <c r="CB35" s="157">
        <v>0.22222222222222224</v>
      </c>
      <c r="CC35" s="46">
        <v>0.2</v>
      </c>
      <c r="CD35" s="91">
        <v>5</v>
      </c>
      <c r="CE35" s="91">
        <v>0.6</v>
      </c>
      <c r="CF35" s="91">
        <v>3</v>
      </c>
      <c r="CG35" s="91">
        <v>0</v>
      </c>
      <c r="CH35" s="91">
        <v>0.4</v>
      </c>
      <c r="CI35" s="91">
        <v>0</v>
      </c>
      <c r="CJ35" s="157">
        <v>0.11111111111111112</v>
      </c>
      <c r="CK35" s="156">
        <v>0.1</v>
      </c>
      <c r="CL35" s="91">
        <v>5</v>
      </c>
      <c r="CM35" s="91">
        <v>1</v>
      </c>
      <c r="CN35" s="91">
        <v>5</v>
      </c>
      <c r="CO35" s="157" t="s">
        <v>133</v>
      </c>
      <c r="CP35" s="157" t="s">
        <v>133</v>
      </c>
      <c r="CQ35" s="91" t="s">
        <v>133</v>
      </c>
      <c r="CR35" s="91">
        <v>0.5</v>
      </c>
      <c r="CS35" s="91"/>
      <c r="CT35" s="91" t="s">
        <v>133</v>
      </c>
      <c r="CU35" s="129">
        <v>0.5</v>
      </c>
      <c r="CV35" s="91"/>
      <c r="CW35" s="91" t="s">
        <v>133</v>
      </c>
      <c r="CX35" s="130">
        <v>0.25</v>
      </c>
      <c r="CY35" s="91"/>
      <c r="CZ35" s="91" t="s">
        <v>133</v>
      </c>
      <c r="DA35" s="129">
        <v>0.25</v>
      </c>
      <c r="DB35" s="91"/>
      <c r="DC35" s="133">
        <v>1.1933333333333334</v>
      </c>
      <c r="DD35" s="133">
        <v>1.2733333333333334</v>
      </c>
      <c r="DE35" s="133">
        <v>0.66666666666666674</v>
      </c>
      <c r="DF35" s="133">
        <v>0.55555555555555558</v>
      </c>
      <c r="DG35" s="133"/>
      <c r="DH35" s="129">
        <v>3.6888888888888891</v>
      </c>
      <c r="DI35" s="105">
        <v>1</v>
      </c>
      <c r="DJ35" s="137">
        <v>0.73777777777777787</v>
      </c>
    </row>
    <row r="36" spans="1:114" s="109" customFormat="1" ht="37.5" customHeight="1" x14ac:dyDescent="0.25">
      <c r="A36" s="134">
        <v>27</v>
      </c>
      <c r="B36" s="135" t="s">
        <v>54</v>
      </c>
      <c r="C36" s="136" t="s">
        <v>11</v>
      </c>
      <c r="D36" s="157">
        <v>0.33333333333333331</v>
      </c>
      <c r="E36" s="113">
        <v>0.3</v>
      </c>
      <c r="F36" s="91">
        <v>0</v>
      </c>
      <c r="G36" s="129">
        <v>0.11627906976744187</v>
      </c>
      <c r="H36" s="91">
        <v>0</v>
      </c>
      <c r="I36" s="91">
        <v>4</v>
      </c>
      <c r="J36" s="129">
        <v>0.11627906976744187</v>
      </c>
      <c r="K36" s="91">
        <v>0.46511627906976749</v>
      </c>
      <c r="L36" s="91">
        <v>4</v>
      </c>
      <c r="M36" s="129">
        <v>5.8139534883720936E-2</v>
      </c>
      <c r="N36" s="129">
        <v>0.23255813953488375</v>
      </c>
      <c r="O36" s="91">
        <v>4</v>
      </c>
      <c r="P36" s="129">
        <v>5.8139534883720936E-2</v>
      </c>
      <c r="Q36" s="129">
        <v>0.23255813953488375</v>
      </c>
      <c r="R36" s="91" t="s">
        <v>133</v>
      </c>
      <c r="S36" s="129">
        <v>7.0000000000000007E-2</v>
      </c>
      <c r="T36" s="129"/>
      <c r="U36" s="91" t="s">
        <v>133</v>
      </c>
      <c r="V36" s="129">
        <v>7.0000000000000007E-2</v>
      </c>
      <c r="W36" s="129"/>
      <c r="X36" s="91">
        <v>5</v>
      </c>
      <c r="Y36" s="129">
        <v>6.9767441860465115E-2</v>
      </c>
      <c r="Z36" s="129">
        <v>0.34883720930232559</v>
      </c>
      <c r="AA36" s="91">
        <v>5</v>
      </c>
      <c r="AB36" s="129">
        <v>6.9767441860465115E-2</v>
      </c>
      <c r="AC36" s="129">
        <v>0.34883720930232559</v>
      </c>
      <c r="AD36" s="91">
        <v>0</v>
      </c>
      <c r="AE36" s="129">
        <v>4.6511627906976744E-2</v>
      </c>
      <c r="AF36" s="91">
        <v>0</v>
      </c>
      <c r="AG36" s="91">
        <v>5</v>
      </c>
      <c r="AH36" s="129">
        <v>0.11627906976744187</v>
      </c>
      <c r="AI36" s="91">
        <v>0.58139534883720934</v>
      </c>
      <c r="AJ36" s="91">
        <v>5</v>
      </c>
      <c r="AK36" s="129">
        <v>0.11627906976744187</v>
      </c>
      <c r="AL36" s="129">
        <v>0.58139534883720934</v>
      </c>
      <c r="AM36" s="91">
        <v>5</v>
      </c>
      <c r="AN36" s="129">
        <v>0.11627906976744187</v>
      </c>
      <c r="AO36" s="129">
        <v>0.58139534883720934</v>
      </c>
      <c r="AP36" s="91">
        <v>0</v>
      </c>
      <c r="AQ36" s="129">
        <v>0.11627906976744187</v>
      </c>
      <c r="AR36" s="129">
        <v>0</v>
      </c>
      <c r="AS36" s="157">
        <v>0.33333333333333331</v>
      </c>
      <c r="AT36" s="113">
        <v>0.3</v>
      </c>
      <c r="AU36" s="91">
        <v>0</v>
      </c>
      <c r="AV36" s="129">
        <v>9.2105263157894746E-2</v>
      </c>
      <c r="AW36" s="129">
        <v>0</v>
      </c>
      <c r="AX36" s="91">
        <v>5</v>
      </c>
      <c r="AY36" s="129">
        <v>0.13157894736842107</v>
      </c>
      <c r="AZ36" s="129">
        <v>0.65789473684210531</v>
      </c>
      <c r="BA36" s="91">
        <v>5</v>
      </c>
      <c r="BB36" s="91">
        <v>9.2105263157894746E-2</v>
      </c>
      <c r="BC36" s="129">
        <v>0.46052631578947373</v>
      </c>
      <c r="BD36" s="91" t="s">
        <v>133</v>
      </c>
      <c r="BE36" s="91">
        <v>7.0000000000000007E-2</v>
      </c>
      <c r="BF36" s="91"/>
      <c r="BG36" s="91" t="s">
        <v>133</v>
      </c>
      <c r="BH36" s="91">
        <v>7.0000000000000007E-2</v>
      </c>
      <c r="BI36" s="129"/>
      <c r="BJ36" s="91">
        <v>5</v>
      </c>
      <c r="BK36" s="91">
        <v>0.13157894736842107</v>
      </c>
      <c r="BL36" s="129">
        <v>0.65789473684210531</v>
      </c>
      <c r="BM36" s="91" t="s">
        <v>133</v>
      </c>
      <c r="BN36" s="91">
        <v>0.1</v>
      </c>
      <c r="BO36" s="91"/>
      <c r="BP36" s="91">
        <v>4</v>
      </c>
      <c r="BQ36" s="91">
        <v>9.2105263157894746E-2</v>
      </c>
      <c r="BR36" s="129">
        <v>0.36842105263157898</v>
      </c>
      <c r="BS36" s="91">
        <v>5</v>
      </c>
      <c r="BT36" s="91">
        <v>0.13157894736842107</v>
      </c>
      <c r="BU36" s="91">
        <v>0.65789473684210531</v>
      </c>
      <c r="BV36" s="91">
        <v>5</v>
      </c>
      <c r="BW36" s="91">
        <v>0.19736842105263158</v>
      </c>
      <c r="BX36" s="129">
        <v>0.98684210526315796</v>
      </c>
      <c r="BY36" s="91">
        <v>5</v>
      </c>
      <c r="BZ36" s="91">
        <v>0.13157894736842107</v>
      </c>
      <c r="CA36" s="91">
        <v>0.65789473684210531</v>
      </c>
      <c r="CB36" s="157">
        <v>0.22222222222222224</v>
      </c>
      <c r="CC36" s="46">
        <v>0.2</v>
      </c>
      <c r="CD36" s="91">
        <v>5</v>
      </c>
      <c r="CE36" s="91">
        <v>0.6</v>
      </c>
      <c r="CF36" s="91">
        <v>3</v>
      </c>
      <c r="CG36" s="91">
        <v>4</v>
      </c>
      <c r="CH36" s="91">
        <v>0.4</v>
      </c>
      <c r="CI36" s="91">
        <v>1.6</v>
      </c>
      <c r="CJ36" s="157">
        <v>0.11111111111111112</v>
      </c>
      <c r="CK36" s="156">
        <v>0.1</v>
      </c>
      <c r="CL36" s="91">
        <v>5</v>
      </c>
      <c r="CM36" s="91">
        <v>1</v>
      </c>
      <c r="CN36" s="91">
        <v>5</v>
      </c>
      <c r="CO36" s="157" t="s">
        <v>133</v>
      </c>
      <c r="CP36" s="157" t="s">
        <v>133</v>
      </c>
      <c r="CQ36" s="91" t="s">
        <v>133</v>
      </c>
      <c r="CR36" s="91">
        <v>0.25</v>
      </c>
      <c r="CS36" s="91"/>
      <c r="CT36" s="91" t="s">
        <v>133</v>
      </c>
      <c r="CU36" s="129">
        <v>0.25</v>
      </c>
      <c r="CV36" s="91"/>
      <c r="CW36" s="91" t="s">
        <v>133</v>
      </c>
      <c r="CX36" s="130">
        <v>0.25</v>
      </c>
      <c r="CY36" s="91"/>
      <c r="CZ36" s="91" t="s">
        <v>133</v>
      </c>
      <c r="DA36" s="129">
        <v>0.25</v>
      </c>
      <c r="DB36" s="91"/>
      <c r="DC36" s="133">
        <v>1.124031007751938</v>
      </c>
      <c r="DD36" s="133">
        <v>1.4824561403508771</v>
      </c>
      <c r="DE36" s="133">
        <v>1.0222222222222221</v>
      </c>
      <c r="DF36" s="133">
        <v>0.55555555555555558</v>
      </c>
      <c r="DG36" s="133"/>
      <c r="DH36" s="129">
        <v>4.1842649258805924</v>
      </c>
      <c r="DI36" s="105">
        <v>1.02</v>
      </c>
      <c r="DJ36" s="137">
        <v>0.85359004487964085</v>
      </c>
    </row>
    <row r="37" spans="1:114" s="109" customFormat="1" ht="42.75" customHeight="1" x14ac:dyDescent="0.25">
      <c r="A37" s="134">
        <v>28</v>
      </c>
      <c r="B37" s="108" t="s">
        <v>259</v>
      </c>
      <c r="C37" s="136" t="s">
        <v>40</v>
      </c>
      <c r="D37" s="157">
        <v>0.33333333333333331</v>
      </c>
      <c r="E37" s="113">
        <v>0.3</v>
      </c>
      <c r="F37" s="91">
        <v>0</v>
      </c>
      <c r="G37" s="129">
        <v>0.13157894736842107</v>
      </c>
      <c r="H37" s="91">
        <v>0</v>
      </c>
      <c r="I37" s="91">
        <v>4</v>
      </c>
      <c r="J37" s="129">
        <v>0.13157894736842107</v>
      </c>
      <c r="K37" s="91">
        <v>0.52631578947368429</v>
      </c>
      <c r="L37" s="91">
        <v>3</v>
      </c>
      <c r="M37" s="129">
        <v>6.5789473684210537E-2</v>
      </c>
      <c r="N37" s="129">
        <v>0.19736842105263161</v>
      </c>
      <c r="O37" s="91">
        <v>4</v>
      </c>
      <c r="P37" s="129">
        <v>6.5789473684210537E-2</v>
      </c>
      <c r="Q37" s="129">
        <v>0.26315789473684215</v>
      </c>
      <c r="R37" s="91" t="s">
        <v>133</v>
      </c>
      <c r="S37" s="129">
        <v>7.0000000000000007E-2</v>
      </c>
      <c r="T37" s="129"/>
      <c r="U37" s="91" t="s">
        <v>133</v>
      </c>
      <c r="V37" s="129">
        <v>7.0000000000000007E-2</v>
      </c>
      <c r="W37" s="129"/>
      <c r="X37" s="91">
        <v>0</v>
      </c>
      <c r="Y37" s="129">
        <v>7.8947368421052627E-2</v>
      </c>
      <c r="Z37" s="129">
        <v>0</v>
      </c>
      <c r="AA37" s="91">
        <v>3</v>
      </c>
      <c r="AB37" s="129">
        <v>7.8947368421052627E-2</v>
      </c>
      <c r="AC37" s="129">
        <v>0.23684210526315788</v>
      </c>
      <c r="AD37" s="91">
        <v>5</v>
      </c>
      <c r="AE37" s="129">
        <v>5.2631578947368418E-2</v>
      </c>
      <c r="AF37" s="91">
        <v>0.26315789473684209</v>
      </c>
      <c r="AG37" s="91">
        <v>5</v>
      </c>
      <c r="AH37" s="129">
        <v>0.13157894736842107</v>
      </c>
      <c r="AI37" s="91">
        <v>0.65789473684210531</v>
      </c>
      <c r="AJ37" s="91">
        <v>5</v>
      </c>
      <c r="AK37" s="129">
        <v>0.13157894736842107</v>
      </c>
      <c r="AL37" s="91">
        <v>0.65789473684210531</v>
      </c>
      <c r="AM37" s="91">
        <v>5</v>
      </c>
      <c r="AN37" s="129">
        <v>0.13157894736842107</v>
      </c>
      <c r="AO37" s="91">
        <v>0.65789473684210531</v>
      </c>
      <c r="AP37" s="91" t="s">
        <v>133</v>
      </c>
      <c r="AQ37" s="129">
        <v>0.1</v>
      </c>
      <c r="AR37" s="129"/>
      <c r="AS37" s="157">
        <v>0.33333333333333331</v>
      </c>
      <c r="AT37" s="113">
        <v>0.3</v>
      </c>
      <c r="AU37" s="91">
        <v>0</v>
      </c>
      <c r="AV37" s="129">
        <v>9.5890410958904118E-2</v>
      </c>
      <c r="AW37" s="129">
        <v>0</v>
      </c>
      <c r="AX37" s="91">
        <v>5</v>
      </c>
      <c r="AY37" s="129">
        <v>0.13698630136986303</v>
      </c>
      <c r="AZ37" s="129">
        <v>0.68493150684931514</v>
      </c>
      <c r="BA37" s="91">
        <v>5</v>
      </c>
      <c r="BB37" s="91">
        <v>9.5890410958904118E-2</v>
      </c>
      <c r="BC37" s="129">
        <v>0.47945205479452058</v>
      </c>
      <c r="BD37" s="91" t="s">
        <v>133</v>
      </c>
      <c r="BE37" s="91">
        <v>7.0000000000000007E-2</v>
      </c>
      <c r="BF37" s="91"/>
      <c r="BG37" s="91">
        <v>5</v>
      </c>
      <c r="BH37" s="91">
        <v>9.5890410958904118E-2</v>
      </c>
      <c r="BI37" s="129">
        <v>0.47945205479452058</v>
      </c>
      <c r="BJ37" s="91">
        <v>5</v>
      </c>
      <c r="BK37" s="91">
        <v>0.13698630136986303</v>
      </c>
      <c r="BL37" s="129">
        <v>0.68493150684931514</v>
      </c>
      <c r="BM37" s="91" t="s">
        <v>133</v>
      </c>
      <c r="BN37" s="91">
        <v>0.13</v>
      </c>
      <c r="BO37" s="91"/>
      <c r="BP37" s="91">
        <v>2</v>
      </c>
      <c r="BQ37" s="91">
        <v>9.5890410958904118E-2</v>
      </c>
      <c r="BR37" s="129">
        <v>0.19178082191780824</v>
      </c>
      <c r="BS37" s="91">
        <v>5</v>
      </c>
      <c r="BT37" s="91">
        <v>0.13698630136986303</v>
      </c>
      <c r="BU37" s="91">
        <v>0.68493150684931514</v>
      </c>
      <c r="BV37" s="91">
        <v>5</v>
      </c>
      <c r="BW37" s="91">
        <v>0.20547945205479451</v>
      </c>
      <c r="BX37" s="129">
        <v>1.0273972602739725</v>
      </c>
      <c r="BY37" s="91" t="s">
        <v>133</v>
      </c>
      <c r="BZ37" s="91">
        <v>0.1</v>
      </c>
      <c r="CA37" s="91"/>
      <c r="CB37" s="157">
        <v>0.22222222222222224</v>
      </c>
      <c r="CC37" s="46">
        <v>0.2</v>
      </c>
      <c r="CD37" s="91">
        <v>5</v>
      </c>
      <c r="CE37" s="91">
        <v>0.6</v>
      </c>
      <c r="CF37" s="91">
        <v>3</v>
      </c>
      <c r="CG37" s="91">
        <v>5</v>
      </c>
      <c r="CH37" s="91">
        <v>0.4</v>
      </c>
      <c r="CI37" s="91">
        <v>2</v>
      </c>
      <c r="CJ37" s="157">
        <v>0.11111111111111112</v>
      </c>
      <c r="CK37" s="46">
        <v>0.1</v>
      </c>
      <c r="CL37" s="91">
        <v>5</v>
      </c>
      <c r="CM37" s="91">
        <v>1</v>
      </c>
      <c r="CN37" s="91">
        <v>5</v>
      </c>
      <c r="CO37" s="157" t="s">
        <v>133</v>
      </c>
      <c r="CP37" s="157" t="s">
        <v>133</v>
      </c>
      <c r="CQ37" s="91" t="s">
        <v>133</v>
      </c>
      <c r="CR37" s="91">
        <v>0.25</v>
      </c>
      <c r="CS37" s="91"/>
      <c r="CT37" s="91" t="s">
        <v>133</v>
      </c>
      <c r="CU37" s="129">
        <v>0.25</v>
      </c>
      <c r="CV37" s="91"/>
      <c r="CW37" s="91" t="s">
        <v>133</v>
      </c>
      <c r="CX37" s="130">
        <v>0.25</v>
      </c>
      <c r="CY37" s="91"/>
      <c r="CZ37" s="91" t="s">
        <v>133</v>
      </c>
      <c r="DA37" s="129">
        <v>0.5</v>
      </c>
      <c r="DB37" s="91"/>
      <c r="DC37" s="133">
        <v>1.1535087719298245</v>
      </c>
      <c r="DD37" s="133">
        <v>1.4109589041095891</v>
      </c>
      <c r="DE37" s="133">
        <v>1.1111111111111112</v>
      </c>
      <c r="DF37" s="133">
        <v>0.55555555555555558</v>
      </c>
      <c r="DG37" s="133"/>
      <c r="DH37" s="129">
        <v>4.2311343427060804</v>
      </c>
      <c r="DI37" s="105">
        <v>1</v>
      </c>
      <c r="DJ37" s="137">
        <v>0.84622686854121609</v>
      </c>
    </row>
    <row r="38" spans="1:114" s="109" customFormat="1" ht="37.5" x14ac:dyDescent="0.25">
      <c r="A38" s="134">
        <v>29</v>
      </c>
      <c r="B38" s="135" t="s">
        <v>99</v>
      </c>
      <c r="C38" s="136" t="s">
        <v>100</v>
      </c>
      <c r="D38" s="157">
        <v>0.375</v>
      </c>
      <c r="E38" s="113">
        <v>0.3</v>
      </c>
      <c r="F38" s="91">
        <v>0</v>
      </c>
      <c r="G38" s="129">
        <v>0.21739130434782611</v>
      </c>
      <c r="H38" s="91">
        <v>0</v>
      </c>
      <c r="I38" s="91">
        <v>4</v>
      </c>
      <c r="J38" s="129">
        <v>0.21739130434782611</v>
      </c>
      <c r="K38" s="91">
        <v>0.86956521739130443</v>
      </c>
      <c r="L38" s="91">
        <v>5</v>
      </c>
      <c r="M38" s="129">
        <v>0.10869565217391305</v>
      </c>
      <c r="N38" s="129">
        <v>0.5434782608695653</v>
      </c>
      <c r="O38" s="91">
        <v>4</v>
      </c>
      <c r="P38" s="129">
        <v>0.10869565217391305</v>
      </c>
      <c r="Q38" s="129">
        <v>0.43478260869565222</v>
      </c>
      <c r="R38" s="91" t="s">
        <v>133</v>
      </c>
      <c r="S38" s="129">
        <v>7.0000000000000007E-2</v>
      </c>
      <c r="T38" s="129"/>
      <c r="U38" s="91" t="s">
        <v>133</v>
      </c>
      <c r="V38" s="129">
        <v>7.0000000000000007E-2</v>
      </c>
      <c r="W38" s="129"/>
      <c r="X38" s="91">
        <v>5</v>
      </c>
      <c r="Y38" s="129">
        <v>0.13043478260869565</v>
      </c>
      <c r="Z38" s="129">
        <v>0.65217391304347827</v>
      </c>
      <c r="AA38" s="91">
        <v>5</v>
      </c>
      <c r="AB38" s="129">
        <v>0.13043478260869565</v>
      </c>
      <c r="AC38" s="129">
        <v>0.65217391304347827</v>
      </c>
      <c r="AD38" s="91">
        <v>5</v>
      </c>
      <c r="AE38" s="129">
        <v>8.6956521739130432E-2</v>
      </c>
      <c r="AF38" s="91">
        <v>0.43478260869565216</v>
      </c>
      <c r="AG38" s="91" t="s">
        <v>133</v>
      </c>
      <c r="AH38" s="129">
        <v>0.1</v>
      </c>
      <c r="AI38" s="91"/>
      <c r="AJ38" s="91" t="s">
        <v>133</v>
      </c>
      <c r="AK38" s="129">
        <v>0.1</v>
      </c>
      <c r="AL38" s="91"/>
      <c r="AM38" s="91" t="s">
        <v>133</v>
      </c>
      <c r="AN38" s="129">
        <v>0.1</v>
      </c>
      <c r="AO38" s="91"/>
      <c r="AP38" s="91" t="s">
        <v>133</v>
      </c>
      <c r="AQ38" s="129">
        <v>0.1</v>
      </c>
      <c r="AR38" s="129"/>
      <c r="AS38" s="157">
        <v>0.375</v>
      </c>
      <c r="AT38" s="113">
        <v>0.3</v>
      </c>
      <c r="AU38" s="91">
        <v>2</v>
      </c>
      <c r="AV38" s="129">
        <v>0.20588235294117649</v>
      </c>
      <c r="AW38" s="129">
        <v>0.41176470588235298</v>
      </c>
      <c r="AX38" s="91">
        <v>5</v>
      </c>
      <c r="AY38" s="129">
        <v>0.29411764705882354</v>
      </c>
      <c r="AZ38" s="129">
        <v>1.4705882352941178</v>
      </c>
      <c r="BA38" s="91" t="s">
        <v>133</v>
      </c>
      <c r="BB38" s="91">
        <v>7.0000000000000007E-2</v>
      </c>
      <c r="BC38" s="129"/>
      <c r="BD38" s="91" t="s">
        <v>133</v>
      </c>
      <c r="BE38" s="91">
        <v>7.0000000000000007E-2</v>
      </c>
      <c r="BF38" s="91"/>
      <c r="BG38" s="91" t="s">
        <v>133</v>
      </c>
      <c r="BH38" s="91">
        <v>7.0000000000000007E-2</v>
      </c>
      <c r="BI38" s="129"/>
      <c r="BJ38" s="91">
        <v>5</v>
      </c>
      <c r="BK38" s="91">
        <v>0.29411764705882354</v>
      </c>
      <c r="BL38" s="129">
        <v>1.4705882352941178</v>
      </c>
      <c r="BM38" s="91" t="s">
        <v>133</v>
      </c>
      <c r="BN38" s="91">
        <v>0.1</v>
      </c>
      <c r="BO38" s="91"/>
      <c r="BP38" s="91">
        <v>5</v>
      </c>
      <c r="BQ38" s="91">
        <v>0.20588235294117649</v>
      </c>
      <c r="BR38" s="129">
        <v>1.0294117647058825</v>
      </c>
      <c r="BS38" s="91" t="s">
        <v>133</v>
      </c>
      <c r="BT38" s="91">
        <v>0.1</v>
      </c>
      <c r="BU38" s="91"/>
      <c r="BV38" s="91" t="s">
        <v>133</v>
      </c>
      <c r="BW38" s="91">
        <v>0.15</v>
      </c>
      <c r="BX38" s="129"/>
      <c r="BY38" s="91" t="s">
        <v>133</v>
      </c>
      <c r="BZ38" s="91">
        <v>0.1</v>
      </c>
      <c r="CA38" s="91"/>
      <c r="CB38" s="157">
        <v>0.25</v>
      </c>
      <c r="CC38" s="46">
        <v>0.2</v>
      </c>
      <c r="CD38" s="91">
        <v>5</v>
      </c>
      <c r="CE38" s="91">
        <v>0.6</v>
      </c>
      <c r="CF38" s="91">
        <v>3</v>
      </c>
      <c r="CG38" s="91">
        <v>5</v>
      </c>
      <c r="CH38" s="91">
        <v>0.4</v>
      </c>
      <c r="CI38" s="91">
        <v>2</v>
      </c>
      <c r="CJ38" s="157" t="s">
        <v>133</v>
      </c>
      <c r="CK38" s="157" t="s">
        <v>133</v>
      </c>
      <c r="CL38" s="91" t="s">
        <v>133</v>
      </c>
      <c r="CM38" s="91">
        <v>1</v>
      </c>
      <c r="CN38" s="91"/>
      <c r="CO38" s="157" t="s">
        <v>133</v>
      </c>
      <c r="CP38" s="157" t="s">
        <v>133</v>
      </c>
      <c r="CQ38" s="91" t="s">
        <v>133</v>
      </c>
      <c r="CR38" s="91">
        <v>0.25</v>
      </c>
      <c r="CS38" s="91"/>
      <c r="CT38" s="91" t="s">
        <v>133</v>
      </c>
      <c r="CU38" s="129">
        <v>0.25</v>
      </c>
      <c r="CV38" s="91"/>
      <c r="CW38" s="91" t="s">
        <v>133</v>
      </c>
      <c r="CX38" s="130">
        <v>0.25</v>
      </c>
      <c r="CY38" s="91"/>
      <c r="CZ38" s="91" t="s">
        <v>133</v>
      </c>
      <c r="DA38" s="129">
        <v>0.25</v>
      </c>
      <c r="DB38" s="91"/>
      <c r="DC38" s="133">
        <v>1.3451086956521741</v>
      </c>
      <c r="DD38" s="133">
        <v>1.6433823529411766</v>
      </c>
      <c r="DE38" s="133">
        <v>1.25</v>
      </c>
      <c r="DF38" s="133"/>
      <c r="DG38" s="133"/>
      <c r="DH38" s="129">
        <v>4.2384910485933505</v>
      </c>
      <c r="DI38" s="105">
        <v>1</v>
      </c>
      <c r="DJ38" s="155">
        <v>0.84769820971867005</v>
      </c>
    </row>
    <row r="39" spans="1:114" s="109" customFormat="1" ht="37.5" x14ac:dyDescent="0.25">
      <c r="A39" s="134">
        <v>30</v>
      </c>
      <c r="B39" s="135" t="s">
        <v>101</v>
      </c>
      <c r="C39" s="136" t="s">
        <v>132</v>
      </c>
      <c r="D39" s="157">
        <v>0.375</v>
      </c>
      <c r="E39" s="113">
        <v>0.3</v>
      </c>
      <c r="F39" s="91">
        <v>0</v>
      </c>
      <c r="G39" s="129">
        <v>0.21739130434782611</v>
      </c>
      <c r="H39" s="91">
        <v>0</v>
      </c>
      <c r="I39" s="91">
        <v>4</v>
      </c>
      <c r="J39" s="129">
        <v>0.21739130434782611</v>
      </c>
      <c r="K39" s="91">
        <v>0.86956521739130443</v>
      </c>
      <c r="L39" s="91">
        <v>5</v>
      </c>
      <c r="M39" s="129">
        <v>0.10869565217391305</v>
      </c>
      <c r="N39" s="129">
        <v>0.5434782608695653</v>
      </c>
      <c r="O39" s="91">
        <v>4</v>
      </c>
      <c r="P39" s="129">
        <v>0.10869565217391305</v>
      </c>
      <c r="Q39" s="129">
        <v>0.43478260869565222</v>
      </c>
      <c r="R39" s="91" t="s">
        <v>133</v>
      </c>
      <c r="S39" s="129">
        <v>7.0000000000000007E-2</v>
      </c>
      <c r="T39" s="129"/>
      <c r="U39" s="91" t="s">
        <v>133</v>
      </c>
      <c r="V39" s="129">
        <v>7.0000000000000007E-2</v>
      </c>
      <c r="W39" s="129"/>
      <c r="X39" s="91">
        <v>5</v>
      </c>
      <c r="Y39" s="129">
        <v>0.13043478260869565</v>
      </c>
      <c r="Z39" s="129">
        <v>0.65217391304347827</v>
      </c>
      <c r="AA39" s="91">
        <v>5</v>
      </c>
      <c r="AB39" s="129">
        <v>0.13043478260869565</v>
      </c>
      <c r="AC39" s="129">
        <v>0.65217391304347827</v>
      </c>
      <c r="AD39" s="91">
        <v>0</v>
      </c>
      <c r="AE39" s="129">
        <v>8.6956521739130432E-2</v>
      </c>
      <c r="AF39" s="91">
        <v>0</v>
      </c>
      <c r="AG39" s="39" t="s">
        <v>133</v>
      </c>
      <c r="AH39" s="129">
        <v>0.1</v>
      </c>
      <c r="AI39" s="91"/>
      <c r="AJ39" s="39" t="s">
        <v>133</v>
      </c>
      <c r="AK39" s="129">
        <v>0.1</v>
      </c>
      <c r="AL39" s="91"/>
      <c r="AM39" s="91" t="s">
        <v>133</v>
      </c>
      <c r="AN39" s="129">
        <v>0.1</v>
      </c>
      <c r="AO39" s="91"/>
      <c r="AP39" s="91" t="s">
        <v>133</v>
      </c>
      <c r="AQ39" s="129">
        <v>0.1</v>
      </c>
      <c r="AR39" s="129"/>
      <c r="AS39" s="157">
        <v>0.375</v>
      </c>
      <c r="AT39" s="113">
        <v>0.3</v>
      </c>
      <c r="AU39" s="91">
        <v>0</v>
      </c>
      <c r="AV39" s="129">
        <v>0.14285714285714288</v>
      </c>
      <c r="AW39" s="129">
        <v>0</v>
      </c>
      <c r="AX39" s="91">
        <v>3</v>
      </c>
      <c r="AY39" s="129">
        <v>0.20408163265306123</v>
      </c>
      <c r="AZ39" s="129">
        <v>0.61224489795918369</v>
      </c>
      <c r="BA39" s="91" t="s">
        <v>133</v>
      </c>
      <c r="BB39" s="91">
        <v>7.0000000000000007E-2</v>
      </c>
      <c r="BC39" s="129"/>
      <c r="BD39" s="91" t="s">
        <v>133</v>
      </c>
      <c r="BE39" s="91">
        <v>7.0000000000000007E-2</v>
      </c>
      <c r="BF39" s="91"/>
      <c r="BG39" s="91" t="s">
        <v>133</v>
      </c>
      <c r="BH39" s="91">
        <v>7.0000000000000007E-2</v>
      </c>
      <c r="BI39" s="91"/>
      <c r="BJ39" s="91">
        <v>5</v>
      </c>
      <c r="BK39" s="91">
        <v>0.20408163265306123</v>
      </c>
      <c r="BL39" s="129">
        <v>1.0204081632653061</v>
      </c>
      <c r="BM39" s="91" t="s">
        <v>133</v>
      </c>
      <c r="BN39" s="91">
        <v>0.1</v>
      </c>
      <c r="BO39" s="91"/>
      <c r="BP39" s="91">
        <v>5</v>
      </c>
      <c r="BQ39" s="91">
        <v>0.14285714285714288</v>
      </c>
      <c r="BR39" s="129">
        <v>0.71428571428571441</v>
      </c>
      <c r="BS39" s="91" t="s">
        <v>133</v>
      </c>
      <c r="BT39" s="91">
        <v>0.1</v>
      </c>
      <c r="BU39" s="91"/>
      <c r="BV39" s="91">
        <v>5</v>
      </c>
      <c r="BW39" s="91">
        <v>0.30612244897959184</v>
      </c>
      <c r="BX39" s="129">
        <v>1.5306122448979593</v>
      </c>
      <c r="BY39" s="91" t="s">
        <v>133</v>
      </c>
      <c r="BZ39" s="91">
        <v>0.1</v>
      </c>
      <c r="CA39" s="91"/>
      <c r="CB39" s="157">
        <v>0.25</v>
      </c>
      <c r="CC39" s="46">
        <v>0.2</v>
      </c>
      <c r="CD39" s="91">
        <v>5</v>
      </c>
      <c r="CE39" s="91">
        <v>0.6</v>
      </c>
      <c r="CF39" s="91">
        <v>3</v>
      </c>
      <c r="CG39" s="91">
        <v>2</v>
      </c>
      <c r="CH39" s="91">
        <v>0.4</v>
      </c>
      <c r="CI39" s="91">
        <v>0.8</v>
      </c>
      <c r="CJ39" s="157" t="s">
        <v>133</v>
      </c>
      <c r="CK39" s="157" t="s">
        <v>133</v>
      </c>
      <c r="CL39" s="91" t="s">
        <v>133</v>
      </c>
      <c r="CM39" s="91">
        <v>1</v>
      </c>
      <c r="CN39" s="91"/>
      <c r="CO39" s="157" t="s">
        <v>133</v>
      </c>
      <c r="CP39" s="157" t="s">
        <v>133</v>
      </c>
      <c r="CQ39" s="91" t="s">
        <v>133</v>
      </c>
      <c r="CR39" s="91">
        <v>0.25</v>
      </c>
      <c r="CS39" s="91"/>
      <c r="CT39" s="91" t="s">
        <v>133</v>
      </c>
      <c r="CU39" s="129">
        <v>0.25</v>
      </c>
      <c r="CV39" s="91"/>
      <c r="CW39" s="91" t="s">
        <v>133</v>
      </c>
      <c r="CX39" s="130">
        <v>0.25</v>
      </c>
      <c r="CY39" s="91"/>
      <c r="CZ39" s="91" t="s">
        <v>133</v>
      </c>
      <c r="DA39" s="129">
        <v>0.25</v>
      </c>
      <c r="DB39" s="91"/>
      <c r="DC39" s="133">
        <v>1.1820652173913044</v>
      </c>
      <c r="DD39" s="133">
        <v>1.4540816326530615</v>
      </c>
      <c r="DE39" s="133">
        <v>0.95</v>
      </c>
      <c r="DF39" s="133"/>
      <c r="DG39" s="133"/>
      <c r="DH39" s="129">
        <v>3.5861468500443658</v>
      </c>
      <c r="DI39" s="105">
        <v>1</v>
      </c>
      <c r="DJ39" s="137">
        <v>0.71722937000887321</v>
      </c>
    </row>
    <row r="40" spans="1:114" x14ac:dyDescent="0.25">
      <c r="A40" s="21"/>
      <c r="B40" s="19" t="s">
        <v>254</v>
      </c>
      <c r="C40" s="71"/>
      <c r="D40" s="64"/>
      <c r="E40" s="232"/>
      <c r="F40" s="16"/>
      <c r="G40" s="15"/>
      <c r="H40" s="15"/>
      <c r="I40" s="16"/>
      <c r="J40" s="16"/>
      <c r="K40" s="16"/>
      <c r="L40" s="16"/>
      <c r="M40" s="16"/>
      <c r="N40" s="16"/>
      <c r="O40" s="16"/>
      <c r="P40" s="16"/>
      <c r="Q40" s="16"/>
      <c r="R40" s="76"/>
      <c r="S40" s="76"/>
      <c r="T40" s="76"/>
      <c r="U40" s="76"/>
      <c r="V40" s="79"/>
      <c r="W40" s="79"/>
      <c r="X40" s="15"/>
      <c r="Y40" s="16"/>
      <c r="Z40" s="16"/>
      <c r="AA40" s="85"/>
      <c r="AB40" s="16"/>
      <c r="AC40" s="16"/>
      <c r="AD40" s="57"/>
      <c r="AE40" s="15"/>
      <c r="AF40" s="16"/>
      <c r="AG40" s="85"/>
      <c r="AH40" s="16"/>
      <c r="AI40" s="16"/>
      <c r="AJ40" s="85"/>
      <c r="AK40" s="16"/>
      <c r="AL40" s="16"/>
      <c r="AM40" s="85"/>
      <c r="AN40" s="15"/>
      <c r="AO40" s="15"/>
      <c r="AP40" s="16"/>
      <c r="AQ40" s="16"/>
      <c r="AR40" s="16"/>
      <c r="AS40" s="233"/>
      <c r="AT40" s="51"/>
      <c r="AU40" s="57"/>
      <c r="AV40" s="16"/>
      <c r="AW40" s="16"/>
      <c r="AX40" s="57"/>
      <c r="AY40" s="16"/>
      <c r="AZ40" s="16"/>
      <c r="BA40" s="16"/>
      <c r="BB40" s="16"/>
      <c r="BC40" s="16"/>
      <c r="BD40" s="16"/>
      <c r="BE40" s="16"/>
      <c r="BF40" s="16"/>
      <c r="BG40" s="16"/>
      <c r="BH40" s="16"/>
      <c r="BI40" s="16"/>
      <c r="BJ40" s="57"/>
      <c r="BK40" s="16"/>
      <c r="BL40" s="16"/>
      <c r="BM40" s="16"/>
      <c r="BN40" s="16"/>
      <c r="BO40" s="16"/>
      <c r="BP40" s="96"/>
      <c r="BQ40" s="17"/>
      <c r="BR40" s="17"/>
      <c r="BS40" s="16"/>
      <c r="BT40" s="16"/>
      <c r="BU40" s="16"/>
      <c r="BV40" s="57"/>
      <c r="BW40" s="16"/>
      <c r="BX40" s="16"/>
      <c r="BY40" s="16"/>
      <c r="BZ40" s="16"/>
      <c r="CA40" s="16"/>
      <c r="CB40" s="234"/>
      <c r="CC40" s="16"/>
      <c r="CD40" s="57"/>
      <c r="CE40" s="16"/>
      <c r="CF40" s="16"/>
      <c r="CG40" s="16"/>
      <c r="CH40" s="16"/>
      <c r="CI40" s="16"/>
      <c r="CJ40" s="234"/>
      <c r="CK40" s="16"/>
      <c r="CL40" s="16"/>
      <c r="CM40" s="57"/>
      <c r="CN40" s="57"/>
      <c r="CO40" s="235"/>
      <c r="CP40" s="110"/>
      <c r="CQ40" s="57"/>
      <c r="CR40" s="16"/>
      <c r="CS40" s="16"/>
      <c r="CT40" s="57"/>
      <c r="CU40" s="16"/>
      <c r="CV40" s="16"/>
      <c r="CW40" s="57"/>
      <c r="CX40" s="16"/>
      <c r="CY40" s="16"/>
      <c r="CZ40" s="57"/>
      <c r="DA40" s="16"/>
      <c r="DB40" s="16"/>
      <c r="DC40" s="26"/>
      <c r="DD40" s="26"/>
      <c r="DE40" s="26"/>
      <c r="DF40" s="26"/>
      <c r="DG40" s="26"/>
      <c r="DH40" s="27"/>
      <c r="DI40" s="64"/>
      <c r="DJ40" s="28"/>
    </row>
    <row r="41" spans="1:114" ht="12.75" customHeight="1" x14ac:dyDescent="0.25">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6"/>
      <c r="AC41" s="6"/>
      <c r="AD41" s="97"/>
      <c r="AE41" s="6"/>
      <c r="AF41" s="6"/>
      <c r="AG41" s="87"/>
      <c r="AH41" s="6"/>
      <c r="AI41" s="6"/>
      <c r="AJ41" s="87"/>
      <c r="AK41" s="6"/>
      <c r="AL41" s="6"/>
      <c r="AM41" s="87"/>
      <c r="AN41" s="58"/>
      <c r="AO41" s="58"/>
      <c r="AP41" s="100"/>
      <c r="AQ41" s="6"/>
      <c r="AR41" s="6"/>
      <c r="AS41" s="144"/>
      <c r="AT41" s="53"/>
      <c r="AU41" s="92"/>
      <c r="AV41" s="4"/>
      <c r="AW41" s="4"/>
      <c r="AX41" s="92"/>
      <c r="AY41" s="4"/>
      <c r="AZ41" s="4"/>
      <c r="BA41" s="4"/>
      <c r="BB41" s="4"/>
      <c r="BC41" s="4"/>
      <c r="BD41" s="4"/>
      <c r="BE41" s="4"/>
      <c r="BF41" s="4"/>
      <c r="BG41" s="4"/>
      <c r="BH41" s="4"/>
      <c r="BI41" s="4"/>
      <c r="BJ41" s="86"/>
      <c r="BK41" s="4"/>
      <c r="BL41" s="4"/>
      <c r="BM41" s="4"/>
      <c r="BN41" s="4"/>
      <c r="BO41" s="4"/>
      <c r="BP41" s="92"/>
      <c r="BQ41" s="4"/>
      <c r="BR41" s="4"/>
      <c r="BS41" s="4"/>
      <c r="BT41" s="4"/>
      <c r="BU41" s="4"/>
      <c r="BV41" s="94"/>
      <c r="BW41" s="4"/>
      <c r="BX41" s="4"/>
      <c r="BY41" s="31"/>
      <c r="BZ41" s="4"/>
      <c r="CA41" s="4"/>
      <c r="CB41" s="4"/>
      <c r="CC41" s="45"/>
      <c r="CD41" s="86"/>
      <c r="CE41" s="4"/>
      <c r="CF41" s="4"/>
      <c r="CG41" s="31"/>
      <c r="CH41" s="4"/>
      <c r="CI41" s="4"/>
      <c r="CJ41" s="4"/>
      <c r="CK41" s="45"/>
      <c r="CL41" s="4"/>
      <c r="CM41" s="86"/>
      <c r="CN41" s="86"/>
      <c r="CO41" s="146"/>
      <c r="CP41" s="52"/>
      <c r="CQ41" s="86"/>
      <c r="CR41" s="4"/>
      <c r="CS41" s="4"/>
      <c r="CT41" s="86"/>
      <c r="CU41" s="4"/>
      <c r="CV41" s="4"/>
      <c r="CW41" s="86"/>
      <c r="CX41" s="4"/>
      <c r="CY41" s="4"/>
      <c r="CZ41" s="86"/>
      <c r="DA41" s="4"/>
      <c r="DB41" s="4"/>
      <c r="DC41" s="30"/>
      <c r="DD41" s="30"/>
      <c r="DE41" s="30"/>
      <c r="DF41" s="30"/>
      <c r="DG41" s="30"/>
      <c r="DH41" s="29"/>
      <c r="DI41" s="65"/>
      <c r="DJ41" s="31"/>
    </row>
  </sheetData>
  <mergeCells count="59">
    <mergeCell ref="CL6:CN6"/>
    <mergeCell ref="CQ6:CS6"/>
    <mergeCell ref="CT6:CV6"/>
    <mergeCell ref="CW6:CY6"/>
    <mergeCell ref="L5:N5"/>
    <mergeCell ref="O5:Q5"/>
    <mergeCell ref="R5:T5"/>
    <mergeCell ref="U5:W5"/>
    <mergeCell ref="AM5:AO5"/>
    <mergeCell ref="AP5:AR5"/>
    <mergeCell ref="AX6:AZ6"/>
    <mergeCell ref="BA6:BC6"/>
    <mergeCell ref="BD6:BF6"/>
    <mergeCell ref="BG6:BI6"/>
    <mergeCell ref="AJ5:AL5"/>
    <mergeCell ref="AJ6:AL6"/>
    <mergeCell ref="CZ6:DB6"/>
    <mergeCell ref="BV6:BX6"/>
    <mergeCell ref="BY6:CA6"/>
    <mergeCell ref="CD6:CF6"/>
    <mergeCell ref="CG6:CI6"/>
    <mergeCell ref="L6:N6"/>
    <mergeCell ref="O6:Q6"/>
    <mergeCell ref="BJ6:BL6"/>
    <mergeCell ref="BM6:BO6"/>
    <mergeCell ref="BP6:BR6"/>
    <mergeCell ref="BS6:BU6"/>
    <mergeCell ref="R6:T6"/>
    <mergeCell ref="AM6:AO6"/>
    <mergeCell ref="AP6:AR6"/>
    <mergeCell ref="AU6:AW6"/>
    <mergeCell ref="A41:AA41"/>
    <mergeCell ref="AD5:AF5"/>
    <mergeCell ref="AD6:AF6"/>
    <mergeCell ref="AG5:AI5"/>
    <mergeCell ref="AG6:AI6"/>
    <mergeCell ref="I5:K5"/>
    <mergeCell ref="I6:K6"/>
    <mergeCell ref="F6:H6"/>
    <mergeCell ref="F5:H5"/>
    <mergeCell ref="U6:W6"/>
    <mergeCell ref="X5:Z5"/>
    <mergeCell ref="X6:Z6"/>
    <mergeCell ref="AA5:AC5"/>
    <mergeCell ref="AA6:AC6"/>
    <mergeCell ref="A4:A6"/>
    <mergeCell ref="B4:B6"/>
    <mergeCell ref="CO4:DB4"/>
    <mergeCell ref="BJ1:DJ1"/>
    <mergeCell ref="D2:BI2"/>
    <mergeCell ref="BJ2:DB2"/>
    <mergeCell ref="AS4:BI4"/>
    <mergeCell ref="BJ4:CA4"/>
    <mergeCell ref="CB4:CI4"/>
    <mergeCell ref="CJ4:CN4"/>
    <mergeCell ref="B3:AR3"/>
    <mergeCell ref="DC4:DJ4"/>
    <mergeCell ref="D4:AR4"/>
    <mergeCell ref="C4:C6"/>
  </mergeCells>
  <pageMargins left="0.19685039370078741" right="0.19685039370078741" top="0.62992125984251968" bottom="0.74803149606299213" header="0.31496062992125984" footer="0.31496062992125984"/>
  <pageSetup paperSize="8" scale="57" fitToWidth="0" orientation="landscape" r:id="rId1"/>
  <headerFooter scaleWithDoc="0" alignWithMargins="0"/>
  <colBreaks count="2" manualBreakCount="2">
    <brk id="44" min="2" max="39" man="1"/>
    <brk id="87" min="2" max="3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результаты оценки 2022 год</vt:lpstr>
      <vt:lpstr>'результаты оценки 2022 год'!Заголовки_для_печати</vt:lpstr>
      <vt:lpstr>'результаты оценки 2022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 Владимировна Коновалова</dc:creator>
  <cp:lastModifiedBy>Скалова Елена Александровна</cp:lastModifiedBy>
  <cp:lastPrinted>2023-04-28T08:42:12Z</cp:lastPrinted>
  <dcterms:created xsi:type="dcterms:W3CDTF">2013-04-15T08:45:32Z</dcterms:created>
  <dcterms:modified xsi:type="dcterms:W3CDTF">2023-04-28T08:50:35Z</dcterms:modified>
</cp:coreProperties>
</file>