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Лист1!$B$1:$Q$36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1" l="1"/>
  <c r="O36" i="1"/>
  <c r="Q36" i="1" l="1"/>
  <c r="K36" i="1" l="1"/>
  <c r="D36" i="1"/>
  <c r="G36" i="1"/>
  <c r="H36" i="1"/>
  <c r="F36" i="1"/>
</calcChain>
</file>

<file path=xl/sharedStrings.xml><?xml version="1.0" encoding="utf-8"?>
<sst xmlns="http://schemas.openxmlformats.org/spreadsheetml/2006/main" count="128" uniqueCount="92">
  <si>
    <t>Код</t>
  </si>
  <si>
    <t>Наименование</t>
  </si>
  <si>
    <t>Численность постоянного населения</t>
  </si>
  <si>
    <t>ИБР (очередной финансовый год)</t>
  </si>
  <si>
    <t>Налоговый потенциал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</si>
  <si>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</si>
  <si>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</si>
  <si>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</si>
  <si>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</si>
  <si>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</si>
  <si>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</si>
  <si>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</si>
  <si>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</si>
  <si>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</si>
  <si>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</si>
  <si>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</si>
  <si>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</si>
  <si>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</si>
  <si>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</si>
  <si>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</si>
  <si>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</si>
  <si>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</si>
  <si>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</si>
  <si>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</si>
  <si>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</si>
  <si>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</si>
  <si>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</si>
  <si>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</si>
  <si>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</si>
  <si>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</si>
  <si>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</si>
  <si>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</si>
  <si>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</si>
  <si>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</si>
  <si>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</si>
  <si>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</si>
  <si>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</si>
  <si>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</si>
  <si>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</si>
  <si>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</si>
  <si>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</si>
  <si>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</si>
  <si>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</si>
  <si>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</si>
  <si>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</si>
  <si>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</si>
  <si>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</si>
  <si>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</si>
  <si>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</si>
  <si>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</si>
  <si>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</si>
  <si>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</si>
  <si>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</si>
  <si>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</si>
  <si>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</si>
  <si>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</si>
  <si>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</si>
  <si>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</si>
  <si>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</si>
  <si>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</si>
  <si>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</si>
  <si>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</si>
  <si>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</si>
  <si>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</si>
  <si>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</si>
  <si>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</si>
  <si>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</si>
  <si>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</si>
  <si>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</si>
  <si>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</si>
  <si>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</si>
  <si>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</si>
  <si>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</si>
  <si>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</si>
  <si>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</si>
  <si>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Расчетный общий размер дотации МР(ГО) на очередной финансовый год</t>
  </si>
  <si>
    <t>Дотация МР и ГО, утвержденная Законом обюджете на первый год планового периода</t>
  </si>
  <si>
    <t>Отклонение размера дотации МР(ГО) от дотации,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</si>
  <si>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</si>
  <si>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Уровень бюджетной обеспеченности МР(ГО)</t>
  </si>
  <si>
    <t>204.1.05 Расчет дотаций на выравнивание бюджетной обеспеченности МР(ГО) на 2025 год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</si>
  <si>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</si>
  <si>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</si>
  <si>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</si>
  <si>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</si>
  <si>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гр11=гр09-гр10</t>
  </si>
  <si>
    <t>гр12=ЕСЛИ[гр11&lt;0;гр10;гр09]</t>
  </si>
  <si>
    <t>гр13</t>
  </si>
  <si>
    <t>гр14=гр12+гр13</t>
  </si>
  <si>
    <t>гр08=1.42</t>
  </si>
  <si>
    <t>Дотации, отражающие отдельные показатели (условия)</t>
  </si>
  <si>
    <t xml:space="preserve">Всего дотаций из ОБ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</si>
</sst>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10"/>
      <color theme="1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8" fillId="33" borderId="0" xfId="0" applyFont="1" applyFill="1"/>
    <xf numFmtId="0" fontId="18" fillId="33" borderId="0" xfId="0" applyFont="1" applyFill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22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1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2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right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19" fillId="34" borderId="15" xfId="0" applyFont="1" applyFill="1" applyBorder="1" applyAlignment="1" applyProtection="1">
      <alignment horizontal="center" vertical="center" wrapText="1"/>
      <protection locked="0"/>
    </xf>
    <xf numFmtId="0" fontId="18" fillId="0" borderId="15" xfId="0" applyFont="1" applyFill="1" applyBorder="1" applyAlignment="1" applyProtection="1">
      <alignment horizontal="center" vertical="center" wrapText="1"/>
      <protection locked="0"/>
    </xf>
    <xf numFmtId="0" fontId="18" fillId="33" borderId="15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/>
    </xf>
    <xf numFmtId="49" fontId="18" fillId="33" borderId="12" xfId="0" applyNumberFormat="1" applyFont="1" applyFill="1" applyBorder="1" applyAlignment="1">
      <alignment horizontal="center" vertical="center" wrapText="1" shrinkToFit="1"/>
    </xf>
    <xf numFmtId="49" fontId="18" fillId="33" borderId="13" xfId="0" applyNumberFormat="1" applyFont="1" applyFill="1" applyBorder="1" applyAlignment="1">
      <alignment horizontal="center" vertical="center" wrapText="1" shrinkToFit="1"/>
    </xf>
    <xf numFmtId="49" fontId="18" fillId="33" borderId="14" xfId="0" applyNumberFormat="1" applyFont="1" applyFill="1" applyBorder="1" applyAlignment="1">
      <alignment horizontal="center" vertical="center" wrapText="1" shrinkToFi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0" xfId="0" applyFont="1" applyFill="1"/>
    <xf numFmtId="0" fontId="18" fillId="33" borderId="10" xfId="0" applyFont="1" applyFill="1" applyBorder="1"/>
    <xf numFmtId="0" fontId="20" fillId="33" borderId="0" xfId="0" applyFont="1" applyFill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top" wrapText="1"/>
    </xf>
    <xf numFmtId="0" fontId="18" fillId="33" borderId="13" xfId="0" applyFont="1" applyFill="1" applyBorder="1" applyAlignment="1">
      <alignment horizontal="center" vertical="top" wrapText="1"/>
    </xf>
    <xf numFmtId="0" fontId="18" fillId="33" borderId="14" xfId="0" applyFont="1" applyFill="1" applyBorder="1" applyAlignment="1">
      <alignment horizontal="center" vertical="top" wrapText="1"/>
    </xf>
    <xf numFmtId="4" fontId="18" fillId="33" borderId="15" xfId="0" applyNumberFormat="1" applyFont="1" applyFill="1" applyBorder="1"/>
    <xf numFmtId="4" fontId="23" fillId="0" borderId="15" xfId="0" applyNumberFormat="1" applyFont="1" applyBorder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R13" sqref="R13"/>
    </sheetView>
  </sheetViews>
  <sheetFormatPr defaultRowHeight="15" x14ac:dyDescent="0.25"/>
  <cols>
    <col min="1" max="1" width="0" hidden="1" customWidth="1"/>
    <col min="2" max="2" width="3.28515625" customWidth="1"/>
    <col min="3" max="3" width="23.140625" customWidth="1"/>
    <col min="4" max="4" width="11.85546875" customWidth="1"/>
    <col min="5" max="5" width="12.7109375" customWidth="1"/>
    <col min="6" max="6" width="12.140625" customWidth="1"/>
    <col min="7" max="7" width="13.85546875" customWidth="1"/>
    <col min="8" max="8" width="11" customWidth="1"/>
    <col min="9" max="9" width="13.42578125" customWidth="1"/>
    <col min="10" max="10" width="12" customWidth="1"/>
    <col min="11" max="11" width="10.85546875" customWidth="1"/>
    <col min="12" max="12" width="15.28515625" customWidth="1"/>
    <col min="13" max="13" width="14.85546875" customWidth="1"/>
    <col min="14" max="14" width="13.7109375" customWidth="1"/>
    <col min="15" max="15" width="12" customWidth="1"/>
    <col min="16" max="16" width="13.28515625" customWidth="1"/>
    <col min="17" max="17" width="12.7109375" customWidth="1"/>
  </cols>
  <sheetData>
    <row r="1" spans="1:17" x14ac:dyDescent="0.25">
      <c r="A1" s="1"/>
      <c r="B1" s="1"/>
      <c r="C1" s="1"/>
      <c r="D1" s="43"/>
      <c r="E1" s="43"/>
      <c r="F1" s="43"/>
      <c r="G1" s="43"/>
      <c r="H1" s="43"/>
      <c r="I1" s="43"/>
      <c r="J1" s="43"/>
      <c r="K1" s="43"/>
      <c r="L1" s="1"/>
      <c r="M1" s="1"/>
      <c r="N1" s="1"/>
      <c r="O1" s="1"/>
      <c r="P1" s="1"/>
    </row>
    <row r="2" spans="1:17" ht="18" customHeight="1" x14ac:dyDescent="0.25">
      <c r="A2" s="1"/>
      <c r="B2" s="1"/>
      <c r="C2" s="45" t="s">
        <v>80</v>
      </c>
      <c r="D2" s="45"/>
      <c r="E2" s="45"/>
      <c r="F2" s="45"/>
      <c r="G2" s="45"/>
      <c r="H2" s="45"/>
      <c r="I2" s="45"/>
      <c r="J2" s="45"/>
      <c r="K2" s="45"/>
      <c r="L2" s="45"/>
      <c r="M2" s="2"/>
      <c r="N2" s="3"/>
      <c r="O2" s="3"/>
      <c r="P2" s="3"/>
    </row>
    <row r="3" spans="1:17" x14ac:dyDescent="0.25">
      <c r="A3" s="1"/>
      <c r="B3" s="4"/>
      <c r="C3" s="4"/>
      <c r="D3" s="44"/>
      <c r="E3" s="44"/>
      <c r="F3" s="44"/>
      <c r="G3" s="44"/>
      <c r="H3" s="44"/>
      <c r="I3" s="44"/>
      <c r="J3" s="44"/>
      <c r="K3" s="44"/>
      <c r="L3" s="1"/>
      <c r="M3" s="1"/>
      <c r="N3" s="1"/>
      <c r="O3" s="1"/>
      <c r="P3" s="1"/>
    </row>
    <row r="4" spans="1:17" ht="15" customHeight="1" x14ac:dyDescent="0.25">
      <c r="A4" s="5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40" t="s">
        <v>7</v>
      </c>
      <c r="J4" s="40" t="s">
        <v>79</v>
      </c>
      <c r="K4" s="40" t="s">
        <v>8</v>
      </c>
      <c r="L4" s="40" t="s">
        <v>75</v>
      </c>
      <c r="M4" s="40" t="s">
        <v>76</v>
      </c>
      <c r="N4" s="40" t="s">
        <v>77</v>
      </c>
      <c r="O4" s="40" t="s">
        <v>78</v>
      </c>
      <c r="P4" s="46" t="s">
        <v>90</v>
      </c>
      <c r="Q4" s="46" t="s">
        <v>91</v>
      </c>
    </row>
    <row r="5" spans="1:17" x14ac:dyDescent="0.25">
      <c r="A5" s="5"/>
      <c r="B5" s="38"/>
      <c r="C5" s="3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7"/>
      <c r="Q5" s="47"/>
    </row>
    <row r="6" spans="1:17" ht="113.25" customHeight="1" x14ac:dyDescent="0.25">
      <c r="A6" s="5"/>
      <c r="B6" s="39"/>
      <c r="C6" s="39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8"/>
      <c r="Q6" s="48"/>
    </row>
    <row r="7" spans="1:17" ht="23.25" customHeight="1" x14ac:dyDescent="0.25">
      <c r="A7" s="5"/>
      <c r="B7" s="6"/>
      <c r="C7" s="7" t="s">
        <v>9</v>
      </c>
      <c r="D7" s="8" t="s">
        <v>10</v>
      </c>
      <c r="E7" s="8"/>
      <c r="F7" s="8" t="s">
        <v>11</v>
      </c>
      <c r="G7" s="8" t="s">
        <v>11</v>
      </c>
      <c r="H7" s="8" t="s">
        <v>11</v>
      </c>
      <c r="I7" s="8"/>
      <c r="J7" s="8"/>
      <c r="K7" s="8"/>
      <c r="L7" s="28" t="s">
        <v>11</v>
      </c>
      <c r="M7" s="28" t="s">
        <v>11</v>
      </c>
      <c r="N7" s="28" t="s">
        <v>11</v>
      </c>
      <c r="O7" s="28" t="s">
        <v>11</v>
      </c>
      <c r="P7" s="35" t="s">
        <v>11</v>
      </c>
      <c r="Q7" s="36" t="s">
        <v>11</v>
      </c>
    </row>
    <row r="8" spans="1:17" ht="58.5" customHeight="1" x14ac:dyDescent="0.25">
      <c r="A8" s="5"/>
      <c r="B8" s="9"/>
      <c r="C8" s="31" t="s">
        <v>12</v>
      </c>
      <c r="D8" s="32" t="s">
        <v>13</v>
      </c>
      <c r="E8" s="32" t="s">
        <v>14</v>
      </c>
      <c r="F8" s="32" t="s">
        <v>15</v>
      </c>
      <c r="G8" s="32" t="s">
        <v>16</v>
      </c>
      <c r="H8" s="32" t="s">
        <v>81</v>
      </c>
      <c r="I8" s="33" t="s">
        <v>82</v>
      </c>
      <c r="J8" s="32" t="s">
        <v>83</v>
      </c>
      <c r="K8" s="32" t="s">
        <v>89</v>
      </c>
      <c r="L8" s="33" t="s">
        <v>84</v>
      </c>
      <c r="M8" s="32" t="s">
        <v>17</v>
      </c>
      <c r="N8" s="32" t="s">
        <v>85</v>
      </c>
      <c r="O8" s="32" t="s">
        <v>86</v>
      </c>
      <c r="P8" s="34" t="s">
        <v>87</v>
      </c>
      <c r="Q8" s="34" t="s">
        <v>88</v>
      </c>
    </row>
    <row r="9" spans="1:17" x14ac:dyDescent="0.25">
      <c r="A9" s="10" t="s">
        <v>18</v>
      </c>
      <c r="B9" s="11" t="s">
        <v>19</v>
      </c>
      <c r="C9" s="12" t="s">
        <v>20</v>
      </c>
      <c r="D9" s="13">
        <v>29623</v>
      </c>
      <c r="E9" s="14">
        <v>0.9164234</v>
      </c>
      <c r="F9" s="15">
        <v>115721.7</v>
      </c>
      <c r="G9" s="15">
        <v>7759.8</v>
      </c>
      <c r="H9" s="15">
        <v>123481.5</v>
      </c>
      <c r="I9" s="16">
        <v>0.57136208639999997</v>
      </c>
      <c r="J9" s="16">
        <v>0.62346955169999996</v>
      </c>
      <c r="K9" s="16">
        <v>1.42</v>
      </c>
      <c r="L9" s="29">
        <v>157757.1</v>
      </c>
      <c r="M9" s="29">
        <v>138334.70000000001</v>
      </c>
      <c r="N9" s="29">
        <v>19422.400000000001</v>
      </c>
      <c r="O9" s="29">
        <v>157757.1</v>
      </c>
      <c r="P9" s="49">
        <v>22980.899999999994</v>
      </c>
      <c r="Q9" s="50">
        <v>180738</v>
      </c>
    </row>
    <row r="10" spans="1:17" x14ac:dyDescent="0.25">
      <c r="A10" s="10" t="s">
        <v>18</v>
      </c>
      <c r="B10" s="11" t="s">
        <v>21</v>
      </c>
      <c r="C10" s="12" t="s">
        <v>22</v>
      </c>
      <c r="D10" s="13">
        <v>358437</v>
      </c>
      <c r="E10" s="14">
        <v>0.91507649999999996</v>
      </c>
      <c r="F10" s="15">
        <v>3702195.4</v>
      </c>
      <c r="G10" s="15">
        <v>248254</v>
      </c>
      <c r="H10" s="15">
        <v>3950449.399999999</v>
      </c>
      <c r="I10" s="16">
        <v>1.5106791336000001</v>
      </c>
      <c r="J10" s="16">
        <v>1.6508774224</v>
      </c>
      <c r="K10" s="16">
        <v>1.42</v>
      </c>
      <c r="L10" s="29">
        <v>0</v>
      </c>
      <c r="M10" s="29">
        <v>0</v>
      </c>
      <c r="N10" s="29">
        <v>0</v>
      </c>
      <c r="O10" s="29">
        <v>0</v>
      </c>
      <c r="P10" s="49">
        <v>409599.8</v>
      </c>
      <c r="Q10" s="50">
        <v>409599.8</v>
      </c>
    </row>
    <row r="11" spans="1:17" x14ac:dyDescent="0.25">
      <c r="A11" s="10" t="s">
        <v>18</v>
      </c>
      <c r="B11" s="11" t="s">
        <v>23</v>
      </c>
      <c r="C11" s="12" t="s">
        <v>24</v>
      </c>
      <c r="D11" s="13">
        <v>74804</v>
      </c>
      <c r="E11" s="14">
        <v>0.89600749999999996</v>
      </c>
      <c r="F11" s="15">
        <v>328130.90000000002</v>
      </c>
      <c r="G11" s="15">
        <v>22003.1</v>
      </c>
      <c r="H11" s="15">
        <v>350134</v>
      </c>
      <c r="I11" s="16">
        <v>0.64157587449999998</v>
      </c>
      <c r="J11" s="16">
        <v>0.71603850920000001</v>
      </c>
      <c r="K11" s="16">
        <v>1.42</v>
      </c>
      <c r="L11" s="29">
        <v>344228.5</v>
      </c>
      <c r="M11" s="29">
        <v>282485.8</v>
      </c>
      <c r="N11" s="29">
        <v>61742.7</v>
      </c>
      <c r="O11" s="29">
        <v>344228.5</v>
      </c>
      <c r="P11" s="49">
        <v>59338.900000000023</v>
      </c>
      <c r="Q11" s="50">
        <v>403567.4</v>
      </c>
    </row>
    <row r="12" spans="1:17" x14ac:dyDescent="0.25">
      <c r="A12" s="10" t="s">
        <v>18</v>
      </c>
      <c r="B12" s="11" t="s">
        <v>25</v>
      </c>
      <c r="C12" s="12" t="s">
        <v>26</v>
      </c>
      <c r="D12" s="13">
        <v>30181</v>
      </c>
      <c r="E12" s="14">
        <v>0.96267179999999997</v>
      </c>
      <c r="F12" s="15">
        <v>98517.4</v>
      </c>
      <c r="G12" s="15">
        <v>6606.2</v>
      </c>
      <c r="H12" s="15">
        <v>105123.6</v>
      </c>
      <c r="I12" s="16">
        <v>0.4774250042</v>
      </c>
      <c r="J12" s="16">
        <v>0.49593745680000001</v>
      </c>
      <c r="K12" s="16">
        <v>1.42</v>
      </c>
      <c r="L12" s="29">
        <v>195873</v>
      </c>
      <c r="M12" s="29">
        <v>153913.60000000001</v>
      </c>
      <c r="N12" s="29">
        <v>41959.4</v>
      </c>
      <c r="O12" s="29">
        <v>195873</v>
      </c>
      <c r="P12" s="49">
        <v>20426.5</v>
      </c>
      <c r="Q12" s="50">
        <v>216299.5</v>
      </c>
    </row>
    <row r="13" spans="1:17" x14ac:dyDescent="0.25">
      <c r="A13" s="10" t="s">
        <v>18</v>
      </c>
      <c r="B13" s="11" t="s">
        <v>27</v>
      </c>
      <c r="C13" s="12" t="s">
        <v>28</v>
      </c>
      <c r="D13" s="13">
        <v>30506</v>
      </c>
      <c r="E13" s="14">
        <v>1.0010924999999999</v>
      </c>
      <c r="F13" s="15">
        <v>243246.6</v>
      </c>
      <c r="G13" s="15">
        <v>16311.1</v>
      </c>
      <c r="H13" s="15">
        <v>259557.7</v>
      </c>
      <c r="I13" s="16">
        <v>1.1662380643000001</v>
      </c>
      <c r="J13" s="16">
        <v>1.1649653396999999</v>
      </c>
      <c r="K13" s="16">
        <v>1.42</v>
      </c>
      <c r="L13" s="29">
        <v>56822.5</v>
      </c>
      <c r="M13" s="29">
        <v>32156.799999999999</v>
      </c>
      <c r="N13" s="29">
        <v>24665.7</v>
      </c>
      <c r="O13" s="29">
        <v>56822.5</v>
      </c>
      <c r="P13" s="49">
        <v>21820.5</v>
      </c>
      <c r="Q13" s="50">
        <v>78643</v>
      </c>
    </row>
    <row r="14" spans="1:17" x14ac:dyDescent="0.25">
      <c r="A14" s="10" t="s">
        <v>18</v>
      </c>
      <c r="B14" s="11" t="s">
        <v>29</v>
      </c>
      <c r="C14" s="12" t="s">
        <v>30</v>
      </c>
      <c r="D14" s="13">
        <v>53312</v>
      </c>
      <c r="E14" s="14">
        <v>0.88791039999999999</v>
      </c>
      <c r="F14" s="15">
        <v>293047.7</v>
      </c>
      <c r="G14" s="15">
        <v>19650.599999999999</v>
      </c>
      <c r="H14" s="15">
        <v>312698.3</v>
      </c>
      <c r="I14" s="16">
        <v>0.80396863419999998</v>
      </c>
      <c r="J14" s="16">
        <v>0.90546144539999995</v>
      </c>
      <c r="K14" s="16">
        <v>1.42</v>
      </c>
      <c r="L14" s="29">
        <v>177694.3</v>
      </c>
      <c r="M14" s="29">
        <v>144771.29999999999</v>
      </c>
      <c r="N14" s="29">
        <v>32923</v>
      </c>
      <c r="O14" s="29">
        <v>177694.3</v>
      </c>
      <c r="P14" s="49">
        <v>43816.900000000023</v>
      </c>
      <c r="Q14" s="50">
        <v>221511.2</v>
      </c>
    </row>
    <row r="15" spans="1:17" x14ac:dyDescent="0.25">
      <c r="A15" s="10" t="s">
        <v>18</v>
      </c>
      <c r="B15" s="11" t="s">
        <v>31</v>
      </c>
      <c r="C15" s="12" t="s">
        <v>32</v>
      </c>
      <c r="D15" s="13">
        <v>33630</v>
      </c>
      <c r="E15" s="14">
        <v>0.97457050000000001</v>
      </c>
      <c r="F15" s="15">
        <v>191066.8</v>
      </c>
      <c r="G15" s="15">
        <v>12812.2</v>
      </c>
      <c r="H15" s="15">
        <v>203879</v>
      </c>
      <c r="I15" s="16">
        <v>0.83096778680000005</v>
      </c>
      <c r="J15" s="16">
        <v>0.85265025650000004</v>
      </c>
      <c r="K15" s="16">
        <v>1.42</v>
      </c>
      <c r="L15" s="29">
        <v>135660.20000000001</v>
      </c>
      <c r="M15" s="29">
        <v>133747</v>
      </c>
      <c r="N15" s="29">
        <v>1913.2</v>
      </c>
      <c r="O15" s="29">
        <v>135660.20000000001</v>
      </c>
      <c r="P15" s="49">
        <v>31129.399999999994</v>
      </c>
      <c r="Q15" s="50">
        <v>166789.6</v>
      </c>
    </row>
    <row r="16" spans="1:17" x14ac:dyDescent="0.25">
      <c r="A16" s="10" t="s">
        <v>18</v>
      </c>
      <c r="B16" s="11" t="s">
        <v>33</v>
      </c>
      <c r="C16" s="12" t="s">
        <v>34</v>
      </c>
      <c r="D16" s="13">
        <v>3943</v>
      </c>
      <c r="E16" s="14">
        <v>1.2452817</v>
      </c>
      <c r="F16" s="15">
        <v>8295.9</v>
      </c>
      <c r="G16" s="15">
        <v>556.29999999999995</v>
      </c>
      <c r="H16" s="15">
        <v>8852.2000000000007</v>
      </c>
      <c r="I16" s="16">
        <v>0.30772515649999999</v>
      </c>
      <c r="J16" s="16">
        <v>0.24711288740000001</v>
      </c>
      <c r="K16" s="16">
        <v>1.42</v>
      </c>
      <c r="L16" s="29">
        <v>42015.7</v>
      </c>
      <c r="M16" s="29">
        <v>33981.300000000003</v>
      </c>
      <c r="N16" s="29">
        <v>8034.4</v>
      </c>
      <c r="O16" s="29">
        <v>42015.7</v>
      </c>
      <c r="P16" s="49">
        <v>2853</v>
      </c>
      <c r="Q16" s="50">
        <v>44868.7</v>
      </c>
    </row>
    <row r="17" spans="1:17" x14ac:dyDescent="0.25">
      <c r="A17" s="10" t="s">
        <v>18</v>
      </c>
      <c r="B17" s="11" t="s">
        <v>35</v>
      </c>
      <c r="C17" s="12" t="s">
        <v>36</v>
      </c>
      <c r="D17" s="13">
        <v>15732</v>
      </c>
      <c r="E17" s="14">
        <v>1.0123707</v>
      </c>
      <c r="F17" s="15">
        <v>33019.9</v>
      </c>
      <c r="G17" s="15">
        <v>2214.1999999999998</v>
      </c>
      <c r="H17" s="15">
        <v>35234.1</v>
      </c>
      <c r="I17" s="16">
        <v>0.30698545970000002</v>
      </c>
      <c r="J17" s="16">
        <v>0.30323423989999998</v>
      </c>
      <c r="K17" s="16">
        <v>1.42</v>
      </c>
      <c r="L17" s="29">
        <v>129761.9</v>
      </c>
      <c r="M17" s="29">
        <v>109936.7</v>
      </c>
      <c r="N17" s="29">
        <v>19825.2</v>
      </c>
      <c r="O17" s="29">
        <v>129761.9</v>
      </c>
      <c r="P17" s="49"/>
      <c r="Q17" s="50">
        <v>129761.9</v>
      </c>
    </row>
    <row r="18" spans="1:17" ht="25.5" x14ac:dyDescent="0.25">
      <c r="A18" s="10" t="s">
        <v>18</v>
      </c>
      <c r="B18" s="11" t="s">
        <v>37</v>
      </c>
      <c r="C18" s="12" t="s">
        <v>38</v>
      </c>
      <c r="D18" s="13">
        <v>11865</v>
      </c>
      <c r="E18" s="14">
        <v>1.2147235000000001</v>
      </c>
      <c r="F18" s="15">
        <v>55535.4</v>
      </c>
      <c r="G18" s="15">
        <v>3724</v>
      </c>
      <c r="H18" s="15">
        <v>59259.4</v>
      </c>
      <c r="I18" s="16">
        <v>0.68458608639999996</v>
      </c>
      <c r="J18" s="16">
        <v>0.56357359220000003</v>
      </c>
      <c r="K18" s="16">
        <v>1.42</v>
      </c>
      <c r="L18" s="29">
        <v>90052.7</v>
      </c>
      <c r="M18" s="29">
        <v>74908.5</v>
      </c>
      <c r="N18" s="29">
        <v>15144.2</v>
      </c>
      <c r="O18" s="29">
        <v>90052.7</v>
      </c>
      <c r="P18" s="49"/>
      <c r="Q18" s="50">
        <v>90052.7</v>
      </c>
    </row>
    <row r="19" spans="1:17" x14ac:dyDescent="0.25">
      <c r="A19" s="10" t="s">
        <v>18</v>
      </c>
      <c r="B19" s="11" t="s">
        <v>39</v>
      </c>
      <c r="C19" s="12" t="s">
        <v>40</v>
      </c>
      <c r="D19" s="13">
        <v>12153</v>
      </c>
      <c r="E19" s="14">
        <v>1.1580845</v>
      </c>
      <c r="F19" s="15">
        <v>50258.5</v>
      </c>
      <c r="G19" s="15">
        <v>3370.1</v>
      </c>
      <c r="H19" s="15">
        <v>53628.6</v>
      </c>
      <c r="I19" s="16">
        <v>0.60485534470000002</v>
      </c>
      <c r="J19" s="16">
        <v>0.52228947429999995</v>
      </c>
      <c r="K19" s="16">
        <v>1.42</v>
      </c>
      <c r="L19" s="29">
        <v>92176.8</v>
      </c>
      <c r="M19" s="29">
        <v>80286.899999999994</v>
      </c>
      <c r="N19" s="29">
        <v>11889.9</v>
      </c>
      <c r="O19" s="29">
        <v>92176.8</v>
      </c>
      <c r="P19" s="49">
        <v>11082.899999999994</v>
      </c>
      <c r="Q19" s="50">
        <v>103259.7</v>
      </c>
    </row>
    <row r="20" spans="1:17" x14ac:dyDescent="0.25">
      <c r="A20" s="10" t="s">
        <v>18</v>
      </c>
      <c r="B20" s="11" t="s">
        <v>41</v>
      </c>
      <c r="C20" s="12" t="s">
        <v>42</v>
      </c>
      <c r="D20" s="13">
        <v>40478</v>
      </c>
      <c r="E20" s="14">
        <v>1.1818234000000001</v>
      </c>
      <c r="F20" s="15">
        <v>270992.90000000002</v>
      </c>
      <c r="G20" s="15">
        <v>18171.7</v>
      </c>
      <c r="H20" s="15">
        <v>289164.59999999998</v>
      </c>
      <c r="I20" s="16">
        <v>0.9791847467</v>
      </c>
      <c r="J20" s="16">
        <v>0.82853728120000003</v>
      </c>
      <c r="K20" s="16">
        <v>1.42</v>
      </c>
      <c r="L20" s="29">
        <v>206424.1</v>
      </c>
      <c r="M20" s="29">
        <v>176094.4</v>
      </c>
      <c r="N20" s="29">
        <v>30329.7</v>
      </c>
      <c r="O20" s="29">
        <v>206424.1</v>
      </c>
      <c r="P20" s="49"/>
      <c r="Q20" s="50">
        <v>206424.1</v>
      </c>
    </row>
    <row r="21" spans="1:17" x14ac:dyDescent="0.25">
      <c r="A21" s="10" t="s">
        <v>18</v>
      </c>
      <c r="B21" s="11" t="s">
        <v>43</v>
      </c>
      <c r="C21" s="12" t="s">
        <v>44</v>
      </c>
      <c r="D21" s="13">
        <v>7336</v>
      </c>
      <c r="E21" s="14">
        <v>1.2148515</v>
      </c>
      <c r="F21" s="15">
        <v>26393</v>
      </c>
      <c r="G21" s="15">
        <v>1769.8</v>
      </c>
      <c r="H21" s="15">
        <v>28162.799999999999</v>
      </c>
      <c r="I21" s="16">
        <v>0.52620511969999995</v>
      </c>
      <c r="J21" s="16">
        <v>0.43314357329999997</v>
      </c>
      <c r="K21" s="16">
        <v>1.42</v>
      </c>
      <c r="L21" s="29">
        <v>64165</v>
      </c>
      <c r="M21" s="29">
        <v>49443</v>
      </c>
      <c r="N21" s="29">
        <v>14722</v>
      </c>
      <c r="O21" s="29">
        <v>64165</v>
      </c>
      <c r="P21" s="49"/>
      <c r="Q21" s="50">
        <v>64165</v>
      </c>
    </row>
    <row r="22" spans="1:17" x14ac:dyDescent="0.25">
      <c r="A22" s="10" t="s">
        <v>18</v>
      </c>
      <c r="B22" s="11" t="s">
        <v>45</v>
      </c>
      <c r="C22" s="12" t="s">
        <v>46</v>
      </c>
      <c r="D22" s="13">
        <v>17408</v>
      </c>
      <c r="E22" s="14">
        <v>1.0978481</v>
      </c>
      <c r="F22" s="15">
        <v>101700.7</v>
      </c>
      <c r="G22" s="15">
        <v>6819.6</v>
      </c>
      <c r="H22" s="15">
        <v>108520.3</v>
      </c>
      <c r="I22" s="16">
        <v>0.85447757300000005</v>
      </c>
      <c r="J22" s="16">
        <v>0.77832040059999996</v>
      </c>
      <c r="K22" s="16">
        <v>1.42</v>
      </c>
      <c r="L22" s="29">
        <v>89468.6</v>
      </c>
      <c r="M22" s="29">
        <v>79652.5</v>
      </c>
      <c r="N22" s="29">
        <v>9816.1</v>
      </c>
      <c r="O22" s="29">
        <v>89468.6</v>
      </c>
      <c r="P22" s="49"/>
      <c r="Q22" s="50">
        <v>89468.6</v>
      </c>
    </row>
    <row r="23" spans="1:17" x14ac:dyDescent="0.25">
      <c r="A23" s="10" t="s">
        <v>18</v>
      </c>
      <c r="B23" s="11" t="s">
        <v>47</v>
      </c>
      <c r="C23" s="12" t="s">
        <v>48</v>
      </c>
      <c r="D23" s="13">
        <v>19537</v>
      </c>
      <c r="E23" s="14">
        <v>0.96472279999999999</v>
      </c>
      <c r="F23" s="15">
        <v>61966.400000000001</v>
      </c>
      <c r="G23" s="15">
        <v>4155.2</v>
      </c>
      <c r="H23" s="15">
        <v>66121.600000000006</v>
      </c>
      <c r="I23" s="16">
        <v>0.46389964309999998</v>
      </c>
      <c r="J23" s="16">
        <v>0.48086314860000001</v>
      </c>
      <c r="K23" s="16">
        <v>1.42</v>
      </c>
      <c r="L23" s="29">
        <v>129137</v>
      </c>
      <c r="M23" s="29">
        <v>115065.8</v>
      </c>
      <c r="N23" s="29">
        <v>14071.2</v>
      </c>
      <c r="O23" s="29">
        <v>129137</v>
      </c>
      <c r="P23" s="49"/>
      <c r="Q23" s="50">
        <v>129137</v>
      </c>
    </row>
    <row r="24" spans="1:17" x14ac:dyDescent="0.25">
      <c r="A24" s="10" t="s">
        <v>18</v>
      </c>
      <c r="B24" s="11" t="s">
        <v>49</v>
      </c>
      <c r="C24" s="12" t="s">
        <v>50</v>
      </c>
      <c r="D24" s="13">
        <v>14905</v>
      </c>
      <c r="E24" s="14">
        <v>1.2812794000000001</v>
      </c>
      <c r="F24" s="15">
        <v>58583.199999999997</v>
      </c>
      <c r="G24" s="15">
        <v>3928.3</v>
      </c>
      <c r="H24" s="15">
        <v>62511.5</v>
      </c>
      <c r="I24" s="16">
        <v>0.57486583749999998</v>
      </c>
      <c r="J24" s="16">
        <v>0.44866548039999998</v>
      </c>
      <c r="K24" s="16">
        <v>1.42</v>
      </c>
      <c r="L24" s="29">
        <v>135333.70000000001</v>
      </c>
      <c r="M24" s="29">
        <v>106048.2</v>
      </c>
      <c r="N24" s="29">
        <v>29285.5</v>
      </c>
      <c r="O24" s="29">
        <v>135333.70000000001</v>
      </c>
      <c r="P24" s="49"/>
      <c r="Q24" s="50">
        <v>135333.70000000001</v>
      </c>
    </row>
    <row r="25" spans="1:17" x14ac:dyDescent="0.25">
      <c r="A25" s="10" t="s">
        <v>18</v>
      </c>
      <c r="B25" s="11" t="s">
        <v>51</v>
      </c>
      <c r="C25" s="12" t="s">
        <v>52</v>
      </c>
      <c r="D25" s="13">
        <v>7399</v>
      </c>
      <c r="E25" s="14">
        <v>1.22488</v>
      </c>
      <c r="F25" s="15">
        <v>13016.5</v>
      </c>
      <c r="G25" s="15">
        <v>872.8</v>
      </c>
      <c r="H25" s="15">
        <v>13889.3</v>
      </c>
      <c r="I25" s="16">
        <v>0.25730361740000002</v>
      </c>
      <c r="J25" s="16">
        <v>0.21006434700000001</v>
      </c>
      <c r="K25" s="16">
        <v>1.42</v>
      </c>
      <c r="L25" s="29">
        <v>80000.100000000006</v>
      </c>
      <c r="M25" s="29">
        <v>62970.400000000001</v>
      </c>
      <c r="N25" s="29">
        <v>17029.7</v>
      </c>
      <c r="O25" s="29">
        <v>80000.100000000006</v>
      </c>
      <c r="P25" s="49"/>
      <c r="Q25" s="50">
        <v>80000.100000000006</v>
      </c>
    </row>
    <row r="26" spans="1:17" x14ac:dyDescent="0.25">
      <c r="A26" s="10" t="s">
        <v>18</v>
      </c>
      <c r="B26" s="11" t="s">
        <v>53</v>
      </c>
      <c r="C26" s="12" t="s">
        <v>54</v>
      </c>
      <c r="D26" s="13">
        <v>8518</v>
      </c>
      <c r="E26" s="14">
        <v>1.2395999</v>
      </c>
      <c r="F26" s="15">
        <v>36869.199999999997</v>
      </c>
      <c r="G26" s="15">
        <v>2472.3000000000002</v>
      </c>
      <c r="H26" s="15">
        <v>39341.5</v>
      </c>
      <c r="I26" s="16">
        <v>0.63307015460000005</v>
      </c>
      <c r="J26" s="16">
        <v>0.51070523209999996</v>
      </c>
      <c r="K26" s="16">
        <v>1.42</v>
      </c>
      <c r="L26" s="29">
        <v>70046.3</v>
      </c>
      <c r="M26" s="29">
        <v>57823.8</v>
      </c>
      <c r="N26" s="29">
        <v>12222.5</v>
      </c>
      <c r="O26" s="29">
        <v>70046.3</v>
      </c>
      <c r="P26" s="49"/>
      <c r="Q26" s="50">
        <v>70046.3</v>
      </c>
    </row>
    <row r="27" spans="1:17" x14ac:dyDescent="0.25">
      <c r="A27" s="10" t="s">
        <v>18</v>
      </c>
      <c r="B27" s="11" t="s">
        <v>55</v>
      </c>
      <c r="C27" s="12" t="s">
        <v>56</v>
      </c>
      <c r="D27" s="13">
        <v>4744</v>
      </c>
      <c r="E27" s="14">
        <v>1.234926</v>
      </c>
      <c r="F27" s="15">
        <v>12584.8</v>
      </c>
      <c r="G27" s="15">
        <v>843.9</v>
      </c>
      <c r="H27" s="15">
        <v>13428.7</v>
      </c>
      <c r="I27" s="16">
        <v>0.38799653950000002</v>
      </c>
      <c r="J27" s="16">
        <v>0.3141860642</v>
      </c>
      <c r="K27" s="16">
        <v>1.42</v>
      </c>
      <c r="L27" s="29">
        <v>47263.9</v>
      </c>
      <c r="M27" s="29">
        <v>37789.4</v>
      </c>
      <c r="N27" s="29">
        <v>9474.5</v>
      </c>
      <c r="O27" s="29">
        <v>47263.9</v>
      </c>
      <c r="P27" s="49">
        <v>11381.5</v>
      </c>
      <c r="Q27" s="50">
        <v>58645.4</v>
      </c>
    </row>
    <row r="28" spans="1:17" x14ac:dyDescent="0.25">
      <c r="A28" s="10" t="s">
        <v>18</v>
      </c>
      <c r="B28" s="11" t="s">
        <v>57</v>
      </c>
      <c r="C28" s="12" t="s">
        <v>58</v>
      </c>
      <c r="D28" s="13">
        <v>21589</v>
      </c>
      <c r="E28" s="14">
        <v>1.1231415</v>
      </c>
      <c r="F28" s="15">
        <v>112384.5</v>
      </c>
      <c r="G28" s="15">
        <v>7536</v>
      </c>
      <c r="H28" s="15">
        <v>119920.5</v>
      </c>
      <c r="I28" s="16">
        <v>0.76137649470000002</v>
      </c>
      <c r="J28" s="16">
        <v>0.67789899549999999</v>
      </c>
      <c r="K28" s="16">
        <v>1.42</v>
      </c>
      <c r="L28" s="29">
        <v>131277.9</v>
      </c>
      <c r="M28" s="29">
        <v>109910.39999999999</v>
      </c>
      <c r="N28" s="29">
        <v>21367.5</v>
      </c>
      <c r="O28" s="29">
        <v>131277.9</v>
      </c>
      <c r="P28" s="49"/>
      <c r="Q28" s="50">
        <v>131277.9</v>
      </c>
    </row>
    <row r="29" spans="1:17" x14ac:dyDescent="0.25">
      <c r="A29" s="10" t="s">
        <v>18</v>
      </c>
      <c r="B29" s="11" t="s">
        <v>59</v>
      </c>
      <c r="C29" s="12" t="s">
        <v>60</v>
      </c>
      <c r="D29" s="13">
        <v>10538</v>
      </c>
      <c r="E29" s="14">
        <v>1.1105483</v>
      </c>
      <c r="F29" s="15">
        <v>39012.400000000001</v>
      </c>
      <c r="G29" s="15">
        <v>2616</v>
      </c>
      <c r="H29" s="15">
        <v>41628.400000000001</v>
      </c>
      <c r="I29" s="16">
        <v>0.54146462129999995</v>
      </c>
      <c r="J29" s="16">
        <v>0.48756512549999997</v>
      </c>
      <c r="K29" s="16">
        <v>1.42</v>
      </c>
      <c r="L29" s="29">
        <v>79611.5</v>
      </c>
      <c r="M29" s="29">
        <v>64365.2</v>
      </c>
      <c r="N29" s="29">
        <v>15246.3</v>
      </c>
      <c r="O29" s="29">
        <v>79611.5</v>
      </c>
      <c r="P29" s="49"/>
      <c r="Q29" s="50">
        <v>79611.5</v>
      </c>
    </row>
    <row r="30" spans="1:17" x14ac:dyDescent="0.25">
      <c r="A30" s="10" t="s">
        <v>18</v>
      </c>
      <c r="B30" s="11" t="s">
        <v>61</v>
      </c>
      <c r="C30" s="12" t="s">
        <v>62</v>
      </c>
      <c r="D30" s="13">
        <v>29807</v>
      </c>
      <c r="E30" s="14">
        <v>1.1022700000000001</v>
      </c>
      <c r="F30" s="15">
        <v>144709.6</v>
      </c>
      <c r="G30" s="15">
        <v>9703.6</v>
      </c>
      <c r="H30" s="15">
        <v>154413.20000000001</v>
      </c>
      <c r="I30" s="16">
        <v>0.71007580770000001</v>
      </c>
      <c r="J30" s="16">
        <v>0.64419407920000005</v>
      </c>
      <c r="K30" s="16">
        <v>1.42</v>
      </c>
      <c r="L30" s="29">
        <v>185960.5</v>
      </c>
      <c r="M30" s="29">
        <v>167206.1</v>
      </c>
      <c r="N30" s="29">
        <v>18754.400000000001</v>
      </c>
      <c r="O30" s="29">
        <v>185960.5</v>
      </c>
      <c r="P30" s="49"/>
      <c r="Q30" s="50">
        <v>185960.5</v>
      </c>
    </row>
    <row r="31" spans="1:17" x14ac:dyDescent="0.25">
      <c r="A31" s="10" t="s">
        <v>18</v>
      </c>
      <c r="B31" s="11" t="s">
        <v>63</v>
      </c>
      <c r="C31" s="12" t="s">
        <v>64</v>
      </c>
      <c r="D31" s="13">
        <v>9719</v>
      </c>
      <c r="E31" s="14">
        <v>1.1681147999999999</v>
      </c>
      <c r="F31" s="15">
        <v>31702</v>
      </c>
      <c r="G31" s="15">
        <v>2125.8000000000002</v>
      </c>
      <c r="H31" s="15">
        <v>33827.800000000003</v>
      </c>
      <c r="I31" s="16">
        <v>0.4770794753</v>
      </c>
      <c r="J31" s="16">
        <v>0.40841831239999998</v>
      </c>
      <c r="K31" s="16">
        <v>1.42</v>
      </c>
      <c r="L31" s="29">
        <v>83785.600000000006</v>
      </c>
      <c r="M31" s="29">
        <v>68859.899999999994</v>
      </c>
      <c r="N31" s="29">
        <v>14925.7</v>
      </c>
      <c r="O31" s="29">
        <v>83785.600000000006</v>
      </c>
      <c r="P31" s="49"/>
      <c r="Q31" s="50">
        <v>83785.600000000006</v>
      </c>
    </row>
    <row r="32" spans="1:17" x14ac:dyDescent="0.25">
      <c r="A32" s="10" t="s">
        <v>18</v>
      </c>
      <c r="B32" s="11" t="s">
        <v>65</v>
      </c>
      <c r="C32" s="12" t="s">
        <v>66</v>
      </c>
      <c r="D32" s="13">
        <v>9988</v>
      </c>
      <c r="E32" s="14">
        <v>1.4436793999999999</v>
      </c>
      <c r="F32" s="15">
        <v>28544.9</v>
      </c>
      <c r="G32" s="15">
        <v>1914.1</v>
      </c>
      <c r="H32" s="15">
        <v>30459</v>
      </c>
      <c r="I32" s="16">
        <v>0.41799940930000001</v>
      </c>
      <c r="J32" s="16">
        <v>0.28953755889999999</v>
      </c>
      <c r="K32" s="16">
        <v>1.42</v>
      </c>
      <c r="L32" s="29">
        <v>118923.3</v>
      </c>
      <c r="M32" s="29">
        <v>99507.9</v>
      </c>
      <c r="N32" s="29">
        <v>19415.400000000001</v>
      </c>
      <c r="O32" s="29">
        <v>118923.3</v>
      </c>
      <c r="P32" s="49"/>
      <c r="Q32" s="50">
        <v>118923.3</v>
      </c>
    </row>
    <row r="33" spans="1:17" x14ac:dyDescent="0.25">
      <c r="A33" s="10" t="s">
        <v>18</v>
      </c>
      <c r="B33" s="11" t="s">
        <v>67</v>
      </c>
      <c r="C33" s="12" t="s">
        <v>68</v>
      </c>
      <c r="D33" s="13">
        <v>19184</v>
      </c>
      <c r="E33" s="14">
        <v>1.3200407000000001</v>
      </c>
      <c r="F33" s="15">
        <v>38507.5</v>
      </c>
      <c r="G33" s="15">
        <v>2582.1999999999998</v>
      </c>
      <c r="H33" s="15">
        <v>41089.699999999997</v>
      </c>
      <c r="I33" s="16">
        <v>0.29358398800000002</v>
      </c>
      <c r="J33" s="16">
        <v>0.22240525459999999</v>
      </c>
      <c r="K33" s="16">
        <v>1.42</v>
      </c>
      <c r="L33" s="29">
        <v>221257.4</v>
      </c>
      <c r="M33" s="29">
        <v>176281.4</v>
      </c>
      <c r="N33" s="29">
        <v>44976</v>
      </c>
      <c r="O33" s="29">
        <v>221257.4</v>
      </c>
      <c r="P33" s="49"/>
      <c r="Q33" s="50">
        <v>221257.4</v>
      </c>
    </row>
    <row r="34" spans="1:17" x14ac:dyDescent="0.25">
      <c r="A34" s="10" t="s">
        <v>18</v>
      </c>
      <c r="B34" s="11" t="s">
        <v>69</v>
      </c>
      <c r="C34" s="12" t="s">
        <v>70</v>
      </c>
      <c r="D34" s="13">
        <v>19100</v>
      </c>
      <c r="E34" s="14">
        <v>1.0219308</v>
      </c>
      <c r="F34" s="15">
        <v>71577.8</v>
      </c>
      <c r="G34" s="15">
        <v>4799.7</v>
      </c>
      <c r="H34" s="15">
        <v>76377.5</v>
      </c>
      <c r="I34" s="16">
        <v>0.54811366859999999</v>
      </c>
      <c r="J34" s="16">
        <v>0.53635106079999995</v>
      </c>
      <c r="K34" s="16">
        <v>1.42</v>
      </c>
      <c r="L34" s="29">
        <v>125833.4</v>
      </c>
      <c r="M34" s="29">
        <v>109117.8</v>
      </c>
      <c r="N34" s="29">
        <v>16715.599999999999</v>
      </c>
      <c r="O34" s="29">
        <v>125833.4</v>
      </c>
      <c r="P34" s="49"/>
      <c r="Q34" s="50">
        <v>125833.4</v>
      </c>
    </row>
    <row r="35" spans="1:17" x14ac:dyDescent="0.25">
      <c r="A35" s="10" t="s">
        <v>18</v>
      </c>
      <c r="B35" s="11" t="s">
        <v>71</v>
      </c>
      <c r="C35" s="12" t="s">
        <v>72</v>
      </c>
      <c r="D35" s="13">
        <v>11464</v>
      </c>
      <c r="E35" s="14">
        <v>1.3951901</v>
      </c>
      <c r="F35" s="15">
        <v>26180.7</v>
      </c>
      <c r="G35" s="15">
        <v>1755.6</v>
      </c>
      <c r="H35" s="15">
        <v>27936.3</v>
      </c>
      <c r="I35" s="16">
        <v>0.33401907520000002</v>
      </c>
      <c r="J35" s="16">
        <v>0.23940757260000001</v>
      </c>
      <c r="K35" s="16">
        <v>1.42</v>
      </c>
      <c r="L35" s="29">
        <v>137762.5</v>
      </c>
      <c r="M35" s="29">
        <v>107552.1</v>
      </c>
      <c r="N35" s="29">
        <v>30210.400000000001</v>
      </c>
      <c r="O35" s="29">
        <v>137762.5</v>
      </c>
      <c r="P35" s="49"/>
      <c r="Q35" s="50">
        <v>137762.5</v>
      </c>
    </row>
    <row r="36" spans="1:17" x14ac:dyDescent="0.25">
      <c r="A36" s="5"/>
      <c r="B36" s="17"/>
      <c r="C36" s="18" t="s">
        <v>73</v>
      </c>
      <c r="D36" s="19">
        <f ca="1">SUMIF(INDIRECT("R1C1",FALSE):INDIRECT("R65000C1",FALSE),"=1",INDIRECT("R1C[0]",FALSE):INDIRECT("R65000C[0]",FALSE))</f>
        <v>905900</v>
      </c>
      <c r="E36" s="20" t="s">
        <v>74</v>
      </c>
      <c r="F36" s="21">
        <f ca="1">SUMIF(INDIRECT("R1C1",FALSE):INDIRECT("R65000C1",FALSE),"=1",INDIRECT("R1C[0]",FALSE):INDIRECT("R65000C[0]",FALSE))</f>
        <v>6193762.3000000026</v>
      </c>
      <c r="G36" s="21">
        <f ca="1">SUMIF(INDIRECT("R1C1",FALSE):INDIRECT("R65000C1",FALSE),"=1",INDIRECT("R1C[0]",FALSE):INDIRECT("R65000C[0]",FALSE))</f>
        <v>415328.19999999984</v>
      </c>
      <c r="H36" s="21">
        <f ca="1">SUMIF(INDIRECT("R1C1",FALSE):INDIRECT("R65000C1",FALSE),"=1",INDIRECT("R1C[0]",FALSE):INDIRECT("R65000C[0]",FALSE))</f>
        <v>6609090.4999999972</v>
      </c>
      <c r="I36" s="22" t="s">
        <v>74</v>
      </c>
      <c r="J36" s="22" t="s">
        <v>74</v>
      </c>
      <c r="K36" s="22">
        <f ca="1">SUMIF(INDIRECT("R1C1",FALSE):INDIRECT("R65000C1",FALSE),"=1",INDIRECT("R1C[0]",FALSE):INDIRECT("R65000C[0]",FALSE))/COUNTIF(INDIRECT("R1C1",FALSE):INDIRECT("R65000C1",FALSE),"=1")</f>
        <v>1.4200000000000008</v>
      </c>
      <c r="L36" s="30">
        <v>3328293.4999999991</v>
      </c>
      <c r="M36" s="30">
        <v>2772210.899999999</v>
      </c>
      <c r="N36" s="30">
        <v>556082.60000000009</v>
      </c>
      <c r="O36" s="30">
        <f>SUM(O9:O35)</f>
        <v>3328293.4999999991</v>
      </c>
      <c r="P36" s="30">
        <f t="shared" ref="P36:Q36" si="0">SUM(P9:P35)</f>
        <v>634430.30000000005</v>
      </c>
      <c r="Q36" s="30">
        <f t="shared" si="0"/>
        <v>3962723.8</v>
      </c>
    </row>
    <row r="37" spans="1:17" x14ac:dyDescent="0.25">
      <c r="A37" s="1"/>
      <c r="B37" s="23"/>
      <c r="C37" s="24"/>
      <c r="D37" s="25"/>
      <c r="E37" s="25"/>
      <c r="F37" s="25"/>
      <c r="G37" s="25"/>
      <c r="H37" s="25"/>
      <c r="I37" s="25"/>
      <c r="J37" s="25"/>
      <c r="K37" s="25"/>
      <c r="L37" s="26"/>
      <c r="M37" s="26"/>
      <c r="N37" s="26"/>
      <c r="O37" s="1"/>
      <c r="P37" s="1"/>
    </row>
    <row r="38" spans="1:17" x14ac:dyDescent="0.25">
      <c r="A38" s="1"/>
      <c r="B38" s="1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</row>
    <row r="39" spans="1:17" x14ac:dyDescent="0.25">
      <c r="A39" s="1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1"/>
    </row>
  </sheetData>
  <mergeCells count="19">
    <mergeCell ref="O4:O6"/>
    <mergeCell ref="L4:L6"/>
    <mergeCell ref="M4:M6"/>
    <mergeCell ref="N4:N6"/>
    <mergeCell ref="Q4:Q6"/>
    <mergeCell ref="P4:P6"/>
    <mergeCell ref="H4:H6"/>
    <mergeCell ref="I4:I6"/>
    <mergeCell ref="J4:J6"/>
    <mergeCell ref="K4:K6"/>
    <mergeCell ref="D1:K1"/>
    <mergeCell ref="D3:K3"/>
    <mergeCell ref="G4:G6"/>
    <mergeCell ref="C2:L2"/>
    <mergeCell ref="B4:B6"/>
    <mergeCell ref="C4:C6"/>
    <mergeCell ref="D4:D6"/>
    <mergeCell ref="E4:E6"/>
    <mergeCell ref="F4:F6"/>
  </mergeCells>
  <pageMargins left="0" right="0" top="0.15748031496062992" bottom="0.35433070866141736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2024-09-30T12:36:44Z</cp:lastPrinted>
  <dcterms:created xsi:type="dcterms:W3CDTF">2024-09-30T12:25:21Z</dcterms:created>
  <dcterms:modified xsi:type="dcterms:W3CDTF">2024-10-03T11:32:00Z</dcterms:modified>
</cp:coreProperties>
</file>