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Документы\Расчет дотаций СП 2024_2026\2024\"/>
    </mc:Choice>
  </mc:AlternateContent>
  <bookViews>
    <workbookView xWindow="0" yWindow="0" windowWidth="28800" windowHeight="11535"/>
  </bookViews>
  <sheets>
    <sheet name="Лист1" sheetId="1" r:id="rId1"/>
  </sheets>
  <definedNames>
    <definedName name="_xlnm.Print_Titles" localSheetId="0">Лист1!$1:$8</definedName>
    <definedName name="_xlnm.Print_Area" localSheetId="0">Лист1!$B$1:$P$101</definedName>
  </definedNames>
  <calcPr calcId="15251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1" l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4" i="1"/>
  <c r="P95" i="1"/>
  <c r="P96" i="1"/>
  <c r="P97" i="1"/>
  <c r="P98" i="1"/>
  <c r="P99" i="1"/>
  <c r="P100" i="1"/>
  <c r="P9" i="1"/>
  <c r="G101" i="1"/>
  <c r="P101" i="1"/>
  <c r="O101" i="1"/>
  <c r="E101" i="1"/>
  <c r="K101" i="1"/>
  <c r="M101" i="1"/>
  <c r="N101" i="1"/>
  <c r="L101" i="1"/>
  <c r="D101" i="1"/>
  <c r="F101" i="1"/>
</calcChain>
</file>

<file path=xl/sharedStrings.xml><?xml version="1.0" encoding="utf-8"?>
<sst xmlns="http://schemas.openxmlformats.org/spreadsheetml/2006/main" count="320" uniqueCount="219">
  <si>
    <t>Код</t>
  </si>
  <si>
    <t>Наименование</t>
  </si>
  <si>
    <t>Численность постоянного населения поселений</t>
  </si>
  <si>
    <t>Численность населения поселений, получающих дотации</t>
  </si>
  <si>
    <t>Налоговый потенциал поселения на очередной финансовый год</t>
  </si>
  <si>
    <t>Критерий выравнивания</t>
  </si>
  <si>
    <t>Индекс налогового потенциала</t>
  </si>
  <si>
    <t>ИБР (очередной финансовый год)</t>
  </si>
  <si>
    <t>Размер дотации из ОБ на очередной финансовый год</t>
  </si>
  <si>
    <t>Окончательный размер дотации из ОБ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</si>
  <si>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</si>
  <si>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</si>
  <si>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</si>
  <si>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</si>
  <si>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</si>
  <si>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гр03</t>
  </si>
  <si>
    <t>гр12</t>
  </si>
  <si>
    <t>1</t>
  </si>
  <si>
    <t>07.02</t>
  </si>
  <si>
    <t>Дуляпинское  сельское поселение</t>
  </si>
  <si>
    <t>07.03</t>
  </si>
  <si>
    <t>Иванковское сельское поселение</t>
  </si>
  <si>
    <t>07.04</t>
  </si>
  <si>
    <t>Панинское сельское поселение</t>
  </si>
  <si>
    <t>07.05</t>
  </si>
  <si>
    <t>Хромцовское сельское поселение</t>
  </si>
  <si>
    <t>07.06</t>
  </si>
  <si>
    <t>Широковское сельское поселение</t>
  </si>
  <si>
    <t>08.02</t>
  </si>
  <si>
    <t>Кромское сельское поселение</t>
  </si>
  <si>
    <t>08.03</t>
  </si>
  <si>
    <t>Мытское сельское поселение</t>
  </si>
  <si>
    <t>08.04</t>
  </si>
  <si>
    <t>Симаковское сельское поселение</t>
  </si>
  <si>
    <t>09.11</t>
  </si>
  <si>
    <t>Сошниковское сельское поселение</t>
  </si>
  <si>
    <t>09.13</t>
  </si>
  <si>
    <t>Октябрьское сельское поселение</t>
  </si>
  <si>
    <t>09.14</t>
  </si>
  <si>
    <t>Сунженское сельское поселение</t>
  </si>
  <si>
    <t>10.04</t>
  </si>
  <si>
    <t>Новоселковское сельское поселение</t>
  </si>
  <si>
    <t>10.05</t>
  </si>
  <si>
    <t>Осановецкое сельское поселение</t>
  </si>
  <si>
    <t>10.06</t>
  </si>
  <si>
    <t>Шекшовское сельское поселение</t>
  </si>
  <si>
    <t>11.12</t>
  </si>
  <si>
    <t>Волжское сельское поселение</t>
  </si>
  <si>
    <t>11.13</t>
  </si>
  <si>
    <t>Дмитриевское сельское поселение</t>
  </si>
  <si>
    <t>11.14</t>
  </si>
  <si>
    <t>Междуреченское сельское поселение</t>
  </si>
  <si>
    <t>11.15</t>
  </si>
  <si>
    <t>Сосневское сельское поселение</t>
  </si>
  <si>
    <t>12.01</t>
  </si>
  <si>
    <t>Балахонковское сельское поселение</t>
  </si>
  <si>
    <t>12.02</t>
  </si>
  <si>
    <t>Беляницкое сельское поселение</t>
  </si>
  <si>
    <t>12.03</t>
  </si>
  <si>
    <t>Богданихское сельское поселение</t>
  </si>
  <si>
    <t>12.04</t>
  </si>
  <si>
    <t>Богородское сельское поселение</t>
  </si>
  <si>
    <t>12.05</t>
  </si>
  <si>
    <t>Коляновское сельское поселение</t>
  </si>
  <si>
    <t>12.06</t>
  </si>
  <si>
    <t>Куликовское сельское поселение</t>
  </si>
  <si>
    <t>12.07</t>
  </si>
  <si>
    <t>Новоталицкое сельское поселение</t>
  </si>
  <si>
    <t>12.08</t>
  </si>
  <si>
    <t>Озерновское сельское поселение</t>
  </si>
  <si>
    <t>12.09</t>
  </si>
  <si>
    <t>Подвязновское сельское поселение</t>
  </si>
  <si>
    <t>12.10</t>
  </si>
  <si>
    <t>Тимошихское сельское поселение</t>
  </si>
  <si>
    <t>12.11</t>
  </si>
  <si>
    <t>Чернореченское сельское поселение</t>
  </si>
  <si>
    <t>13.02</t>
  </si>
  <si>
    <t>Аньковское сельское поселение</t>
  </si>
  <si>
    <t>13.03</t>
  </si>
  <si>
    <t>Ивашевское сельское поселение</t>
  </si>
  <si>
    <t>13.04</t>
  </si>
  <si>
    <t>Исаевское сельское поселение</t>
  </si>
  <si>
    <t>13.05</t>
  </si>
  <si>
    <t>Щенниковское сельское поселение</t>
  </si>
  <si>
    <t>14.02</t>
  </si>
  <si>
    <t>Батмановское сельское поселение</t>
  </si>
  <si>
    <t>14.03</t>
  </si>
  <si>
    <t>Горковское сельское поселение</t>
  </si>
  <si>
    <t>14.04</t>
  </si>
  <si>
    <t>Ласкарихинское сельское поселение</t>
  </si>
  <si>
    <t>14.05</t>
  </si>
  <si>
    <t>Луговское сельское поселение</t>
  </si>
  <si>
    <t>14.06</t>
  </si>
  <si>
    <t>Решемское сельское поселение</t>
  </si>
  <si>
    <t>14.07</t>
  </si>
  <si>
    <t>Шилекшинское сельское поселение</t>
  </si>
  <si>
    <t>15.02</t>
  </si>
  <si>
    <t>Марковское сельское поселение</t>
  </si>
  <si>
    <t>15.03</t>
  </si>
  <si>
    <t>Новоусадебское сельское поселение</t>
  </si>
  <si>
    <t>15.04</t>
  </si>
  <si>
    <t>15.05</t>
  </si>
  <si>
    <t>Писцовское сельское поселение</t>
  </si>
  <si>
    <t>15.06</t>
  </si>
  <si>
    <t>Подозерское сельское поселение</t>
  </si>
  <si>
    <t>16.03</t>
  </si>
  <si>
    <t>Лежневское сельское поселение</t>
  </si>
  <si>
    <t>16.04</t>
  </si>
  <si>
    <t>Ново-Горкинское сельское поселение</t>
  </si>
  <si>
    <t>16.05</t>
  </si>
  <si>
    <t>Сабиновское сельское поселение</t>
  </si>
  <si>
    <t>16.08</t>
  </si>
  <si>
    <t>Шилыковское сельское поселение</t>
  </si>
  <si>
    <t>17.02</t>
  </si>
  <si>
    <t>Благовещенское сельское поселение</t>
  </si>
  <si>
    <t>17.05</t>
  </si>
  <si>
    <t>Порздневское сельское поселение</t>
  </si>
  <si>
    <t>17.06</t>
  </si>
  <si>
    <t>Рябовское сельское поселение</t>
  </si>
  <si>
    <t>17.07</t>
  </si>
  <si>
    <t>Тимирязевское сельское поселение</t>
  </si>
  <si>
    <t>18.03</t>
  </si>
  <si>
    <t>Майдаковское сельское поселение</t>
  </si>
  <si>
    <t>18.05</t>
  </si>
  <si>
    <t>Пановское сельское поселение</t>
  </si>
  <si>
    <t>18.08</t>
  </si>
  <si>
    <t>Раменское сельское поселение</t>
  </si>
  <si>
    <t>19.05</t>
  </si>
  <si>
    <t>Нижнеландеховское сельское поселение</t>
  </si>
  <si>
    <t>19.06</t>
  </si>
  <si>
    <t>Пестяковское сельское поселение</t>
  </si>
  <si>
    <t>20.03</t>
  </si>
  <si>
    <t>Ингарское сельское поселение</t>
  </si>
  <si>
    <t>20.04</t>
  </si>
  <si>
    <t>Новское сельское поселение</t>
  </si>
  <si>
    <t>20.05</t>
  </si>
  <si>
    <t>Рождественское сельское поселение</t>
  </si>
  <si>
    <t>21.02</t>
  </si>
  <si>
    <t>Затеихинское сельское поселение</t>
  </si>
  <si>
    <t>21.03</t>
  </si>
  <si>
    <t>Илья-Высоковское сельское поселение</t>
  </si>
  <si>
    <t>21.04</t>
  </si>
  <si>
    <t>Мортковское сельское поселение</t>
  </si>
  <si>
    <t>21.05</t>
  </si>
  <si>
    <t>Сеготское сельское поселение</t>
  </si>
  <si>
    <t>22.02</t>
  </si>
  <si>
    <t>Каминское сельское поселение</t>
  </si>
  <si>
    <t>22.05</t>
  </si>
  <si>
    <t>Парское сельское поселение</t>
  </si>
  <si>
    <t>22.07</t>
  </si>
  <si>
    <t>Филисовское сельское поселение</t>
  </si>
  <si>
    <t>23.01</t>
  </si>
  <si>
    <t>Архиповское сельское поселение</t>
  </si>
  <si>
    <t>23.03</t>
  </si>
  <si>
    <t>Вознесенское сельское поселение</t>
  </si>
  <si>
    <t>23.04</t>
  </si>
  <si>
    <t>Воскресенское сельское поселение (Савинский муниципальный район)</t>
  </si>
  <si>
    <t>23.05</t>
  </si>
  <si>
    <t>Горячевское сельское поселение</t>
  </si>
  <si>
    <t>23.06</t>
  </si>
  <si>
    <t>Савинское сельское поселение</t>
  </si>
  <si>
    <t>24.02</t>
  </si>
  <si>
    <t>Большеклочковское сельское поселение</t>
  </si>
  <si>
    <t>24.03</t>
  </si>
  <si>
    <t>Крапивновское сельское поселение</t>
  </si>
  <si>
    <t>24.04</t>
  </si>
  <si>
    <t>Морозовское сельское поселение</t>
  </si>
  <si>
    <t>24.05</t>
  </si>
  <si>
    <t>Новогоряновское сельское поселение</t>
  </si>
  <si>
    <t>24.06</t>
  </si>
  <si>
    <t>Новолеушинское сельское поселение</t>
  </si>
  <si>
    <t>25.02</t>
  </si>
  <si>
    <t>Афанасьевское сельское поселение</t>
  </si>
  <si>
    <t>25.03</t>
  </si>
  <si>
    <t>Васильевское сельское поселение</t>
  </si>
  <si>
    <t>25.04</t>
  </si>
  <si>
    <t>Введенское сельское поселение</t>
  </si>
  <si>
    <t>25.05</t>
  </si>
  <si>
    <t>Китовское сельское поселение</t>
  </si>
  <si>
    <t>25.06</t>
  </si>
  <si>
    <t>Остаповское сельское поселение</t>
  </si>
  <si>
    <t>25.07</t>
  </si>
  <si>
    <t>Перемиловское сельское население</t>
  </si>
  <si>
    <t>25.08</t>
  </si>
  <si>
    <t>Семейкинское сельское население</t>
  </si>
  <si>
    <t>26.05</t>
  </si>
  <si>
    <t>Мугреево-Никольское сельское поселение</t>
  </si>
  <si>
    <t>26.06</t>
  </si>
  <si>
    <t>Новоклязьминское сельское поселение</t>
  </si>
  <si>
    <t>26.07</t>
  </si>
  <si>
    <t>26.08</t>
  </si>
  <si>
    <t>Холуйское сельское поселение</t>
  </si>
  <si>
    <t>26.09</t>
  </si>
  <si>
    <t>Хотимльское сельское поселение</t>
  </si>
  <si>
    <t>27.02</t>
  </si>
  <si>
    <t>Елнатское сельское поселение</t>
  </si>
  <si>
    <t>27.04</t>
  </si>
  <si>
    <t>Михайловское сельское поселение</t>
  </si>
  <si>
    <t>27.07</t>
  </si>
  <si>
    <t>Соболевское сельское поселение</t>
  </si>
  <si>
    <t>Итого</t>
  </si>
  <si>
    <t>X</t>
  </si>
  <si>
    <t>102.1.05 Расчет дотаций на выравнивание бюджетной обеспеченности сельским поселениям на 2024 год</t>
  </si>
  <si>
    <t>Талицко-Мугреевское сельское поселение</t>
  </si>
  <si>
    <t>гр02</t>
  </si>
  <si>
    <t>гр04=3.56</t>
  </si>
  <si>
    <t>гр05=(гр03/гр01)/(СУММ(гр03)/СУММ(гр01))</t>
  </si>
  <si>
    <t>гр06</t>
  </si>
  <si>
    <t>гр07=гр05/гр06</t>
  </si>
  <si>
    <t>гр08=(гр04-гр07)*гр06*гр01</t>
  </si>
  <si>
    <t>гр09</t>
  </si>
  <si>
    <t>гр10=гр08-гр09</t>
  </si>
  <si>
    <t>гр11=ЕСЛИ[гр10&lt;=0;гр09;гр08]</t>
  </si>
  <si>
    <t>Уровень бюджетной обеспеченности</t>
  </si>
  <si>
    <t>Дотации, отражающие отдельные показатели (условия)</t>
  </si>
  <si>
    <t>гр13=гр11+гр12</t>
  </si>
  <si>
    <t xml:space="preserve">Всего дотации из ОБ на 2024 год </t>
  </si>
  <si>
    <t>Дотация  СП, утвержденная Законом обюджете на первый год планового периода</t>
  </si>
  <si>
    <t>Отклонение размера дотации от дотации  СП, утвержденной Законом о бюджете на первый год планового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</si>
</sst>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"/>
    <numFmt numFmtId="166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 applyAlignment="1">
      <alignment horizontal="right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/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6" xfId="0" applyFont="1" applyFill="1" applyBorder="1" applyAlignment="1">
      <alignment horizontal="left" vertical="top" shrinkToFit="1"/>
    </xf>
    <xf numFmtId="0" fontId="1" fillId="2" borderId="6" xfId="0" applyFont="1" applyFill="1" applyBorder="1" applyAlignment="1">
      <alignment horizontal="left" vertical="top" wrapText="1"/>
    </xf>
    <xf numFmtId="3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6" xfId="0" applyFont="1" applyFill="1" applyBorder="1"/>
    <xf numFmtId="0" fontId="4" fillId="2" borderId="6" xfId="0" applyFont="1" applyFill="1" applyBorder="1" applyAlignment="1">
      <alignment horizontal="right" vertical="top" wrapText="1"/>
    </xf>
    <xf numFmtId="3" fontId="1" fillId="2" borderId="6" xfId="0" applyNumberFormat="1" applyFont="1" applyFill="1" applyBorder="1" applyAlignment="1">
      <alignment horizontal="right" vertical="top" shrinkToFit="1"/>
    </xf>
    <xf numFmtId="164" fontId="1" fillId="2" borderId="6" xfId="0" applyNumberFormat="1" applyFont="1" applyFill="1" applyBorder="1" applyAlignment="1">
      <alignment horizontal="right" vertical="top" shrinkToFit="1"/>
    </xf>
    <xf numFmtId="165" fontId="1" fillId="2" borderId="6" xfId="0" applyNumberFormat="1" applyFont="1" applyFill="1" applyBorder="1" applyAlignment="1">
      <alignment horizontal="right" vertical="top" shrinkToFit="1"/>
    </xf>
    <xf numFmtId="166" fontId="1" fillId="2" borderId="6" xfId="0" applyNumberFormat="1" applyFont="1" applyFill="1" applyBorder="1" applyAlignment="1">
      <alignment horizontal="right" vertical="top" shrinkToFit="1"/>
    </xf>
    <xf numFmtId="0" fontId="1" fillId="2" borderId="7" xfId="0" applyFont="1" applyFill="1" applyBorder="1"/>
    <xf numFmtId="0" fontId="1" fillId="2" borderId="7" xfId="0" applyFont="1" applyFill="1" applyBorder="1" applyAlignment="1">
      <alignment shrinkToFit="1"/>
    </xf>
    <xf numFmtId="0" fontId="5" fillId="2" borderId="7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2" fillId="3" borderId="6" xfId="0" applyFont="1" applyFill="1" applyBorder="1" applyAlignment="1" applyProtection="1">
      <alignment horizontal="center" vertical="center" wrapText="1"/>
      <protection locked="0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164" fontId="1" fillId="2" borderId="6" xfId="0" applyNumberFormat="1" applyFont="1" applyFill="1" applyBorder="1"/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top" wrapText="1" shrinkToFit="1"/>
    </xf>
    <xf numFmtId="49" fontId="1" fillId="2" borderId="4" xfId="0" applyNumberFormat="1" applyFont="1" applyFill="1" applyBorder="1" applyAlignment="1">
      <alignment horizontal="center" vertical="top" wrapText="1" shrinkToFit="1"/>
    </xf>
    <xf numFmtId="49" fontId="1" fillId="2" borderId="5" xfId="0" applyNumberFormat="1" applyFont="1" applyFill="1" applyBorder="1" applyAlignment="1">
      <alignment horizontal="center" vertical="top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tabSelected="1" topLeftCell="B1" workbookViewId="0">
      <pane xSplit="2" ySplit="8" topLeftCell="N82" activePane="bottomRight" state="frozen"/>
      <selection activeCell="B1" sqref="B1"/>
      <selection pane="topRight" activeCell="D1" sqref="D1"/>
      <selection pane="bottomLeft" activeCell="B9" sqref="B9"/>
      <selection pane="bottomRight" activeCell="N101" sqref="N101"/>
    </sheetView>
  </sheetViews>
  <sheetFormatPr defaultRowHeight="15" x14ac:dyDescent="0.25"/>
  <cols>
    <col min="1" max="1" width="0" hidden="1" customWidth="1"/>
    <col min="2" max="2" width="6.42578125" customWidth="1"/>
    <col min="3" max="3" width="38.7109375" customWidth="1"/>
    <col min="4" max="5" width="12" customWidth="1"/>
    <col min="6" max="6" width="10.5703125" customWidth="1"/>
    <col min="7" max="7" width="10.7109375" customWidth="1"/>
    <col min="8" max="8" width="11.5703125" customWidth="1"/>
    <col min="9" max="9" width="11.28515625" customWidth="1"/>
    <col min="10" max="11" width="12.140625" customWidth="1"/>
    <col min="12" max="12" width="12.28515625" customWidth="1"/>
    <col min="13" max="13" width="13.7109375" customWidth="1"/>
    <col min="14" max="14" width="15.140625" customWidth="1"/>
    <col min="15" max="15" width="12.28515625" customWidth="1"/>
    <col min="16" max="16" width="12.5703125" customWidth="1"/>
    <col min="17" max="17" width="17.5703125" customWidth="1"/>
    <col min="18" max="18" width="15.85546875" customWidth="1"/>
  </cols>
  <sheetData>
    <row r="1" spans="1:18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1"/>
      <c r="P1" s="1"/>
      <c r="Q1" s="1"/>
      <c r="R1" s="1"/>
    </row>
    <row r="2" spans="1:18" ht="18" customHeight="1" x14ac:dyDescent="0.25">
      <c r="A2" s="1"/>
      <c r="B2" s="1"/>
      <c r="C2" s="40" t="s">
        <v>202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2"/>
      <c r="P2" s="3"/>
      <c r="Q2" s="4"/>
      <c r="R2" s="4"/>
    </row>
    <row r="3" spans="1:18" x14ac:dyDescent="0.25">
      <c r="A3" s="1"/>
      <c r="B3" s="5"/>
      <c r="C3" s="5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1"/>
      <c r="P3" s="1"/>
      <c r="Q3" s="1"/>
      <c r="R3" s="1"/>
    </row>
    <row r="4" spans="1:18" ht="72" customHeight="1" x14ac:dyDescent="0.25">
      <c r="A4" s="6"/>
      <c r="B4" s="42" t="s">
        <v>0</v>
      </c>
      <c r="C4" s="42" t="s">
        <v>1</v>
      </c>
      <c r="D4" s="36" t="s">
        <v>2</v>
      </c>
      <c r="E4" s="36" t="s">
        <v>3</v>
      </c>
      <c r="F4" s="36" t="s">
        <v>4</v>
      </c>
      <c r="G4" s="36" t="s">
        <v>5</v>
      </c>
      <c r="H4" s="36" t="s">
        <v>6</v>
      </c>
      <c r="I4" s="36" t="s">
        <v>7</v>
      </c>
      <c r="J4" s="36" t="s">
        <v>213</v>
      </c>
      <c r="K4" s="36" t="s">
        <v>8</v>
      </c>
      <c r="L4" s="36" t="s">
        <v>217</v>
      </c>
      <c r="M4" s="36" t="s">
        <v>218</v>
      </c>
      <c r="N4" s="36" t="s">
        <v>9</v>
      </c>
      <c r="O4" s="36" t="s">
        <v>214</v>
      </c>
      <c r="P4" s="36" t="s">
        <v>216</v>
      </c>
      <c r="Q4" s="1"/>
      <c r="R4" s="3"/>
    </row>
    <row r="5" spans="1:18" x14ac:dyDescent="0.25">
      <c r="A5" s="6"/>
      <c r="B5" s="43"/>
      <c r="C5" s="43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1"/>
      <c r="R5" s="3"/>
    </row>
    <row r="6" spans="1:18" ht="40.5" customHeight="1" x14ac:dyDescent="0.25">
      <c r="A6" s="6"/>
      <c r="B6" s="44"/>
      <c r="C6" s="44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1"/>
      <c r="R6" s="3"/>
    </row>
    <row r="7" spans="1:18" ht="25.5" customHeight="1" x14ac:dyDescent="0.25">
      <c r="A7" s="6"/>
      <c r="B7" s="7"/>
      <c r="C7" s="8" t="s">
        <v>10</v>
      </c>
      <c r="D7" s="9" t="s">
        <v>11</v>
      </c>
      <c r="E7" s="9" t="s">
        <v>11</v>
      </c>
      <c r="F7" s="9" t="s">
        <v>12</v>
      </c>
      <c r="G7" s="9"/>
      <c r="H7" s="9"/>
      <c r="I7" s="9"/>
      <c r="J7" s="9"/>
      <c r="K7" s="9" t="s">
        <v>12</v>
      </c>
      <c r="L7" s="9" t="s">
        <v>12</v>
      </c>
      <c r="M7" s="9" t="s">
        <v>12</v>
      </c>
      <c r="N7" s="9" t="s">
        <v>12</v>
      </c>
      <c r="O7" s="9" t="s">
        <v>12</v>
      </c>
      <c r="P7" s="32" t="s">
        <v>12</v>
      </c>
      <c r="Q7" s="1"/>
      <c r="R7" s="1"/>
    </row>
    <row r="8" spans="1:18" ht="33.75" customHeight="1" x14ac:dyDescent="0.25">
      <c r="A8" s="6"/>
      <c r="B8" s="10"/>
      <c r="C8" s="8" t="s">
        <v>13</v>
      </c>
      <c r="D8" s="11" t="s">
        <v>14</v>
      </c>
      <c r="E8" s="11" t="s">
        <v>204</v>
      </c>
      <c r="F8" s="11" t="s">
        <v>15</v>
      </c>
      <c r="G8" s="11" t="s">
        <v>205</v>
      </c>
      <c r="H8" s="31" t="s">
        <v>206</v>
      </c>
      <c r="I8" s="11" t="s">
        <v>207</v>
      </c>
      <c r="J8" s="11" t="s">
        <v>208</v>
      </c>
      <c r="K8" s="31" t="s">
        <v>209</v>
      </c>
      <c r="L8" s="11" t="s">
        <v>210</v>
      </c>
      <c r="M8" s="11" t="s">
        <v>211</v>
      </c>
      <c r="N8" s="11" t="s">
        <v>212</v>
      </c>
      <c r="O8" s="35" t="s">
        <v>16</v>
      </c>
      <c r="P8" s="33" t="s">
        <v>215</v>
      </c>
      <c r="Q8" s="1"/>
      <c r="R8" s="1"/>
    </row>
    <row r="9" spans="1:18" x14ac:dyDescent="0.25">
      <c r="A9" s="12" t="s">
        <v>17</v>
      </c>
      <c r="B9" s="13" t="s">
        <v>18</v>
      </c>
      <c r="C9" s="14" t="s">
        <v>19</v>
      </c>
      <c r="D9" s="15">
        <v>829</v>
      </c>
      <c r="E9" s="15">
        <v>829</v>
      </c>
      <c r="F9" s="16">
        <v>1272.3779999999999</v>
      </c>
      <c r="G9" s="17">
        <v>3.56</v>
      </c>
      <c r="H9" s="17">
        <v>1.0512220162000001</v>
      </c>
      <c r="I9" s="18">
        <v>0.66506290000000001</v>
      </c>
      <c r="J9" s="17">
        <v>1.58063548</v>
      </c>
      <c r="K9" s="16">
        <v>1091.2971815896999</v>
      </c>
      <c r="L9" s="16">
        <v>2381.3000000000002</v>
      </c>
      <c r="M9" s="16">
        <v>-1290.0028184103001</v>
      </c>
      <c r="N9" s="16">
        <v>2381.3000000000002</v>
      </c>
      <c r="O9" s="34">
        <v>649.29999999999995</v>
      </c>
      <c r="P9" s="23">
        <f>+N9+O9</f>
        <v>3030.6000000000004</v>
      </c>
      <c r="Q9" s="19"/>
      <c r="R9" s="1"/>
    </row>
    <row r="10" spans="1:18" x14ac:dyDescent="0.25">
      <c r="A10" s="12" t="s">
        <v>17</v>
      </c>
      <c r="B10" s="13" t="s">
        <v>20</v>
      </c>
      <c r="C10" s="14" t="s">
        <v>21</v>
      </c>
      <c r="D10" s="15">
        <v>1480</v>
      </c>
      <c r="E10" s="15">
        <v>1480</v>
      </c>
      <c r="F10" s="16">
        <v>1649.9690000000001</v>
      </c>
      <c r="G10" s="17">
        <v>3.56</v>
      </c>
      <c r="H10" s="17">
        <v>0.76356655289999997</v>
      </c>
      <c r="I10" s="18">
        <v>0.90402590000000005</v>
      </c>
      <c r="J10" s="17">
        <v>0.8446290675</v>
      </c>
      <c r="K10" s="16">
        <v>3633.053163609</v>
      </c>
      <c r="L10" s="16">
        <v>4629.6000000000004</v>
      </c>
      <c r="M10" s="16">
        <v>-996.54683639100006</v>
      </c>
      <c r="N10" s="16">
        <v>4629.6000000000004</v>
      </c>
      <c r="O10" s="34">
        <v>799.8</v>
      </c>
      <c r="P10" s="23">
        <f t="shared" ref="P10:P73" si="0">+N10+O10</f>
        <v>5429.4000000000005</v>
      </c>
      <c r="Q10" s="19"/>
      <c r="R10" s="1"/>
    </row>
    <row r="11" spans="1:18" x14ac:dyDescent="0.25">
      <c r="A11" s="12" t="s">
        <v>17</v>
      </c>
      <c r="B11" s="13" t="s">
        <v>22</v>
      </c>
      <c r="C11" s="14" t="s">
        <v>23</v>
      </c>
      <c r="D11" s="15">
        <v>812</v>
      </c>
      <c r="E11" s="15">
        <v>812</v>
      </c>
      <c r="F11" s="16">
        <v>6913.9690000000001</v>
      </c>
      <c r="G11" s="17">
        <v>3.56</v>
      </c>
      <c r="H11" s="17">
        <v>5.8318215429000002</v>
      </c>
      <c r="I11" s="18">
        <v>1.1705672</v>
      </c>
      <c r="J11" s="17">
        <v>4.9820476286000002</v>
      </c>
      <c r="K11" s="16">
        <v>0</v>
      </c>
      <c r="L11" s="16">
        <v>2838.7</v>
      </c>
      <c r="M11" s="16">
        <v>-2838.7</v>
      </c>
      <c r="N11" s="16">
        <v>2838.7</v>
      </c>
      <c r="O11" s="34">
        <v>559.29999999999995</v>
      </c>
      <c r="P11" s="23">
        <f t="shared" si="0"/>
        <v>3398</v>
      </c>
      <c r="Q11" s="19"/>
      <c r="R11" s="1"/>
    </row>
    <row r="12" spans="1:18" x14ac:dyDescent="0.25">
      <c r="A12" s="12" t="s">
        <v>17</v>
      </c>
      <c r="B12" s="13" t="s">
        <v>24</v>
      </c>
      <c r="C12" s="14" t="s">
        <v>25</v>
      </c>
      <c r="D12" s="15">
        <v>898</v>
      </c>
      <c r="E12" s="15">
        <v>898</v>
      </c>
      <c r="F12" s="16">
        <v>1949.547</v>
      </c>
      <c r="G12" s="17">
        <v>3.56</v>
      </c>
      <c r="H12" s="17">
        <v>1.4869288919000001</v>
      </c>
      <c r="I12" s="18">
        <v>0.68695870000000003</v>
      </c>
      <c r="J12" s="17">
        <v>2.1645098780000001</v>
      </c>
      <c r="K12" s="16">
        <v>860.86238390460005</v>
      </c>
      <c r="L12" s="16">
        <v>1838.8</v>
      </c>
      <c r="M12" s="16">
        <v>-977.93761609540002</v>
      </c>
      <c r="N12" s="16">
        <v>1838.8</v>
      </c>
      <c r="O12" s="34">
        <v>497.2</v>
      </c>
      <c r="P12" s="23">
        <f t="shared" si="0"/>
        <v>2336</v>
      </c>
      <c r="Q12" s="19"/>
      <c r="R12" s="1"/>
    </row>
    <row r="13" spans="1:18" x14ac:dyDescent="0.25">
      <c r="A13" s="12" t="s">
        <v>17</v>
      </c>
      <c r="B13" s="13" t="s">
        <v>26</v>
      </c>
      <c r="C13" s="14" t="s">
        <v>27</v>
      </c>
      <c r="D13" s="15">
        <v>754</v>
      </c>
      <c r="E13" s="15">
        <v>754</v>
      </c>
      <c r="F13" s="16">
        <v>1621.1310000000001</v>
      </c>
      <c r="G13" s="17">
        <v>3.56</v>
      </c>
      <c r="H13" s="17">
        <v>1.4725823536</v>
      </c>
      <c r="I13" s="18">
        <v>1.1705672</v>
      </c>
      <c r="J13" s="17">
        <v>1.2580075314000001</v>
      </c>
      <c r="K13" s="16">
        <v>2031.7562063062001</v>
      </c>
      <c r="L13" s="16">
        <v>3371.5</v>
      </c>
      <c r="M13" s="16">
        <v>-1339.7437936937999</v>
      </c>
      <c r="N13" s="16">
        <v>3371.5</v>
      </c>
      <c r="O13" s="34">
        <v>423.7</v>
      </c>
      <c r="P13" s="23">
        <f t="shared" si="0"/>
        <v>3795.2</v>
      </c>
      <c r="Q13" s="19"/>
      <c r="R13" s="1"/>
    </row>
    <row r="14" spans="1:18" x14ac:dyDescent="0.25">
      <c r="A14" s="12" t="s">
        <v>17</v>
      </c>
      <c r="B14" s="13" t="s">
        <v>28</v>
      </c>
      <c r="C14" s="14" t="s">
        <v>29</v>
      </c>
      <c r="D14" s="15">
        <v>409</v>
      </c>
      <c r="E14" s="15">
        <v>409</v>
      </c>
      <c r="F14" s="16">
        <v>69.716999999999999</v>
      </c>
      <c r="G14" s="17">
        <v>3.56</v>
      </c>
      <c r="H14" s="17">
        <v>0.1167476668</v>
      </c>
      <c r="I14" s="18">
        <v>1.4872192</v>
      </c>
      <c r="J14" s="17">
        <v>7.8500645199999997E-2</v>
      </c>
      <c r="K14" s="16">
        <v>2117.7008482657002</v>
      </c>
      <c r="L14" s="16">
        <v>2270.3000000000002</v>
      </c>
      <c r="M14" s="16">
        <v>-152.59915173429999</v>
      </c>
      <c r="N14" s="16">
        <v>2270.3000000000002</v>
      </c>
      <c r="O14" s="34">
        <v>1125.5</v>
      </c>
      <c r="P14" s="23">
        <f t="shared" si="0"/>
        <v>3395.8</v>
      </c>
      <c r="Q14" s="19"/>
      <c r="R14" s="1"/>
    </row>
    <row r="15" spans="1:18" x14ac:dyDescent="0.25">
      <c r="A15" s="12" t="s">
        <v>17</v>
      </c>
      <c r="B15" s="13" t="s">
        <v>30</v>
      </c>
      <c r="C15" s="14" t="s">
        <v>31</v>
      </c>
      <c r="D15" s="15">
        <v>1164</v>
      </c>
      <c r="E15" s="15">
        <v>1164</v>
      </c>
      <c r="F15" s="16">
        <v>357.005</v>
      </c>
      <c r="G15" s="17">
        <v>3.56</v>
      </c>
      <c r="H15" s="17">
        <v>0.21006521619999999</v>
      </c>
      <c r="I15" s="18">
        <v>0.95187140000000003</v>
      </c>
      <c r="J15" s="17">
        <v>0.2206865509</v>
      </c>
      <c r="K15" s="16">
        <v>3699.8868705584</v>
      </c>
      <c r="L15" s="16">
        <v>4560.8</v>
      </c>
      <c r="M15" s="16">
        <v>-860.91312944159995</v>
      </c>
      <c r="N15" s="16">
        <v>4560.8</v>
      </c>
      <c r="O15" s="34">
        <v>1051.2</v>
      </c>
      <c r="P15" s="23">
        <f t="shared" si="0"/>
        <v>5612</v>
      </c>
      <c r="Q15" s="19"/>
      <c r="R15" s="1"/>
    </row>
    <row r="16" spans="1:18" x14ac:dyDescent="0.25">
      <c r="A16" s="12" t="s">
        <v>17</v>
      </c>
      <c r="B16" s="13" t="s">
        <v>32</v>
      </c>
      <c r="C16" s="14" t="s">
        <v>33</v>
      </c>
      <c r="D16" s="15">
        <v>412</v>
      </c>
      <c r="E16" s="15">
        <v>412</v>
      </c>
      <c r="F16" s="16">
        <v>118.502</v>
      </c>
      <c r="G16" s="17">
        <v>3.56</v>
      </c>
      <c r="H16" s="17">
        <v>0.19699776150000001</v>
      </c>
      <c r="I16" s="18">
        <v>1.4872192</v>
      </c>
      <c r="J16" s="17">
        <v>0.13246047490000001</v>
      </c>
      <c r="K16" s="16">
        <v>2100.1710672808999</v>
      </c>
      <c r="L16" s="16">
        <v>1970.7</v>
      </c>
      <c r="M16" s="16">
        <v>129.4710672809</v>
      </c>
      <c r="N16" s="16">
        <v>2100.1999999999998</v>
      </c>
      <c r="O16" s="34">
        <v>849.2</v>
      </c>
      <c r="P16" s="23">
        <f t="shared" si="0"/>
        <v>2949.3999999999996</v>
      </c>
      <c r="Q16" s="19"/>
      <c r="R16" s="1"/>
    </row>
    <row r="17" spans="1:18" x14ac:dyDescent="0.25">
      <c r="A17" s="12" t="s">
        <v>17</v>
      </c>
      <c r="B17" s="13" t="s">
        <v>34</v>
      </c>
      <c r="C17" s="14" t="s">
        <v>35</v>
      </c>
      <c r="D17" s="15">
        <v>1051</v>
      </c>
      <c r="E17" s="15">
        <v>1051</v>
      </c>
      <c r="F17" s="16">
        <v>696.26</v>
      </c>
      <c r="G17" s="17">
        <v>3.56</v>
      </c>
      <c r="H17" s="17">
        <v>0.45373424350000002</v>
      </c>
      <c r="I17" s="18">
        <v>1.2088597999999999</v>
      </c>
      <c r="J17" s="17">
        <v>0.37534066690000001</v>
      </c>
      <c r="K17" s="16">
        <v>4046.1467833478</v>
      </c>
      <c r="L17" s="16">
        <v>4583.1000000000004</v>
      </c>
      <c r="M17" s="16">
        <v>-536.95321665220001</v>
      </c>
      <c r="N17" s="16">
        <v>4583.1000000000004</v>
      </c>
      <c r="O17" s="34">
        <v>2675</v>
      </c>
      <c r="P17" s="23">
        <f t="shared" si="0"/>
        <v>7258.1</v>
      </c>
      <c r="Q17" s="19"/>
      <c r="R17" s="1"/>
    </row>
    <row r="18" spans="1:18" x14ac:dyDescent="0.25">
      <c r="A18" s="12" t="s">
        <v>17</v>
      </c>
      <c r="B18" s="13" t="s">
        <v>36</v>
      </c>
      <c r="C18" s="14" t="s">
        <v>37</v>
      </c>
      <c r="D18" s="15">
        <v>1472</v>
      </c>
      <c r="E18" s="15">
        <v>1472</v>
      </c>
      <c r="F18" s="16">
        <v>1352.0630000000001</v>
      </c>
      <c r="G18" s="17">
        <v>3.56</v>
      </c>
      <c r="H18" s="17">
        <v>0.62910327399999999</v>
      </c>
      <c r="I18" s="18">
        <v>1.2088597999999999</v>
      </c>
      <c r="J18" s="17">
        <v>0.52041045119999996</v>
      </c>
      <c r="K18" s="16">
        <v>5408.7721678733997</v>
      </c>
      <c r="L18" s="16">
        <v>6897.9</v>
      </c>
      <c r="M18" s="16">
        <v>-1489.1278321266</v>
      </c>
      <c r="N18" s="16">
        <v>6897.9</v>
      </c>
      <c r="O18" s="34">
        <v>2863</v>
      </c>
      <c r="P18" s="23">
        <f t="shared" si="0"/>
        <v>9760.9</v>
      </c>
      <c r="Q18" s="19"/>
      <c r="R18" s="1"/>
    </row>
    <row r="19" spans="1:18" x14ac:dyDescent="0.25">
      <c r="A19" s="12" t="s">
        <v>17</v>
      </c>
      <c r="B19" s="13" t="s">
        <v>38</v>
      </c>
      <c r="C19" s="14" t="s">
        <v>39</v>
      </c>
      <c r="D19" s="15">
        <v>3092</v>
      </c>
      <c r="E19" s="15">
        <v>3092</v>
      </c>
      <c r="F19" s="16">
        <v>1811.4480000000001</v>
      </c>
      <c r="G19" s="17">
        <v>3.56</v>
      </c>
      <c r="H19" s="17">
        <v>0.40125385089999999</v>
      </c>
      <c r="I19" s="18">
        <v>0.92951620000000001</v>
      </c>
      <c r="J19" s="17">
        <v>0.43168032029999998</v>
      </c>
      <c r="K19" s="16">
        <v>8990.9912547174008</v>
      </c>
      <c r="L19" s="16">
        <v>10922.6</v>
      </c>
      <c r="M19" s="16">
        <v>-1931.6087452826</v>
      </c>
      <c r="N19" s="16">
        <v>10922.6</v>
      </c>
      <c r="O19" s="34">
        <v>2826.4</v>
      </c>
      <c r="P19" s="23">
        <f t="shared" si="0"/>
        <v>13749</v>
      </c>
      <c r="Q19" s="19"/>
      <c r="R19" s="1"/>
    </row>
    <row r="20" spans="1:18" x14ac:dyDescent="0.25">
      <c r="A20" s="12" t="s">
        <v>17</v>
      </c>
      <c r="B20" s="13" t="s">
        <v>40</v>
      </c>
      <c r="C20" s="14" t="s">
        <v>41</v>
      </c>
      <c r="D20" s="15">
        <v>991</v>
      </c>
      <c r="E20" s="15">
        <v>991</v>
      </c>
      <c r="F20" s="16">
        <v>1278.414</v>
      </c>
      <c r="G20" s="17">
        <v>3.56</v>
      </c>
      <c r="H20" s="17">
        <v>0.88354910360000005</v>
      </c>
      <c r="I20" s="18">
        <v>1.1774437</v>
      </c>
      <c r="J20" s="17">
        <v>0.75039605170000001</v>
      </c>
      <c r="K20" s="16">
        <v>3278.3771142052001</v>
      </c>
      <c r="L20" s="16">
        <v>4789</v>
      </c>
      <c r="M20" s="16">
        <v>-1510.6228857947999</v>
      </c>
      <c r="N20" s="16">
        <v>4789</v>
      </c>
      <c r="O20" s="34">
        <v>1415.5</v>
      </c>
      <c r="P20" s="23">
        <f t="shared" si="0"/>
        <v>6204.5</v>
      </c>
      <c r="Q20" s="19"/>
      <c r="R20" s="1"/>
    </row>
    <row r="21" spans="1:18" x14ac:dyDescent="0.25">
      <c r="A21" s="12" t="s">
        <v>17</v>
      </c>
      <c r="B21" s="13" t="s">
        <v>42</v>
      </c>
      <c r="C21" s="14" t="s">
        <v>43</v>
      </c>
      <c r="D21" s="15">
        <v>1185</v>
      </c>
      <c r="E21" s="15">
        <v>1185</v>
      </c>
      <c r="F21" s="16">
        <v>2938.6190000000001</v>
      </c>
      <c r="G21" s="17">
        <v>3.56</v>
      </c>
      <c r="H21" s="17">
        <v>1.6984695255</v>
      </c>
      <c r="I21" s="18">
        <v>1.1774437</v>
      </c>
      <c r="J21" s="17">
        <v>1.4425059351</v>
      </c>
      <c r="K21" s="16">
        <v>2954.4776051070999</v>
      </c>
      <c r="L21" s="16">
        <v>3854.7</v>
      </c>
      <c r="M21" s="16">
        <v>-900.22239489289996</v>
      </c>
      <c r="N21" s="16">
        <v>3854.7</v>
      </c>
      <c r="O21" s="34">
        <v>661</v>
      </c>
      <c r="P21" s="23">
        <f t="shared" si="0"/>
        <v>4515.7</v>
      </c>
      <c r="Q21" s="19"/>
      <c r="R21" s="1"/>
    </row>
    <row r="22" spans="1:18" x14ac:dyDescent="0.25">
      <c r="A22" s="12" t="s">
        <v>17</v>
      </c>
      <c r="B22" s="13" t="s">
        <v>44</v>
      </c>
      <c r="C22" s="14" t="s">
        <v>45</v>
      </c>
      <c r="D22" s="15">
        <v>1399</v>
      </c>
      <c r="E22" s="15">
        <v>1399</v>
      </c>
      <c r="F22" s="16">
        <v>3396.1060000000002</v>
      </c>
      <c r="G22" s="17">
        <v>3.56</v>
      </c>
      <c r="H22" s="17">
        <v>1.6626328222</v>
      </c>
      <c r="I22" s="18">
        <v>1.1774437</v>
      </c>
      <c r="J22" s="17">
        <v>1.4120699123</v>
      </c>
      <c r="K22" s="16">
        <v>3538.1643829741001</v>
      </c>
      <c r="L22" s="16">
        <v>4530.2</v>
      </c>
      <c r="M22" s="16">
        <v>-992.03561702590002</v>
      </c>
      <c r="N22" s="16">
        <v>4530.2</v>
      </c>
      <c r="O22" s="34">
        <v>884.3</v>
      </c>
      <c r="P22" s="23">
        <f t="shared" si="0"/>
        <v>5414.5</v>
      </c>
      <c r="Q22" s="19"/>
      <c r="R22" s="1"/>
    </row>
    <row r="23" spans="1:18" x14ac:dyDescent="0.25">
      <c r="A23" s="12" t="s">
        <v>17</v>
      </c>
      <c r="B23" s="13" t="s">
        <v>46</v>
      </c>
      <c r="C23" s="14" t="s">
        <v>47</v>
      </c>
      <c r="D23" s="15">
        <v>1481</v>
      </c>
      <c r="E23" s="15">
        <v>1481</v>
      </c>
      <c r="F23" s="16">
        <v>1800.2570000000001</v>
      </c>
      <c r="G23" s="17">
        <v>3.56</v>
      </c>
      <c r="H23" s="17">
        <v>0.83255374150000006</v>
      </c>
      <c r="I23" s="18">
        <v>1.2970625</v>
      </c>
      <c r="J23" s="17">
        <v>0.64187634869999999</v>
      </c>
      <c r="K23" s="16">
        <v>5605.5683512856003</v>
      </c>
      <c r="L23" s="16">
        <v>6470.9</v>
      </c>
      <c r="M23" s="16">
        <v>-865.33164871439999</v>
      </c>
      <c r="N23" s="16">
        <v>6470.9</v>
      </c>
      <c r="O23" s="34">
        <v>1768.5</v>
      </c>
      <c r="P23" s="23">
        <f t="shared" si="0"/>
        <v>8239.4</v>
      </c>
      <c r="Q23" s="19"/>
      <c r="R23" s="1"/>
    </row>
    <row r="24" spans="1:18" x14ac:dyDescent="0.25">
      <c r="A24" s="12" t="s">
        <v>17</v>
      </c>
      <c r="B24" s="13" t="s">
        <v>48</v>
      </c>
      <c r="C24" s="14" t="s">
        <v>49</v>
      </c>
      <c r="D24" s="15">
        <v>393</v>
      </c>
      <c r="E24" s="15">
        <v>393</v>
      </c>
      <c r="F24" s="16">
        <v>345.726</v>
      </c>
      <c r="G24" s="17">
        <v>3.56</v>
      </c>
      <c r="H24" s="17">
        <v>0.60252118040000002</v>
      </c>
      <c r="I24" s="18">
        <v>1.2970625</v>
      </c>
      <c r="J24" s="17">
        <v>0.46452748449999998</v>
      </c>
      <c r="K24" s="16">
        <v>1577.9033786168</v>
      </c>
      <c r="L24" s="16">
        <v>2325.6</v>
      </c>
      <c r="M24" s="16">
        <v>-747.69662138319995</v>
      </c>
      <c r="N24" s="16">
        <v>2325.6</v>
      </c>
      <c r="O24" s="34">
        <v>2040.5</v>
      </c>
      <c r="P24" s="23">
        <f t="shared" si="0"/>
        <v>4366.1000000000004</v>
      </c>
      <c r="Q24" s="19"/>
      <c r="R24" s="1"/>
    </row>
    <row r="25" spans="1:18" x14ac:dyDescent="0.25">
      <c r="A25" s="12" t="s">
        <v>17</v>
      </c>
      <c r="B25" s="13" t="s">
        <v>50</v>
      </c>
      <c r="C25" s="14" t="s">
        <v>51</v>
      </c>
      <c r="D25" s="15">
        <v>1373</v>
      </c>
      <c r="E25" s="15">
        <v>1373</v>
      </c>
      <c r="F25" s="16">
        <v>2006.0050000000001</v>
      </c>
      <c r="G25" s="17">
        <v>3.56</v>
      </c>
      <c r="H25" s="17">
        <v>1.0006778829</v>
      </c>
      <c r="I25" s="18">
        <v>0.93382830000000006</v>
      </c>
      <c r="J25" s="17">
        <v>1.0715865892000001</v>
      </c>
      <c r="K25" s="16">
        <v>3190.5099377885999</v>
      </c>
      <c r="L25" s="16">
        <v>5444.7</v>
      </c>
      <c r="M25" s="16">
        <v>-2254.1900622113999</v>
      </c>
      <c r="N25" s="16">
        <v>5444.7</v>
      </c>
      <c r="O25" s="34">
        <v>1043.9000000000001</v>
      </c>
      <c r="P25" s="23">
        <f t="shared" si="0"/>
        <v>6488.6</v>
      </c>
      <c r="Q25" s="19"/>
      <c r="R25" s="1"/>
    </row>
    <row r="26" spans="1:18" x14ac:dyDescent="0.25">
      <c r="A26" s="12" t="s">
        <v>17</v>
      </c>
      <c r="B26" s="13" t="s">
        <v>52</v>
      </c>
      <c r="C26" s="14" t="s">
        <v>53</v>
      </c>
      <c r="D26" s="15">
        <v>643</v>
      </c>
      <c r="E26" s="15">
        <v>643</v>
      </c>
      <c r="F26" s="16">
        <v>1768.2139999999999</v>
      </c>
      <c r="G26" s="17">
        <v>3.56</v>
      </c>
      <c r="H26" s="17">
        <v>1.8834612044000001</v>
      </c>
      <c r="I26" s="18">
        <v>1.2970625</v>
      </c>
      <c r="J26" s="17">
        <v>1.4520974928999999</v>
      </c>
      <c r="K26" s="16">
        <v>1758.0142730806999</v>
      </c>
      <c r="L26" s="16">
        <v>1613.4</v>
      </c>
      <c r="M26" s="16">
        <v>144.6142730807</v>
      </c>
      <c r="N26" s="16">
        <v>1758</v>
      </c>
      <c r="O26" s="34">
        <v>226.9</v>
      </c>
      <c r="P26" s="23">
        <f t="shared" si="0"/>
        <v>1984.9</v>
      </c>
      <c r="Q26" s="19"/>
      <c r="R26" s="1"/>
    </row>
    <row r="27" spans="1:18" x14ac:dyDescent="0.25">
      <c r="A27" s="12" t="s">
        <v>17</v>
      </c>
      <c r="B27" s="13" t="s">
        <v>54</v>
      </c>
      <c r="C27" s="14" t="s">
        <v>55</v>
      </c>
      <c r="D27" s="15">
        <v>1735</v>
      </c>
      <c r="E27" s="15">
        <v>1735</v>
      </c>
      <c r="F27" s="16">
        <v>2130.009</v>
      </c>
      <c r="G27" s="17">
        <v>3.56</v>
      </c>
      <c r="H27" s="17">
        <v>0.84084275500000005</v>
      </c>
      <c r="I27" s="18">
        <v>1.2220576999999999</v>
      </c>
      <c r="J27" s="17">
        <v>0.68805487249999997</v>
      </c>
      <c r="K27" s="16">
        <v>6089.2994099624002</v>
      </c>
      <c r="L27" s="16">
        <v>4553</v>
      </c>
      <c r="M27" s="16">
        <v>1536.2994099624</v>
      </c>
      <c r="N27" s="16">
        <v>6089.3</v>
      </c>
      <c r="O27" s="34">
        <v>0</v>
      </c>
      <c r="P27" s="23">
        <f t="shared" si="0"/>
        <v>6089.3</v>
      </c>
      <c r="Q27" s="19"/>
      <c r="R27" s="1"/>
    </row>
    <row r="28" spans="1:18" x14ac:dyDescent="0.25">
      <c r="A28" s="12" t="s">
        <v>17</v>
      </c>
      <c r="B28" s="13" t="s">
        <v>56</v>
      </c>
      <c r="C28" s="14" t="s">
        <v>57</v>
      </c>
      <c r="D28" s="15">
        <v>4279</v>
      </c>
      <c r="E28" s="15">
        <v>4279</v>
      </c>
      <c r="F28" s="16">
        <v>9379.4860000000008</v>
      </c>
      <c r="G28" s="17">
        <v>3.56</v>
      </c>
      <c r="H28" s="17">
        <v>1.5013072439999999</v>
      </c>
      <c r="I28" s="18">
        <v>0.99915370000000003</v>
      </c>
      <c r="J28" s="17">
        <v>1.5025788765000001</v>
      </c>
      <c r="K28" s="16">
        <v>8796.2544119255999</v>
      </c>
      <c r="L28" s="16">
        <v>3900.5</v>
      </c>
      <c r="M28" s="16">
        <v>4895.7544119255999</v>
      </c>
      <c r="N28" s="16">
        <v>8796.2000000000007</v>
      </c>
      <c r="O28" s="34">
        <v>0</v>
      </c>
      <c r="P28" s="23">
        <f t="shared" si="0"/>
        <v>8796.2000000000007</v>
      </c>
      <c r="Q28" s="19"/>
      <c r="R28" s="1"/>
    </row>
    <row r="29" spans="1:18" x14ac:dyDescent="0.25">
      <c r="A29" s="12" t="s">
        <v>17</v>
      </c>
      <c r="B29" s="13" t="s">
        <v>58</v>
      </c>
      <c r="C29" s="14" t="s">
        <v>59</v>
      </c>
      <c r="D29" s="15">
        <v>3945</v>
      </c>
      <c r="E29" s="15">
        <v>3945</v>
      </c>
      <c r="F29" s="16">
        <v>7663.143</v>
      </c>
      <c r="G29" s="17">
        <v>3.56</v>
      </c>
      <c r="H29" s="17">
        <v>1.3304322063</v>
      </c>
      <c r="I29" s="18">
        <v>0.87458860000000005</v>
      </c>
      <c r="J29" s="17">
        <v>1.5212091792</v>
      </c>
      <c r="K29" s="16">
        <v>7034.3421620941999</v>
      </c>
      <c r="L29" s="16">
        <v>9681.4</v>
      </c>
      <c r="M29" s="16">
        <v>-2647.0578379058002</v>
      </c>
      <c r="N29" s="16">
        <v>9681.4</v>
      </c>
      <c r="O29" s="34">
        <v>1447.8</v>
      </c>
      <c r="P29" s="23">
        <f t="shared" si="0"/>
        <v>11129.199999999999</v>
      </c>
      <c r="Q29" s="19"/>
      <c r="R29" s="1"/>
    </row>
    <row r="30" spans="1:18" x14ac:dyDescent="0.25">
      <c r="A30" s="12" t="s">
        <v>17</v>
      </c>
      <c r="B30" s="13" t="s">
        <v>60</v>
      </c>
      <c r="C30" s="14" t="s">
        <v>61</v>
      </c>
      <c r="D30" s="15">
        <v>4413</v>
      </c>
      <c r="E30" s="15">
        <v>4413</v>
      </c>
      <c r="F30" s="16">
        <v>9115.8520000000008</v>
      </c>
      <c r="G30" s="17">
        <v>3.56</v>
      </c>
      <c r="H30" s="17">
        <v>1.4148036294999999</v>
      </c>
      <c r="I30" s="18">
        <v>0.69028909999999999</v>
      </c>
      <c r="J30" s="17">
        <v>2.0495812979000001</v>
      </c>
      <c r="K30" s="16">
        <v>4601.1066249459</v>
      </c>
      <c r="L30" s="16">
        <v>4004.8</v>
      </c>
      <c r="M30" s="16">
        <v>596.30662494590001</v>
      </c>
      <c r="N30" s="16">
        <v>4601.1000000000004</v>
      </c>
      <c r="O30" s="34">
        <v>1627.5</v>
      </c>
      <c r="P30" s="23">
        <f t="shared" si="0"/>
        <v>6228.6</v>
      </c>
      <c r="Q30" s="19"/>
      <c r="R30" s="1"/>
    </row>
    <row r="31" spans="1:18" x14ac:dyDescent="0.25">
      <c r="A31" s="12" t="s">
        <v>17</v>
      </c>
      <c r="B31" s="13" t="s">
        <v>62</v>
      </c>
      <c r="C31" s="14" t="s">
        <v>63</v>
      </c>
      <c r="D31" s="15">
        <v>6175</v>
      </c>
      <c r="E31" s="15">
        <v>6175</v>
      </c>
      <c r="F31" s="16">
        <v>23304.260999999999</v>
      </c>
      <c r="G31" s="17">
        <v>3.56</v>
      </c>
      <c r="H31" s="17">
        <v>2.5848253293000001</v>
      </c>
      <c r="I31" s="18">
        <v>0.85558800000000002</v>
      </c>
      <c r="J31" s="17">
        <v>3.0211098441000002</v>
      </c>
      <c r="K31" s="16">
        <v>2847.0945956106002</v>
      </c>
      <c r="L31" s="16">
        <v>2000.5</v>
      </c>
      <c r="M31" s="16">
        <v>846.59459561059998</v>
      </c>
      <c r="N31" s="16">
        <v>2847.1</v>
      </c>
      <c r="O31" s="34">
        <v>782.7</v>
      </c>
      <c r="P31" s="23">
        <f t="shared" si="0"/>
        <v>3629.8</v>
      </c>
      <c r="Q31" s="19"/>
      <c r="R31" s="1"/>
    </row>
    <row r="32" spans="1:18" x14ac:dyDescent="0.25">
      <c r="A32" s="12" t="s">
        <v>17</v>
      </c>
      <c r="B32" s="13" t="s">
        <v>64</v>
      </c>
      <c r="C32" s="14" t="s">
        <v>65</v>
      </c>
      <c r="D32" s="15">
        <v>2192</v>
      </c>
      <c r="E32" s="15">
        <v>2192</v>
      </c>
      <c r="F32" s="16">
        <v>2796.9609999999998</v>
      </c>
      <c r="G32" s="17">
        <v>3.56</v>
      </c>
      <c r="H32" s="17">
        <v>0.87393410530000004</v>
      </c>
      <c r="I32" s="18">
        <v>0.93688360000000004</v>
      </c>
      <c r="J32" s="17">
        <v>0.9328096951</v>
      </c>
      <c r="K32" s="16">
        <v>5395.3263515417002</v>
      </c>
      <c r="L32" s="16">
        <v>4071.2</v>
      </c>
      <c r="M32" s="16">
        <v>1324.1263515416999</v>
      </c>
      <c r="N32" s="16">
        <v>5395.3</v>
      </c>
      <c r="O32" s="34">
        <v>0</v>
      </c>
      <c r="P32" s="23">
        <f t="shared" si="0"/>
        <v>5395.3</v>
      </c>
      <c r="Q32" s="19"/>
      <c r="R32" s="1"/>
    </row>
    <row r="33" spans="1:18" x14ac:dyDescent="0.25">
      <c r="A33" s="12" t="s">
        <v>17</v>
      </c>
      <c r="B33" s="13" t="s">
        <v>66</v>
      </c>
      <c r="C33" s="14" t="s">
        <v>67</v>
      </c>
      <c r="D33" s="15">
        <v>10403</v>
      </c>
      <c r="E33" s="15">
        <v>10403</v>
      </c>
      <c r="F33" s="16">
        <v>35344.398000000001</v>
      </c>
      <c r="G33" s="17">
        <v>3.56</v>
      </c>
      <c r="H33" s="17">
        <v>2.326991611</v>
      </c>
      <c r="I33" s="18">
        <v>0.67835939999999995</v>
      </c>
      <c r="J33" s="17">
        <v>3.4303226445999999</v>
      </c>
      <c r="K33" s="16">
        <v>915.12957478739997</v>
      </c>
      <c r="L33" s="16">
        <v>0</v>
      </c>
      <c r="M33" s="16">
        <v>915.12957478739997</v>
      </c>
      <c r="N33" s="16">
        <v>915.1</v>
      </c>
      <c r="O33" s="34">
        <v>3762.9</v>
      </c>
      <c r="P33" s="23">
        <f t="shared" si="0"/>
        <v>4678</v>
      </c>
      <c r="Q33" s="19"/>
      <c r="R33" s="1"/>
    </row>
    <row r="34" spans="1:18" x14ac:dyDescent="0.25">
      <c r="A34" s="12" t="s">
        <v>17</v>
      </c>
      <c r="B34" s="13" t="s">
        <v>68</v>
      </c>
      <c r="C34" s="14" t="s">
        <v>69</v>
      </c>
      <c r="D34" s="15">
        <v>1123</v>
      </c>
      <c r="E34" s="15">
        <v>1123</v>
      </c>
      <c r="F34" s="16">
        <v>1417.482</v>
      </c>
      <c r="G34" s="17">
        <v>3.56</v>
      </c>
      <c r="H34" s="17">
        <v>0.86451119899999995</v>
      </c>
      <c r="I34" s="18">
        <v>0.83761750000000001</v>
      </c>
      <c r="J34" s="17">
        <v>1.0321073748</v>
      </c>
      <c r="K34" s="16">
        <v>2377.84817441</v>
      </c>
      <c r="L34" s="16">
        <v>2646.4</v>
      </c>
      <c r="M34" s="16">
        <v>-268.55182559000002</v>
      </c>
      <c r="N34" s="16">
        <v>2646.4</v>
      </c>
      <c r="O34" s="34">
        <v>532</v>
      </c>
      <c r="P34" s="23">
        <f t="shared" si="0"/>
        <v>3178.4</v>
      </c>
      <c r="Q34" s="19"/>
      <c r="R34" s="1"/>
    </row>
    <row r="35" spans="1:18" x14ac:dyDescent="0.25">
      <c r="A35" s="12" t="s">
        <v>17</v>
      </c>
      <c r="B35" s="13" t="s">
        <v>70</v>
      </c>
      <c r="C35" s="14" t="s">
        <v>71</v>
      </c>
      <c r="D35" s="15">
        <v>3316</v>
      </c>
      <c r="E35" s="15">
        <v>3316</v>
      </c>
      <c r="F35" s="16">
        <v>5793.607</v>
      </c>
      <c r="G35" s="17">
        <v>3.56</v>
      </c>
      <c r="H35" s="17">
        <v>1.1966505298000001</v>
      </c>
      <c r="I35" s="18">
        <v>0.61157360000000005</v>
      </c>
      <c r="J35" s="17">
        <v>1.9566746011</v>
      </c>
      <c r="K35" s="16">
        <v>3251.5087281619999</v>
      </c>
      <c r="L35" s="16">
        <v>2808.6</v>
      </c>
      <c r="M35" s="16">
        <v>442.90872816199999</v>
      </c>
      <c r="N35" s="16">
        <v>3251.5</v>
      </c>
      <c r="O35" s="34">
        <v>826.6</v>
      </c>
      <c r="P35" s="23">
        <f t="shared" si="0"/>
        <v>4078.1</v>
      </c>
      <c r="Q35" s="19"/>
      <c r="R35" s="1"/>
    </row>
    <row r="36" spans="1:18" x14ac:dyDescent="0.25">
      <c r="A36" s="12" t="s">
        <v>17</v>
      </c>
      <c r="B36" s="13" t="s">
        <v>72</v>
      </c>
      <c r="C36" s="14" t="s">
        <v>73</v>
      </c>
      <c r="D36" s="15">
        <v>1146</v>
      </c>
      <c r="E36" s="15">
        <v>1146</v>
      </c>
      <c r="F36" s="16">
        <v>718.73199999999997</v>
      </c>
      <c r="G36" s="17">
        <v>3.56</v>
      </c>
      <c r="H36" s="17">
        <v>0.42955145140000001</v>
      </c>
      <c r="I36" s="18">
        <v>1.22241</v>
      </c>
      <c r="J36" s="17">
        <v>0.35139720009999997</v>
      </c>
      <c r="K36" s="16">
        <v>4494.8734583250998</v>
      </c>
      <c r="L36" s="16">
        <v>3930.6</v>
      </c>
      <c r="M36" s="16">
        <v>564.27345832510002</v>
      </c>
      <c r="N36" s="16">
        <v>4494.8999999999996</v>
      </c>
      <c r="O36" s="34">
        <v>387.9</v>
      </c>
      <c r="P36" s="23">
        <f t="shared" si="0"/>
        <v>4882.7999999999993</v>
      </c>
      <c r="Q36" s="19"/>
      <c r="R36" s="1"/>
    </row>
    <row r="37" spans="1:18" x14ac:dyDescent="0.25">
      <c r="A37" s="12" t="s">
        <v>17</v>
      </c>
      <c r="B37" s="13" t="s">
        <v>74</v>
      </c>
      <c r="C37" s="14" t="s">
        <v>75</v>
      </c>
      <c r="D37" s="15">
        <v>1700</v>
      </c>
      <c r="E37" s="15">
        <v>1700</v>
      </c>
      <c r="F37" s="16">
        <v>2047.3150000000001</v>
      </c>
      <c r="G37" s="17">
        <v>3.56</v>
      </c>
      <c r="H37" s="17">
        <v>0.82483783590000004</v>
      </c>
      <c r="I37" s="18">
        <v>0.61156449999999996</v>
      </c>
      <c r="J37" s="17">
        <v>1.3487340025000001</v>
      </c>
      <c r="K37" s="16">
        <v>2298.9640330177999</v>
      </c>
      <c r="L37" s="16">
        <v>1932.1</v>
      </c>
      <c r="M37" s="16">
        <v>366.86403301780001</v>
      </c>
      <c r="N37" s="16">
        <v>2299</v>
      </c>
      <c r="O37" s="34">
        <v>0</v>
      </c>
      <c r="P37" s="23">
        <f t="shared" si="0"/>
        <v>2299</v>
      </c>
      <c r="Q37" s="19"/>
      <c r="R37" s="1"/>
    </row>
    <row r="38" spans="1:18" x14ac:dyDescent="0.25">
      <c r="A38" s="12" t="s">
        <v>17</v>
      </c>
      <c r="B38" s="13" t="s">
        <v>76</v>
      </c>
      <c r="C38" s="14" t="s">
        <v>77</v>
      </c>
      <c r="D38" s="15">
        <v>1789</v>
      </c>
      <c r="E38" s="15">
        <v>1789</v>
      </c>
      <c r="F38" s="16">
        <v>3539.2370000000001</v>
      </c>
      <c r="G38" s="17">
        <v>3.56</v>
      </c>
      <c r="H38" s="17">
        <v>1.3549776512</v>
      </c>
      <c r="I38" s="18">
        <v>0.92360350000000002</v>
      </c>
      <c r="J38" s="17">
        <v>1.4670555614</v>
      </c>
      <c r="K38" s="16">
        <v>3458.2278969368999</v>
      </c>
      <c r="L38" s="16">
        <v>6179.7</v>
      </c>
      <c r="M38" s="16">
        <v>-2721.4721030630999</v>
      </c>
      <c r="N38" s="16">
        <v>6179.7</v>
      </c>
      <c r="O38" s="34">
        <v>1354.3</v>
      </c>
      <c r="P38" s="23">
        <f t="shared" si="0"/>
        <v>7534</v>
      </c>
      <c r="Q38" s="19"/>
      <c r="R38" s="1"/>
    </row>
    <row r="39" spans="1:18" x14ac:dyDescent="0.25">
      <c r="A39" s="12" t="s">
        <v>17</v>
      </c>
      <c r="B39" s="13" t="s">
        <v>78</v>
      </c>
      <c r="C39" s="14" t="s">
        <v>79</v>
      </c>
      <c r="D39" s="15">
        <v>839</v>
      </c>
      <c r="E39" s="15">
        <v>839</v>
      </c>
      <c r="F39" s="16">
        <v>704.87400000000002</v>
      </c>
      <c r="G39" s="17">
        <v>3.56</v>
      </c>
      <c r="H39" s="17">
        <v>0.57541656190000001</v>
      </c>
      <c r="I39" s="18">
        <v>1.2969596999999999</v>
      </c>
      <c r="J39" s="17">
        <v>0.4436657222</v>
      </c>
      <c r="K39" s="16">
        <v>3391.0366148594999</v>
      </c>
      <c r="L39" s="16">
        <v>3652.8</v>
      </c>
      <c r="M39" s="16">
        <v>-261.76338514050002</v>
      </c>
      <c r="N39" s="16">
        <v>3652.8</v>
      </c>
      <c r="O39" s="34">
        <v>534.20000000000005</v>
      </c>
      <c r="P39" s="23">
        <f t="shared" si="0"/>
        <v>4187</v>
      </c>
      <c r="Q39" s="19"/>
      <c r="R39" s="1"/>
    </row>
    <row r="40" spans="1:18" x14ac:dyDescent="0.25">
      <c r="A40" s="12" t="s">
        <v>17</v>
      </c>
      <c r="B40" s="13" t="s">
        <v>80</v>
      </c>
      <c r="C40" s="14" t="s">
        <v>81</v>
      </c>
      <c r="D40" s="15">
        <v>519</v>
      </c>
      <c r="E40" s="15">
        <v>519</v>
      </c>
      <c r="F40" s="16">
        <v>503.20800000000003</v>
      </c>
      <c r="G40" s="17">
        <v>3.56</v>
      </c>
      <c r="H40" s="17">
        <v>0.66406869290000003</v>
      </c>
      <c r="I40" s="18">
        <v>1.2969596999999999</v>
      </c>
      <c r="J40" s="17">
        <v>0.51201952760000002</v>
      </c>
      <c r="K40" s="16">
        <v>2051.6629684876002</v>
      </c>
      <c r="L40" s="16">
        <v>2666.9</v>
      </c>
      <c r="M40" s="16">
        <v>-615.23703151239999</v>
      </c>
      <c r="N40" s="16">
        <v>2666.9</v>
      </c>
      <c r="O40" s="34">
        <v>832.5</v>
      </c>
      <c r="P40" s="23">
        <f t="shared" si="0"/>
        <v>3499.4</v>
      </c>
      <c r="Q40" s="19"/>
      <c r="R40" s="1"/>
    </row>
    <row r="41" spans="1:18" x14ac:dyDescent="0.25">
      <c r="A41" s="12" t="s">
        <v>17</v>
      </c>
      <c r="B41" s="13" t="s">
        <v>82</v>
      </c>
      <c r="C41" s="14" t="s">
        <v>83</v>
      </c>
      <c r="D41" s="15">
        <v>529</v>
      </c>
      <c r="E41" s="15">
        <v>529</v>
      </c>
      <c r="F41" s="16">
        <v>812.61900000000003</v>
      </c>
      <c r="G41" s="17">
        <v>3.56</v>
      </c>
      <c r="H41" s="17">
        <v>1.0521172169999999</v>
      </c>
      <c r="I41" s="18">
        <v>1.2969596999999999</v>
      </c>
      <c r="J41" s="17">
        <v>0.81121812569999996</v>
      </c>
      <c r="K41" s="16">
        <v>1885.9163776655</v>
      </c>
      <c r="L41" s="16">
        <v>2303.6999999999998</v>
      </c>
      <c r="M41" s="16">
        <v>-417.78362233450002</v>
      </c>
      <c r="N41" s="16">
        <v>2303.6999999999998</v>
      </c>
      <c r="O41" s="34">
        <v>296.5</v>
      </c>
      <c r="P41" s="23">
        <f t="shared" si="0"/>
        <v>2600.1999999999998</v>
      </c>
      <c r="Q41" s="19"/>
      <c r="R41" s="1"/>
    </row>
    <row r="42" spans="1:18" x14ac:dyDescent="0.25">
      <c r="A42" s="12" t="s">
        <v>17</v>
      </c>
      <c r="B42" s="13" t="s">
        <v>84</v>
      </c>
      <c r="C42" s="14" t="s">
        <v>85</v>
      </c>
      <c r="D42" s="15">
        <v>1001</v>
      </c>
      <c r="E42" s="15">
        <v>1001</v>
      </c>
      <c r="F42" s="16">
        <v>683.11599999999999</v>
      </c>
      <c r="G42" s="17">
        <v>3.56</v>
      </c>
      <c r="H42" s="17">
        <v>0.4674048421</v>
      </c>
      <c r="I42" s="18">
        <v>1.2525288999999999</v>
      </c>
      <c r="J42" s="17">
        <v>0.37316890819999998</v>
      </c>
      <c r="K42" s="16">
        <v>3995.5896399399999</v>
      </c>
      <c r="L42" s="16">
        <v>3630.9</v>
      </c>
      <c r="M42" s="16">
        <v>364.68963994000001</v>
      </c>
      <c r="N42" s="16">
        <v>3995.6</v>
      </c>
      <c r="O42" s="34">
        <v>1214.0999999999999</v>
      </c>
      <c r="P42" s="23">
        <f t="shared" si="0"/>
        <v>5209.7</v>
      </c>
      <c r="Q42" s="19"/>
      <c r="R42" s="1"/>
    </row>
    <row r="43" spans="1:18" x14ac:dyDescent="0.25">
      <c r="A43" s="12" t="s">
        <v>17</v>
      </c>
      <c r="B43" s="13" t="s">
        <v>86</v>
      </c>
      <c r="C43" s="14" t="s">
        <v>87</v>
      </c>
      <c r="D43" s="15">
        <v>1146</v>
      </c>
      <c r="E43" s="15">
        <v>1146</v>
      </c>
      <c r="F43" s="16">
        <v>2335.3980000000001</v>
      </c>
      <c r="G43" s="17">
        <v>3.56</v>
      </c>
      <c r="H43" s="17">
        <v>1.3957547466</v>
      </c>
      <c r="I43" s="18">
        <v>1.2525288999999999</v>
      </c>
      <c r="J43" s="17">
        <v>1.1143493349</v>
      </c>
      <c r="K43" s="16">
        <v>3510.4823653939002</v>
      </c>
      <c r="L43" s="16">
        <v>3133.3</v>
      </c>
      <c r="M43" s="16">
        <v>377.1823653939</v>
      </c>
      <c r="N43" s="16">
        <v>3510.5</v>
      </c>
      <c r="O43" s="34">
        <v>869</v>
      </c>
      <c r="P43" s="23">
        <f t="shared" si="0"/>
        <v>4379.5</v>
      </c>
      <c r="Q43" s="19"/>
      <c r="R43" s="1"/>
    </row>
    <row r="44" spans="1:18" x14ac:dyDescent="0.25">
      <c r="A44" s="12" t="s">
        <v>17</v>
      </c>
      <c r="B44" s="13" t="s">
        <v>88</v>
      </c>
      <c r="C44" s="14" t="s">
        <v>89</v>
      </c>
      <c r="D44" s="15">
        <v>433</v>
      </c>
      <c r="E44" s="15">
        <v>433</v>
      </c>
      <c r="F44" s="16">
        <v>378.34100000000001</v>
      </c>
      <c r="G44" s="17">
        <v>3.56</v>
      </c>
      <c r="H44" s="17">
        <v>0.59845064329999997</v>
      </c>
      <c r="I44" s="18">
        <v>1.2525288999999999</v>
      </c>
      <c r="J44" s="17">
        <v>0.47779388029999997</v>
      </c>
      <c r="K44" s="16">
        <v>1671.6191202149</v>
      </c>
      <c r="L44" s="16">
        <v>2515.4</v>
      </c>
      <c r="M44" s="16">
        <v>-843.78087978509996</v>
      </c>
      <c r="N44" s="16">
        <v>2515.4</v>
      </c>
      <c r="O44" s="34">
        <v>627.79999999999995</v>
      </c>
      <c r="P44" s="23">
        <f t="shared" si="0"/>
        <v>3143.2</v>
      </c>
      <c r="Q44" s="19"/>
      <c r="R44" s="1"/>
    </row>
    <row r="45" spans="1:18" x14ac:dyDescent="0.25">
      <c r="A45" s="12" t="s">
        <v>17</v>
      </c>
      <c r="B45" s="13" t="s">
        <v>90</v>
      </c>
      <c r="C45" s="14" t="s">
        <v>91</v>
      </c>
      <c r="D45" s="15">
        <v>1538</v>
      </c>
      <c r="E45" s="15">
        <v>1538</v>
      </c>
      <c r="F45" s="16">
        <v>1722.15</v>
      </c>
      <c r="G45" s="17">
        <v>3.56</v>
      </c>
      <c r="H45" s="17">
        <v>0.7669154158</v>
      </c>
      <c r="I45" s="18">
        <v>0.84370610000000001</v>
      </c>
      <c r="J45" s="17">
        <v>0.90898408320000001</v>
      </c>
      <c r="K45" s="16">
        <v>3440.0112257095002</v>
      </c>
      <c r="L45" s="16">
        <v>3927.7</v>
      </c>
      <c r="M45" s="16">
        <v>-487.68877429050002</v>
      </c>
      <c r="N45" s="16">
        <v>3927.7</v>
      </c>
      <c r="O45" s="34">
        <v>679.3</v>
      </c>
      <c r="P45" s="23">
        <f t="shared" si="0"/>
        <v>4607</v>
      </c>
      <c r="Q45" s="19"/>
      <c r="R45" s="1"/>
    </row>
    <row r="46" spans="1:18" x14ac:dyDescent="0.25">
      <c r="A46" s="12" t="s">
        <v>17</v>
      </c>
      <c r="B46" s="13" t="s">
        <v>92</v>
      </c>
      <c r="C46" s="14" t="s">
        <v>93</v>
      </c>
      <c r="D46" s="15">
        <v>2385</v>
      </c>
      <c r="E46" s="15">
        <v>2385</v>
      </c>
      <c r="F46" s="16">
        <v>6278.3379999999997</v>
      </c>
      <c r="G46" s="17">
        <v>3.56</v>
      </c>
      <c r="H46" s="17">
        <v>1.8029726399999999</v>
      </c>
      <c r="I46" s="18">
        <v>0.7620207</v>
      </c>
      <c r="J46" s="17">
        <v>2.3660415524</v>
      </c>
      <c r="K46" s="16">
        <v>2169.9232090464002</v>
      </c>
      <c r="L46" s="16">
        <v>4243.6000000000004</v>
      </c>
      <c r="M46" s="16">
        <v>-2073.6767909536002</v>
      </c>
      <c r="N46" s="16">
        <v>4243.6000000000004</v>
      </c>
      <c r="O46" s="34">
        <v>1072.5</v>
      </c>
      <c r="P46" s="23">
        <f t="shared" si="0"/>
        <v>5316.1</v>
      </c>
      <c r="Q46" s="19"/>
      <c r="R46" s="1"/>
    </row>
    <row r="47" spans="1:18" x14ac:dyDescent="0.25">
      <c r="A47" s="12" t="s">
        <v>17</v>
      </c>
      <c r="B47" s="13" t="s">
        <v>94</v>
      </c>
      <c r="C47" s="14" t="s">
        <v>95</v>
      </c>
      <c r="D47" s="15">
        <v>1050</v>
      </c>
      <c r="E47" s="15">
        <v>1050</v>
      </c>
      <c r="F47" s="16">
        <v>567.61300000000006</v>
      </c>
      <c r="G47" s="17">
        <v>3.56</v>
      </c>
      <c r="H47" s="17">
        <v>0.37025067719999999</v>
      </c>
      <c r="I47" s="18">
        <v>1.2525288999999999</v>
      </c>
      <c r="J47" s="17">
        <v>0.29560250240000002</v>
      </c>
      <c r="K47" s="16">
        <v>4293.1898171733001</v>
      </c>
      <c r="L47" s="16">
        <v>4717.2</v>
      </c>
      <c r="M47" s="16">
        <v>-424.01018282669997</v>
      </c>
      <c r="N47" s="16">
        <v>4717.2</v>
      </c>
      <c r="O47" s="34">
        <v>1056.8</v>
      </c>
      <c r="P47" s="23">
        <f t="shared" si="0"/>
        <v>5774</v>
      </c>
      <c r="Q47" s="19"/>
      <c r="R47" s="1"/>
    </row>
    <row r="48" spans="1:18" x14ac:dyDescent="0.25">
      <c r="A48" s="12" t="s">
        <v>17</v>
      </c>
      <c r="B48" s="13" t="s">
        <v>96</v>
      </c>
      <c r="C48" s="14" t="s">
        <v>97</v>
      </c>
      <c r="D48" s="15">
        <v>1280</v>
      </c>
      <c r="E48" s="15">
        <v>1280</v>
      </c>
      <c r="F48" s="16">
        <v>464.53100000000001</v>
      </c>
      <c r="G48" s="17">
        <v>3.56</v>
      </c>
      <c r="H48" s="17">
        <v>0.24856361639999999</v>
      </c>
      <c r="I48" s="18">
        <v>0.72596780000000005</v>
      </c>
      <c r="J48" s="17">
        <v>0.34238931309999998</v>
      </c>
      <c r="K48" s="16">
        <v>2989.9286420804001</v>
      </c>
      <c r="L48" s="16">
        <v>3821.9</v>
      </c>
      <c r="M48" s="16">
        <v>-831.9713579196</v>
      </c>
      <c r="N48" s="16">
        <v>3821.9</v>
      </c>
      <c r="O48" s="34">
        <v>716.4</v>
      </c>
      <c r="P48" s="23">
        <f t="shared" si="0"/>
        <v>4538.3</v>
      </c>
      <c r="Q48" s="19"/>
      <c r="R48" s="1"/>
    </row>
    <row r="49" spans="1:18" x14ac:dyDescent="0.25">
      <c r="A49" s="12" t="s">
        <v>17</v>
      </c>
      <c r="B49" s="13" t="s">
        <v>98</v>
      </c>
      <c r="C49" s="14" t="s">
        <v>99</v>
      </c>
      <c r="D49" s="15">
        <v>1878</v>
      </c>
      <c r="E49" s="15">
        <v>1878</v>
      </c>
      <c r="F49" s="16">
        <v>724.14800000000002</v>
      </c>
      <c r="G49" s="17">
        <v>3.56</v>
      </c>
      <c r="H49" s="17">
        <v>0.26409767309999999</v>
      </c>
      <c r="I49" s="18">
        <v>1.2978194999999999</v>
      </c>
      <c r="J49" s="17">
        <v>0.20349337719999999</v>
      </c>
      <c r="K49" s="16">
        <v>8180.8304447702003</v>
      </c>
      <c r="L49" s="16">
        <v>8063.1</v>
      </c>
      <c r="M49" s="16">
        <v>117.73044477019999</v>
      </c>
      <c r="N49" s="16">
        <v>8180.8</v>
      </c>
      <c r="O49" s="34">
        <v>1676.6</v>
      </c>
      <c r="P49" s="23">
        <f t="shared" si="0"/>
        <v>9857.4</v>
      </c>
      <c r="Q49" s="19"/>
      <c r="R49" s="1"/>
    </row>
    <row r="50" spans="1:18" x14ac:dyDescent="0.25">
      <c r="A50" s="12" t="s">
        <v>17</v>
      </c>
      <c r="B50" s="13" t="s">
        <v>100</v>
      </c>
      <c r="C50" s="14" t="s">
        <v>37</v>
      </c>
      <c r="D50" s="15">
        <v>1193</v>
      </c>
      <c r="E50" s="15">
        <v>1193</v>
      </c>
      <c r="F50" s="16">
        <v>769.29600000000005</v>
      </c>
      <c r="G50" s="17">
        <v>3.56</v>
      </c>
      <c r="H50" s="17">
        <v>0.44165775219999998</v>
      </c>
      <c r="I50" s="18">
        <v>0.66196410000000006</v>
      </c>
      <c r="J50" s="17">
        <v>0.667192907</v>
      </c>
      <c r="K50" s="16">
        <v>2284.5167914430999</v>
      </c>
      <c r="L50" s="16">
        <v>2771.8</v>
      </c>
      <c r="M50" s="16">
        <v>-487.28320855689998</v>
      </c>
      <c r="N50" s="16">
        <v>2771.8</v>
      </c>
      <c r="O50" s="34">
        <v>490.5</v>
      </c>
      <c r="P50" s="23">
        <f t="shared" si="0"/>
        <v>3262.3</v>
      </c>
      <c r="Q50" s="19"/>
      <c r="R50" s="1"/>
    </row>
    <row r="51" spans="1:18" x14ac:dyDescent="0.25">
      <c r="A51" s="12" t="s">
        <v>17</v>
      </c>
      <c r="B51" s="13" t="s">
        <v>101</v>
      </c>
      <c r="C51" s="14" t="s">
        <v>102</v>
      </c>
      <c r="D51" s="15">
        <v>5087</v>
      </c>
      <c r="E51" s="15">
        <v>5087</v>
      </c>
      <c r="F51" s="16">
        <v>3585.3470000000002</v>
      </c>
      <c r="G51" s="17">
        <v>3.56</v>
      </c>
      <c r="H51" s="17">
        <v>0.48272777049999999</v>
      </c>
      <c r="I51" s="18">
        <v>0.82201190000000002</v>
      </c>
      <c r="J51" s="17">
        <v>0.5872515599</v>
      </c>
      <c r="K51" s="16">
        <v>12430.769176975</v>
      </c>
      <c r="L51" s="16">
        <v>12845.6</v>
      </c>
      <c r="M51" s="16">
        <v>-414.83082302499997</v>
      </c>
      <c r="N51" s="16">
        <v>12845.6</v>
      </c>
      <c r="O51" s="34">
        <v>2286.8000000000002</v>
      </c>
      <c r="P51" s="23">
        <f t="shared" si="0"/>
        <v>15132.400000000001</v>
      </c>
      <c r="Q51" s="19"/>
      <c r="R51" s="1"/>
    </row>
    <row r="52" spans="1:18" x14ac:dyDescent="0.25">
      <c r="A52" s="12" t="s">
        <v>17</v>
      </c>
      <c r="B52" s="13" t="s">
        <v>103</v>
      </c>
      <c r="C52" s="14" t="s">
        <v>104</v>
      </c>
      <c r="D52" s="15">
        <v>1674</v>
      </c>
      <c r="E52" s="15">
        <v>1674</v>
      </c>
      <c r="F52" s="16">
        <v>774.06899999999996</v>
      </c>
      <c r="G52" s="17">
        <v>3.56</v>
      </c>
      <c r="H52" s="17">
        <v>0.31670655240000001</v>
      </c>
      <c r="I52" s="18">
        <v>0.89467359999999996</v>
      </c>
      <c r="J52" s="17">
        <v>0.3539911677</v>
      </c>
      <c r="K52" s="16">
        <v>4801.5868701093004</v>
      </c>
      <c r="L52" s="16">
        <v>4903.8999999999996</v>
      </c>
      <c r="M52" s="16">
        <v>-102.3131298907</v>
      </c>
      <c r="N52" s="16">
        <v>4903.8999999999996</v>
      </c>
      <c r="O52" s="34">
        <v>750.7</v>
      </c>
      <c r="P52" s="23">
        <f t="shared" si="0"/>
        <v>5654.5999999999995</v>
      </c>
      <c r="Q52" s="19"/>
      <c r="R52" s="1"/>
    </row>
    <row r="53" spans="1:18" x14ac:dyDescent="0.25">
      <c r="A53" s="12" t="s">
        <v>17</v>
      </c>
      <c r="B53" s="13" t="s">
        <v>105</v>
      </c>
      <c r="C53" s="14" t="s">
        <v>106</v>
      </c>
      <c r="D53" s="15">
        <v>1998</v>
      </c>
      <c r="E53" s="15">
        <v>1998</v>
      </c>
      <c r="F53" s="16">
        <v>8366.3649999999998</v>
      </c>
      <c r="G53" s="17">
        <v>3.56</v>
      </c>
      <c r="H53" s="17">
        <v>2.8679670067999998</v>
      </c>
      <c r="I53" s="18">
        <v>1.3431618999999999</v>
      </c>
      <c r="J53" s="17">
        <v>2.1352355265999998</v>
      </c>
      <c r="K53" s="16">
        <v>3823.5513355746002</v>
      </c>
      <c r="L53" s="16">
        <v>6675.2</v>
      </c>
      <c r="M53" s="16">
        <v>-2851.6486644254001</v>
      </c>
      <c r="N53" s="16">
        <v>6675.2</v>
      </c>
      <c r="O53" s="34">
        <v>375.2</v>
      </c>
      <c r="P53" s="23">
        <f t="shared" si="0"/>
        <v>7050.4</v>
      </c>
      <c r="Q53" s="19"/>
      <c r="R53" s="1"/>
    </row>
    <row r="54" spans="1:18" x14ac:dyDescent="0.25">
      <c r="A54" s="12" t="s">
        <v>17</v>
      </c>
      <c r="B54" s="13" t="s">
        <v>107</v>
      </c>
      <c r="C54" s="14" t="s">
        <v>108</v>
      </c>
      <c r="D54" s="15">
        <v>2486</v>
      </c>
      <c r="E54" s="15">
        <v>2486</v>
      </c>
      <c r="F54" s="16">
        <v>1071.57</v>
      </c>
      <c r="G54" s="17">
        <v>3.56</v>
      </c>
      <c r="H54" s="17">
        <v>0.29522440039999998</v>
      </c>
      <c r="I54" s="18">
        <v>0.80179089999999997</v>
      </c>
      <c r="J54" s="17">
        <v>0.36820622479999998</v>
      </c>
      <c r="K54" s="16">
        <v>6362.0498922291999</v>
      </c>
      <c r="L54" s="16">
        <v>8415.1</v>
      </c>
      <c r="M54" s="16">
        <v>-2053.0501077708</v>
      </c>
      <c r="N54" s="16">
        <v>8415.1</v>
      </c>
      <c r="O54" s="34">
        <v>1168.3</v>
      </c>
      <c r="P54" s="23">
        <f t="shared" si="0"/>
        <v>9583.4</v>
      </c>
      <c r="Q54" s="19"/>
      <c r="R54" s="1"/>
    </row>
    <row r="55" spans="1:18" x14ac:dyDescent="0.25">
      <c r="A55" s="12" t="s">
        <v>17</v>
      </c>
      <c r="B55" s="13" t="s">
        <v>109</v>
      </c>
      <c r="C55" s="14" t="s">
        <v>110</v>
      </c>
      <c r="D55" s="15">
        <v>1130</v>
      </c>
      <c r="E55" s="15">
        <v>1130</v>
      </c>
      <c r="F55" s="16">
        <v>3591.5819999999999</v>
      </c>
      <c r="G55" s="17">
        <v>3.56</v>
      </c>
      <c r="H55" s="17">
        <v>2.1769084742000002</v>
      </c>
      <c r="I55" s="18">
        <v>1.3431618999999999</v>
      </c>
      <c r="J55" s="17">
        <v>1.6207342348</v>
      </c>
      <c r="K55" s="16">
        <v>2943.3651154638001</v>
      </c>
      <c r="L55" s="16">
        <v>4277.8999999999996</v>
      </c>
      <c r="M55" s="16">
        <v>-1334.5348845362</v>
      </c>
      <c r="N55" s="16">
        <v>4277.8999999999996</v>
      </c>
      <c r="O55" s="34">
        <v>802.4</v>
      </c>
      <c r="P55" s="23">
        <f t="shared" si="0"/>
        <v>5080.2999999999993</v>
      </c>
      <c r="Q55" s="19"/>
      <c r="R55" s="1"/>
    </row>
    <row r="56" spans="1:18" x14ac:dyDescent="0.25">
      <c r="A56" s="12" t="s">
        <v>17</v>
      </c>
      <c r="B56" s="13" t="s">
        <v>111</v>
      </c>
      <c r="C56" s="14" t="s">
        <v>112</v>
      </c>
      <c r="D56" s="15">
        <v>2357</v>
      </c>
      <c r="E56" s="15">
        <v>2357</v>
      </c>
      <c r="F56" s="16">
        <v>3123.2710000000002</v>
      </c>
      <c r="G56" s="17">
        <v>3.56</v>
      </c>
      <c r="H56" s="17">
        <v>0.9075758129</v>
      </c>
      <c r="I56" s="18">
        <v>0.73398070000000004</v>
      </c>
      <c r="J56" s="17">
        <v>1.2365118223</v>
      </c>
      <c r="K56" s="16">
        <v>4019.6171442621999</v>
      </c>
      <c r="L56" s="16">
        <v>5887.3</v>
      </c>
      <c r="M56" s="16">
        <v>-1867.6828557378001</v>
      </c>
      <c r="N56" s="16">
        <v>5887.3</v>
      </c>
      <c r="O56" s="34">
        <v>820.1</v>
      </c>
      <c r="P56" s="23">
        <f t="shared" si="0"/>
        <v>6707.4000000000005</v>
      </c>
      <c r="Q56" s="19"/>
      <c r="R56" s="1"/>
    </row>
    <row r="57" spans="1:18" x14ac:dyDescent="0.25">
      <c r="A57" s="12" t="s">
        <v>17</v>
      </c>
      <c r="B57" s="13" t="s">
        <v>113</v>
      </c>
      <c r="C57" s="14" t="s">
        <v>114</v>
      </c>
      <c r="D57" s="15">
        <v>870</v>
      </c>
      <c r="E57" s="15">
        <v>870</v>
      </c>
      <c r="F57" s="16">
        <v>132.55099999999999</v>
      </c>
      <c r="G57" s="17">
        <v>3.56</v>
      </c>
      <c r="H57" s="17">
        <v>0.10435099220000001</v>
      </c>
      <c r="I57" s="18">
        <v>1.4788519</v>
      </c>
      <c r="J57" s="17">
        <v>7.0562165299999993E-2</v>
      </c>
      <c r="K57" s="16">
        <v>4489.5147414468001</v>
      </c>
      <c r="L57" s="16">
        <v>4429</v>
      </c>
      <c r="M57" s="16">
        <v>60.514741446800002</v>
      </c>
      <c r="N57" s="16">
        <v>4489.5</v>
      </c>
      <c r="O57" s="34">
        <v>1217.8</v>
      </c>
      <c r="P57" s="23">
        <f t="shared" si="0"/>
        <v>5707.3</v>
      </c>
      <c r="Q57" s="19"/>
      <c r="R57" s="1"/>
    </row>
    <row r="58" spans="1:18" x14ac:dyDescent="0.25">
      <c r="A58" s="12" t="s">
        <v>17</v>
      </c>
      <c r="B58" s="13" t="s">
        <v>115</v>
      </c>
      <c r="C58" s="14" t="s">
        <v>116</v>
      </c>
      <c r="D58" s="15">
        <v>1821</v>
      </c>
      <c r="E58" s="15">
        <v>1821</v>
      </c>
      <c r="F58" s="16">
        <v>344.60199999999998</v>
      </c>
      <c r="G58" s="17">
        <v>3.56</v>
      </c>
      <c r="H58" s="17">
        <v>0.12961064589999999</v>
      </c>
      <c r="I58" s="18">
        <v>1.1836500000000001</v>
      </c>
      <c r="J58" s="17">
        <v>0.1095008203</v>
      </c>
      <c r="K58" s="16">
        <v>7437.2978877285004</v>
      </c>
      <c r="L58" s="16">
        <v>8447.7999999999993</v>
      </c>
      <c r="M58" s="16">
        <v>-1010.5021122715</v>
      </c>
      <c r="N58" s="16">
        <v>8447.7999999999993</v>
      </c>
      <c r="O58" s="34">
        <v>1402.9</v>
      </c>
      <c r="P58" s="23">
        <f t="shared" si="0"/>
        <v>9850.6999999999989</v>
      </c>
      <c r="Q58" s="19"/>
      <c r="R58" s="1"/>
    </row>
    <row r="59" spans="1:18" x14ac:dyDescent="0.25">
      <c r="A59" s="12" t="s">
        <v>17</v>
      </c>
      <c r="B59" s="13" t="s">
        <v>117</v>
      </c>
      <c r="C59" s="14" t="s">
        <v>118</v>
      </c>
      <c r="D59" s="15">
        <v>890</v>
      </c>
      <c r="E59" s="15">
        <v>890</v>
      </c>
      <c r="F59" s="16">
        <v>301.37700000000001</v>
      </c>
      <c r="G59" s="17">
        <v>3.56</v>
      </c>
      <c r="H59" s="17">
        <v>0.2319278628</v>
      </c>
      <c r="I59" s="18">
        <v>1.4788519</v>
      </c>
      <c r="J59" s="17">
        <v>0.156829675</v>
      </c>
      <c r="K59" s="16">
        <v>4479.1785620234004</v>
      </c>
      <c r="L59" s="16">
        <v>4508.6000000000004</v>
      </c>
      <c r="M59" s="16">
        <v>-29.4214379766</v>
      </c>
      <c r="N59" s="16">
        <v>4508.6000000000004</v>
      </c>
      <c r="O59" s="34">
        <v>1176.4000000000001</v>
      </c>
      <c r="P59" s="23">
        <f t="shared" si="0"/>
        <v>5685</v>
      </c>
      <c r="Q59" s="19"/>
      <c r="R59" s="1"/>
    </row>
    <row r="60" spans="1:18" x14ac:dyDescent="0.25">
      <c r="A60" s="12" t="s">
        <v>17</v>
      </c>
      <c r="B60" s="13" t="s">
        <v>119</v>
      </c>
      <c r="C60" s="14" t="s">
        <v>120</v>
      </c>
      <c r="D60" s="15">
        <v>1421</v>
      </c>
      <c r="E60" s="15">
        <v>1421</v>
      </c>
      <c r="F60" s="16">
        <v>465.61500000000001</v>
      </c>
      <c r="G60" s="17">
        <v>3.56</v>
      </c>
      <c r="H60" s="17">
        <v>0.22442214660000001</v>
      </c>
      <c r="I60" s="18">
        <v>1.2139907000000001</v>
      </c>
      <c r="J60" s="17">
        <v>0.18486315140000001</v>
      </c>
      <c r="K60" s="16">
        <v>5822.3837232528003</v>
      </c>
      <c r="L60" s="16">
        <v>6210.3</v>
      </c>
      <c r="M60" s="16">
        <v>-387.91627674720002</v>
      </c>
      <c r="N60" s="16">
        <v>6210.3</v>
      </c>
      <c r="O60" s="34">
        <v>793.5</v>
      </c>
      <c r="P60" s="23">
        <f t="shared" si="0"/>
        <v>7003.8</v>
      </c>
      <c r="Q60" s="19"/>
      <c r="R60" s="1"/>
    </row>
    <row r="61" spans="1:18" x14ac:dyDescent="0.25">
      <c r="A61" s="12" t="s">
        <v>17</v>
      </c>
      <c r="B61" s="13" t="s">
        <v>121</v>
      </c>
      <c r="C61" s="14" t="s">
        <v>122</v>
      </c>
      <c r="D61" s="15">
        <v>1778</v>
      </c>
      <c r="E61" s="15">
        <v>1778</v>
      </c>
      <c r="F61" s="16">
        <v>1847.2090000000001</v>
      </c>
      <c r="G61" s="17">
        <v>3.56</v>
      </c>
      <c r="H61" s="17">
        <v>0.71156914240000002</v>
      </c>
      <c r="I61" s="18">
        <v>0.87007900000000005</v>
      </c>
      <c r="J61" s="17">
        <v>0.81782130399999997</v>
      </c>
      <c r="K61" s="16">
        <v>4242.1517095986001</v>
      </c>
      <c r="L61" s="16">
        <v>4075.5</v>
      </c>
      <c r="M61" s="16">
        <v>166.65170959860001</v>
      </c>
      <c r="N61" s="16">
        <v>4242.2</v>
      </c>
      <c r="O61" s="34">
        <v>616.5</v>
      </c>
      <c r="P61" s="23">
        <f t="shared" si="0"/>
        <v>4858.7</v>
      </c>
      <c r="Q61" s="19"/>
      <c r="R61" s="1"/>
    </row>
    <row r="62" spans="1:18" x14ac:dyDescent="0.25">
      <c r="A62" s="12" t="s">
        <v>17</v>
      </c>
      <c r="B62" s="13" t="s">
        <v>123</v>
      </c>
      <c r="C62" s="14" t="s">
        <v>124</v>
      </c>
      <c r="D62" s="15">
        <v>1173</v>
      </c>
      <c r="E62" s="15">
        <v>1173</v>
      </c>
      <c r="F62" s="16">
        <v>869.10400000000004</v>
      </c>
      <c r="G62" s="17">
        <v>3.56</v>
      </c>
      <c r="H62" s="17">
        <v>0.50746554860000004</v>
      </c>
      <c r="I62" s="18">
        <v>1.3446332000000001</v>
      </c>
      <c r="J62" s="17">
        <v>0.37740072800000002</v>
      </c>
      <c r="K62" s="16">
        <v>5019.7697987398997</v>
      </c>
      <c r="L62" s="16">
        <v>5962</v>
      </c>
      <c r="M62" s="16">
        <v>-942.23020126009999</v>
      </c>
      <c r="N62" s="16">
        <v>5962</v>
      </c>
      <c r="O62" s="34">
        <v>2587</v>
      </c>
      <c r="P62" s="23">
        <f t="shared" si="0"/>
        <v>8549</v>
      </c>
      <c r="Q62" s="19"/>
      <c r="R62" s="1"/>
    </row>
    <row r="63" spans="1:18" x14ac:dyDescent="0.25">
      <c r="A63" s="12" t="s">
        <v>17</v>
      </c>
      <c r="B63" s="13" t="s">
        <v>125</v>
      </c>
      <c r="C63" s="14" t="s">
        <v>126</v>
      </c>
      <c r="D63" s="15">
        <v>1104</v>
      </c>
      <c r="E63" s="15">
        <v>1104</v>
      </c>
      <c r="F63" s="16">
        <v>1225.623</v>
      </c>
      <c r="G63" s="17">
        <v>3.56</v>
      </c>
      <c r="H63" s="17">
        <v>0.76036244070000003</v>
      </c>
      <c r="I63" s="18">
        <v>1.3446332000000001</v>
      </c>
      <c r="J63" s="17">
        <v>0.5654794487</v>
      </c>
      <c r="K63" s="16">
        <v>4445.2910535018</v>
      </c>
      <c r="L63" s="16">
        <v>4445.3999999999996</v>
      </c>
      <c r="M63" s="16">
        <v>-0.10894649820000001</v>
      </c>
      <c r="N63" s="16">
        <v>4445.3999999999996</v>
      </c>
      <c r="O63" s="34">
        <v>1694.1</v>
      </c>
      <c r="P63" s="23">
        <f t="shared" si="0"/>
        <v>6139.5</v>
      </c>
      <c r="Q63" s="19"/>
      <c r="R63" s="1"/>
    </row>
    <row r="64" spans="1:18" x14ac:dyDescent="0.25">
      <c r="A64" s="12" t="s">
        <v>17</v>
      </c>
      <c r="B64" s="13" t="s">
        <v>127</v>
      </c>
      <c r="C64" s="14" t="s">
        <v>128</v>
      </c>
      <c r="D64" s="15">
        <v>382</v>
      </c>
      <c r="E64" s="15">
        <v>382</v>
      </c>
      <c r="F64" s="16">
        <v>172.73099999999999</v>
      </c>
      <c r="G64" s="17">
        <v>3.56</v>
      </c>
      <c r="H64" s="17">
        <v>0.30969896330000002</v>
      </c>
      <c r="I64" s="18">
        <v>1.4542938999999999</v>
      </c>
      <c r="J64" s="17">
        <v>0.21295486650000001</v>
      </c>
      <c r="K64" s="16">
        <v>1859.4183564974001</v>
      </c>
      <c r="L64" s="16">
        <v>1524.7</v>
      </c>
      <c r="M64" s="16">
        <v>334.71835649740001</v>
      </c>
      <c r="N64" s="16">
        <v>1859.4</v>
      </c>
      <c r="O64" s="34">
        <v>288.8</v>
      </c>
      <c r="P64" s="23">
        <f t="shared" si="0"/>
        <v>2148.2000000000003</v>
      </c>
      <c r="Q64" s="19"/>
      <c r="R64" s="1"/>
    </row>
    <row r="65" spans="1:18" x14ac:dyDescent="0.25">
      <c r="A65" s="12" t="s">
        <v>17</v>
      </c>
      <c r="B65" s="13" t="s">
        <v>129</v>
      </c>
      <c r="C65" s="14" t="s">
        <v>130</v>
      </c>
      <c r="D65" s="15">
        <v>1453</v>
      </c>
      <c r="E65" s="15">
        <v>1453</v>
      </c>
      <c r="F65" s="16">
        <v>1014.93</v>
      </c>
      <c r="G65" s="17">
        <v>3.56</v>
      </c>
      <c r="H65" s="17">
        <v>0.47841336400000001</v>
      </c>
      <c r="I65" s="18">
        <v>1.4542938999999999</v>
      </c>
      <c r="J65" s="17">
        <v>0.32896608040000003</v>
      </c>
      <c r="K65" s="16">
        <v>6827.4623527125996</v>
      </c>
      <c r="L65" s="16">
        <v>8101.3</v>
      </c>
      <c r="M65" s="16">
        <v>-1273.8376472873999</v>
      </c>
      <c r="N65" s="16">
        <v>8101.3</v>
      </c>
      <c r="O65" s="34">
        <v>5311.2</v>
      </c>
      <c r="P65" s="23">
        <f t="shared" si="0"/>
        <v>13412.5</v>
      </c>
      <c r="Q65" s="19"/>
      <c r="R65" s="1"/>
    </row>
    <row r="66" spans="1:18" x14ac:dyDescent="0.25">
      <c r="A66" s="12" t="s">
        <v>17</v>
      </c>
      <c r="B66" s="13" t="s">
        <v>131</v>
      </c>
      <c r="C66" s="14" t="s">
        <v>132</v>
      </c>
      <c r="D66" s="15">
        <v>2945</v>
      </c>
      <c r="E66" s="15">
        <v>2945</v>
      </c>
      <c r="F66" s="16">
        <v>1321.441</v>
      </c>
      <c r="G66" s="17">
        <v>3.56</v>
      </c>
      <c r="H66" s="17">
        <v>0.30732317079999999</v>
      </c>
      <c r="I66" s="18">
        <v>1.0522511000000001</v>
      </c>
      <c r="J66" s="17">
        <v>0.29206257969999999</v>
      </c>
      <c r="K66" s="16">
        <v>10126.9442447372</v>
      </c>
      <c r="L66" s="16">
        <v>9396.6</v>
      </c>
      <c r="M66" s="16">
        <v>730.34424473720003</v>
      </c>
      <c r="N66" s="16">
        <v>10126.9</v>
      </c>
      <c r="O66" s="34">
        <v>988.9</v>
      </c>
      <c r="P66" s="23">
        <f t="shared" si="0"/>
        <v>11115.8</v>
      </c>
      <c r="Q66" s="19"/>
      <c r="R66" s="1"/>
    </row>
    <row r="67" spans="1:18" x14ac:dyDescent="0.25">
      <c r="A67" s="12" t="s">
        <v>17</v>
      </c>
      <c r="B67" s="13" t="s">
        <v>133</v>
      </c>
      <c r="C67" s="14" t="s">
        <v>134</v>
      </c>
      <c r="D67" s="15">
        <v>1221</v>
      </c>
      <c r="E67" s="15">
        <v>1221</v>
      </c>
      <c r="F67" s="16">
        <v>641.76099999999997</v>
      </c>
      <c r="G67" s="17">
        <v>3.56</v>
      </c>
      <c r="H67" s="17">
        <v>0.35999003950000003</v>
      </c>
      <c r="I67" s="18">
        <v>1.2546071000000001</v>
      </c>
      <c r="J67" s="17">
        <v>0.28693448290000001</v>
      </c>
      <c r="K67" s="16">
        <v>5013.9281197894998</v>
      </c>
      <c r="L67" s="16">
        <v>4707</v>
      </c>
      <c r="M67" s="16">
        <v>306.92811978949999</v>
      </c>
      <c r="N67" s="16">
        <v>5013.8999999999996</v>
      </c>
      <c r="O67" s="34">
        <v>556.6</v>
      </c>
      <c r="P67" s="23">
        <f t="shared" si="0"/>
        <v>5570.5</v>
      </c>
      <c r="Q67" s="19"/>
      <c r="R67" s="1"/>
    </row>
    <row r="68" spans="1:18" x14ac:dyDescent="0.25">
      <c r="A68" s="12" t="s">
        <v>17</v>
      </c>
      <c r="B68" s="13" t="s">
        <v>135</v>
      </c>
      <c r="C68" s="14" t="s">
        <v>136</v>
      </c>
      <c r="D68" s="15">
        <v>651</v>
      </c>
      <c r="E68" s="15">
        <v>651</v>
      </c>
      <c r="F68" s="16">
        <v>376.476</v>
      </c>
      <c r="G68" s="17">
        <v>3.56</v>
      </c>
      <c r="H68" s="17">
        <v>0.3960856734</v>
      </c>
      <c r="I68" s="18">
        <v>1.2546071000000001</v>
      </c>
      <c r="J68" s="17">
        <v>0.31570495129999998</v>
      </c>
      <c r="K68" s="16">
        <v>2649.7754572886001</v>
      </c>
      <c r="L68" s="16">
        <v>3341.4</v>
      </c>
      <c r="M68" s="16">
        <v>-691.62454271139995</v>
      </c>
      <c r="N68" s="16">
        <v>3341.4</v>
      </c>
      <c r="O68" s="34">
        <v>985.1</v>
      </c>
      <c r="P68" s="23">
        <f t="shared" si="0"/>
        <v>4326.5</v>
      </c>
      <c r="Q68" s="19"/>
      <c r="R68" s="1"/>
    </row>
    <row r="69" spans="1:18" x14ac:dyDescent="0.25">
      <c r="A69" s="12" t="s">
        <v>17</v>
      </c>
      <c r="B69" s="13" t="s">
        <v>137</v>
      </c>
      <c r="C69" s="14" t="s">
        <v>138</v>
      </c>
      <c r="D69" s="15">
        <v>714</v>
      </c>
      <c r="E69" s="15">
        <v>714</v>
      </c>
      <c r="F69" s="16">
        <v>329.86</v>
      </c>
      <c r="G69" s="17">
        <v>3.56</v>
      </c>
      <c r="H69" s="17">
        <v>0.3164202505</v>
      </c>
      <c r="I69" s="18">
        <v>1.3414636</v>
      </c>
      <c r="J69" s="17">
        <v>0.23587688139999999</v>
      </c>
      <c r="K69" s="16">
        <v>3183.8617781816001</v>
      </c>
      <c r="L69" s="16">
        <v>2675.3</v>
      </c>
      <c r="M69" s="16">
        <v>508.5617781816</v>
      </c>
      <c r="N69" s="16">
        <v>3183.9</v>
      </c>
      <c r="O69" s="34">
        <v>961.9</v>
      </c>
      <c r="P69" s="23">
        <f t="shared" si="0"/>
        <v>4145.8</v>
      </c>
      <c r="Q69" s="19"/>
      <c r="R69" s="1"/>
    </row>
    <row r="70" spans="1:18" x14ac:dyDescent="0.25">
      <c r="A70" s="12" t="s">
        <v>17</v>
      </c>
      <c r="B70" s="13" t="s">
        <v>139</v>
      </c>
      <c r="C70" s="14" t="s">
        <v>140</v>
      </c>
      <c r="D70" s="15">
        <v>1685</v>
      </c>
      <c r="E70" s="15">
        <v>1685</v>
      </c>
      <c r="F70" s="16">
        <v>946.51199999999994</v>
      </c>
      <c r="G70" s="17">
        <v>3.56</v>
      </c>
      <c r="H70" s="17">
        <v>0.38473265210000002</v>
      </c>
      <c r="I70" s="18">
        <v>1.1193458999999999</v>
      </c>
      <c r="J70" s="17">
        <v>0.34371203049999999</v>
      </c>
      <c r="K70" s="16">
        <v>6066.2337969164</v>
      </c>
      <c r="L70" s="16">
        <v>7197.1</v>
      </c>
      <c r="M70" s="16">
        <v>-1130.8662030836001</v>
      </c>
      <c r="N70" s="16">
        <v>7197.1</v>
      </c>
      <c r="O70" s="34">
        <v>1340.9</v>
      </c>
      <c r="P70" s="23">
        <f t="shared" si="0"/>
        <v>8538</v>
      </c>
      <c r="Q70" s="19"/>
      <c r="R70" s="1"/>
    </row>
    <row r="71" spans="1:18" x14ac:dyDescent="0.25">
      <c r="A71" s="12" t="s">
        <v>17</v>
      </c>
      <c r="B71" s="13" t="s">
        <v>141</v>
      </c>
      <c r="C71" s="14" t="s">
        <v>142</v>
      </c>
      <c r="D71" s="15">
        <v>507</v>
      </c>
      <c r="E71" s="15">
        <v>507</v>
      </c>
      <c r="F71" s="16">
        <v>461.82400000000001</v>
      </c>
      <c r="G71" s="17">
        <v>3.56</v>
      </c>
      <c r="H71" s="17">
        <v>0.62388043500000001</v>
      </c>
      <c r="I71" s="18">
        <v>1.3414636</v>
      </c>
      <c r="J71" s="17">
        <v>0.46507444180000002</v>
      </c>
      <c r="K71" s="16">
        <v>2104.9271003847002</v>
      </c>
      <c r="L71" s="16">
        <v>2539.3000000000002</v>
      </c>
      <c r="M71" s="16">
        <v>-434.37289961530001</v>
      </c>
      <c r="N71" s="16">
        <v>2539.3000000000002</v>
      </c>
      <c r="O71" s="34">
        <v>1123.8</v>
      </c>
      <c r="P71" s="23">
        <f t="shared" si="0"/>
        <v>3663.1000000000004</v>
      </c>
      <c r="Q71" s="19"/>
      <c r="R71" s="1"/>
    </row>
    <row r="72" spans="1:18" x14ac:dyDescent="0.25">
      <c r="A72" s="12" t="s">
        <v>17</v>
      </c>
      <c r="B72" s="13" t="s">
        <v>143</v>
      </c>
      <c r="C72" s="14" t="s">
        <v>144</v>
      </c>
      <c r="D72" s="15">
        <v>1152</v>
      </c>
      <c r="E72" s="15">
        <v>1152</v>
      </c>
      <c r="F72" s="16">
        <v>1260.183</v>
      </c>
      <c r="G72" s="17">
        <v>3.56</v>
      </c>
      <c r="H72" s="17">
        <v>0.74922794010000004</v>
      </c>
      <c r="I72" s="18">
        <v>1.3414636</v>
      </c>
      <c r="J72" s="17">
        <v>0.55851529639999997</v>
      </c>
      <c r="K72" s="16">
        <v>4638.3926121633003</v>
      </c>
      <c r="L72" s="16">
        <v>4573</v>
      </c>
      <c r="M72" s="16">
        <v>65.392612163300001</v>
      </c>
      <c r="N72" s="16">
        <v>4638.3999999999996</v>
      </c>
      <c r="O72" s="34">
        <v>2002</v>
      </c>
      <c r="P72" s="23">
        <f t="shared" si="0"/>
        <v>6640.4</v>
      </c>
      <c r="Q72" s="19"/>
      <c r="R72" s="1"/>
    </row>
    <row r="73" spans="1:18" x14ac:dyDescent="0.25">
      <c r="A73" s="12" t="s">
        <v>17</v>
      </c>
      <c r="B73" s="13" t="s">
        <v>145</v>
      </c>
      <c r="C73" s="14" t="s">
        <v>146</v>
      </c>
      <c r="D73" s="15">
        <v>2627</v>
      </c>
      <c r="E73" s="15">
        <v>2627</v>
      </c>
      <c r="F73" s="16">
        <v>3318.8470000000002</v>
      </c>
      <c r="G73" s="17">
        <v>3.56</v>
      </c>
      <c r="H73" s="17">
        <v>0.86528661569999998</v>
      </c>
      <c r="I73" s="18">
        <v>0.98545170000000004</v>
      </c>
      <c r="J73" s="17">
        <v>0.87806090920000002</v>
      </c>
      <c r="K73" s="16">
        <v>6942.9546132265996</v>
      </c>
      <c r="L73" s="16">
        <v>9636.6</v>
      </c>
      <c r="M73" s="16">
        <v>-2693.6453867733999</v>
      </c>
      <c r="N73" s="16">
        <v>9636.6</v>
      </c>
      <c r="O73" s="34">
        <v>1621.2</v>
      </c>
      <c r="P73" s="23">
        <f t="shared" si="0"/>
        <v>11257.800000000001</v>
      </c>
      <c r="Q73" s="19"/>
      <c r="R73" s="1"/>
    </row>
    <row r="74" spans="1:18" x14ac:dyDescent="0.25">
      <c r="A74" s="12" t="s">
        <v>17</v>
      </c>
      <c r="B74" s="13" t="s">
        <v>147</v>
      </c>
      <c r="C74" s="14" t="s">
        <v>148</v>
      </c>
      <c r="D74" s="15">
        <v>2206</v>
      </c>
      <c r="E74" s="15">
        <v>2206</v>
      </c>
      <c r="F74" s="16">
        <v>3397.5720000000001</v>
      </c>
      <c r="G74" s="17">
        <v>3.56</v>
      </c>
      <c r="H74" s="17">
        <v>1.0548628262999999</v>
      </c>
      <c r="I74" s="18">
        <v>1.2362854000000001</v>
      </c>
      <c r="J74" s="17">
        <v>0.85325186750000004</v>
      </c>
      <c r="K74" s="16">
        <v>7381.9669140976002</v>
      </c>
      <c r="L74" s="16">
        <v>9305.6</v>
      </c>
      <c r="M74" s="16">
        <v>-1923.6330859023999</v>
      </c>
      <c r="N74" s="16">
        <v>9305.6</v>
      </c>
      <c r="O74" s="34">
        <v>1893.4</v>
      </c>
      <c r="P74" s="23">
        <f t="shared" ref="P74:P100" si="1">+N74+O74</f>
        <v>11199</v>
      </c>
      <c r="Q74" s="19"/>
      <c r="R74" s="1"/>
    </row>
    <row r="75" spans="1:18" x14ac:dyDescent="0.25">
      <c r="A75" s="12" t="s">
        <v>17</v>
      </c>
      <c r="B75" s="13" t="s">
        <v>149</v>
      </c>
      <c r="C75" s="14" t="s">
        <v>150</v>
      </c>
      <c r="D75" s="15">
        <v>1468</v>
      </c>
      <c r="E75" s="15">
        <v>1468</v>
      </c>
      <c r="F75" s="16">
        <v>1387.1790000000001</v>
      </c>
      <c r="G75" s="17">
        <v>3.56</v>
      </c>
      <c r="H75" s="17">
        <v>0.64720114520000005</v>
      </c>
      <c r="I75" s="18">
        <v>1.2362854000000001</v>
      </c>
      <c r="J75" s="17">
        <v>0.52350464159999999</v>
      </c>
      <c r="K75" s="16">
        <v>5510.8351220163004</v>
      </c>
      <c r="L75" s="16">
        <v>7434.8</v>
      </c>
      <c r="M75" s="16">
        <v>-1923.9648779837</v>
      </c>
      <c r="N75" s="16">
        <v>7434.8</v>
      </c>
      <c r="O75" s="34">
        <v>1032.4000000000001</v>
      </c>
      <c r="P75" s="23">
        <f t="shared" si="1"/>
        <v>8467.2000000000007</v>
      </c>
      <c r="Q75" s="19"/>
      <c r="R75" s="1"/>
    </row>
    <row r="76" spans="1:18" x14ac:dyDescent="0.25">
      <c r="A76" s="12" t="s">
        <v>17</v>
      </c>
      <c r="B76" s="13" t="s">
        <v>151</v>
      </c>
      <c r="C76" s="14" t="s">
        <v>152</v>
      </c>
      <c r="D76" s="15">
        <v>1470</v>
      </c>
      <c r="E76" s="15">
        <v>1470</v>
      </c>
      <c r="F76" s="16">
        <v>710.71799999999996</v>
      </c>
      <c r="G76" s="17">
        <v>3.56</v>
      </c>
      <c r="H76" s="17">
        <v>0.33114088650000001</v>
      </c>
      <c r="I76" s="18">
        <v>0.6840157</v>
      </c>
      <c r="J76" s="17">
        <v>0.4841129911</v>
      </c>
      <c r="K76" s="16">
        <v>3092.8138581050998</v>
      </c>
      <c r="L76" s="16">
        <v>2715.3</v>
      </c>
      <c r="M76" s="16">
        <v>377.51385810509998</v>
      </c>
      <c r="N76" s="16">
        <v>3092.8</v>
      </c>
      <c r="O76" s="34">
        <v>292.2</v>
      </c>
      <c r="P76" s="23">
        <f t="shared" si="1"/>
        <v>3385</v>
      </c>
      <c r="Q76" s="19"/>
      <c r="R76" s="1"/>
    </row>
    <row r="77" spans="1:18" x14ac:dyDescent="0.25">
      <c r="A77" s="12" t="s">
        <v>17</v>
      </c>
      <c r="B77" s="13" t="s">
        <v>153</v>
      </c>
      <c r="C77" s="14" t="s">
        <v>154</v>
      </c>
      <c r="D77" s="15">
        <v>1133</v>
      </c>
      <c r="E77" s="15">
        <v>1133</v>
      </c>
      <c r="F77" s="16">
        <v>1318.44</v>
      </c>
      <c r="G77" s="17">
        <v>3.56</v>
      </c>
      <c r="H77" s="17">
        <v>0.79700911419999998</v>
      </c>
      <c r="I77" s="18">
        <v>1.2624017999999999</v>
      </c>
      <c r="J77" s="17">
        <v>0.63134345520000001</v>
      </c>
      <c r="K77" s="16">
        <v>4188.8610858044003</v>
      </c>
      <c r="L77" s="16">
        <v>4370.5</v>
      </c>
      <c r="M77" s="16">
        <v>-181.63891419559999</v>
      </c>
      <c r="N77" s="16">
        <v>4370.5</v>
      </c>
      <c r="O77" s="34">
        <v>944.7</v>
      </c>
      <c r="P77" s="23">
        <f t="shared" si="1"/>
        <v>5315.2</v>
      </c>
      <c r="Q77" s="19"/>
      <c r="R77" s="1"/>
    </row>
    <row r="78" spans="1:18" ht="25.5" x14ac:dyDescent="0.25">
      <c r="A78" s="12" t="s">
        <v>17</v>
      </c>
      <c r="B78" s="13" t="s">
        <v>155</v>
      </c>
      <c r="C78" s="14" t="s">
        <v>156</v>
      </c>
      <c r="D78" s="15">
        <v>1057</v>
      </c>
      <c r="E78" s="15">
        <v>1057</v>
      </c>
      <c r="F78" s="16">
        <v>1043.182</v>
      </c>
      <c r="G78" s="17">
        <v>3.56</v>
      </c>
      <c r="H78" s="17">
        <v>0.67595521749999998</v>
      </c>
      <c r="I78" s="18">
        <v>0.89156380000000002</v>
      </c>
      <c r="J78" s="17">
        <v>0.75816808339999997</v>
      </c>
      <c r="K78" s="16">
        <v>2640.3985894251</v>
      </c>
      <c r="L78" s="16">
        <v>2461.4</v>
      </c>
      <c r="M78" s="16">
        <v>178.99858942509999</v>
      </c>
      <c r="N78" s="16">
        <v>2640.4</v>
      </c>
      <c r="O78" s="34">
        <v>377.7</v>
      </c>
      <c r="P78" s="23">
        <f t="shared" si="1"/>
        <v>3018.1</v>
      </c>
      <c r="Q78" s="19"/>
      <c r="R78" s="1"/>
    </row>
    <row r="79" spans="1:18" x14ac:dyDescent="0.25">
      <c r="A79" s="12" t="s">
        <v>17</v>
      </c>
      <c r="B79" s="13" t="s">
        <v>157</v>
      </c>
      <c r="C79" s="14" t="s">
        <v>158</v>
      </c>
      <c r="D79" s="15">
        <v>636</v>
      </c>
      <c r="E79" s="15">
        <v>636</v>
      </c>
      <c r="F79" s="16">
        <v>1150.2919999999999</v>
      </c>
      <c r="G79" s="17">
        <v>3.56</v>
      </c>
      <c r="H79" s="17">
        <v>1.2387504089000001</v>
      </c>
      <c r="I79" s="18">
        <v>1.2624017999999999</v>
      </c>
      <c r="J79" s="17">
        <v>0.98126476760000003</v>
      </c>
      <c r="K79" s="16">
        <v>2070.4343994309002</v>
      </c>
      <c r="L79" s="16">
        <v>1924.9</v>
      </c>
      <c r="M79" s="16">
        <v>145.53439943090001</v>
      </c>
      <c r="N79" s="16">
        <v>2070.4</v>
      </c>
      <c r="O79" s="34">
        <v>354.3</v>
      </c>
      <c r="P79" s="23">
        <f t="shared" si="1"/>
        <v>2424.7000000000003</v>
      </c>
      <c r="Q79" s="19"/>
      <c r="R79" s="1"/>
    </row>
    <row r="80" spans="1:18" x14ac:dyDescent="0.25">
      <c r="A80" s="12" t="s">
        <v>17</v>
      </c>
      <c r="B80" s="13" t="s">
        <v>159</v>
      </c>
      <c r="C80" s="14" t="s">
        <v>160</v>
      </c>
      <c r="D80" s="15">
        <v>1053</v>
      </c>
      <c r="E80" s="15">
        <v>1053</v>
      </c>
      <c r="F80" s="16">
        <v>885.87300000000005</v>
      </c>
      <c r="G80" s="17">
        <v>3.56</v>
      </c>
      <c r="H80" s="17">
        <v>0.57620353879999997</v>
      </c>
      <c r="I80" s="18">
        <v>1.2624017999999999</v>
      </c>
      <c r="J80" s="17">
        <v>0.45643434510000003</v>
      </c>
      <c r="K80" s="16">
        <v>4125.5980532295998</v>
      </c>
      <c r="L80" s="16">
        <v>3326</v>
      </c>
      <c r="M80" s="16">
        <v>799.59805322960005</v>
      </c>
      <c r="N80" s="16">
        <v>4125.6000000000004</v>
      </c>
      <c r="O80" s="34">
        <v>0</v>
      </c>
      <c r="P80" s="23">
        <f t="shared" si="1"/>
        <v>4125.6000000000004</v>
      </c>
      <c r="Q80" s="19"/>
      <c r="R80" s="1"/>
    </row>
    <row r="81" spans="1:18" x14ac:dyDescent="0.25">
      <c r="A81" s="12" t="s">
        <v>17</v>
      </c>
      <c r="B81" s="13" t="s">
        <v>161</v>
      </c>
      <c r="C81" s="14" t="s">
        <v>162</v>
      </c>
      <c r="D81" s="15">
        <v>1644</v>
      </c>
      <c r="E81" s="15">
        <v>1644</v>
      </c>
      <c r="F81" s="16">
        <v>3263.2860000000001</v>
      </c>
      <c r="G81" s="17">
        <v>3.56</v>
      </c>
      <c r="H81" s="17">
        <v>1.3595217241999999</v>
      </c>
      <c r="I81" s="18">
        <v>1.3192425999999999</v>
      </c>
      <c r="J81" s="17">
        <v>1.0305320068999999</v>
      </c>
      <c r="K81" s="16">
        <v>5485.9982959351</v>
      </c>
      <c r="L81" s="16">
        <v>5985.8</v>
      </c>
      <c r="M81" s="16">
        <v>-499.80170406489998</v>
      </c>
      <c r="N81" s="16">
        <v>5985.8</v>
      </c>
      <c r="O81" s="34">
        <v>1547.9</v>
      </c>
      <c r="P81" s="23">
        <f t="shared" si="1"/>
        <v>7533.7000000000007</v>
      </c>
      <c r="Q81" s="19"/>
      <c r="R81" s="1"/>
    </row>
    <row r="82" spans="1:18" x14ac:dyDescent="0.25">
      <c r="A82" s="12" t="s">
        <v>17</v>
      </c>
      <c r="B82" s="13" t="s">
        <v>163</v>
      </c>
      <c r="C82" s="14" t="s">
        <v>164</v>
      </c>
      <c r="D82" s="15">
        <v>747</v>
      </c>
      <c r="E82" s="15">
        <v>747</v>
      </c>
      <c r="F82" s="16">
        <v>905.76199999999994</v>
      </c>
      <c r="G82" s="17">
        <v>3.56</v>
      </c>
      <c r="H82" s="17">
        <v>0.83047453819999995</v>
      </c>
      <c r="I82" s="18">
        <v>1.3236709</v>
      </c>
      <c r="J82" s="17">
        <v>0.62740258039999997</v>
      </c>
      <c r="K82" s="16">
        <v>2899.7000177075001</v>
      </c>
      <c r="L82" s="16">
        <v>2987.3</v>
      </c>
      <c r="M82" s="16">
        <v>-87.599982292500002</v>
      </c>
      <c r="N82" s="16">
        <v>2987.3</v>
      </c>
      <c r="O82" s="34">
        <v>898.4</v>
      </c>
      <c r="P82" s="23">
        <f t="shared" si="1"/>
        <v>3885.7000000000003</v>
      </c>
      <c r="Q82" s="19"/>
      <c r="R82" s="1"/>
    </row>
    <row r="83" spans="1:18" x14ac:dyDescent="0.25">
      <c r="A83" s="12" t="s">
        <v>17</v>
      </c>
      <c r="B83" s="13" t="s">
        <v>165</v>
      </c>
      <c r="C83" s="14" t="s">
        <v>166</v>
      </c>
      <c r="D83" s="15">
        <v>1662</v>
      </c>
      <c r="E83" s="15">
        <v>1662</v>
      </c>
      <c r="F83" s="16">
        <v>1472.1389999999999</v>
      </c>
      <c r="G83" s="17">
        <v>3.56</v>
      </c>
      <c r="H83" s="17">
        <v>0.6066673548</v>
      </c>
      <c r="I83" s="18">
        <v>1.0277962</v>
      </c>
      <c r="J83" s="17">
        <v>0.59026035980000002</v>
      </c>
      <c r="K83" s="16">
        <v>5072.9011887647002</v>
      </c>
      <c r="L83" s="16">
        <v>5883.2</v>
      </c>
      <c r="M83" s="16">
        <v>-810.29881123530004</v>
      </c>
      <c r="N83" s="16">
        <v>5883.2</v>
      </c>
      <c r="O83" s="34">
        <v>1602.2</v>
      </c>
      <c r="P83" s="23">
        <f t="shared" si="1"/>
        <v>7485.4</v>
      </c>
      <c r="Q83" s="19"/>
      <c r="R83" s="1"/>
    </row>
    <row r="84" spans="1:18" x14ac:dyDescent="0.25">
      <c r="A84" s="12" t="s">
        <v>17</v>
      </c>
      <c r="B84" s="13" t="s">
        <v>167</v>
      </c>
      <c r="C84" s="14" t="s">
        <v>168</v>
      </c>
      <c r="D84" s="15">
        <v>1246</v>
      </c>
      <c r="E84" s="15">
        <v>1246</v>
      </c>
      <c r="F84" s="16">
        <v>361.36599999999999</v>
      </c>
      <c r="G84" s="17">
        <v>3.56</v>
      </c>
      <c r="H84" s="17">
        <v>0.1986378808</v>
      </c>
      <c r="I84" s="18">
        <v>0.80206379999999999</v>
      </c>
      <c r="J84" s="17">
        <v>0.24765845410000001</v>
      </c>
      <c r="K84" s="16">
        <v>3310.2597220142002</v>
      </c>
      <c r="L84" s="16">
        <v>3128</v>
      </c>
      <c r="M84" s="16">
        <v>182.25972201420001</v>
      </c>
      <c r="N84" s="16">
        <v>3310.3</v>
      </c>
      <c r="O84" s="34">
        <v>611.6</v>
      </c>
      <c r="P84" s="23">
        <f t="shared" si="1"/>
        <v>3921.9</v>
      </c>
      <c r="Q84" s="19"/>
      <c r="R84" s="1"/>
    </row>
    <row r="85" spans="1:18" x14ac:dyDescent="0.25">
      <c r="A85" s="12" t="s">
        <v>17</v>
      </c>
      <c r="B85" s="13" t="s">
        <v>169</v>
      </c>
      <c r="C85" s="14" t="s">
        <v>170</v>
      </c>
      <c r="D85" s="15">
        <v>1982</v>
      </c>
      <c r="E85" s="15">
        <v>1982</v>
      </c>
      <c r="F85" s="16">
        <v>2743.6930000000002</v>
      </c>
      <c r="G85" s="17">
        <v>3.56</v>
      </c>
      <c r="H85" s="17">
        <v>0.94812302230000001</v>
      </c>
      <c r="I85" s="18">
        <v>0.96503760000000005</v>
      </c>
      <c r="J85" s="17">
        <v>0.98247262310000005</v>
      </c>
      <c r="K85" s="16">
        <v>4930.0482724684998</v>
      </c>
      <c r="L85" s="16">
        <v>5792.8</v>
      </c>
      <c r="M85" s="16">
        <v>-862.75172753150002</v>
      </c>
      <c r="N85" s="16">
        <v>5792.8</v>
      </c>
      <c r="O85" s="34">
        <v>1048.2</v>
      </c>
      <c r="P85" s="23">
        <f t="shared" si="1"/>
        <v>6841</v>
      </c>
      <c r="Q85" s="19"/>
      <c r="R85" s="1"/>
    </row>
    <row r="86" spans="1:18" x14ac:dyDescent="0.25">
      <c r="A86" s="12" t="s">
        <v>17</v>
      </c>
      <c r="B86" s="13" t="s">
        <v>171</v>
      </c>
      <c r="C86" s="14" t="s">
        <v>172</v>
      </c>
      <c r="D86" s="15">
        <v>1635</v>
      </c>
      <c r="E86" s="15">
        <v>1635</v>
      </c>
      <c r="F86" s="16">
        <v>995.74300000000005</v>
      </c>
      <c r="G86" s="17">
        <v>3.56</v>
      </c>
      <c r="H86" s="17">
        <v>0.41712126620000001</v>
      </c>
      <c r="I86" s="18">
        <v>0.89998350000000005</v>
      </c>
      <c r="J86" s="17">
        <v>0.46347657060000003</v>
      </c>
      <c r="K86" s="16">
        <v>4556.4506899013004</v>
      </c>
      <c r="L86" s="16">
        <v>4345.3999999999996</v>
      </c>
      <c r="M86" s="16">
        <v>211.05068990129999</v>
      </c>
      <c r="N86" s="16">
        <v>4556.3999999999996</v>
      </c>
      <c r="O86" s="34">
        <v>444.1</v>
      </c>
      <c r="P86" s="23">
        <f t="shared" si="1"/>
        <v>5000.5</v>
      </c>
      <c r="Q86" s="19"/>
      <c r="R86" s="1"/>
    </row>
    <row r="87" spans="1:18" x14ac:dyDescent="0.25">
      <c r="A87" s="12" t="s">
        <v>17</v>
      </c>
      <c r="B87" s="13" t="s">
        <v>173</v>
      </c>
      <c r="C87" s="14" t="s">
        <v>174</v>
      </c>
      <c r="D87" s="15">
        <v>2129</v>
      </c>
      <c r="E87" s="15">
        <v>2129</v>
      </c>
      <c r="F87" s="16">
        <v>2039.3040000000001</v>
      </c>
      <c r="G87" s="17">
        <v>3.56</v>
      </c>
      <c r="H87" s="17">
        <v>0.65605331870000005</v>
      </c>
      <c r="I87" s="18">
        <v>1.0144599000000001</v>
      </c>
      <c r="J87" s="17">
        <v>0.64670207140000002</v>
      </c>
      <c r="K87" s="16">
        <v>6292.0975370015003</v>
      </c>
      <c r="L87" s="16">
        <v>6479.5</v>
      </c>
      <c r="M87" s="16">
        <v>-187.4024629985</v>
      </c>
      <c r="N87" s="16">
        <v>6479.5</v>
      </c>
      <c r="O87" s="34">
        <v>1158.2</v>
      </c>
      <c r="P87" s="23">
        <f t="shared" si="1"/>
        <v>7637.7</v>
      </c>
      <c r="Q87" s="19"/>
      <c r="R87" s="1"/>
    </row>
    <row r="88" spans="1:18" x14ac:dyDescent="0.25">
      <c r="A88" s="12" t="s">
        <v>17</v>
      </c>
      <c r="B88" s="13" t="s">
        <v>175</v>
      </c>
      <c r="C88" s="14" t="s">
        <v>176</v>
      </c>
      <c r="D88" s="15">
        <v>1747</v>
      </c>
      <c r="E88" s="15">
        <v>1747</v>
      </c>
      <c r="F88" s="16">
        <v>1332.288</v>
      </c>
      <c r="G88" s="17">
        <v>3.56</v>
      </c>
      <c r="H88" s="17">
        <v>0.52232166300000005</v>
      </c>
      <c r="I88" s="18">
        <v>1.1341071</v>
      </c>
      <c r="J88" s="17">
        <v>0.4605576166</v>
      </c>
      <c r="K88" s="16">
        <v>6140.8790240068001</v>
      </c>
      <c r="L88" s="16">
        <v>5000.3</v>
      </c>
      <c r="M88" s="16">
        <v>1140.5790240068</v>
      </c>
      <c r="N88" s="16">
        <v>6140.9</v>
      </c>
      <c r="O88" s="34">
        <v>0</v>
      </c>
      <c r="P88" s="23">
        <f t="shared" si="1"/>
        <v>6140.9</v>
      </c>
      <c r="Q88" s="19"/>
      <c r="R88" s="1"/>
    </row>
    <row r="89" spans="1:18" x14ac:dyDescent="0.25">
      <c r="A89" s="12" t="s">
        <v>17</v>
      </c>
      <c r="B89" s="13" t="s">
        <v>177</v>
      </c>
      <c r="C89" s="14" t="s">
        <v>178</v>
      </c>
      <c r="D89" s="15">
        <v>3236</v>
      </c>
      <c r="E89" s="15">
        <v>3236</v>
      </c>
      <c r="F89" s="16">
        <v>1936.171</v>
      </c>
      <c r="G89" s="17">
        <v>3.56</v>
      </c>
      <c r="H89" s="17">
        <v>0.40979629270000001</v>
      </c>
      <c r="I89" s="18">
        <v>0.7598338</v>
      </c>
      <c r="J89" s="17">
        <v>0.53932358979999995</v>
      </c>
      <c r="K89" s="16">
        <v>7427.3061463364002</v>
      </c>
      <c r="L89" s="16">
        <v>7005.6</v>
      </c>
      <c r="M89" s="16">
        <v>421.70614633640002</v>
      </c>
      <c r="N89" s="16">
        <v>7427.3</v>
      </c>
      <c r="O89" s="34">
        <v>751.8</v>
      </c>
      <c r="P89" s="23">
        <f t="shared" si="1"/>
        <v>8179.1</v>
      </c>
      <c r="Q89" s="19"/>
      <c r="R89" s="1"/>
    </row>
    <row r="90" spans="1:18" x14ac:dyDescent="0.25">
      <c r="A90" s="12" t="s">
        <v>17</v>
      </c>
      <c r="B90" s="13" t="s">
        <v>179</v>
      </c>
      <c r="C90" s="14" t="s">
        <v>180</v>
      </c>
      <c r="D90" s="15">
        <v>3130</v>
      </c>
      <c r="E90" s="15">
        <v>3130</v>
      </c>
      <c r="F90" s="16">
        <v>4254.8819999999996</v>
      </c>
      <c r="G90" s="17">
        <v>3.56</v>
      </c>
      <c r="H90" s="17">
        <v>0.93105644330000004</v>
      </c>
      <c r="I90" s="18">
        <v>1.1847677000000001</v>
      </c>
      <c r="J90" s="17">
        <v>0.78585569420000001</v>
      </c>
      <c r="K90" s="16">
        <v>10287.4228598769</v>
      </c>
      <c r="L90" s="16">
        <v>10092.799999999999</v>
      </c>
      <c r="M90" s="16">
        <v>194.62285987690001</v>
      </c>
      <c r="N90" s="16">
        <v>10287.4</v>
      </c>
      <c r="O90" s="34">
        <v>1448.9</v>
      </c>
      <c r="P90" s="23">
        <f t="shared" si="1"/>
        <v>11736.3</v>
      </c>
      <c r="Q90" s="19"/>
      <c r="R90" s="1"/>
    </row>
    <row r="91" spans="1:18" x14ac:dyDescent="0.25">
      <c r="A91" s="12" t="s">
        <v>17</v>
      </c>
      <c r="B91" s="13" t="s">
        <v>181</v>
      </c>
      <c r="C91" s="14" t="s">
        <v>182</v>
      </c>
      <c r="D91" s="15">
        <v>1129</v>
      </c>
      <c r="E91" s="15">
        <v>1129</v>
      </c>
      <c r="F91" s="16">
        <v>778.89800000000002</v>
      </c>
      <c r="G91" s="17">
        <v>3.56</v>
      </c>
      <c r="H91" s="17">
        <v>0.4725192151</v>
      </c>
      <c r="I91" s="18">
        <v>1.3173438</v>
      </c>
      <c r="J91" s="17">
        <v>0.3586908862</v>
      </c>
      <c r="K91" s="16">
        <v>4761.2467009182001</v>
      </c>
      <c r="L91" s="16">
        <v>5815.8</v>
      </c>
      <c r="M91" s="16">
        <v>-1054.5532990818001</v>
      </c>
      <c r="N91" s="16">
        <v>5815.8</v>
      </c>
      <c r="O91" s="34">
        <v>874.4</v>
      </c>
      <c r="P91" s="23">
        <f t="shared" si="1"/>
        <v>6690.2</v>
      </c>
      <c r="Q91" s="19"/>
      <c r="R91" s="1"/>
    </row>
    <row r="92" spans="1:18" x14ac:dyDescent="0.25">
      <c r="A92" s="12" t="s">
        <v>17</v>
      </c>
      <c r="B92" s="13" t="s">
        <v>183</v>
      </c>
      <c r="C92" s="14" t="s">
        <v>184</v>
      </c>
      <c r="D92" s="15">
        <v>3301</v>
      </c>
      <c r="E92" s="15">
        <v>3301</v>
      </c>
      <c r="F92" s="16">
        <v>1804.3019999999999</v>
      </c>
      <c r="G92" s="17">
        <v>3.56</v>
      </c>
      <c r="H92" s="17">
        <v>0.3743661157</v>
      </c>
      <c r="I92" s="18">
        <v>0.81890019999999997</v>
      </c>
      <c r="J92" s="17">
        <v>0.45715719170000002</v>
      </c>
      <c r="K92" s="16">
        <v>8387.5722863381998</v>
      </c>
      <c r="L92" s="16">
        <v>8603.4</v>
      </c>
      <c r="M92" s="16">
        <v>-215.8277136618</v>
      </c>
      <c r="N92" s="16">
        <v>8603.4</v>
      </c>
      <c r="O92" s="34">
        <v>1306.5</v>
      </c>
      <c r="P92" s="23">
        <f t="shared" si="1"/>
        <v>9909.9</v>
      </c>
      <c r="Q92" s="19"/>
      <c r="R92" s="1"/>
    </row>
    <row r="93" spans="1:18" ht="18" customHeight="1" x14ac:dyDescent="0.25">
      <c r="A93" s="12" t="s">
        <v>17</v>
      </c>
      <c r="B93" s="13" t="s">
        <v>185</v>
      </c>
      <c r="C93" s="14" t="s">
        <v>186</v>
      </c>
      <c r="D93" s="15">
        <v>460</v>
      </c>
      <c r="E93" s="15">
        <v>460</v>
      </c>
      <c r="F93" s="16">
        <v>398.517</v>
      </c>
      <c r="G93" s="17">
        <v>3.56</v>
      </c>
      <c r="H93" s="17">
        <v>0.5933648936</v>
      </c>
      <c r="I93" s="18">
        <v>1.2753460999999999</v>
      </c>
      <c r="J93" s="17">
        <v>0.46525793560000001</v>
      </c>
      <c r="K93" s="16">
        <v>1815.5589222757001</v>
      </c>
      <c r="L93" s="16">
        <v>2538.5</v>
      </c>
      <c r="M93" s="16">
        <v>-722.94107772430004</v>
      </c>
      <c r="N93" s="16">
        <v>2538.5</v>
      </c>
      <c r="O93" s="34">
        <v>820.1</v>
      </c>
      <c r="P93" s="23">
        <f t="shared" si="1"/>
        <v>3358.6</v>
      </c>
      <c r="Q93" s="19"/>
      <c r="R93" s="1"/>
    </row>
    <row r="94" spans="1:18" x14ac:dyDescent="0.25">
      <c r="A94" s="12" t="s">
        <v>17</v>
      </c>
      <c r="B94" s="13" t="s">
        <v>187</v>
      </c>
      <c r="C94" s="14" t="s">
        <v>188</v>
      </c>
      <c r="D94" s="15">
        <v>750</v>
      </c>
      <c r="E94" s="15">
        <v>750</v>
      </c>
      <c r="F94" s="16">
        <v>368.29</v>
      </c>
      <c r="G94" s="17">
        <v>3.56</v>
      </c>
      <c r="H94" s="17">
        <v>0.33632681190000002</v>
      </c>
      <c r="I94" s="18">
        <v>1.2753460999999999</v>
      </c>
      <c r="J94" s="17">
        <v>0.26371414939999999</v>
      </c>
      <c r="K94" s="16">
        <v>3152.9289780358999</v>
      </c>
      <c r="L94" s="16">
        <v>3014.8</v>
      </c>
      <c r="M94" s="16">
        <v>138.12897803589999</v>
      </c>
      <c r="N94" s="16">
        <v>3152.9</v>
      </c>
      <c r="O94" s="34">
        <v>427</v>
      </c>
      <c r="P94" s="23">
        <f t="shared" si="1"/>
        <v>3579.9</v>
      </c>
      <c r="Q94" s="19"/>
      <c r="R94" s="1"/>
    </row>
    <row r="95" spans="1:18" ht="16.5" customHeight="1" x14ac:dyDescent="0.25">
      <c r="A95" s="12" t="s">
        <v>17</v>
      </c>
      <c r="B95" s="13" t="s">
        <v>189</v>
      </c>
      <c r="C95" s="14" t="s">
        <v>203</v>
      </c>
      <c r="D95" s="15">
        <v>3323</v>
      </c>
      <c r="E95" s="15">
        <v>3323</v>
      </c>
      <c r="F95" s="16">
        <v>3500.0070000000001</v>
      </c>
      <c r="G95" s="17">
        <v>3.56</v>
      </c>
      <c r="H95" s="17">
        <v>0.72139212779999995</v>
      </c>
      <c r="I95" s="18">
        <v>0.63767300000000005</v>
      </c>
      <c r="J95" s="17">
        <v>1.1312884939000001</v>
      </c>
      <c r="K95" s="16">
        <v>5146.4090286580004</v>
      </c>
      <c r="L95" s="16">
        <v>11937.5</v>
      </c>
      <c r="M95" s="16">
        <v>-6791.0909713419996</v>
      </c>
      <c r="N95" s="16">
        <v>11937.5</v>
      </c>
      <c r="O95" s="34">
        <v>2649.2</v>
      </c>
      <c r="P95" s="23">
        <f t="shared" si="1"/>
        <v>14586.7</v>
      </c>
      <c r="Q95" s="19"/>
      <c r="R95" s="1"/>
    </row>
    <row r="96" spans="1:18" x14ac:dyDescent="0.25">
      <c r="A96" s="12" t="s">
        <v>17</v>
      </c>
      <c r="B96" s="13" t="s">
        <v>190</v>
      </c>
      <c r="C96" s="14" t="s">
        <v>191</v>
      </c>
      <c r="D96" s="15">
        <v>1085</v>
      </c>
      <c r="E96" s="15">
        <v>1085</v>
      </c>
      <c r="F96" s="16">
        <v>1016.018</v>
      </c>
      <c r="G96" s="17">
        <v>3.56</v>
      </c>
      <c r="H96" s="17">
        <v>0.64136386980000004</v>
      </c>
      <c r="I96" s="18">
        <v>0.87511070000000002</v>
      </c>
      <c r="J96" s="17">
        <v>0.73289455810000004</v>
      </c>
      <c r="K96" s="16">
        <v>2684.3227911249</v>
      </c>
      <c r="L96" s="16">
        <v>4064.3</v>
      </c>
      <c r="M96" s="16">
        <v>-1379.9772088750999</v>
      </c>
      <c r="N96" s="16">
        <v>4064.3</v>
      </c>
      <c r="O96" s="34">
        <v>1227.4000000000001</v>
      </c>
      <c r="P96" s="23">
        <f t="shared" si="1"/>
        <v>5291.7000000000007</v>
      </c>
      <c r="Q96" s="19"/>
      <c r="R96" s="1"/>
    </row>
    <row r="97" spans="1:18" x14ac:dyDescent="0.25">
      <c r="A97" s="12" t="s">
        <v>17</v>
      </c>
      <c r="B97" s="13" t="s">
        <v>192</v>
      </c>
      <c r="C97" s="14" t="s">
        <v>193</v>
      </c>
      <c r="D97" s="15">
        <v>558</v>
      </c>
      <c r="E97" s="15">
        <v>558</v>
      </c>
      <c r="F97" s="16">
        <v>611.04600000000005</v>
      </c>
      <c r="G97" s="17">
        <v>3.56</v>
      </c>
      <c r="H97" s="17">
        <v>0.75001946330000002</v>
      </c>
      <c r="I97" s="18">
        <v>1.2753460999999999</v>
      </c>
      <c r="J97" s="17">
        <v>0.58809092159999998</v>
      </c>
      <c r="K97" s="16">
        <v>2114.9386602022</v>
      </c>
      <c r="L97" s="16">
        <v>2634.6</v>
      </c>
      <c r="M97" s="16">
        <v>-519.6613397978</v>
      </c>
      <c r="N97" s="16">
        <v>2634.6</v>
      </c>
      <c r="O97" s="34">
        <v>1640</v>
      </c>
      <c r="P97" s="23">
        <f t="shared" si="1"/>
        <v>4274.6000000000004</v>
      </c>
      <c r="Q97" s="19"/>
      <c r="R97" s="1"/>
    </row>
    <row r="98" spans="1:18" x14ac:dyDescent="0.25">
      <c r="A98" s="12" t="s">
        <v>17</v>
      </c>
      <c r="B98" s="13" t="s">
        <v>194</v>
      </c>
      <c r="C98" s="14" t="s">
        <v>195</v>
      </c>
      <c r="D98" s="15">
        <v>1578</v>
      </c>
      <c r="E98" s="15">
        <v>1578</v>
      </c>
      <c r="F98" s="16">
        <v>1442.1759999999999</v>
      </c>
      <c r="G98" s="17">
        <v>3.56</v>
      </c>
      <c r="H98" s="17">
        <v>0.62595641160000004</v>
      </c>
      <c r="I98" s="18">
        <v>1.3222727000000001</v>
      </c>
      <c r="J98" s="17">
        <v>0.47339433959999999</v>
      </c>
      <c r="K98" s="16">
        <v>6440.3456838508</v>
      </c>
      <c r="L98" s="16">
        <v>6836.3</v>
      </c>
      <c r="M98" s="16">
        <v>-395.9543161492</v>
      </c>
      <c r="N98" s="16">
        <v>6836.3</v>
      </c>
      <c r="O98" s="34">
        <v>1424.3</v>
      </c>
      <c r="P98" s="23">
        <f t="shared" si="1"/>
        <v>8260.6</v>
      </c>
      <c r="Q98" s="19"/>
      <c r="R98" s="1"/>
    </row>
    <row r="99" spans="1:18" x14ac:dyDescent="0.25">
      <c r="A99" s="12" t="s">
        <v>17</v>
      </c>
      <c r="B99" s="13" t="s">
        <v>196</v>
      </c>
      <c r="C99" s="14" t="s">
        <v>197</v>
      </c>
      <c r="D99" s="15">
        <v>1034</v>
      </c>
      <c r="E99" s="15">
        <v>1034</v>
      </c>
      <c r="F99" s="16">
        <v>493.06299999999999</v>
      </c>
      <c r="G99" s="17">
        <v>3.56</v>
      </c>
      <c r="H99" s="17">
        <v>0.3265988883</v>
      </c>
      <c r="I99" s="18">
        <v>1.6645762</v>
      </c>
      <c r="J99" s="17">
        <v>0.1962054295</v>
      </c>
      <c r="K99" s="16">
        <v>5789.6683247908004</v>
      </c>
      <c r="L99" s="16">
        <v>5348.2</v>
      </c>
      <c r="M99" s="16">
        <v>441.46832479080001</v>
      </c>
      <c r="N99" s="16">
        <v>5789.7</v>
      </c>
      <c r="O99" s="34">
        <v>1617.9</v>
      </c>
      <c r="P99" s="23">
        <f t="shared" si="1"/>
        <v>7407.6</v>
      </c>
      <c r="Q99" s="19"/>
      <c r="R99" s="1"/>
    </row>
    <row r="100" spans="1:18" x14ac:dyDescent="0.25">
      <c r="A100" s="12" t="s">
        <v>17</v>
      </c>
      <c r="B100" s="13" t="s">
        <v>198</v>
      </c>
      <c r="C100" s="14" t="s">
        <v>199</v>
      </c>
      <c r="D100" s="15">
        <v>1515</v>
      </c>
      <c r="E100" s="15">
        <v>1515</v>
      </c>
      <c r="F100" s="16">
        <v>1907.1010000000001</v>
      </c>
      <c r="G100" s="17">
        <v>3.56</v>
      </c>
      <c r="H100" s="17">
        <v>0.86217194760000004</v>
      </c>
      <c r="I100" s="18">
        <v>1.6645762</v>
      </c>
      <c r="J100" s="17">
        <v>0.51795282639999995</v>
      </c>
      <c r="K100" s="16">
        <v>7671.5347765445003</v>
      </c>
      <c r="L100" s="16">
        <v>9596.4</v>
      </c>
      <c r="M100" s="16">
        <v>-1924.8652234555</v>
      </c>
      <c r="N100" s="16">
        <v>9596.4</v>
      </c>
      <c r="O100" s="34">
        <v>3248.4</v>
      </c>
      <c r="P100" s="23">
        <f t="shared" si="1"/>
        <v>12844.8</v>
      </c>
      <c r="Q100" s="19"/>
      <c r="R100" s="1"/>
    </row>
    <row r="101" spans="1:18" x14ac:dyDescent="0.25">
      <c r="A101" s="6"/>
      <c r="B101" s="20"/>
      <c r="C101" s="21" t="s">
        <v>200</v>
      </c>
      <c r="D101" s="22">
        <f ca="1">SUMIF(INDIRECT("R1C1",FALSE):INDIRECT("R65000C1",FALSE),"=1",INDIRECT("R1C[0]",FALSE):INDIRECT("R65000C[0]",FALSE))</f>
        <v>155885</v>
      </c>
      <c r="E101" s="22">
        <f ca="1">SUMIF(INDIRECT("R1C1",FALSE):INDIRECT("R65000C1",FALSE),"=1",INDIRECT("R1C[0]",FALSE):INDIRECT("R65000C[0]",FALSE))</f>
        <v>155885</v>
      </c>
      <c r="F101" s="23">
        <f ca="1">SUMIF(INDIRECT("R1C1",FALSE):INDIRECT("R65000C1",FALSE),"=1",INDIRECT("R1C[0]",FALSE):INDIRECT("R65000C[0]",FALSE))</f>
        <v>227599.60299999989</v>
      </c>
      <c r="G101" s="24">
        <f ca="1">SUMIF(INDIRECT("R1C1",FALSE):INDIRECT("R65000C1",FALSE),"=1",INDIRECT("R1C[0]",FALSE):INDIRECT("R65000C[0]",FALSE))/COUNTIF(INDIRECT("R1C1",FALSE):INDIRECT("R65000C1",FALSE),"=1")</f>
        <v>3.5600000000000018</v>
      </c>
      <c r="H101" s="24" t="s">
        <v>201</v>
      </c>
      <c r="I101" s="25" t="s">
        <v>201</v>
      </c>
      <c r="J101" s="24" t="s">
        <v>201</v>
      </c>
      <c r="K101" s="23">
        <f ca="1">SUMIF(INDIRECT("R1C1",FALSE):INDIRECT("R65000C1",FALSE),"=1",INDIRECT("R1C[0]",FALSE):INDIRECT("R65000C[0]",FALSE))</f>
        <v>400417.25898068002</v>
      </c>
      <c r="L101" s="23">
        <f ca="1">SUMIF(INDIRECT("R1C1",FALSE):INDIRECT("R65000C1",FALSE),"=1",INDIRECT("R1C[0]",FALSE):INDIRECT("R65000C[0]",FALSE))</f>
        <v>449855.79999999987</v>
      </c>
      <c r="M101" s="23">
        <f ca="1">SUMIF(INDIRECT("R1C1",FALSE):INDIRECT("R65000C1",FALSE),"=1",INDIRECT("R1C[0]",FALSE):INDIRECT("R65000C[0]",FALSE))</f>
        <v>-49438.541019319986</v>
      </c>
      <c r="N101" s="23">
        <f ca="1">SUMIF(INDIRECT("R1C1",FALSE):INDIRECT("R65000C1",FALSE),"=1",INDIRECT("R1C[0]",FALSE):INDIRECT("R65000C[0]",FALSE))</f>
        <v>468882.20000000007</v>
      </c>
      <c r="O101" s="23">
        <f ca="1">SUMIF(INDIRECT("R1C1",FALSE):INDIRECT("R65000C1",FALSE),"=1",INDIRECT("R1C[0]",FALSE):INDIRECT("R65000C[0]",FALSE))</f>
        <v>103661.39999999997</v>
      </c>
      <c r="P101" s="23">
        <f ca="1">SUMIF(INDIRECT("R1C1",FALSE):INDIRECT("R65000C1",FALSE),"=1",INDIRECT("R1C[0]",FALSE):INDIRECT("R65000C[0]",FALSE))</f>
        <v>572543.6</v>
      </c>
      <c r="Q101" s="19"/>
      <c r="R101" s="1"/>
    </row>
    <row r="102" spans="1:18" x14ac:dyDescent="0.25">
      <c r="A102" s="1"/>
      <c r="B102" s="26"/>
      <c r="C102" s="27"/>
      <c r="D102" s="28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9"/>
      <c r="P102" s="29"/>
      <c r="Q102" s="1"/>
      <c r="R102" s="1"/>
    </row>
    <row r="103" spans="1:18" x14ac:dyDescent="0.25">
      <c r="A103" s="1"/>
      <c r="B103" s="1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0"/>
    </row>
    <row r="104" spans="1:18" x14ac:dyDescent="0.25">
      <c r="A104" s="1"/>
      <c r="B104" s="30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1"/>
    </row>
  </sheetData>
  <mergeCells count="18">
    <mergeCell ref="D1:N1"/>
    <mergeCell ref="C2:N2"/>
    <mergeCell ref="D3:N3"/>
    <mergeCell ref="B4:B6"/>
    <mergeCell ref="C4:C6"/>
    <mergeCell ref="D4:D6"/>
    <mergeCell ref="E4:E6"/>
    <mergeCell ref="P4:P6"/>
    <mergeCell ref="F4:F6"/>
    <mergeCell ref="G4:G6"/>
    <mergeCell ref="H4:H6"/>
    <mergeCell ref="I4:I6"/>
    <mergeCell ref="J4:J6"/>
    <mergeCell ref="O4:O6"/>
    <mergeCell ref="N4:N6"/>
    <mergeCell ref="K4:K6"/>
    <mergeCell ref="L4:L6"/>
    <mergeCell ref="M4:M6"/>
  </mergeCells>
  <pageMargins left="0" right="0" top="0.55118110236220474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Бородулина Светлана Александровна</dc:creator>
  <cp:lastModifiedBy>Бородулина Светлана Александровна</cp:lastModifiedBy>
  <cp:lastPrinted>2023-10-11T11:28:51Z</cp:lastPrinted>
  <dcterms:created xsi:type="dcterms:W3CDTF">2023-10-10T14:03:33Z</dcterms:created>
  <dcterms:modified xsi:type="dcterms:W3CDTF">2023-11-08T07:53:56Z</dcterms:modified>
</cp:coreProperties>
</file>