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Лист1!$B$1:$Q$36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6" i="1" l="1"/>
  <c r="P36" i="1"/>
  <c r="D36" i="1" l="1"/>
  <c r="G36" i="1"/>
  <c r="K36" i="1"/>
  <c r="F36" i="1"/>
  <c r="H36" i="1"/>
</calcChain>
</file>

<file path=xl/sharedStrings.xml><?xml version="1.0" encoding="utf-8"?>
<sst xmlns="http://schemas.openxmlformats.org/spreadsheetml/2006/main" count="128" uniqueCount="92">
  <si>
    <t>Код</t>
  </si>
  <si>
    <t>Наименование</t>
  </si>
  <si>
    <t>Численность постоянного населения</t>
  </si>
  <si>
    <t>ИБР (очередной финансовый год)</t>
  </si>
  <si>
    <t>Налоговый потенциал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</si>
  <si>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</si>
  <si>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</t>
  </si>
  <si>
    <t>Индекс налогового потенциала МР(ГО)</t>
  </si>
  <si>
    <t>Критерий выравнивания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</si>
  <si>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</si>
  <si>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</si>
  <si>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</si>
  <si>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</si>
  <si>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</si>
  <si>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</si>
  <si>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</si>
  <si>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</si>
  <si>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</si>
  <si>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</si>
  <si>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</si>
  <si>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</si>
  <si>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</si>
  <si>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</si>
  <si>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</si>
  <si>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</si>
  <si>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</si>
  <si>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</si>
  <si>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</si>
  <si>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</si>
  <si>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</si>
  <si>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</si>
  <si>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</si>
  <si>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</si>
  <si>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</si>
  <si>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</si>
  <si>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</si>
  <si>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</si>
  <si>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</si>
  <si>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</si>
  <si>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</si>
  <si>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</si>
  <si>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</si>
  <si>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</si>
  <si>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</si>
  <si>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</si>
  <si>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</si>
  <si>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</si>
  <si>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</si>
  <si>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</si>
  <si>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</si>
  <si>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</si>
  <si>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</si>
  <si>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</si>
  <si>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</si>
  <si>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</si>
  <si>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</si>
  <si>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</si>
  <si>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</si>
  <si>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</si>
  <si>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</si>
  <si>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</si>
  <si>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</si>
  <si>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</si>
  <si>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</si>
  <si>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</si>
  <si>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</si>
  <si>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</si>
  <si>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</si>
  <si>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</si>
  <si>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</si>
  <si>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</si>
  <si>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</si>
  <si>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</si>
  <si>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</si>
  <si>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</si>
  <si>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204.1.05 Расчет  дотации на выравнивание бюджетной обеспеченности МР(ГО) на 2023 год</t>
  </si>
  <si>
    <t>Расчетный общий размер дотации МР(ГО) на очередной финансовый год</t>
  </si>
  <si>
    <t>Дотация МР и ГО, утвержденная Законом обюджете на первый год планового периода</t>
  </si>
  <si>
    <t>Отклонение размера дотации МР(ГО) от дотации, утвержденной Законом о бюджете на первый год планового периода</t>
  </si>
  <si>
    <t>Окончательный размер дотации из ОБ на очередной финансовый год</t>
  </si>
  <si>
    <t>Уровень бюджетной обеспеченности МР(ГО)</t>
  </si>
  <si>
    <t>гр05=гр03+гр04</t>
  </si>
  <si>
    <t>гр06=(гр05/СУММ(гр05))/(гр01/СУММ(гр01))</t>
  </si>
  <si>
    <t>гр07=гр06/гр02</t>
  </si>
  <si>
    <t xml:space="preserve">гр09=ЕСЛИ[гр08&gt;гр07;СУММ(гр05)/СУММ(гр01)*(гр08-гр07)*гр02*гр01;0]
</t>
  </si>
  <si>
    <t>гр11=гр09-гр10</t>
  </si>
  <si>
    <t>гр12=ЕСЛИ[гр11&lt;0;гр10;гр09]</t>
  </si>
  <si>
    <t>гр08=1.62</t>
  </si>
  <si>
    <t>Дотации, отражающие отдельные показатели (условия)</t>
  </si>
  <si>
    <t>гр13</t>
  </si>
  <si>
    <t>гр14=гр12+гр13</t>
  </si>
  <si>
    <t xml:space="preserve">Всего дотации из ОБ на 2023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</si>
</sst>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4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0" fontId="1" fillId="2" borderId="6" xfId="0" applyFont="1" applyFill="1" applyBorder="1"/>
    <xf numFmtId="0" fontId="3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4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2" borderId="6" xfId="0" applyNumberFormat="1" applyFont="1" applyFill="1" applyBorder="1" applyAlignment="1">
      <alignment horizontal="right" vertical="top" shrinkToFit="1"/>
    </xf>
    <xf numFmtId="0" fontId="5" fillId="3" borderId="6" xfId="0" applyFont="1" applyFill="1" applyBorder="1" applyAlignment="1" applyProtection="1">
      <alignment horizontal="center" vertical="top" wrapText="1"/>
      <protection locked="0"/>
    </xf>
    <xf numFmtId="0" fontId="5" fillId="2" borderId="6" xfId="0" applyFont="1" applyFill="1" applyBorder="1" applyAlignment="1">
      <alignment horizontal="center" vertical="center"/>
    </xf>
    <xf numFmtId="165" fontId="1" fillId="2" borderId="6" xfId="0" applyNumberFormat="1" applyFont="1" applyFill="1" applyBorder="1"/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165" fontId="0" fillId="0" borderId="0" xfId="0" applyNumberFormat="1"/>
    <xf numFmtId="165" fontId="1" fillId="2" borderId="0" xfId="0" applyNumberFormat="1" applyFont="1" applyFill="1" applyBorder="1" applyAlignment="1">
      <alignment horizontal="right" vertical="top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4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topLeftCell="B1" workbookViewId="0">
      <pane xSplit="2" ySplit="8" topLeftCell="D18" activePane="bottomRight" state="frozen"/>
      <selection activeCell="B1" sqref="B1"/>
      <selection pane="topRight" activeCell="D1" sqref="D1"/>
      <selection pane="bottomLeft" activeCell="B9" sqref="B9"/>
      <selection pane="bottomRight" activeCell="R40" sqref="R40"/>
    </sheetView>
  </sheetViews>
  <sheetFormatPr defaultRowHeight="15" x14ac:dyDescent="0.25"/>
  <cols>
    <col min="1" max="1" width="0" hidden="1" customWidth="1"/>
    <col min="2" max="2" width="4.42578125" customWidth="1"/>
    <col min="3" max="3" width="24.42578125" customWidth="1"/>
    <col min="4" max="4" width="12.85546875" customWidth="1"/>
    <col min="5" max="6" width="13" customWidth="1"/>
    <col min="7" max="7" width="17.28515625" customWidth="1"/>
    <col min="8" max="8" width="12.28515625" customWidth="1"/>
    <col min="9" max="9" width="13.85546875" customWidth="1"/>
    <col min="10" max="10" width="15.28515625" customWidth="1"/>
    <col min="11" max="11" width="13.85546875" customWidth="1"/>
    <col min="12" max="12" width="21.28515625" customWidth="1"/>
    <col min="13" max="13" width="14.85546875" customWidth="1"/>
    <col min="14" max="14" width="17.85546875" customWidth="1"/>
    <col min="15" max="15" width="14.7109375" customWidth="1"/>
    <col min="16" max="16" width="13" customWidth="1"/>
    <col min="17" max="17" width="15.7109375" customWidth="1"/>
  </cols>
  <sheetData>
    <row r="1" spans="1:19" x14ac:dyDescent="0.25">
      <c r="A1" s="1"/>
      <c r="B1" s="1"/>
      <c r="C1" s="1"/>
      <c r="D1" s="42"/>
      <c r="E1" s="42"/>
      <c r="F1" s="42"/>
      <c r="G1" s="42"/>
      <c r="H1" s="42"/>
      <c r="I1" s="42"/>
      <c r="J1" s="42"/>
      <c r="K1" s="42"/>
      <c r="L1" s="1"/>
      <c r="M1" s="1"/>
      <c r="N1" s="1"/>
    </row>
    <row r="2" spans="1:19" ht="18" customHeight="1" x14ac:dyDescent="0.25">
      <c r="A2" s="1"/>
      <c r="B2" s="1"/>
      <c r="C2" s="43" t="s">
        <v>75</v>
      </c>
      <c r="D2" s="43"/>
      <c r="E2" s="43"/>
      <c r="F2" s="43"/>
      <c r="G2" s="43"/>
      <c r="H2" s="43"/>
      <c r="I2" s="43"/>
      <c r="J2" s="43"/>
      <c r="K2" s="43"/>
      <c r="L2" s="2"/>
      <c r="M2" s="3"/>
      <c r="N2" s="4"/>
    </row>
    <row r="3" spans="1:19" x14ac:dyDescent="0.25">
      <c r="A3" s="1"/>
      <c r="B3" s="5"/>
      <c r="C3" s="5"/>
      <c r="D3" s="44"/>
      <c r="E3" s="44"/>
      <c r="F3" s="44"/>
      <c r="G3" s="44"/>
      <c r="H3" s="44"/>
      <c r="I3" s="44"/>
      <c r="J3" s="44"/>
      <c r="K3" s="44"/>
      <c r="L3" s="1"/>
      <c r="M3" s="1"/>
      <c r="N3" s="1"/>
    </row>
    <row r="4" spans="1:19" ht="15" customHeight="1" x14ac:dyDescent="0.25">
      <c r="A4" s="6"/>
      <c r="B4" s="45" t="s">
        <v>0</v>
      </c>
      <c r="C4" s="45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80</v>
      </c>
      <c r="K4" s="39" t="s">
        <v>8</v>
      </c>
      <c r="L4" s="39" t="s">
        <v>76</v>
      </c>
      <c r="M4" s="39" t="s">
        <v>77</v>
      </c>
      <c r="N4" s="39" t="s">
        <v>78</v>
      </c>
      <c r="O4" s="39" t="s">
        <v>79</v>
      </c>
      <c r="P4" s="39" t="s">
        <v>88</v>
      </c>
      <c r="Q4" s="39" t="s">
        <v>91</v>
      </c>
    </row>
    <row r="5" spans="1:19" x14ac:dyDescent="0.25">
      <c r="A5" s="6"/>
      <c r="B5" s="46"/>
      <c r="C5" s="46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9" ht="74.25" customHeight="1" x14ac:dyDescent="0.25">
      <c r="A6" s="6"/>
      <c r="B6" s="47"/>
      <c r="C6" s="47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9" ht="25.5" x14ac:dyDescent="0.25">
      <c r="A7" s="6"/>
      <c r="B7" s="7"/>
      <c r="C7" s="8" t="s">
        <v>9</v>
      </c>
      <c r="D7" s="9" t="s">
        <v>10</v>
      </c>
      <c r="E7" s="9"/>
      <c r="F7" s="9" t="s">
        <v>11</v>
      </c>
      <c r="G7" s="9" t="s">
        <v>11</v>
      </c>
      <c r="H7" s="9" t="s">
        <v>11</v>
      </c>
      <c r="I7" s="9"/>
      <c r="J7" s="9"/>
      <c r="K7" s="9"/>
      <c r="L7" s="29" t="s">
        <v>11</v>
      </c>
      <c r="M7" s="29" t="s">
        <v>11</v>
      </c>
      <c r="N7" s="29" t="s">
        <v>11</v>
      </c>
      <c r="O7" s="29" t="s">
        <v>11</v>
      </c>
      <c r="P7" s="29" t="s">
        <v>11</v>
      </c>
      <c r="Q7" s="33" t="s">
        <v>11</v>
      </c>
    </row>
    <row r="8" spans="1:19" ht="37.5" customHeight="1" x14ac:dyDescent="0.25">
      <c r="A8" s="6"/>
      <c r="B8" s="10"/>
      <c r="C8" s="8" t="s">
        <v>12</v>
      </c>
      <c r="D8" s="32" t="s">
        <v>13</v>
      </c>
      <c r="E8" s="32" t="s">
        <v>14</v>
      </c>
      <c r="F8" s="32" t="s">
        <v>15</v>
      </c>
      <c r="G8" s="32" t="s">
        <v>16</v>
      </c>
      <c r="H8" s="32" t="s">
        <v>81</v>
      </c>
      <c r="I8" s="32" t="s">
        <v>82</v>
      </c>
      <c r="J8" s="32" t="s">
        <v>83</v>
      </c>
      <c r="K8" s="32" t="s">
        <v>87</v>
      </c>
      <c r="L8" s="32" t="s">
        <v>84</v>
      </c>
      <c r="M8" s="32" t="s">
        <v>17</v>
      </c>
      <c r="N8" s="32" t="s">
        <v>85</v>
      </c>
      <c r="O8" s="32" t="s">
        <v>86</v>
      </c>
      <c r="P8" s="35" t="s">
        <v>89</v>
      </c>
      <c r="Q8" s="36" t="s">
        <v>90</v>
      </c>
    </row>
    <row r="9" spans="1:19" x14ac:dyDescent="0.25">
      <c r="A9" s="11" t="s">
        <v>18</v>
      </c>
      <c r="B9" s="12" t="s">
        <v>19</v>
      </c>
      <c r="C9" s="13" t="s">
        <v>20</v>
      </c>
      <c r="D9" s="14">
        <v>32394</v>
      </c>
      <c r="E9" s="15">
        <v>0.92957690000000004</v>
      </c>
      <c r="F9" s="16">
        <v>72939</v>
      </c>
      <c r="G9" s="16">
        <v>5689.8</v>
      </c>
      <c r="H9" s="16">
        <v>78628.800000000003</v>
      </c>
      <c r="I9" s="17">
        <v>0.53221052759999998</v>
      </c>
      <c r="J9" s="17">
        <v>0.57252985479999996</v>
      </c>
      <c r="K9" s="17">
        <v>1.62</v>
      </c>
      <c r="L9" s="30">
        <v>143855.1</v>
      </c>
      <c r="M9" s="30">
        <v>142504.20000000001</v>
      </c>
      <c r="N9" s="30">
        <v>1350.9</v>
      </c>
      <c r="O9" s="30">
        <v>143855.1</v>
      </c>
      <c r="P9" s="30">
        <v>22980.899999999994</v>
      </c>
      <c r="Q9" s="34">
        <v>166836</v>
      </c>
      <c r="R9" s="37"/>
      <c r="S9" s="37"/>
    </row>
    <row r="10" spans="1:19" x14ac:dyDescent="0.25">
      <c r="A10" s="11" t="s">
        <v>18</v>
      </c>
      <c r="B10" s="12" t="s">
        <v>21</v>
      </c>
      <c r="C10" s="13" t="s">
        <v>22</v>
      </c>
      <c r="D10" s="14">
        <v>399983</v>
      </c>
      <c r="E10" s="15">
        <v>0.90009399999999995</v>
      </c>
      <c r="F10" s="16">
        <v>2496551.2000000002</v>
      </c>
      <c r="G10" s="16">
        <v>194751.7</v>
      </c>
      <c r="H10" s="16">
        <v>2691302.899999999</v>
      </c>
      <c r="I10" s="17">
        <v>1.475324101</v>
      </c>
      <c r="J10" s="17">
        <v>1.6390778085</v>
      </c>
      <c r="K10" s="17">
        <v>1.62</v>
      </c>
      <c r="L10" s="30">
        <v>0</v>
      </c>
      <c r="M10" s="30">
        <v>0</v>
      </c>
      <c r="N10" s="30">
        <v>0</v>
      </c>
      <c r="O10" s="30">
        <v>0</v>
      </c>
      <c r="P10" s="30">
        <v>391961.5</v>
      </c>
      <c r="Q10" s="34">
        <v>391961.5</v>
      </c>
      <c r="R10" s="37"/>
      <c r="S10" s="37"/>
    </row>
    <row r="11" spans="1:19" x14ac:dyDescent="0.25">
      <c r="A11" s="11" t="s">
        <v>18</v>
      </c>
      <c r="B11" s="12" t="s">
        <v>23</v>
      </c>
      <c r="C11" s="13" t="s">
        <v>24</v>
      </c>
      <c r="D11" s="14">
        <v>78383</v>
      </c>
      <c r="E11" s="15">
        <v>0.91114600000000001</v>
      </c>
      <c r="F11" s="16">
        <v>214883.8</v>
      </c>
      <c r="G11" s="16">
        <v>16762.7</v>
      </c>
      <c r="H11" s="16">
        <v>231646.5</v>
      </c>
      <c r="I11" s="17">
        <v>0.64799290759999995</v>
      </c>
      <c r="J11" s="17">
        <v>0.7111844947</v>
      </c>
      <c r="K11" s="17">
        <v>1.62</v>
      </c>
      <c r="L11" s="30">
        <v>296018.7</v>
      </c>
      <c r="M11" s="30">
        <v>289993.7</v>
      </c>
      <c r="N11" s="30">
        <v>6025</v>
      </c>
      <c r="O11" s="30">
        <v>296018.7</v>
      </c>
      <c r="P11" s="30">
        <v>59338.900000000023</v>
      </c>
      <c r="Q11" s="34">
        <v>355357.60000000003</v>
      </c>
      <c r="R11" s="37"/>
      <c r="S11" s="37"/>
    </row>
    <row r="12" spans="1:19" x14ac:dyDescent="0.25">
      <c r="A12" s="11" t="s">
        <v>18</v>
      </c>
      <c r="B12" s="12" t="s">
        <v>25</v>
      </c>
      <c r="C12" s="13" t="s">
        <v>26</v>
      </c>
      <c r="D12" s="14">
        <v>30471</v>
      </c>
      <c r="E12" s="15">
        <v>0.94663540000000002</v>
      </c>
      <c r="F12" s="16">
        <v>60502.7</v>
      </c>
      <c r="G12" s="16">
        <v>4719.7</v>
      </c>
      <c r="H12" s="16">
        <v>65222.400000000001</v>
      </c>
      <c r="I12" s="17">
        <v>0.4693279943</v>
      </c>
      <c r="J12" s="17">
        <v>0.49578538290000002</v>
      </c>
      <c r="K12" s="17">
        <v>1.62</v>
      </c>
      <c r="L12" s="30">
        <v>147894.6</v>
      </c>
      <c r="M12" s="30">
        <v>143945.20000000001</v>
      </c>
      <c r="N12" s="30">
        <v>3949.4</v>
      </c>
      <c r="O12" s="30">
        <v>147894.6</v>
      </c>
      <c r="P12" s="30">
        <v>20426.5</v>
      </c>
      <c r="Q12" s="34">
        <v>168321.1</v>
      </c>
      <c r="R12" s="37"/>
      <c r="S12" s="37"/>
    </row>
    <row r="13" spans="1:19" x14ac:dyDescent="0.25">
      <c r="A13" s="11" t="s">
        <v>18</v>
      </c>
      <c r="B13" s="12" t="s">
        <v>27</v>
      </c>
      <c r="C13" s="13" t="s">
        <v>28</v>
      </c>
      <c r="D13" s="14">
        <v>31343</v>
      </c>
      <c r="E13" s="15">
        <v>1.0039248999999999</v>
      </c>
      <c r="F13" s="16">
        <v>176845.6</v>
      </c>
      <c r="G13" s="16">
        <v>13795.4</v>
      </c>
      <c r="H13" s="16">
        <v>190641</v>
      </c>
      <c r="I13" s="17">
        <v>1.3336508187</v>
      </c>
      <c r="J13" s="17">
        <v>1.3284368369999999</v>
      </c>
      <c r="K13" s="17">
        <v>1.62</v>
      </c>
      <c r="L13" s="30">
        <v>41841.599999999999</v>
      </c>
      <c r="M13" s="30">
        <v>35539.699999999997</v>
      </c>
      <c r="N13" s="30">
        <v>6301.9</v>
      </c>
      <c r="O13" s="30">
        <v>41841.599999999999</v>
      </c>
      <c r="P13" s="30">
        <v>28743.799999999996</v>
      </c>
      <c r="Q13" s="34">
        <v>70585.399999999994</v>
      </c>
      <c r="R13" s="37"/>
      <c r="S13" s="37"/>
    </row>
    <row r="14" spans="1:19" x14ac:dyDescent="0.25">
      <c r="A14" s="11" t="s">
        <v>18</v>
      </c>
      <c r="B14" s="12" t="s">
        <v>29</v>
      </c>
      <c r="C14" s="13" t="s">
        <v>30</v>
      </c>
      <c r="D14" s="14">
        <v>54973</v>
      </c>
      <c r="E14" s="15">
        <v>0.94133029999999995</v>
      </c>
      <c r="F14" s="16">
        <v>193360.1</v>
      </c>
      <c r="G14" s="16">
        <v>15083.7</v>
      </c>
      <c r="H14" s="16">
        <v>208443.8</v>
      </c>
      <c r="I14" s="17">
        <v>0.8313921796</v>
      </c>
      <c r="J14" s="17">
        <v>0.8832098357</v>
      </c>
      <c r="K14" s="17">
        <v>1.62</v>
      </c>
      <c r="L14" s="30">
        <v>173887.7</v>
      </c>
      <c r="M14" s="30">
        <v>169667.3</v>
      </c>
      <c r="N14" s="30">
        <v>4220.3999999999996</v>
      </c>
      <c r="O14" s="30">
        <v>173887.7</v>
      </c>
      <c r="P14" s="30">
        <v>38084.600000000006</v>
      </c>
      <c r="Q14" s="34">
        <v>211972.30000000002</v>
      </c>
      <c r="R14" s="37"/>
      <c r="S14" s="37"/>
    </row>
    <row r="15" spans="1:19" x14ac:dyDescent="0.25">
      <c r="A15" s="11" t="s">
        <v>18</v>
      </c>
      <c r="B15" s="12" t="s">
        <v>31</v>
      </c>
      <c r="C15" s="13" t="s">
        <v>32</v>
      </c>
      <c r="D15" s="14">
        <v>38406</v>
      </c>
      <c r="E15" s="15">
        <v>0.98965099999999995</v>
      </c>
      <c r="F15" s="16">
        <v>115000</v>
      </c>
      <c r="G15" s="16">
        <v>8971</v>
      </c>
      <c r="H15" s="16">
        <v>123971</v>
      </c>
      <c r="I15" s="17">
        <v>0.70776228770000005</v>
      </c>
      <c r="J15" s="17">
        <v>0.71516351489999996</v>
      </c>
      <c r="K15" s="17">
        <v>1.62</v>
      </c>
      <c r="L15" s="30">
        <v>156850.1</v>
      </c>
      <c r="M15" s="30">
        <v>159607.29999999999</v>
      </c>
      <c r="N15" s="30">
        <v>-2757.2</v>
      </c>
      <c r="O15" s="30">
        <v>159607.29999999999</v>
      </c>
      <c r="P15" s="30">
        <v>0</v>
      </c>
      <c r="Q15" s="34">
        <v>159607.29999999999</v>
      </c>
      <c r="R15" s="37"/>
      <c r="S15" s="37"/>
    </row>
    <row r="16" spans="1:19" ht="38.25" customHeight="1" x14ac:dyDescent="0.25">
      <c r="A16" s="11" t="s">
        <v>18</v>
      </c>
      <c r="B16" s="12" t="s">
        <v>33</v>
      </c>
      <c r="C16" s="13" t="s">
        <v>34</v>
      </c>
      <c r="D16" s="14">
        <v>4074</v>
      </c>
      <c r="E16" s="15">
        <v>1.3222833000000001</v>
      </c>
      <c r="F16" s="16">
        <v>4742.2</v>
      </c>
      <c r="G16" s="16">
        <v>369.9</v>
      </c>
      <c r="H16" s="16">
        <v>5112.1000000000004</v>
      </c>
      <c r="I16" s="17">
        <v>0.2751342819</v>
      </c>
      <c r="J16" s="17">
        <v>0.20807513929999999</v>
      </c>
      <c r="K16" s="17">
        <v>1.62</v>
      </c>
      <c r="L16" s="30">
        <v>34688.9</v>
      </c>
      <c r="M16" s="30">
        <v>27926.3</v>
      </c>
      <c r="N16" s="30">
        <v>6762.6</v>
      </c>
      <c r="O16" s="30">
        <v>34688.9</v>
      </c>
      <c r="P16" s="30">
        <v>8247.5999999999985</v>
      </c>
      <c r="Q16" s="34">
        <v>42936.5</v>
      </c>
      <c r="R16" s="37"/>
      <c r="S16" s="37"/>
    </row>
    <row r="17" spans="1:19" x14ac:dyDescent="0.25">
      <c r="A17" s="11" t="s">
        <v>18</v>
      </c>
      <c r="B17" s="12" t="s">
        <v>35</v>
      </c>
      <c r="C17" s="13" t="s">
        <v>36</v>
      </c>
      <c r="D17" s="14">
        <v>16127</v>
      </c>
      <c r="E17" s="15">
        <v>1.0803879000000001</v>
      </c>
      <c r="F17" s="16">
        <v>22796.400000000001</v>
      </c>
      <c r="G17" s="16">
        <v>1778.3</v>
      </c>
      <c r="H17" s="16">
        <v>24574.7</v>
      </c>
      <c r="I17" s="17">
        <v>0.33411889010000001</v>
      </c>
      <c r="J17" s="17">
        <v>0.30925826740000001</v>
      </c>
      <c r="K17" s="17">
        <v>1.62</v>
      </c>
      <c r="L17" s="30">
        <v>104155.9</v>
      </c>
      <c r="M17" s="30">
        <v>103790.2</v>
      </c>
      <c r="N17" s="30">
        <v>365.7</v>
      </c>
      <c r="O17" s="30">
        <v>104155.9</v>
      </c>
      <c r="P17" s="30">
        <v>9769.9000000000087</v>
      </c>
      <c r="Q17" s="34">
        <v>113925.8</v>
      </c>
      <c r="R17" s="37"/>
      <c r="S17" s="37"/>
    </row>
    <row r="18" spans="1:19" ht="25.5" customHeight="1" x14ac:dyDescent="0.25">
      <c r="A18" s="11" t="s">
        <v>18</v>
      </c>
      <c r="B18" s="12" t="s">
        <v>37</v>
      </c>
      <c r="C18" s="13" t="s">
        <v>38</v>
      </c>
      <c r="D18" s="14">
        <v>15078</v>
      </c>
      <c r="E18" s="15">
        <v>1.0956117999999999</v>
      </c>
      <c r="F18" s="16">
        <v>35793</v>
      </c>
      <c r="G18" s="16">
        <v>2792.2</v>
      </c>
      <c r="H18" s="16">
        <v>38585.199999999997</v>
      </c>
      <c r="I18" s="17">
        <v>0.5611040558</v>
      </c>
      <c r="J18" s="17">
        <v>0.51213765300000003</v>
      </c>
      <c r="K18" s="17">
        <v>1.62</v>
      </c>
      <c r="L18" s="30">
        <v>83468</v>
      </c>
      <c r="M18" s="30">
        <v>81456</v>
      </c>
      <c r="N18" s="30">
        <v>2012</v>
      </c>
      <c r="O18" s="30">
        <v>83468</v>
      </c>
      <c r="P18" s="30">
        <v>628.5</v>
      </c>
      <c r="Q18" s="34">
        <v>84096.5</v>
      </c>
      <c r="R18" s="37"/>
      <c r="S18" s="37"/>
    </row>
    <row r="19" spans="1:19" x14ac:dyDescent="0.25">
      <c r="A19" s="11" t="s">
        <v>18</v>
      </c>
      <c r="B19" s="12" t="s">
        <v>39</v>
      </c>
      <c r="C19" s="13" t="s">
        <v>40</v>
      </c>
      <c r="D19" s="14">
        <v>13601</v>
      </c>
      <c r="E19" s="15">
        <v>1.2045005</v>
      </c>
      <c r="F19" s="16">
        <v>30274</v>
      </c>
      <c r="G19" s="16">
        <v>2361.6</v>
      </c>
      <c r="H19" s="16">
        <v>32635.599999999999</v>
      </c>
      <c r="I19" s="17">
        <v>0.52612283559999995</v>
      </c>
      <c r="J19" s="17">
        <v>0.43679752360000001</v>
      </c>
      <c r="K19" s="17">
        <v>1.62</v>
      </c>
      <c r="L19" s="30">
        <v>88403.7</v>
      </c>
      <c r="M19" s="30">
        <v>93587.8</v>
      </c>
      <c r="N19" s="30">
        <v>-5184.1000000000004</v>
      </c>
      <c r="O19" s="30">
        <v>93587.8</v>
      </c>
      <c r="P19" s="30">
        <v>5225.3000000000029</v>
      </c>
      <c r="Q19" s="34">
        <v>98813.1</v>
      </c>
      <c r="R19" s="37"/>
      <c r="S19" s="37"/>
    </row>
    <row r="20" spans="1:19" x14ac:dyDescent="0.25">
      <c r="A20" s="11" t="s">
        <v>18</v>
      </c>
      <c r="B20" s="12" t="s">
        <v>41</v>
      </c>
      <c r="C20" s="13" t="s">
        <v>42</v>
      </c>
      <c r="D20" s="14">
        <v>37365</v>
      </c>
      <c r="E20" s="15">
        <v>1.2080925</v>
      </c>
      <c r="F20" s="16">
        <v>174547.9</v>
      </c>
      <c r="G20" s="16">
        <v>13616.2</v>
      </c>
      <c r="H20" s="16">
        <v>188164.1</v>
      </c>
      <c r="I20" s="17">
        <v>1.1041756667</v>
      </c>
      <c r="J20" s="17">
        <v>0.91398271799999997</v>
      </c>
      <c r="K20" s="17">
        <v>1.62</v>
      </c>
      <c r="L20" s="30">
        <v>145349.70000000001</v>
      </c>
      <c r="M20" s="30">
        <v>151584.20000000001</v>
      </c>
      <c r="N20" s="30">
        <v>-6234.5</v>
      </c>
      <c r="O20" s="30">
        <v>151584.20000000001</v>
      </c>
      <c r="P20" s="30">
        <v>0</v>
      </c>
      <c r="Q20" s="34">
        <v>151584.20000000001</v>
      </c>
      <c r="R20" s="37"/>
      <c r="S20" s="37"/>
    </row>
    <row r="21" spans="1:19" x14ac:dyDescent="0.25">
      <c r="A21" s="11" t="s">
        <v>18</v>
      </c>
      <c r="B21" s="12" t="s">
        <v>43</v>
      </c>
      <c r="C21" s="13" t="s">
        <v>44</v>
      </c>
      <c r="D21" s="14">
        <v>7864</v>
      </c>
      <c r="E21" s="15">
        <v>1.2414875999999999</v>
      </c>
      <c r="F21" s="16">
        <v>16745.5</v>
      </c>
      <c r="G21" s="16">
        <v>1306.3</v>
      </c>
      <c r="H21" s="16">
        <v>18051.8</v>
      </c>
      <c r="I21" s="17">
        <v>0.5033190864</v>
      </c>
      <c r="J21" s="17">
        <v>0.40541612049999998</v>
      </c>
      <c r="K21" s="17">
        <v>1.62</v>
      </c>
      <c r="L21" s="30">
        <v>54081.3</v>
      </c>
      <c r="M21" s="30">
        <v>50379.9</v>
      </c>
      <c r="N21" s="30">
        <v>3701.4</v>
      </c>
      <c r="O21" s="30">
        <v>54081.3</v>
      </c>
      <c r="P21" s="30">
        <v>947.79999999999563</v>
      </c>
      <c r="Q21" s="34">
        <v>55029.1</v>
      </c>
      <c r="R21" s="37"/>
      <c r="S21" s="37"/>
    </row>
    <row r="22" spans="1:19" x14ac:dyDescent="0.25">
      <c r="A22" s="11" t="s">
        <v>18</v>
      </c>
      <c r="B22" s="12" t="s">
        <v>45</v>
      </c>
      <c r="C22" s="13" t="s">
        <v>46</v>
      </c>
      <c r="D22" s="14">
        <v>19604</v>
      </c>
      <c r="E22" s="15">
        <v>1.0453855999999999</v>
      </c>
      <c r="F22" s="16">
        <v>65385.2</v>
      </c>
      <c r="G22" s="16">
        <v>5100.6000000000004</v>
      </c>
      <c r="H22" s="16">
        <v>70485.8</v>
      </c>
      <c r="I22" s="17">
        <v>0.78835773050000002</v>
      </c>
      <c r="J22" s="17">
        <v>0.75413104070000003</v>
      </c>
      <c r="K22" s="17">
        <v>1.62</v>
      </c>
      <c r="L22" s="30">
        <v>80929.5</v>
      </c>
      <c r="M22" s="30">
        <v>80238</v>
      </c>
      <c r="N22" s="30">
        <v>691.5</v>
      </c>
      <c r="O22" s="30">
        <v>80929.5</v>
      </c>
      <c r="P22" s="30">
        <v>0</v>
      </c>
      <c r="Q22" s="34">
        <v>80929.5</v>
      </c>
      <c r="R22" s="37"/>
      <c r="S22" s="37"/>
    </row>
    <row r="23" spans="1:19" x14ac:dyDescent="0.25">
      <c r="A23" s="11" t="s">
        <v>18</v>
      </c>
      <c r="B23" s="12" t="s">
        <v>47</v>
      </c>
      <c r="C23" s="13" t="s">
        <v>48</v>
      </c>
      <c r="D23" s="14">
        <v>19343</v>
      </c>
      <c r="E23" s="15">
        <v>1.0658821000000001</v>
      </c>
      <c r="F23" s="16">
        <v>35549.9</v>
      </c>
      <c r="G23" s="16">
        <v>2773.2</v>
      </c>
      <c r="H23" s="16">
        <v>38323.1</v>
      </c>
      <c r="I23" s="17">
        <v>0.43441337870000002</v>
      </c>
      <c r="J23" s="17">
        <v>0.40756231739999998</v>
      </c>
      <c r="K23" s="17">
        <v>1.62</v>
      </c>
      <c r="L23" s="30">
        <v>114005.6</v>
      </c>
      <c r="M23" s="30">
        <v>106154.8</v>
      </c>
      <c r="N23" s="30">
        <v>7850.8</v>
      </c>
      <c r="O23" s="30">
        <v>114005.6</v>
      </c>
      <c r="P23" s="30">
        <v>0</v>
      </c>
      <c r="Q23" s="34">
        <v>114005.6</v>
      </c>
      <c r="R23" s="37"/>
      <c r="S23" s="37"/>
    </row>
    <row r="24" spans="1:19" x14ac:dyDescent="0.25">
      <c r="A24" s="11" t="s">
        <v>18</v>
      </c>
      <c r="B24" s="12" t="s">
        <v>49</v>
      </c>
      <c r="C24" s="13" t="s">
        <v>50</v>
      </c>
      <c r="D24" s="14">
        <v>17677</v>
      </c>
      <c r="E24" s="15">
        <v>1.2888649999999999</v>
      </c>
      <c r="F24" s="16">
        <v>47052.5</v>
      </c>
      <c r="G24" s="16">
        <v>3670.5</v>
      </c>
      <c r="H24" s="16">
        <v>50723</v>
      </c>
      <c r="I24" s="17">
        <v>0.62916240099999998</v>
      </c>
      <c r="J24" s="17">
        <v>0.48815228980000003</v>
      </c>
      <c r="K24" s="17">
        <v>1.62</v>
      </c>
      <c r="L24" s="30">
        <v>117608.2</v>
      </c>
      <c r="M24" s="30">
        <v>100399.6</v>
      </c>
      <c r="N24" s="30">
        <v>17208.599999999999</v>
      </c>
      <c r="O24" s="30">
        <v>117608.2</v>
      </c>
      <c r="P24" s="30">
        <v>0</v>
      </c>
      <c r="Q24" s="34">
        <v>117608.2</v>
      </c>
      <c r="R24" s="37"/>
      <c r="S24" s="37"/>
    </row>
    <row r="25" spans="1:19" x14ac:dyDescent="0.25">
      <c r="A25" s="11" t="s">
        <v>18</v>
      </c>
      <c r="B25" s="12" t="s">
        <v>51</v>
      </c>
      <c r="C25" s="13" t="s">
        <v>52</v>
      </c>
      <c r="D25" s="14">
        <v>7657</v>
      </c>
      <c r="E25" s="15">
        <v>1.2447341000000001</v>
      </c>
      <c r="F25" s="16">
        <v>11390.4</v>
      </c>
      <c r="G25" s="16">
        <v>888.5</v>
      </c>
      <c r="H25" s="16">
        <v>12278.9</v>
      </c>
      <c r="I25" s="17">
        <v>0.3516148483</v>
      </c>
      <c r="J25" s="17">
        <v>0.28248189579999999</v>
      </c>
      <c r="K25" s="17">
        <v>1.62</v>
      </c>
      <c r="L25" s="30">
        <v>58139.1</v>
      </c>
      <c r="M25" s="30">
        <v>56405.1</v>
      </c>
      <c r="N25" s="30">
        <v>1734</v>
      </c>
      <c r="O25" s="30">
        <v>58139.1</v>
      </c>
      <c r="P25" s="30">
        <v>0</v>
      </c>
      <c r="Q25" s="34">
        <v>58139.1</v>
      </c>
      <c r="R25" s="37"/>
      <c r="S25" s="37"/>
    </row>
    <row r="26" spans="1:19" x14ac:dyDescent="0.25">
      <c r="A26" s="11" t="s">
        <v>18</v>
      </c>
      <c r="B26" s="12" t="s">
        <v>53</v>
      </c>
      <c r="C26" s="13" t="s">
        <v>54</v>
      </c>
      <c r="D26" s="14">
        <v>8989</v>
      </c>
      <c r="E26" s="15">
        <v>1.2296165999999999</v>
      </c>
      <c r="F26" s="16">
        <v>23596.9</v>
      </c>
      <c r="G26" s="16">
        <v>1840.8</v>
      </c>
      <c r="H26" s="16">
        <v>25437.7</v>
      </c>
      <c r="I26" s="17">
        <v>0.62048723569999997</v>
      </c>
      <c r="J26" s="17">
        <v>0.50461846050000003</v>
      </c>
      <c r="K26" s="17">
        <v>1.62</v>
      </c>
      <c r="L26" s="30">
        <v>56226.1</v>
      </c>
      <c r="M26" s="30">
        <v>55696.9</v>
      </c>
      <c r="N26" s="30">
        <v>529.20000000000005</v>
      </c>
      <c r="O26" s="30">
        <v>56226.1</v>
      </c>
      <c r="P26" s="30">
        <v>5739.8000000000029</v>
      </c>
      <c r="Q26" s="34">
        <v>61965.9</v>
      </c>
      <c r="R26" s="37"/>
      <c r="S26" s="37"/>
    </row>
    <row r="27" spans="1:19" x14ac:dyDescent="0.25">
      <c r="A27" s="11" t="s">
        <v>18</v>
      </c>
      <c r="B27" s="12" t="s">
        <v>55</v>
      </c>
      <c r="C27" s="13" t="s">
        <v>56</v>
      </c>
      <c r="D27" s="14">
        <v>5269</v>
      </c>
      <c r="E27" s="15">
        <v>1.1993586000000001</v>
      </c>
      <c r="F27" s="16">
        <v>10444.1</v>
      </c>
      <c r="G27" s="16">
        <v>814.7</v>
      </c>
      <c r="H27" s="16">
        <v>11258.8</v>
      </c>
      <c r="I27" s="17">
        <v>0.4685223329</v>
      </c>
      <c r="J27" s="17">
        <v>0.39064407670000001</v>
      </c>
      <c r="K27" s="17">
        <v>1.62</v>
      </c>
      <c r="L27" s="30">
        <v>35431.4</v>
      </c>
      <c r="M27" s="30">
        <v>35428.1</v>
      </c>
      <c r="N27" s="30">
        <v>3.3</v>
      </c>
      <c r="O27" s="30">
        <v>35431.4</v>
      </c>
      <c r="P27" s="30">
        <v>20688.599999999999</v>
      </c>
      <c r="Q27" s="34">
        <v>56120</v>
      </c>
      <c r="R27" s="37"/>
      <c r="S27" s="37"/>
    </row>
    <row r="28" spans="1:19" x14ac:dyDescent="0.25">
      <c r="A28" s="11" t="s">
        <v>18</v>
      </c>
      <c r="B28" s="12" t="s">
        <v>57</v>
      </c>
      <c r="C28" s="13" t="s">
        <v>58</v>
      </c>
      <c r="D28" s="14">
        <v>22714</v>
      </c>
      <c r="E28" s="15">
        <v>1.1212898</v>
      </c>
      <c r="F28" s="16">
        <v>78368.5</v>
      </c>
      <c r="G28" s="16">
        <v>6113.4</v>
      </c>
      <c r="H28" s="16">
        <v>84481.9</v>
      </c>
      <c r="I28" s="17">
        <v>0.81552342899999997</v>
      </c>
      <c r="J28" s="17">
        <v>0.72730834529999999</v>
      </c>
      <c r="K28" s="17">
        <v>1.62</v>
      </c>
      <c r="L28" s="30">
        <v>103692.3</v>
      </c>
      <c r="M28" s="30">
        <v>97279.9</v>
      </c>
      <c r="N28" s="30">
        <v>6412.4</v>
      </c>
      <c r="O28" s="30">
        <v>103692.3</v>
      </c>
      <c r="P28" s="30">
        <v>0</v>
      </c>
      <c r="Q28" s="34">
        <v>103692.3</v>
      </c>
      <c r="R28" s="37"/>
      <c r="S28" s="37"/>
    </row>
    <row r="29" spans="1:19" x14ac:dyDescent="0.25">
      <c r="A29" s="11" t="s">
        <v>18</v>
      </c>
      <c r="B29" s="12" t="s">
        <v>59</v>
      </c>
      <c r="C29" s="13" t="s">
        <v>60</v>
      </c>
      <c r="D29" s="14">
        <v>9609</v>
      </c>
      <c r="E29" s="15">
        <v>1.2774958999999999</v>
      </c>
      <c r="F29" s="16">
        <v>29645.7</v>
      </c>
      <c r="G29" s="16">
        <v>2312.6</v>
      </c>
      <c r="H29" s="16">
        <v>31958.3</v>
      </c>
      <c r="I29" s="17">
        <v>0.72924232499999997</v>
      </c>
      <c r="J29" s="17">
        <v>0.57083731150000006</v>
      </c>
      <c r="K29" s="17">
        <v>1.62</v>
      </c>
      <c r="L29" s="30">
        <v>58737.3</v>
      </c>
      <c r="M29" s="30">
        <v>59056.2</v>
      </c>
      <c r="N29" s="30">
        <v>-318.89999999999998</v>
      </c>
      <c r="O29" s="30">
        <v>59056.2</v>
      </c>
      <c r="P29" s="30">
        <v>14253.5</v>
      </c>
      <c r="Q29" s="34">
        <v>73309.7</v>
      </c>
      <c r="R29" s="37"/>
      <c r="S29" s="37"/>
    </row>
    <row r="30" spans="1:19" x14ac:dyDescent="0.25">
      <c r="A30" s="11" t="s">
        <v>18</v>
      </c>
      <c r="B30" s="12" t="s">
        <v>61</v>
      </c>
      <c r="C30" s="13" t="s">
        <v>62</v>
      </c>
      <c r="D30" s="14">
        <v>31929</v>
      </c>
      <c r="E30" s="15">
        <v>1.1167556000000001</v>
      </c>
      <c r="F30" s="16">
        <v>86927.7</v>
      </c>
      <c r="G30" s="16">
        <v>6781.1</v>
      </c>
      <c r="H30" s="16">
        <v>93708.800000000003</v>
      </c>
      <c r="I30" s="17">
        <v>0.64351911380000004</v>
      </c>
      <c r="J30" s="17">
        <v>0.57623988079999999</v>
      </c>
      <c r="K30" s="17">
        <v>1.62</v>
      </c>
      <c r="L30" s="30">
        <v>169737.5</v>
      </c>
      <c r="M30" s="30">
        <v>164712.70000000001</v>
      </c>
      <c r="N30" s="30">
        <v>5024.8</v>
      </c>
      <c r="O30" s="30">
        <v>169737.5</v>
      </c>
      <c r="P30" s="30">
        <v>0</v>
      </c>
      <c r="Q30" s="34">
        <v>169737.5</v>
      </c>
      <c r="R30" s="37"/>
      <c r="S30" s="37"/>
    </row>
    <row r="31" spans="1:19" x14ac:dyDescent="0.25">
      <c r="A31" s="11" t="s">
        <v>18</v>
      </c>
      <c r="B31" s="12" t="s">
        <v>63</v>
      </c>
      <c r="C31" s="13" t="s">
        <v>64</v>
      </c>
      <c r="D31" s="14">
        <v>9958</v>
      </c>
      <c r="E31" s="15">
        <v>1.1817702000000001</v>
      </c>
      <c r="F31" s="16">
        <v>22563</v>
      </c>
      <c r="G31" s="16">
        <v>1760.1</v>
      </c>
      <c r="H31" s="16">
        <v>24323.1</v>
      </c>
      <c r="I31" s="17">
        <v>0.53556624200000003</v>
      </c>
      <c r="J31" s="17">
        <v>0.45318983499999999</v>
      </c>
      <c r="K31" s="17">
        <v>1.62</v>
      </c>
      <c r="L31" s="30">
        <v>62623.7</v>
      </c>
      <c r="M31" s="30">
        <v>58386.400000000001</v>
      </c>
      <c r="N31" s="30">
        <v>4237.3</v>
      </c>
      <c r="O31" s="30">
        <v>62623.7</v>
      </c>
      <c r="P31" s="30">
        <v>0</v>
      </c>
      <c r="Q31" s="34">
        <v>62623.7</v>
      </c>
      <c r="R31" s="37"/>
      <c r="S31" s="37"/>
    </row>
    <row r="32" spans="1:19" x14ac:dyDescent="0.25">
      <c r="A32" s="11" t="s">
        <v>18</v>
      </c>
      <c r="B32" s="12" t="s">
        <v>65</v>
      </c>
      <c r="C32" s="13" t="s">
        <v>66</v>
      </c>
      <c r="D32" s="14">
        <v>10284</v>
      </c>
      <c r="E32" s="15">
        <v>1.5649831000000001</v>
      </c>
      <c r="F32" s="16">
        <v>16145.9</v>
      </c>
      <c r="G32" s="16">
        <v>1259.5</v>
      </c>
      <c r="H32" s="16">
        <v>17405.400000000001</v>
      </c>
      <c r="I32" s="17">
        <v>0.37109775890000002</v>
      </c>
      <c r="J32" s="17">
        <v>0.2371257293</v>
      </c>
      <c r="K32" s="17">
        <v>1.62</v>
      </c>
      <c r="L32" s="30">
        <v>101505.1</v>
      </c>
      <c r="M32" s="30">
        <v>90574.3</v>
      </c>
      <c r="N32" s="30">
        <v>10930.8</v>
      </c>
      <c r="O32" s="30">
        <v>101505.1</v>
      </c>
      <c r="P32" s="30">
        <v>0</v>
      </c>
      <c r="Q32" s="34">
        <v>101505.1</v>
      </c>
      <c r="R32" s="37"/>
      <c r="S32" s="37"/>
    </row>
    <row r="33" spans="1:19" x14ac:dyDescent="0.25">
      <c r="A33" s="11" t="s">
        <v>18</v>
      </c>
      <c r="B33" s="12" t="s">
        <v>67</v>
      </c>
      <c r="C33" s="13" t="s">
        <v>68</v>
      </c>
      <c r="D33" s="14">
        <v>20051</v>
      </c>
      <c r="E33" s="15">
        <v>1.1212705999999999</v>
      </c>
      <c r="F33" s="16">
        <v>26273.1</v>
      </c>
      <c r="G33" s="16">
        <v>2049.5</v>
      </c>
      <c r="H33" s="16">
        <v>28322.6</v>
      </c>
      <c r="I33" s="17">
        <v>0.30971587969999997</v>
      </c>
      <c r="J33" s="17">
        <v>0.27621867519999999</v>
      </c>
      <c r="K33" s="17">
        <v>1.62</v>
      </c>
      <c r="L33" s="30">
        <v>137787.1</v>
      </c>
      <c r="M33" s="30">
        <v>137563.1</v>
      </c>
      <c r="N33" s="30">
        <v>224</v>
      </c>
      <c r="O33" s="30">
        <v>137787.1</v>
      </c>
      <c r="P33" s="30">
        <v>0</v>
      </c>
      <c r="Q33" s="34">
        <v>137787.1</v>
      </c>
      <c r="R33" s="37"/>
      <c r="S33" s="37"/>
    </row>
    <row r="34" spans="1:19" x14ac:dyDescent="0.25">
      <c r="A34" s="11" t="s">
        <v>18</v>
      </c>
      <c r="B34" s="12" t="s">
        <v>69</v>
      </c>
      <c r="C34" s="13" t="s">
        <v>70</v>
      </c>
      <c r="D34" s="14">
        <v>21678</v>
      </c>
      <c r="E34" s="15">
        <v>1.0215993999999999</v>
      </c>
      <c r="F34" s="16">
        <v>40456.6</v>
      </c>
      <c r="G34" s="16">
        <v>3155.9</v>
      </c>
      <c r="H34" s="16">
        <v>43612.5</v>
      </c>
      <c r="I34" s="17">
        <v>0.44112143510000001</v>
      </c>
      <c r="J34" s="17">
        <v>0.43179492380000001</v>
      </c>
      <c r="K34" s="17">
        <v>1.62</v>
      </c>
      <c r="L34" s="30">
        <v>120012</v>
      </c>
      <c r="M34" s="30">
        <v>109622.9</v>
      </c>
      <c r="N34" s="30">
        <v>10389.1</v>
      </c>
      <c r="O34" s="30">
        <v>120012</v>
      </c>
      <c r="P34" s="30">
        <v>0</v>
      </c>
      <c r="Q34" s="34">
        <v>120012</v>
      </c>
      <c r="R34" s="37"/>
      <c r="S34" s="37"/>
    </row>
    <row r="35" spans="1:19" x14ac:dyDescent="0.25">
      <c r="A35" s="11" t="s">
        <v>18</v>
      </c>
      <c r="B35" s="12" t="s">
        <v>71</v>
      </c>
      <c r="C35" s="13" t="s">
        <v>72</v>
      </c>
      <c r="D35" s="14">
        <v>12094</v>
      </c>
      <c r="E35" s="15">
        <v>1.4876202999999999</v>
      </c>
      <c r="F35" s="16">
        <v>24259.3</v>
      </c>
      <c r="G35" s="16">
        <v>1892.4</v>
      </c>
      <c r="H35" s="16">
        <v>26151.7</v>
      </c>
      <c r="I35" s="17">
        <v>0.47412881750000002</v>
      </c>
      <c r="J35" s="17">
        <v>0.31871628629999998</v>
      </c>
      <c r="K35" s="17">
        <v>1.62</v>
      </c>
      <c r="L35" s="30">
        <v>106774.5</v>
      </c>
      <c r="M35" s="30">
        <v>105072.1</v>
      </c>
      <c r="N35" s="30">
        <v>1702.4</v>
      </c>
      <c r="O35" s="30">
        <v>106774.5</v>
      </c>
      <c r="P35" s="30">
        <v>2914.3999999999942</v>
      </c>
      <c r="Q35" s="34">
        <v>109688.9</v>
      </c>
      <c r="R35" s="37"/>
      <c r="S35" s="37"/>
    </row>
    <row r="36" spans="1:19" x14ac:dyDescent="0.25">
      <c r="A36" s="6"/>
      <c r="B36" s="18"/>
      <c r="C36" s="19" t="s">
        <v>73</v>
      </c>
      <c r="D36" s="20">
        <f ca="1">SUMIF(INDIRECT("R1C1",FALSE):INDIRECT("R65000C1",FALSE),"=1",INDIRECT("R1C[0]",FALSE):INDIRECT("R65000C[0]",FALSE))</f>
        <v>976918</v>
      </c>
      <c r="E36" s="21" t="s">
        <v>74</v>
      </c>
      <c r="F36" s="22">
        <f ca="1">SUMIF(INDIRECT("R1C1",FALSE):INDIRECT("R65000C1",FALSE),"=1",INDIRECT("R1C[0]",FALSE):INDIRECT("R65000C[0]",FALSE))</f>
        <v>4133040.2000000007</v>
      </c>
      <c r="G36" s="22">
        <f ca="1">SUMIF(INDIRECT("R1C1",FALSE):INDIRECT("R65000C1",FALSE),"=1",INDIRECT("R1C[0]",FALSE):INDIRECT("R65000C[0]",FALSE))</f>
        <v>322411.3</v>
      </c>
      <c r="H36" s="22">
        <f ca="1">SUMIF(INDIRECT("R1C1",FALSE):INDIRECT("R65000C1",FALSE),"=1",INDIRECT("R1C[0]",FALSE):INDIRECT("R65000C[0]",FALSE))</f>
        <v>4455451.4999999981</v>
      </c>
      <c r="I36" s="23" t="s">
        <v>74</v>
      </c>
      <c r="J36" s="23" t="s">
        <v>74</v>
      </c>
      <c r="K36" s="23">
        <f ca="1">SUMIF(INDIRECT("R1C1",FALSE):INDIRECT("R65000C1",FALSE),"=1",INDIRECT("R1C[0]",FALSE):INDIRECT("R65000C[0]",FALSE))/COUNTIF(INDIRECT("R1C1",FALSE):INDIRECT("R65000C1",FALSE),"=1")</f>
        <v>1.6199999999999999</v>
      </c>
      <c r="L36" s="31">
        <v>2793704.7</v>
      </c>
      <c r="M36" s="31">
        <v>2706571.9</v>
      </c>
      <c r="N36" s="31">
        <v>87132.800000000003</v>
      </c>
      <c r="O36" s="31">
        <v>2808199.4000000008</v>
      </c>
      <c r="P36" s="31">
        <f>SUM(P9:P35)</f>
        <v>629951.60000000021</v>
      </c>
      <c r="Q36" s="31">
        <f>SUM(Q9:Q35)</f>
        <v>3438151.0000000009</v>
      </c>
      <c r="R36" s="38"/>
      <c r="S36" s="38"/>
    </row>
    <row r="37" spans="1:19" x14ac:dyDescent="0.25">
      <c r="A37" s="1"/>
      <c r="B37" s="24"/>
      <c r="C37" s="25"/>
      <c r="D37" s="26"/>
      <c r="E37" s="26"/>
      <c r="F37" s="26"/>
      <c r="G37" s="26"/>
      <c r="H37" s="26"/>
      <c r="I37" s="26"/>
      <c r="J37" s="26"/>
      <c r="K37" s="26"/>
      <c r="L37" s="27"/>
      <c r="M37" s="27"/>
      <c r="N37" s="1"/>
    </row>
    <row r="38" spans="1:19" x14ac:dyDescent="0.25">
      <c r="A38" s="1"/>
      <c r="B38" s="1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</row>
    <row r="39" spans="1:19" x14ac:dyDescent="0.25">
      <c r="A39" s="1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1"/>
    </row>
  </sheetData>
  <mergeCells count="19">
    <mergeCell ref="B4:B6"/>
    <mergeCell ref="C4:C6"/>
    <mergeCell ref="D4:D6"/>
    <mergeCell ref="E4:E6"/>
    <mergeCell ref="F4:F6"/>
    <mergeCell ref="P4:P6"/>
    <mergeCell ref="Q4:Q6"/>
    <mergeCell ref="D1:K1"/>
    <mergeCell ref="C2:K2"/>
    <mergeCell ref="D3:K3"/>
    <mergeCell ref="G4:G6"/>
    <mergeCell ref="H4:H6"/>
    <mergeCell ref="I4:I6"/>
    <mergeCell ref="J4:J6"/>
    <mergeCell ref="O4:O6"/>
    <mergeCell ref="L4:L6"/>
    <mergeCell ref="M4:M6"/>
    <mergeCell ref="N4:N6"/>
    <mergeCell ref="K4:K6"/>
  </mergeCells>
  <pageMargins left="0" right="0" top="0.35433070866141736" bottom="0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2022-11-17T09:23:34Z</cp:lastPrinted>
  <dcterms:created xsi:type="dcterms:W3CDTF">2022-11-07T14:14:50Z</dcterms:created>
  <dcterms:modified xsi:type="dcterms:W3CDTF">2022-11-17T09:23:46Z</dcterms:modified>
</cp:coreProperties>
</file>