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ГП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Лист1!$B$1:$P$33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9" i="1"/>
  <c r="P33" i="1" l="1"/>
  <c r="O33" i="1"/>
  <c r="F33" i="1"/>
  <c r="E33" i="1"/>
  <c r="G33" i="1"/>
  <c r="K33" i="1"/>
  <c r="L33" i="1"/>
  <c r="N33" i="1"/>
  <c r="M33" i="1"/>
  <c r="D33" i="1"/>
</calcChain>
</file>

<file path=xl/sharedStrings.xml><?xml version="1.0" encoding="utf-8"?>
<sst xmlns="http://schemas.openxmlformats.org/spreadsheetml/2006/main" count="116" uniqueCount="84">
  <si>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</si>
  <si>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</si>
  <si>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</si>
  <si>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</si>
  <si>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Налоговый потенциал поселения на очередной финансовый год</t>
  </si>
  <si>
    <t>Критерий выравнивания</t>
  </si>
  <si>
    <t>Индекс налогового потенциала</t>
  </si>
  <si>
    <t>ИБР (очередной финансовый год)</t>
  </si>
  <si>
    <t>Размер дотации из ОБ на очередной финансовый год</t>
  </si>
  <si>
    <t>Окончательный размер дотации из ОБ на очередной финансовый год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</si>
  <si>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</si>
  <si>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</si>
  <si>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</si>
  <si>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</si>
  <si>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</si>
  <si>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гр03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</si>
  <si>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</si>
  <si>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</si>
  <si>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</si>
  <si>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</si>
  <si>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</si>
  <si>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</si>
  <si>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</si>
  <si>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</si>
  <si>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</si>
  <si>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</si>
  <si>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</si>
  <si>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</si>
  <si>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</si>
  <si>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</si>
  <si>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</si>
  <si>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</si>
  <si>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</si>
  <si>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</si>
  <si>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</si>
  <si>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</si>
  <si>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</si>
  <si>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</si>
  <si>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</si>
  <si>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</si>
  <si>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</si>
  <si>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</si>
  <si>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</si>
  <si>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</si>
  <si>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</si>
  <si>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</si>
  <si>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</si>
  <si>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</si>
  <si>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</si>
  <si>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</si>
  <si>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</si>
  <si>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</si>
  <si>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</si>
  <si>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</si>
  <si>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</si>
  <si>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</si>
  <si>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</si>
  <si>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</si>
  <si>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</si>
  <si>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</si>
  <si>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</si>
  <si>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</si>
  <si>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</si>
  <si>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</si>
  <si>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</si>
  <si>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</si>
  <si>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</si>
  <si>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102.1.05 Расчет дотаций на выравнивание бюджетной обеспеченности городским поселениям на 2024 год</t>
  </si>
  <si>
    <t>Дотация ГП , утвержденная Законом обюджете на первый год планового периода</t>
  </si>
  <si>
    <t>Отклонение размера дотации от дотации ГП, утвержденной Законом о бюджете на первый год планового периода</t>
  </si>
  <si>
    <t>гр02</t>
  </si>
  <si>
    <t>гр05=(гр03/гр01)/(СУММ(гр03)/СУММ(гр01))</t>
  </si>
  <si>
    <t>гр06</t>
  </si>
  <si>
    <t>гр07=гр05/гр06</t>
  </si>
  <si>
    <t>гр08=(гр04-гр07)*гр06*гр01</t>
  </si>
  <si>
    <t>гр09</t>
  </si>
  <si>
    <t>гр10=гр08-гр09</t>
  </si>
  <si>
    <t>гр11=ЕСЛИ[гр10&lt;=0;гр09;гр08]</t>
  </si>
  <si>
    <t>гр04=2.15</t>
  </si>
  <si>
    <t>Уровень бюджетной обеспеченности</t>
  </si>
  <si>
    <t>Дотации, отражающие отдельные показатели (условия)</t>
  </si>
  <si>
    <t>гр12</t>
  </si>
  <si>
    <t>гр13=гр11+гр12</t>
  </si>
  <si>
    <t xml:space="preserve">Всего дотации из ОБ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</si>
</sst>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6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6" xfId="0" applyFont="1" applyFill="1" applyBorder="1" applyAlignment="1">
      <alignment horizontal="left" vertical="top" shrinkToFit="1"/>
    </xf>
    <xf numFmtId="0" fontId="1" fillId="2" borderId="6" xfId="0" applyFont="1" applyFill="1" applyBorder="1" applyAlignment="1">
      <alignment horizontal="left" vertical="top" wrapText="1"/>
    </xf>
    <xf numFmtId="3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6" xfId="0" applyFont="1" applyFill="1" applyBorder="1"/>
    <xf numFmtId="0" fontId="4" fillId="2" borderId="6" xfId="0" applyFont="1" applyFill="1" applyBorder="1" applyAlignment="1">
      <alignment horizontal="right" vertical="top" wrapText="1"/>
    </xf>
    <xf numFmtId="3" fontId="1" fillId="2" borderId="6" xfId="0" applyNumberFormat="1" applyFont="1" applyFill="1" applyBorder="1" applyAlignment="1">
      <alignment horizontal="right" vertical="top" shrinkToFit="1"/>
    </xf>
    <xf numFmtId="164" fontId="1" fillId="2" borderId="6" xfId="0" applyNumberFormat="1" applyFont="1" applyFill="1" applyBorder="1" applyAlignment="1">
      <alignment horizontal="right" vertical="top" shrinkToFit="1"/>
    </xf>
    <xf numFmtId="165" fontId="1" fillId="2" borderId="6" xfId="0" applyNumberFormat="1" applyFont="1" applyFill="1" applyBorder="1" applyAlignment="1">
      <alignment horizontal="right" vertical="top" shrinkToFit="1"/>
    </xf>
    <xf numFmtId="166" fontId="1" fillId="2" borderId="6" xfId="0" applyNumberFormat="1" applyFont="1" applyFill="1" applyBorder="1" applyAlignment="1">
      <alignment horizontal="right" vertical="top" shrinkToFit="1"/>
    </xf>
    <xf numFmtId="0" fontId="1" fillId="2" borderId="7" xfId="0" applyFont="1" applyFill="1" applyBorder="1"/>
    <xf numFmtId="0" fontId="1" fillId="2" borderId="7" xfId="0" applyFont="1" applyFill="1" applyBorder="1" applyAlignment="1">
      <alignment shrinkToFit="1"/>
    </xf>
    <xf numFmtId="0" fontId="5" fillId="2" borderId="7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4" fontId="1" fillId="2" borderId="6" xfId="0" applyNumberFormat="1" applyFont="1" applyFill="1" applyBorder="1" applyAlignment="1">
      <alignment horizontal="right" vertical="top" shrinkToFit="1"/>
    </xf>
    <xf numFmtId="164" fontId="1" fillId="0" borderId="6" xfId="0" applyNumberFormat="1" applyFont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4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R15" sqref="R15"/>
    </sheetView>
  </sheetViews>
  <sheetFormatPr defaultRowHeight="15" x14ac:dyDescent="0.25"/>
  <cols>
    <col min="1" max="1" width="0" hidden="1" customWidth="1"/>
    <col min="2" max="2" width="6.7109375" customWidth="1"/>
    <col min="3" max="3" width="36.28515625" customWidth="1"/>
    <col min="4" max="4" width="12.85546875" customWidth="1"/>
    <col min="5" max="6" width="12.7109375" customWidth="1"/>
    <col min="7" max="7" width="11" customWidth="1"/>
    <col min="8" max="8" width="11.7109375" customWidth="1"/>
    <col min="9" max="9" width="11" customWidth="1"/>
    <col min="10" max="10" width="10.85546875" customWidth="1"/>
    <col min="11" max="11" width="13.5703125" customWidth="1"/>
    <col min="12" max="12" width="11.85546875" customWidth="1"/>
    <col min="13" max="13" width="13.28515625" customWidth="1"/>
    <col min="14" max="14" width="13" customWidth="1"/>
    <col min="15" max="15" width="12.85546875" customWidth="1"/>
    <col min="16" max="16" width="13.2851562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45" t="s">
        <v>67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3"/>
      <c r="P2" s="4"/>
      <c r="Q2" s="5"/>
      <c r="R2" s="5"/>
      <c r="S2" s="5"/>
      <c r="T2" s="5"/>
    </row>
    <row r="3" spans="1:20" x14ac:dyDescent="0.25">
      <c r="A3" s="1"/>
      <c r="B3" s="6"/>
      <c r="C3" s="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1"/>
      <c r="P3" s="1"/>
      <c r="Q3" s="1"/>
      <c r="R3" s="1"/>
      <c r="S3" s="1"/>
      <c r="T3" s="1"/>
    </row>
    <row r="4" spans="1:20" ht="15" customHeight="1" x14ac:dyDescent="0.25">
      <c r="A4" s="7"/>
      <c r="B4" s="37" t="s">
        <v>0</v>
      </c>
      <c r="C4" s="37" t="s">
        <v>1</v>
      </c>
      <c r="D4" s="40" t="s">
        <v>2</v>
      </c>
      <c r="E4" s="40" t="s">
        <v>3</v>
      </c>
      <c r="F4" s="40" t="s">
        <v>4</v>
      </c>
      <c r="G4" s="40" t="s">
        <v>5</v>
      </c>
      <c r="H4" s="40" t="s">
        <v>6</v>
      </c>
      <c r="I4" s="40" t="s">
        <v>7</v>
      </c>
      <c r="J4" s="40" t="s">
        <v>79</v>
      </c>
      <c r="K4" s="40" t="s">
        <v>8</v>
      </c>
      <c r="L4" s="40" t="s">
        <v>68</v>
      </c>
      <c r="M4" s="40" t="s">
        <v>69</v>
      </c>
      <c r="N4" s="40" t="s">
        <v>9</v>
      </c>
      <c r="O4" s="40" t="s">
        <v>80</v>
      </c>
      <c r="P4" s="43" t="s">
        <v>83</v>
      </c>
      <c r="Q4" s="1"/>
      <c r="R4" s="1"/>
      <c r="S4" s="1"/>
      <c r="T4" s="4"/>
    </row>
    <row r="5" spans="1:20" x14ac:dyDescent="0.25">
      <c r="A5" s="7"/>
      <c r="B5" s="38"/>
      <c r="C5" s="38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3"/>
      <c r="Q5" s="1"/>
      <c r="R5" s="1"/>
      <c r="S5" s="1"/>
      <c r="T5" s="4"/>
    </row>
    <row r="6" spans="1:20" ht="109.5" customHeight="1" x14ac:dyDescent="0.25">
      <c r="A6" s="7"/>
      <c r="B6" s="39"/>
      <c r="C6" s="39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3"/>
      <c r="Q6" s="1"/>
      <c r="R6" s="1"/>
      <c r="S6" s="1"/>
      <c r="T6" s="4"/>
    </row>
    <row r="7" spans="1:20" ht="25.5" x14ac:dyDescent="0.25">
      <c r="A7" s="7"/>
      <c r="B7" s="8"/>
      <c r="C7" s="9" t="s">
        <v>10</v>
      </c>
      <c r="D7" s="10" t="s">
        <v>11</v>
      </c>
      <c r="E7" s="10" t="s">
        <v>11</v>
      </c>
      <c r="F7" s="10" t="s">
        <v>12</v>
      </c>
      <c r="G7" s="10"/>
      <c r="H7" s="10"/>
      <c r="I7" s="10"/>
      <c r="J7" s="10"/>
      <c r="K7" s="10" t="s">
        <v>12</v>
      </c>
      <c r="L7" s="10" t="s">
        <v>12</v>
      </c>
      <c r="M7" s="10" t="s">
        <v>12</v>
      </c>
      <c r="N7" s="10" t="s">
        <v>12</v>
      </c>
      <c r="O7" s="10" t="s">
        <v>12</v>
      </c>
      <c r="P7" s="33" t="s">
        <v>12</v>
      </c>
      <c r="Q7" s="1"/>
      <c r="R7" s="1"/>
      <c r="S7" s="1"/>
      <c r="T7" s="1"/>
    </row>
    <row r="8" spans="1:20" ht="33.75" x14ac:dyDescent="0.25">
      <c r="A8" s="7"/>
      <c r="B8" s="11"/>
      <c r="C8" s="9" t="s">
        <v>13</v>
      </c>
      <c r="D8" s="12" t="s">
        <v>14</v>
      </c>
      <c r="E8" s="12" t="s">
        <v>70</v>
      </c>
      <c r="F8" s="12" t="s">
        <v>15</v>
      </c>
      <c r="G8" s="12" t="s">
        <v>78</v>
      </c>
      <c r="H8" s="32" t="s">
        <v>71</v>
      </c>
      <c r="I8" s="12" t="s">
        <v>72</v>
      </c>
      <c r="J8" s="12" t="s">
        <v>73</v>
      </c>
      <c r="K8" s="32" t="s">
        <v>74</v>
      </c>
      <c r="L8" s="12" t="s">
        <v>75</v>
      </c>
      <c r="M8" s="12" t="s">
        <v>76</v>
      </c>
      <c r="N8" s="32" t="s">
        <v>77</v>
      </c>
      <c r="O8" s="34" t="s">
        <v>81</v>
      </c>
      <c r="P8" s="33" t="s">
        <v>82</v>
      </c>
      <c r="Q8" s="1"/>
      <c r="R8" s="1"/>
      <c r="S8" s="1"/>
      <c r="T8" s="1"/>
    </row>
    <row r="9" spans="1:20" x14ac:dyDescent="0.25">
      <c r="A9" s="13" t="s">
        <v>16</v>
      </c>
      <c r="B9" s="14" t="s">
        <v>17</v>
      </c>
      <c r="C9" s="15" t="s">
        <v>18</v>
      </c>
      <c r="D9" s="16">
        <v>29131</v>
      </c>
      <c r="E9" s="16">
        <v>29131</v>
      </c>
      <c r="F9" s="17">
        <v>190310.87100000001</v>
      </c>
      <c r="G9" s="18">
        <v>2.15</v>
      </c>
      <c r="H9" s="18">
        <v>1.0514293336</v>
      </c>
      <c r="I9" s="19">
        <v>0.88956020000000002</v>
      </c>
      <c r="J9" s="18">
        <v>1.1819653505000001</v>
      </c>
      <c r="K9" s="17">
        <v>25085.435183698901</v>
      </c>
      <c r="L9" s="17">
        <v>31238.2</v>
      </c>
      <c r="M9" s="17">
        <v>-6152.7648163010999</v>
      </c>
      <c r="N9" s="17">
        <v>31238.2</v>
      </c>
      <c r="O9" s="36">
        <v>10606.3</v>
      </c>
      <c r="P9" s="35">
        <f>+N9+O9</f>
        <v>41844.5</v>
      </c>
      <c r="Q9" s="4"/>
      <c r="R9" s="4"/>
      <c r="S9" s="20"/>
      <c r="T9" s="1"/>
    </row>
    <row r="10" spans="1:20" ht="25.5" x14ac:dyDescent="0.25">
      <c r="A10" s="13" t="s">
        <v>16</v>
      </c>
      <c r="B10" s="14" t="s">
        <v>19</v>
      </c>
      <c r="C10" s="15" t="s">
        <v>20</v>
      </c>
      <c r="D10" s="16">
        <v>2000</v>
      </c>
      <c r="E10" s="16">
        <v>2000</v>
      </c>
      <c r="F10" s="17">
        <v>9533.9699999999993</v>
      </c>
      <c r="G10" s="18">
        <v>2.15</v>
      </c>
      <c r="H10" s="18">
        <v>0.76721250129999996</v>
      </c>
      <c r="I10" s="19">
        <v>1.3816653000000001</v>
      </c>
      <c r="J10" s="18">
        <v>0.55528100859999996</v>
      </c>
      <c r="K10" s="17">
        <v>4406.7357873368001</v>
      </c>
      <c r="L10" s="17">
        <v>4652</v>
      </c>
      <c r="M10" s="17">
        <v>-245.2642126632</v>
      </c>
      <c r="N10" s="17">
        <v>4652</v>
      </c>
      <c r="O10" s="36">
        <v>1469.9</v>
      </c>
      <c r="P10" s="35">
        <f t="shared" ref="P10:P32" si="0">+N10+O10</f>
        <v>6121.9</v>
      </c>
      <c r="Q10" s="4"/>
      <c r="R10" s="4"/>
      <c r="S10" s="20"/>
      <c r="T10" s="1"/>
    </row>
    <row r="11" spans="1:20" x14ac:dyDescent="0.25">
      <c r="A11" s="13" t="s">
        <v>16</v>
      </c>
      <c r="B11" s="14" t="s">
        <v>21</v>
      </c>
      <c r="C11" s="15" t="s">
        <v>22</v>
      </c>
      <c r="D11" s="16">
        <v>3573</v>
      </c>
      <c r="E11" s="16">
        <v>3573</v>
      </c>
      <c r="F11" s="17">
        <v>17261.585999999999</v>
      </c>
      <c r="G11" s="18">
        <v>2.15</v>
      </c>
      <c r="H11" s="18">
        <v>0.77753431620000002</v>
      </c>
      <c r="I11" s="19">
        <v>0.91866020000000004</v>
      </c>
      <c r="J11" s="18">
        <v>0.84637858070000005</v>
      </c>
      <c r="K11" s="17">
        <v>4278.9716115302999</v>
      </c>
      <c r="L11" s="17">
        <v>3731.7</v>
      </c>
      <c r="M11" s="17">
        <v>547.27161153029999</v>
      </c>
      <c r="N11" s="17">
        <v>4279</v>
      </c>
      <c r="O11" s="36">
        <v>2628.6</v>
      </c>
      <c r="P11" s="35">
        <f t="shared" si="0"/>
        <v>6907.6</v>
      </c>
      <c r="Q11" s="4"/>
      <c r="R11" s="4"/>
      <c r="S11" s="20"/>
      <c r="T11" s="1"/>
    </row>
    <row r="12" spans="1:20" x14ac:dyDescent="0.25">
      <c r="A12" s="13" t="s">
        <v>16</v>
      </c>
      <c r="B12" s="14" t="s">
        <v>23</v>
      </c>
      <c r="C12" s="15" t="s">
        <v>24</v>
      </c>
      <c r="D12" s="16">
        <v>2277</v>
      </c>
      <c r="E12" s="16">
        <v>2277</v>
      </c>
      <c r="F12" s="17">
        <v>4260.4340000000002</v>
      </c>
      <c r="G12" s="18">
        <v>2.15</v>
      </c>
      <c r="H12" s="18">
        <v>0.30113601340000001</v>
      </c>
      <c r="I12" s="19">
        <v>0.91906370000000004</v>
      </c>
      <c r="J12" s="18">
        <v>0.32765521409999998</v>
      </c>
      <c r="K12" s="17">
        <v>3813.6355940345002</v>
      </c>
      <c r="L12" s="17">
        <v>3313.5</v>
      </c>
      <c r="M12" s="17">
        <v>500.1355940345</v>
      </c>
      <c r="N12" s="17">
        <v>3813.6</v>
      </c>
      <c r="O12" s="36">
        <v>900.8</v>
      </c>
      <c r="P12" s="35">
        <f t="shared" si="0"/>
        <v>4714.3999999999996</v>
      </c>
      <c r="Q12" s="4"/>
      <c r="R12" s="4"/>
      <c r="S12" s="20"/>
      <c r="T12" s="1"/>
    </row>
    <row r="13" spans="1:20" x14ac:dyDescent="0.25">
      <c r="A13" s="13" t="s">
        <v>16</v>
      </c>
      <c r="B13" s="14" t="s">
        <v>25</v>
      </c>
      <c r="C13" s="15" t="s">
        <v>26</v>
      </c>
      <c r="D13" s="16">
        <v>4488</v>
      </c>
      <c r="E13" s="16">
        <v>4488</v>
      </c>
      <c r="F13" s="17">
        <v>14407.904</v>
      </c>
      <c r="G13" s="18">
        <v>2.15</v>
      </c>
      <c r="H13" s="18">
        <v>0.51667784949999995</v>
      </c>
      <c r="I13" s="19">
        <v>0.91866020000000004</v>
      </c>
      <c r="J13" s="18">
        <v>0.56242542070000001</v>
      </c>
      <c r="K13" s="17">
        <v>6545.4858134394999</v>
      </c>
      <c r="L13" s="17">
        <v>6672.5</v>
      </c>
      <c r="M13" s="17">
        <v>-127.01418656049999</v>
      </c>
      <c r="N13" s="17">
        <v>6672.5</v>
      </c>
      <c r="O13" s="36">
        <v>1539.1</v>
      </c>
      <c r="P13" s="35">
        <f t="shared" si="0"/>
        <v>8211.6</v>
      </c>
      <c r="Q13" s="4"/>
      <c r="R13" s="4"/>
      <c r="S13" s="20"/>
      <c r="T13" s="1"/>
    </row>
    <row r="14" spans="1:20" ht="25.5" x14ac:dyDescent="0.25">
      <c r="A14" s="13" t="s">
        <v>16</v>
      </c>
      <c r="B14" s="14" t="s">
        <v>27</v>
      </c>
      <c r="C14" s="15" t="s">
        <v>28</v>
      </c>
      <c r="D14" s="16">
        <v>5624</v>
      </c>
      <c r="E14" s="16">
        <v>5624</v>
      </c>
      <c r="F14" s="17">
        <v>33392.400000000001</v>
      </c>
      <c r="G14" s="18">
        <v>2.15</v>
      </c>
      <c r="H14" s="18">
        <v>0.95559574550000004</v>
      </c>
      <c r="I14" s="19">
        <v>0.96049479999999998</v>
      </c>
      <c r="J14" s="18">
        <v>0.9948994471</v>
      </c>
      <c r="K14" s="17">
        <v>6239.6484511993003</v>
      </c>
      <c r="L14" s="17">
        <v>7623.9</v>
      </c>
      <c r="M14" s="17">
        <v>-1384.2515488007</v>
      </c>
      <c r="N14" s="17">
        <v>7623.9</v>
      </c>
      <c r="O14" s="36">
        <v>2716.8</v>
      </c>
      <c r="P14" s="35">
        <f t="shared" si="0"/>
        <v>10340.700000000001</v>
      </c>
      <c r="Q14" s="4"/>
      <c r="R14" s="4"/>
      <c r="S14" s="20"/>
      <c r="T14" s="1"/>
    </row>
    <row r="15" spans="1:20" x14ac:dyDescent="0.25">
      <c r="A15" s="13" t="s">
        <v>16</v>
      </c>
      <c r="B15" s="14" t="s">
        <v>29</v>
      </c>
      <c r="C15" s="15" t="s">
        <v>30</v>
      </c>
      <c r="D15" s="16">
        <v>3003</v>
      </c>
      <c r="E15" s="16">
        <v>3003</v>
      </c>
      <c r="F15" s="17">
        <v>11389.472</v>
      </c>
      <c r="G15" s="18">
        <v>2.15</v>
      </c>
      <c r="H15" s="18">
        <v>0.61040789829999997</v>
      </c>
      <c r="I15" s="19">
        <v>1.0577722000000001</v>
      </c>
      <c r="J15" s="18">
        <v>0.5770693334</v>
      </c>
      <c r="K15" s="17">
        <v>4996.3984019658001</v>
      </c>
      <c r="L15" s="17">
        <v>7631.4</v>
      </c>
      <c r="M15" s="17">
        <v>-2635.0015980342</v>
      </c>
      <c r="N15" s="17">
        <v>7631.4</v>
      </c>
      <c r="O15" s="36">
        <v>2670.6</v>
      </c>
      <c r="P15" s="35">
        <f t="shared" si="0"/>
        <v>10302</v>
      </c>
      <c r="Q15" s="4"/>
      <c r="R15" s="4"/>
      <c r="S15" s="20"/>
      <c r="T15" s="1"/>
    </row>
    <row r="16" spans="1:20" x14ac:dyDescent="0.25">
      <c r="A16" s="13" t="s">
        <v>16</v>
      </c>
      <c r="B16" s="14" t="s">
        <v>31</v>
      </c>
      <c r="C16" s="15" t="s">
        <v>32</v>
      </c>
      <c r="D16" s="16">
        <v>8532</v>
      </c>
      <c r="E16" s="16">
        <v>8532</v>
      </c>
      <c r="F16" s="17">
        <v>62296.601000000002</v>
      </c>
      <c r="G16" s="18">
        <v>2.15</v>
      </c>
      <c r="H16" s="18">
        <v>1.1751285839000001</v>
      </c>
      <c r="I16" s="19">
        <v>0.98568900000000004</v>
      </c>
      <c r="J16" s="18">
        <v>1.1921900152</v>
      </c>
      <c r="K16" s="17">
        <v>8055.0848004294003</v>
      </c>
      <c r="L16" s="17">
        <v>12833.1</v>
      </c>
      <c r="M16" s="17">
        <v>-4778.0151995706001</v>
      </c>
      <c r="N16" s="17">
        <v>12833.1</v>
      </c>
      <c r="O16" s="36">
        <v>5454.7</v>
      </c>
      <c r="P16" s="35">
        <f t="shared" si="0"/>
        <v>18287.8</v>
      </c>
      <c r="Q16" s="4"/>
      <c r="R16" s="4"/>
      <c r="S16" s="20"/>
      <c r="T16" s="1"/>
    </row>
    <row r="17" spans="1:20" x14ac:dyDescent="0.25">
      <c r="A17" s="13" t="s">
        <v>16</v>
      </c>
      <c r="B17" s="14" t="s">
        <v>33</v>
      </c>
      <c r="C17" s="15" t="s">
        <v>34</v>
      </c>
      <c r="D17" s="16">
        <v>3630</v>
      </c>
      <c r="E17" s="16">
        <v>3630</v>
      </c>
      <c r="F17" s="17">
        <v>20662.027999999998</v>
      </c>
      <c r="G17" s="18">
        <v>2.15</v>
      </c>
      <c r="H17" s="18">
        <v>0.91609013439999998</v>
      </c>
      <c r="I17" s="19">
        <v>1.1170256000000001</v>
      </c>
      <c r="J17" s="18">
        <v>0.8201156127</v>
      </c>
      <c r="K17" s="17">
        <v>5392.4191075255003</v>
      </c>
      <c r="L17" s="17">
        <v>5199.1000000000004</v>
      </c>
      <c r="M17" s="17">
        <v>193.31910752549999</v>
      </c>
      <c r="N17" s="17">
        <v>5392.4</v>
      </c>
      <c r="O17" s="36">
        <v>1237.8</v>
      </c>
      <c r="P17" s="35">
        <f t="shared" si="0"/>
        <v>6630.2</v>
      </c>
      <c r="Q17" s="4"/>
      <c r="R17" s="4"/>
      <c r="S17" s="20"/>
      <c r="T17" s="1"/>
    </row>
    <row r="18" spans="1:20" x14ac:dyDescent="0.25">
      <c r="A18" s="13" t="s">
        <v>16</v>
      </c>
      <c r="B18" s="14" t="s">
        <v>35</v>
      </c>
      <c r="C18" s="15" t="s">
        <v>36</v>
      </c>
      <c r="D18" s="16">
        <v>10195</v>
      </c>
      <c r="E18" s="16">
        <v>10195</v>
      </c>
      <c r="F18" s="17">
        <v>88786.592999999993</v>
      </c>
      <c r="G18" s="18">
        <v>2.15</v>
      </c>
      <c r="H18" s="18">
        <v>1.4016256820999999</v>
      </c>
      <c r="I18" s="19">
        <v>0.99236610000000003</v>
      </c>
      <c r="J18" s="18">
        <v>1.4124078625000001</v>
      </c>
      <c r="K18" s="17">
        <v>7462.3468082273002</v>
      </c>
      <c r="L18" s="17">
        <v>10700.8</v>
      </c>
      <c r="M18" s="17">
        <v>-3238.4531917726999</v>
      </c>
      <c r="N18" s="17">
        <v>10700.8</v>
      </c>
      <c r="O18" s="36">
        <v>4365.3999999999996</v>
      </c>
      <c r="P18" s="35">
        <f t="shared" si="0"/>
        <v>15066.199999999999</v>
      </c>
      <c r="Q18" s="4"/>
      <c r="R18" s="4"/>
      <c r="S18" s="20"/>
      <c r="T18" s="1"/>
    </row>
    <row r="19" spans="1:20" x14ac:dyDescent="0.25">
      <c r="A19" s="13" t="s">
        <v>16</v>
      </c>
      <c r="B19" s="14" t="s">
        <v>37</v>
      </c>
      <c r="C19" s="15" t="s">
        <v>38</v>
      </c>
      <c r="D19" s="16">
        <v>8374</v>
      </c>
      <c r="E19" s="16">
        <v>8374</v>
      </c>
      <c r="F19" s="17">
        <v>62067.067999999999</v>
      </c>
      <c r="G19" s="18">
        <v>2.15</v>
      </c>
      <c r="H19" s="18">
        <v>1.1928893438999999</v>
      </c>
      <c r="I19" s="19">
        <v>0.98626420000000004</v>
      </c>
      <c r="J19" s="18">
        <v>1.2095028328999999</v>
      </c>
      <c r="K19" s="17">
        <v>7767.5439175030997</v>
      </c>
      <c r="L19" s="17">
        <v>7529.1</v>
      </c>
      <c r="M19" s="17">
        <v>238.44391750310001</v>
      </c>
      <c r="N19" s="17">
        <v>7767.5</v>
      </c>
      <c r="O19" s="36">
        <v>1660.9</v>
      </c>
      <c r="P19" s="35">
        <f t="shared" si="0"/>
        <v>9428.4</v>
      </c>
      <c r="Q19" s="4"/>
      <c r="R19" s="4"/>
      <c r="S19" s="20"/>
      <c r="T19" s="1"/>
    </row>
    <row r="20" spans="1:20" x14ac:dyDescent="0.25">
      <c r="A20" s="13" t="s">
        <v>16</v>
      </c>
      <c r="B20" s="14" t="s">
        <v>39</v>
      </c>
      <c r="C20" s="15" t="s">
        <v>40</v>
      </c>
      <c r="D20" s="16">
        <v>7153</v>
      </c>
      <c r="E20" s="16">
        <v>7153</v>
      </c>
      <c r="F20" s="17">
        <v>37661.321000000004</v>
      </c>
      <c r="G20" s="18">
        <v>2.15</v>
      </c>
      <c r="H20" s="18">
        <v>0.84738195130000005</v>
      </c>
      <c r="I20" s="19">
        <v>1.0207217</v>
      </c>
      <c r="J20" s="18">
        <v>0.83017922639999997</v>
      </c>
      <c r="K20" s="17">
        <v>9636.3048907400007</v>
      </c>
      <c r="L20" s="17">
        <v>10316.9</v>
      </c>
      <c r="M20" s="17">
        <v>-680.59510925999996</v>
      </c>
      <c r="N20" s="17">
        <v>10316.9</v>
      </c>
      <c r="O20" s="36">
        <v>2142.3000000000002</v>
      </c>
      <c r="P20" s="35">
        <f t="shared" si="0"/>
        <v>12459.2</v>
      </c>
      <c r="Q20" s="4"/>
      <c r="R20" s="4"/>
      <c r="S20" s="20"/>
      <c r="T20" s="1"/>
    </row>
    <row r="21" spans="1:20" x14ac:dyDescent="0.25">
      <c r="A21" s="13" t="s">
        <v>16</v>
      </c>
      <c r="B21" s="14" t="s">
        <v>41</v>
      </c>
      <c r="C21" s="15" t="s">
        <v>42</v>
      </c>
      <c r="D21" s="16">
        <v>2521</v>
      </c>
      <c r="E21" s="16">
        <v>2521</v>
      </c>
      <c r="F21" s="17">
        <v>15229.950999999999</v>
      </c>
      <c r="G21" s="18">
        <v>2.15</v>
      </c>
      <c r="H21" s="18">
        <v>0.9722938659</v>
      </c>
      <c r="I21" s="19">
        <v>1.1238379000000001</v>
      </c>
      <c r="J21" s="18">
        <v>0.86515489990000005</v>
      </c>
      <c r="K21" s="17">
        <v>3640.2171578057</v>
      </c>
      <c r="L21" s="17">
        <v>3325</v>
      </c>
      <c r="M21" s="17">
        <v>315.21715780570003</v>
      </c>
      <c r="N21" s="17">
        <v>3640.2</v>
      </c>
      <c r="O21" s="36">
        <v>688.5</v>
      </c>
      <c r="P21" s="35">
        <f t="shared" si="0"/>
        <v>4328.7</v>
      </c>
      <c r="Q21" s="4"/>
      <c r="R21" s="4"/>
      <c r="S21" s="20"/>
      <c r="T21" s="1"/>
    </row>
    <row r="22" spans="1:20" x14ac:dyDescent="0.25">
      <c r="A22" s="13" t="s">
        <v>16</v>
      </c>
      <c r="B22" s="14" t="s">
        <v>43</v>
      </c>
      <c r="C22" s="15" t="s">
        <v>44</v>
      </c>
      <c r="D22" s="16">
        <v>4608</v>
      </c>
      <c r="E22" s="16">
        <v>4608</v>
      </c>
      <c r="F22" s="17">
        <v>39107.500999999997</v>
      </c>
      <c r="G22" s="18">
        <v>2.15</v>
      </c>
      <c r="H22" s="18">
        <v>1.3659018087000001</v>
      </c>
      <c r="I22" s="19">
        <v>1.0411322999999999</v>
      </c>
      <c r="J22" s="18">
        <v>1.3119387504</v>
      </c>
      <c r="K22" s="17">
        <v>4020.6303882405</v>
      </c>
      <c r="L22" s="17">
        <v>4021.4</v>
      </c>
      <c r="M22" s="17">
        <v>-0.76961175950000005</v>
      </c>
      <c r="N22" s="17">
        <v>4021.4</v>
      </c>
      <c r="O22" s="36">
        <v>2327.1</v>
      </c>
      <c r="P22" s="35">
        <f t="shared" si="0"/>
        <v>6348.5</v>
      </c>
      <c r="Q22" s="4"/>
      <c r="R22" s="4"/>
      <c r="S22" s="20"/>
      <c r="T22" s="1"/>
    </row>
    <row r="23" spans="1:20" x14ac:dyDescent="0.25">
      <c r="A23" s="13" t="s">
        <v>16</v>
      </c>
      <c r="B23" s="14" t="s">
        <v>45</v>
      </c>
      <c r="C23" s="15" t="s">
        <v>46</v>
      </c>
      <c r="D23" s="16">
        <v>3019</v>
      </c>
      <c r="E23" s="16">
        <v>3019</v>
      </c>
      <c r="F23" s="17">
        <v>17913.62</v>
      </c>
      <c r="G23" s="18">
        <v>2.15</v>
      </c>
      <c r="H23" s="18">
        <v>0.95497527989999997</v>
      </c>
      <c r="I23" s="19">
        <v>1.1051753</v>
      </c>
      <c r="J23" s="18">
        <v>0.86409394049999999</v>
      </c>
      <c r="K23" s="17">
        <v>4290.4567259257001</v>
      </c>
      <c r="L23" s="17">
        <v>4244.8999999999996</v>
      </c>
      <c r="M23" s="17">
        <v>45.5567259257</v>
      </c>
      <c r="N23" s="17">
        <v>4290.5</v>
      </c>
      <c r="O23" s="36">
        <v>2586.1999999999998</v>
      </c>
      <c r="P23" s="35">
        <f t="shared" si="0"/>
        <v>6876.7</v>
      </c>
      <c r="Q23" s="4"/>
      <c r="R23" s="4"/>
      <c r="S23" s="20"/>
      <c r="T23" s="1"/>
    </row>
    <row r="24" spans="1:20" x14ac:dyDescent="0.25">
      <c r="A24" s="13" t="s">
        <v>16</v>
      </c>
      <c r="B24" s="14" t="s">
        <v>47</v>
      </c>
      <c r="C24" s="15" t="s">
        <v>48</v>
      </c>
      <c r="D24" s="16">
        <v>14137</v>
      </c>
      <c r="E24" s="16">
        <v>14137</v>
      </c>
      <c r="F24" s="17">
        <v>95180.73</v>
      </c>
      <c r="G24" s="18">
        <v>2.15</v>
      </c>
      <c r="H24" s="18">
        <v>1.0835866824</v>
      </c>
      <c r="I24" s="19">
        <v>0.95342539999999998</v>
      </c>
      <c r="J24" s="18">
        <v>1.1365196295</v>
      </c>
      <c r="K24" s="17">
        <v>13660.2710629917</v>
      </c>
      <c r="L24" s="17">
        <v>13400.4</v>
      </c>
      <c r="M24" s="17">
        <v>259.8710629917</v>
      </c>
      <c r="N24" s="17">
        <v>13660.3</v>
      </c>
      <c r="O24" s="36">
        <v>4356.3999999999996</v>
      </c>
      <c r="P24" s="35">
        <f t="shared" si="0"/>
        <v>18016.699999999997</v>
      </c>
      <c r="Q24" s="4"/>
      <c r="R24" s="4"/>
      <c r="S24" s="20"/>
      <c r="T24" s="1"/>
    </row>
    <row r="25" spans="1:20" x14ac:dyDescent="0.25">
      <c r="A25" s="13" t="s">
        <v>16</v>
      </c>
      <c r="B25" s="14" t="s">
        <v>49</v>
      </c>
      <c r="C25" s="15" t="s">
        <v>50</v>
      </c>
      <c r="D25" s="16">
        <v>2829</v>
      </c>
      <c r="E25" s="16">
        <v>2829</v>
      </c>
      <c r="F25" s="17">
        <v>47982.201000000001</v>
      </c>
      <c r="G25" s="18">
        <v>2.15</v>
      </c>
      <c r="H25" s="18">
        <v>2.7297262976000001</v>
      </c>
      <c r="I25" s="19">
        <v>1.1124982000000001</v>
      </c>
      <c r="J25" s="18">
        <v>2.4536905296999998</v>
      </c>
      <c r="K25" s="17">
        <v>0</v>
      </c>
      <c r="L25" s="17">
        <v>0</v>
      </c>
      <c r="M25" s="17">
        <v>0</v>
      </c>
      <c r="N25" s="17">
        <v>0</v>
      </c>
      <c r="O25" s="36">
        <v>0</v>
      </c>
      <c r="P25" s="35">
        <f t="shared" si="0"/>
        <v>0</v>
      </c>
      <c r="Q25" s="4"/>
      <c r="R25" s="4"/>
      <c r="S25" s="20"/>
      <c r="T25" s="1"/>
    </row>
    <row r="26" spans="1:20" x14ac:dyDescent="0.25">
      <c r="A26" s="13" t="s">
        <v>16</v>
      </c>
      <c r="B26" s="14" t="s">
        <v>51</v>
      </c>
      <c r="C26" s="15" t="s">
        <v>52</v>
      </c>
      <c r="D26" s="16">
        <v>6654</v>
      </c>
      <c r="E26" s="16">
        <v>6654</v>
      </c>
      <c r="F26" s="17">
        <v>50068.732000000004</v>
      </c>
      <c r="G26" s="18">
        <v>2.15</v>
      </c>
      <c r="H26" s="18">
        <v>1.2110321753</v>
      </c>
      <c r="I26" s="19">
        <v>1.0194311</v>
      </c>
      <c r="J26" s="18">
        <v>1.1879490190999999</v>
      </c>
      <c r="K26" s="17">
        <v>6525.8751653633999</v>
      </c>
      <c r="L26" s="17">
        <v>5081.8999999999996</v>
      </c>
      <c r="M26" s="17">
        <v>1443.9751653634</v>
      </c>
      <c r="N26" s="17">
        <v>6525.9</v>
      </c>
      <c r="O26" s="36">
        <v>3111.2</v>
      </c>
      <c r="P26" s="35">
        <f t="shared" si="0"/>
        <v>9637.0999999999985</v>
      </c>
      <c r="Q26" s="4"/>
      <c r="R26" s="4"/>
      <c r="S26" s="20"/>
      <c r="T26" s="1"/>
    </row>
    <row r="27" spans="1:20" x14ac:dyDescent="0.25">
      <c r="A27" s="13" t="s">
        <v>16</v>
      </c>
      <c r="B27" s="14" t="s">
        <v>53</v>
      </c>
      <c r="C27" s="15" t="s">
        <v>54</v>
      </c>
      <c r="D27" s="16">
        <v>23773</v>
      </c>
      <c r="E27" s="16">
        <v>23773</v>
      </c>
      <c r="F27" s="17">
        <v>147784.93799999999</v>
      </c>
      <c r="G27" s="18">
        <v>2.15</v>
      </c>
      <c r="H27" s="18">
        <v>1.0005022481000001</v>
      </c>
      <c r="I27" s="19">
        <v>0.93950199999999995</v>
      </c>
      <c r="J27" s="18">
        <v>1.0649282791000001</v>
      </c>
      <c r="K27" s="17">
        <v>24234.8393055079</v>
      </c>
      <c r="L27" s="17">
        <v>23800.5</v>
      </c>
      <c r="M27" s="17">
        <v>434.33930550790001</v>
      </c>
      <c r="N27" s="17">
        <v>24234.799999999999</v>
      </c>
      <c r="O27" s="36">
        <v>8527.2999999999993</v>
      </c>
      <c r="P27" s="35">
        <f t="shared" si="0"/>
        <v>32762.1</v>
      </c>
      <c r="Q27" s="4"/>
      <c r="R27" s="4"/>
      <c r="S27" s="20"/>
      <c r="T27" s="1"/>
    </row>
    <row r="28" spans="1:20" x14ac:dyDescent="0.25">
      <c r="A28" s="13" t="s">
        <v>16</v>
      </c>
      <c r="B28" s="14" t="s">
        <v>55</v>
      </c>
      <c r="C28" s="15" t="s">
        <v>56</v>
      </c>
      <c r="D28" s="16">
        <v>4620</v>
      </c>
      <c r="E28" s="16">
        <v>4620</v>
      </c>
      <c r="F28" s="17">
        <v>29284.629000000001</v>
      </c>
      <c r="G28" s="18">
        <v>2.15</v>
      </c>
      <c r="H28" s="18">
        <v>1.0201631601000001</v>
      </c>
      <c r="I28" s="19">
        <v>0.95934889999999995</v>
      </c>
      <c r="J28" s="18">
        <v>1.0633911814000001</v>
      </c>
      <c r="K28" s="17">
        <v>4816.0588238263999</v>
      </c>
      <c r="L28" s="17">
        <v>4557.2</v>
      </c>
      <c r="M28" s="17">
        <v>258.8588238264</v>
      </c>
      <c r="N28" s="17">
        <v>4816.1000000000004</v>
      </c>
      <c r="O28" s="36">
        <v>1295.0999999999999</v>
      </c>
      <c r="P28" s="35">
        <f t="shared" si="0"/>
        <v>6111.2000000000007</v>
      </c>
      <c r="Q28" s="4"/>
      <c r="R28" s="4"/>
      <c r="S28" s="20"/>
      <c r="T28" s="1"/>
    </row>
    <row r="29" spans="1:20" x14ac:dyDescent="0.25">
      <c r="A29" s="13" t="s">
        <v>16</v>
      </c>
      <c r="B29" s="14" t="s">
        <v>57</v>
      </c>
      <c r="C29" s="15" t="s">
        <v>58</v>
      </c>
      <c r="D29" s="16">
        <v>2917</v>
      </c>
      <c r="E29" s="16">
        <v>2917</v>
      </c>
      <c r="F29" s="17">
        <v>8197.6489999999994</v>
      </c>
      <c r="G29" s="18">
        <v>2.15</v>
      </c>
      <c r="H29" s="18">
        <v>0.45229811260000002</v>
      </c>
      <c r="I29" s="19">
        <v>1.367651</v>
      </c>
      <c r="J29" s="18">
        <v>0.33071164539999998</v>
      </c>
      <c r="K29" s="17">
        <v>7257.9380347622</v>
      </c>
      <c r="L29" s="17">
        <v>8434.4</v>
      </c>
      <c r="M29" s="17">
        <v>-1176.4619652378001</v>
      </c>
      <c r="N29" s="17">
        <v>8434.4</v>
      </c>
      <c r="O29" s="36">
        <v>2498.6999999999998</v>
      </c>
      <c r="P29" s="35">
        <f t="shared" si="0"/>
        <v>10933.099999999999</v>
      </c>
      <c r="Q29" s="4"/>
      <c r="R29" s="4"/>
      <c r="S29" s="20"/>
      <c r="T29" s="1"/>
    </row>
    <row r="30" spans="1:20" x14ac:dyDescent="0.25">
      <c r="A30" s="13" t="s">
        <v>16</v>
      </c>
      <c r="B30" s="14" t="s">
        <v>59</v>
      </c>
      <c r="C30" s="15" t="s">
        <v>60</v>
      </c>
      <c r="D30" s="16">
        <v>3289</v>
      </c>
      <c r="E30" s="16">
        <v>3289</v>
      </c>
      <c r="F30" s="17">
        <v>7952.643</v>
      </c>
      <c r="G30" s="18">
        <v>2.15</v>
      </c>
      <c r="H30" s="18">
        <v>0.38915220810000001</v>
      </c>
      <c r="I30" s="19">
        <v>1.2984795</v>
      </c>
      <c r="J30" s="18">
        <v>0.2996983842</v>
      </c>
      <c r="K30" s="17">
        <v>7902.0813999931997</v>
      </c>
      <c r="L30" s="17">
        <v>7002.9</v>
      </c>
      <c r="M30" s="17">
        <v>899.18139999319999</v>
      </c>
      <c r="N30" s="17">
        <v>7902.1</v>
      </c>
      <c r="O30" s="36">
        <v>825.3</v>
      </c>
      <c r="P30" s="35">
        <f t="shared" si="0"/>
        <v>8727.4</v>
      </c>
      <c r="Q30" s="4"/>
      <c r="R30" s="4"/>
      <c r="S30" s="20"/>
      <c r="T30" s="1"/>
    </row>
    <row r="31" spans="1:20" x14ac:dyDescent="0.25">
      <c r="A31" s="13" t="s">
        <v>16</v>
      </c>
      <c r="B31" s="14" t="s">
        <v>61</v>
      </c>
      <c r="C31" s="15" t="s">
        <v>62</v>
      </c>
      <c r="D31" s="16">
        <v>13108</v>
      </c>
      <c r="E31" s="16">
        <v>13108</v>
      </c>
      <c r="F31" s="17">
        <v>60197.928999999996</v>
      </c>
      <c r="G31" s="18">
        <v>2.15</v>
      </c>
      <c r="H31" s="18">
        <v>0.73912348719999998</v>
      </c>
      <c r="I31" s="19">
        <v>1.0026060000000001</v>
      </c>
      <c r="J31" s="18">
        <v>0.7372023379</v>
      </c>
      <c r="K31" s="17">
        <v>18567.2121430798</v>
      </c>
      <c r="L31" s="17">
        <v>17796.8</v>
      </c>
      <c r="M31" s="17">
        <v>770.41214307979999</v>
      </c>
      <c r="N31" s="17">
        <v>18567.2</v>
      </c>
      <c r="O31" s="36">
        <v>5940.2</v>
      </c>
      <c r="P31" s="35">
        <f t="shared" si="0"/>
        <v>24507.4</v>
      </c>
      <c r="Q31" s="4"/>
      <c r="R31" s="4"/>
      <c r="S31" s="20"/>
      <c r="T31" s="1"/>
    </row>
    <row r="32" spans="1:20" x14ac:dyDescent="0.25">
      <c r="A32" s="13" t="s">
        <v>16</v>
      </c>
      <c r="B32" s="14" t="s">
        <v>63</v>
      </c>
      <c r="C32" s="15" t="s">
        <v>64</v>
      </c>
      <c r="D32" s="16">
        <v>7600</v>
      </c>
      <c r="E32" s="16">
        <v>7600</v>
      </c>
      <c r="F32" s="17">
        <v>29179.73</v>
      </c>
      <c r="G32" s="18">
        <v>2.15</v>
      </c>
      <c r="H32" s="18">
        <v>0.61793040099999996</v>
      </c>
      <c r="I32" s="19">
        <v>1.2649771000000001</v>
      </c>
      <c r="J32" s="18">
        <v>0.48849137349999999</v>
      </c>
      <c r="K32" s="17">
        <v>15973.454766209599</v>
      </c>
      <c r="L32" s="17">
        <v>14375</v>
      </c>
      <c r="M32" s="17">
        <v>1598.4547662095999</v>
      </c>
      <c r="N32" s="17">
        <v>15973.5</v>
      </c>
      <c r="O32" s="36">
        <v>2635.1</v>
      </c>
      <c r="P32" s="35">
        <f t="shared" si="0"/>
        <v>18608.599999999999</v>
      </c>
      <c r="Q32" s="4"/>
      <c r="R32" s="4"/>
      <c r="S32" s="20"/>
      <c r="T32" s="1"/>
    </row>
    <row r="33" spans="1:20" x14ac:dyDescent="0.25">
      <c r="A33" s="7"/>
      <c r="B33" s="21"/>
      <c r="C33" s="22" t="s">
        <v>65</v>
      </c>
      <c r="D33" s="23">
        <f ca="1">SUMIF(INDIRECT("R1C1",FALSE):INDIRECT("R65000C1",FALSE),"=1",INDIRECT("R1C[0]",FALSE):INDIRECT("R65000C[0]",FALSE))</f>
        <v>177055</v>
      </c>
      <c r="E33" s="23">
        <f ca="1">SUMIF(INDIRECT("R1C1",FALSE):INDIRECT("R65000C1",FALSE),"=1",INDIRECT("R1C[0]",FALSE):INDIRECT("R65000C[0]",FALSE))</f>
        <v>177055</v>
      </c>
      <c r="F33" s="24">
        <f ca="1">SUMIF(INDIRECT("R1C1",FALSE):INDIRECT("R65000C1",FALSE),"=1",INDIRECT("R1C[0]",FALSE):INDIRECT("R65000C[0]",FALSE))</f>
        <v>1100110.5009999999</v>
      </c>
      <c r="G33" s="25">
        <f ca="1">SUMIF(INDIRECT("R1C1",FALSE):INDIRECT("R65000C1",FALSE),"=1",INDIRECT("R1C[0]",FALSE):INDIRECT("R65000C[0]",FALSE))/COUNTIF(INDIRECT("R1C1",FALSE):INDIRECT("R65000C1",FALSE),"=1")</f>
        <v>2.149999999999999</v>
      </c>
      <c r="H33" s="25" t="s">
        <v>66</v>
      </c>
      <c r="I33" s="26" t="s">
        <v>66</v>
      </c>
      <c r="J33" s="25" t="s">
        <v>66</v>
      </c>
      <c r="K33" s="24">
        <f ca="1">SUMIF(INDIRECT("R1C1",FALSE):INDIRECT("R65000C1",FALSE),"=1",INDIRECT("R1C[0]",FALSE):INDIRECT("R65000C[0]",FALSE))</f>
        <v>204569.04534133652</v>
      </c>
      <c r="L33" s="24">
        <f ca="1">SUMIF(INDIRECT("R1C1",FALSE):INDIRECT("R65000C1",FALSE),"=1",INDIRECT("R1C[0]",FALSE):INDIRECT("R65000C[0]",FALSE))</f>
        <v>217482.59999999998</v>
      </c>
      <c r="M33" s="24">
        <f ca="1">SUMIF(INDIRECT("R1C1",FALSE):INDIRECT("R65000C1",FALSE),"=1",INDIRECT("R1C[0]",FALSE):INDIRECT("R65000C[0]",FALSE))</f>
        <v>-12913.554658663501</v>
      </c>
      <c r="N33" s="24">
        <f ca="1">SUMIF(INDIRECT("R1C1",FALSE):INDIRECT("R65000C1",FALSE),"=1",INDIRECT("R1C[0]",FALSE):INDIRECT("R65000C[0]",FALSE))</f>
        <v>224987.69999999998</v>
      </c>
      <c r="O33" s="24">
        <f ca="1">SUMIF(INDIRECT("R1C1",FALSE):INDIRECT("R65000C1",FALSE),"=1",INDIRECT("R1C[0]",FALSE):INDIRECT("R65000C[0]",FALSE))</f>
        <v>72184.3</v>
      </c>
      <c r="P33" s="35">
        <f ca="1">SUMIF(INDIRECT("R1C1",FALSE):INDIRECT("R65000C1",FALSE),"=1",INDIRECT("R1C[0]",FALSE):INDIRECT("R65000C[0]",FALSE))</f>
        <v>297172.00000000006</v>
      </c>
      <c r="Q33" s="20"/>
      <c r="R33" s="20"/>
      <c r="S33" s="20"/>
      <c r="T33" s="1"/>
    </row>
    <row r="34" spans="1:20" x14ac:dyDescent="0.25">
      <c r="A34" s="1"/>
      <c r="B34" s="27"/>
      <c r="C34" s="28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30"/>
      <c r="P34" s="30"/>
      <c r="Q34" s="30"/>
      <c r="R34" s="1"/>
      <c r="S34" s="1"/>
      <c r="T34" s="1"/>
    </row>
    <row r="35" spans="1:20" x14ac:dyDescent="0.25">
      <c r="A35" s="1"/>
      <c r="B35" s="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</row>
    <row r="36" spans="1:20" x14ac:dyDescent="0.25">
      <c r="A36" s="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1"/>
    </row>
  </sheetData>
  <mergeCells count="18">
    <mergeCell ref="O4:O6"/>
    <mergeCell ref="P4:P6"/>
    <mergeCell ref="D1:N1"/>
    <mergeCell ref="C2:N2"/>
    <mergeCell ref="D3:N3"/>
    <mergeCell ref="G4:G6"/>
    <mergeCell ref="H4:H6"/>
    <mergeCell ref="I4:I6"/>
    <mergeCell ref="J4:J6"/>
    <mergeCell ref="N4:N6"/>
    <mergeCell ref="K4:K6"/>
    <mergeCell ref="L4:L6"/>
    <mergeCell ref="M4:M6"/>
    <mergeCell ref="B4:B6"/>
    <mergeCell ref="C4:C6"/>
    <mergeCell ref="D4:D6"/>
    <mergeCell ref="E4:E6"/>
    <mergeCell ref="F4:F6"/>
  </mergeCells>
  <pageMargins left="0" right="0" top="0.55118110236220474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2023-10-12T09:06:09Z</cp:lastPrinted>
  <dcterms:created xsi:type="dcterms:W3CDTF">2023-10-12T06:31:14Z</dcterms:created>
  <dcterms:modified xsi:type="dcterms:W3CDTF">2023-11-08T07:07:56Z</dcterms:modified>
</cp:coreProperties>
</file>