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Лист1!$4:$8</definedName>
    <definedName name="_xlnm.Print_Area" localSheetId="0">Лист1!$B$1:$P$33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" i="1" l="1"/>
  <c r="P33" i="1" l="1"/>
  <c r="N33" i="1" l="1"/>
  <c r="G33" i="1"/>
  <c r="F33" i="1"/>
  <c r="M33" i="1"/>
  <c r="D33" i="1"/>
  <c r="L33" i="1"/>
  <c r="K33" i="1"/>
  <c r="E33" i="1"/>
</calcChain>
</file>

<file path=xl/sharedStrings.xml><?xml version="1.0" encoding="utf-8"?>
<sst xmlns="http://schemas.openxmlformats.org/spreadsheetml/2006/main" count="116" uniqueCount="84">
  <si>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</si>
  <si>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</si>
  <si>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</si>
  <si>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</si>
  <si>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очередной финансовый год</t>
  </si>
  <si>
    <t>Критерий выравнивания</t>
  </si>
  <si>
    <t>Индекс налогового потенциала</t>
  </si>
  <si>
    <t>ИБР (очередной финансовый год)</t>
  </si>
  <si>
    <t>Размер дотации из ОБ на очередной финансовый год</t>
  </si>
  <si>
    <t>Дотация ГП и СП, утвержденная Законом обюджете на первый год планового периода</t>
  </si>
  <si>
    <t>Отклонение размера дотации от дотации ГП и СП, утвержденной Законом о бюджете на первый год планового периода</t>
  </si>
  <si>
    <t>Окончательный размер дотации из ОБ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</si>
  <si>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</si>
  <si>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</si>
  <si>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</si>
  <si>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</si>
  <si>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</si>
  <si>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гр03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</si>
  <si>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</si>
  <si>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</si>
  <si>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</si>
  <si>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</si>
  <si>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</si>
  <si>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</si>
  <si>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</si>
  <si>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</si>
  <si>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</si>
  <si>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</si>
  <si>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</si>
  <si>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</si>
  <si>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</si>
  <si>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</si>
  <si>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</si>
  <si>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</si>
  <si>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</si>
  <si>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</si>
  <si>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</si>
  <si>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</si>
  <si>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</si>
  <si>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</si>
  <si>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</si>
  <si>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</si>
  <si>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</si>
  <si>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</si>
  <si>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</si>
  <si>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</si>
  <si>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</si>
  <si>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</si>
  <si>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</si>
  <si>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</si>
  <si>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</si>
  <si>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</si>
  <si>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</si>
  <si>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</si>
  <si>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</si>
  <si>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</si>
  <si>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</si>
  <si>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</si>
  <si>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</si>
  <si>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</si>
  <si>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</si>
  <si>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</si>
  <si>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</si>
  <si>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</si>
  <si>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</si>
  <si>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</si>
  <si>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</si>
  <si>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</si>
  <si>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</si>
  <si>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102.1.05 Расчет дотаций на выравнивание бюджетной обеспеченности городским поселениям на 2023 год</t>
  </si>
  <si>
    <t>Уровень бюджетной обеспеченности</t>
  </si>
  <si>
    <t>гр02</t>
  </si>
  <si>
    <t>гр04=2.4</t>
  </si>
  <si>
    <t>гр05=(гр03/гр01)/(СУММ(гр03)/СУММ(гр01))</t>
  </si>
  <si>
    <t>гр06</t>
  </si>
  <si>
    <t>гр07=гр05/гр06</t>
  </si>
  <si>
    <t>гр08=(гр04-гр07)*гр06*гр01</t>
  </si>
  <si>
    <t>гр09</t>
  </si>
  <si>
    <t>гр10=гр08-гр09</t>
  </si>
  <si>
    <t>гр11=ЕСЛИ[гр10&lt;=0;гр09;гр08]</t>
  </si>
  <si>
    <t>Дотации, отражающие отдельные показатели (условия)</t>
  </si>
  <si>
    <t>гр12</t>
  </si>
  <si>
    <t>гр13=гр11+гр12</t>
  </si>
  <si>
    <t xml:space="preserve">Всего дотации из ОБ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</si>
</sst>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6" xfId="0" applyFont="1" applyFill="1" applyBorder="1" applyAlignment="1">
      <alignment horizontal="left" vertical="top" shrinkToFit="1"/>
    </xf>
    <xf numFmtId="0" fontId="1" fillId="2" borderId="6" xfId="0" applyFont="1" applyFill="1" applyBorder="1" applyAlignment="1">
      <alignment horizontal="left" vertical="top" wrapText="1"/>
    </xf>
    <xf numFmtId="3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6" xfId="0" applyFont="1" applyFill="1" applyBorder="1"/>
    <xf numFmtId="0" fontId="4" fillId="2" borderId="6" xfId="0" applyFont="1" applyFill="1" applyBorder="1" applyAlignment="1">
      <alignment horizontal="right" vertical="top" wrapText="1"/>
    </xf>
    <xf numFmtId="3" fontId="1" fillId="2" borderId="6" xfId="0" applyNumberFormat="1" applyFont="1" applyFill="1" applyBorder="1" applyAlignment="1">
      <alignment horizontal="right" vertical="top" shrinkToFit="1"/>
    </xf>
    <xf numFmtId="164" fontId="1" fillId="2" borderId="6" xfId="0" applyNumberFormat="1" applyFont="1" applyFill="1" applyBorder="1" applyAlignment="1">
      <alignment horizontal="right" vertical="top" shrinkToFit="1"/>
    </xf>
    <xf numFmtId="165" fontId="1" fillId="2" borderId="6" xfId="0" applyNumberFormat="1" applyFont="1" applyFill="1" applyBorder="1" applyAlignment="1">
      <alignment horizontal="right" vertical="top" shrinkToFit="1"/>
    </xf>
    <xf numFmtId="166" fontId="1" fillId="2" borderId="6" xfId="0" applyNumberFormat="1" applyFont="1" applyFill="1" applyBorder="1" applyAlignment="1">
      <alignment horizontal="right" vertical="top" shrinkToFit="1"/>
    </xf>
    <xf numFmtId="0" fontId="1" fillId="2" borderId="7" xfId="0" applyFont="1" applyFill="1" applyBorder="1"/>
    <xf numFmtId="0" fontId="1" fillId="2" borderId="7" xfId="0" applyFont="1" applyFill="1" applyBorder="1" applyAlignment="1">
      <alignment shrinkToFit="1"/>
    </xf>
    <xf numFmtId="0" fontId="5" fillId="2" borderId="7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4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2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1" fillId="2" borderId="0" xfId="0" applyNumberFormat="1" applyFont="1" applyFill="1" applyAlignment="1">
      <alignment horizontal="right" vertical="top" shrinkToFit="1"/>
    </xf>
    <xf numFmtId="164" fontId="1" fillId="2" borderId="0" xfId="0" applyNumberFormat="1" applyFont="1" applyFill="1" applyBorder="1" applyAlignment="1">
      <alignment horizontal="right" vertical="top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Q30" sqref="Q30"/>
    </sheetView>
  </sheetViews>
  <sheetFormatPr defaultRowHeight="15" x14ac:dyDescent="0.25"/>
  <cols>
    <col min="1" max="1" width="0" hidden="1" customWidth="1"/>
    <col min="2" max="2" width="6" customWidth="1"/>
    <col min="3" max="3" width="38.7109375" customWidth="1"/>
    <col min="4" max="4" width="13.7109375" customWidth="1"/>
    <col min="5" max="5" width="13.42578125" customWidth="1"/>
    <col min="6" max="6" width="13.85546875" customWidth="1"/>
    <col min="7" max="7" width="13.42578125" customWidth="1"/>
    <col min="8" max="8" width="15.140625" customWidth="1"/>
    <col min="9" max="9" width="14.28515625" customWidth="1"/>
    <col min="10" max="10" width="14.5703125" customWidth="1"/>
    <col min="11" max="13" width="17.28515625" customWidth="1"/>
    <col min="14" max="14" width="15.5703125" customWidth="1"/>
    <col min="15" max="15" width="13.140625" customWidth="1"/>
    <col min="16" max="16" width="12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7" t="s">
        <v>69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1"/>
      <c r="P3" s="1"/>
      <c r="Q3" s="1"/>
      <c r="R3" s="1"/>
      <c r="S3" s="1"/>
      <c r="T3" s="1"/>
      <c r="U3" s="1"/>
      <c r="V3" s="1"/>
    </row>
    <row r="4" spans="1:22" ht="15" customHeight="1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33" t="s">
        <v>70</v>
      </c>
      <c r="K4" s="33" t="s">
        <v>8</v>
      </c>
      <c r="L4" s="33" t="s">
        <v>9</v>
      </c>
      <c r="M4" s="33" t="s">
        <v>10</v>
      </c>
      <c r="N4" s="33" t="s">
        <v>11</v>
      </c>
      <c r="O4" s="33" t="s">
        <v>80</v>
      </c>
      <c r="P4" s="44" t="s">
        <v>83</v>
      </c>
      <c r="Q4" s="4"/>
      <c r="R4" s="4"/>
      <c r="S4" s="1"/>
      <c r="T4" s="1"/>
      <c r="U4" s="1"/>
      <c r="V4" s="4"/>
    </row>
    <row r="5" spans="1:22" x14ac:dyDescent="0.25">
      <c r="A5" s="7"/>
      <c r="B5" s="40"/>
      <c r="C5" s="40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45"/>
      <c r="Q5" s="4"/>
      <c r="R5" s="4"/>
      <c r="S5" s="1"/>
      <c r="T5" s="1"/>
      <c r="U5" s="1"/>
      <c r="V5" s="4"/>
    </row>
    <row r="6" spans="1:22" ht="81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46"/>
      <c r="Q6" s="4"/>
      <c r="R6" s="4"/>
      <c r="S6" s="1"/>
      <c r="T6" s="1"/>
      <c r="U6" s="1"/>
      <c r="V6" s="4"/>
    </row>
    <row r="7" spans="1:22" ht="21" customHeight="1" x14ac:dyDescent="0.25">
      <c r="A7" s="7"/>
      <c r="B7" s="8"/>
      <c r="C7" s="9" t="s">
        <v>12</v>
      </c>
      <c r="D7" s="10" t="s">
        <v>13</v>
      </c>
      <c r="E7" s="10" t="s">
        <v>13</v>
      </c>
      <c r="F7" s="10" t="s">
        <v>14</v>
      </c>
      <c r="G7" s="10"/>
      <c r="H7" s="10"/>
      <c r="I7" s="10"/>
      <c r="J7" s="10"/>
      <c r="K7" s="10" t="s">
        <v>14</v>
      </c>
      <c r="L7" s="10" t="s">
        <v>14</v>
      </c>
      <c r="M7" s="10" t="s">
        <v>14</v>
      </c>
      <c r="N7" s="10" t="s">
        <v>14</v>
      </c>
      <c r="O7" s="10" t="s">
        <v>14</v>
      </c>
      <c r="P7" s="42" t="s">
        <v>14</v>
      </c>
      <c r="Q7" s="1"/>
      <c r="R7" s="1"/>
      <c r="S7" s="1"/>
      <c r="T7" s="1"/>
      <c r="U7" s="1"/>
      <c r="V7" s="1"/>
    </row>
    <row r="8" spans="1:22" ht="38.25" x14ac:dyDescent="0.25">
      <c r="A8" s="7"/>
      <c r="B8" s="11"/>
      <c r="C8" s="9" t="s">
        <v>15</v>
      </c>
      <c r="D8" s="12" t="s">
        <v>16</v>
      </c>
      <c r="E8" s="12" t="s">
        <v>71</v>
      </c>
      <c r="F8" s="12" t="s">
        <v>17</v>
      </c>
      <c r="G8" s="12" t="s">
        <v>72</v>
      </c>
      <c r="H8" s="12" t="s">
        <v>73</v>
      </c>
      <c r="I8" s="12" t="s">
        <v>74</v>
      </c>
      <c r="J8" s="12" t="s">
        <v>75</v>
      </c>
      <c r="K8" s="12" t="s">
        <v>76</v>
      </c>
      <c r="L8" s="12" t="s">
        <v>77</v>
      </c>
      <c r="M8" s="12" t="s">
        <v>78</v>
      </c>
      <c r="N8" s="12" t="s">
        <v>79</v>
      </c>
      <c r="O8" s="12" t="s">
        <v>81</v>
      </c>
      <c r="P8" s="42" t="s">
        <v>82</v>
      </c>
      <c r="Q8" s="1"/>
      <c r="R8" s="1"/>
      <c r="S8" s="1"/>
      <c r="T8" s="1"/>
      <c r="U8" s="1"/>
      <c r="V8" s="1"/>
    </row>
    <row r="9" spans="1:22" x14ac:dyDescent="0.25">
      <c r="A9" s="13" t="s">
        <v>18</v>
      </c>
      <c r="B9" s="14" t="s">
        <v>19</v>
      </c>
      <c r="C9" s="15" t="s">
        <v>20</v>
      </c>
      <c r="D9" s="16">
        <v>32467</v>
      </c>
      <c r="E9" s="16">
        <v>32467</v>
      </c>
      <c r="F9" s="17">
        <v>162722.48699999999</v>
      </c>
      <c r="G9" s="18">
        <v>2.15</v>
      </c>
      <c r="H9" s="18">
        <v>0.97499365810000005</v>
      </c>
      <c r="I9" s="19">
        <v>0.88674600000000003</v>
      </c>
      <c r="J9" s="18">
        <v>1.0995185297000001</v>
      </c>
      <c r="K9" s="17">
        <v>30243.343022554502</v>
      </c>
      <c r="L9" s="17">
        <v>31303.4</v>
      </c>
      <c r="M9" s="17">
        <v>-1060.0569774455</v>
      </c>
      <c r="N9" s="17">
        <v>31303.4</v>
      </c>
      <c r="O9" s="17">
        <v>8739.1999999999971</v>
      </c>
      <c r="P9" s="43">
        <v>40042.6</v>
      </c>
      <c r="Q9" s="20"/>
      <c r="R9" s="47"/>
      <c r="S9" s="4"/>
      <c r="T9" s="4"/>
      <c r="U9" s="21"/>
      <c r="V9" s="1"/>
    </row>
    <row r="10" spans="1:22" ht="25.5" x14ac:dyDescent="0.25">
      <c r="A10" s="13" t="s">
        <v>18</v>
      </c>
      <c r="B10" s="14" t="s">
        <v>21</v>
      </c>
      <c r="C10" s="15" t="s">
        <v>22</v>
      </c>
      <c r="D10" s="16">
        <v>2010</v>
      </c>
      <c r="E10" s="16">
        <v>2010</v>
      </c>
      <c r="F10" s="17">
        <v>8230.9629999999997</v>
      </c>
      <c r="G10" s="18">
        <v>2.15</v>
      </c>
      <c r="H10" s="18">
        <v>0.79661956889999996</v>
      </c>
      <c r="I10" s="19">
        <v>1.4473058000000001</v>
      </c>
      <c r="J10" s="18">
        <v>0.55041551609999995</v>
      </c>
      <c r="K10" s="17">
        <v>4653.3266812883003</v>
      </c>
      <c r="L10" s="17">
        <v>4374.3999999999996</v>
      </c>
      <c r="M10" s="17">
        <v>278.92668128830002</v>
      </c>
      <c r="N10" s="17">
        <v>4653.3</v>
      </c>
      <c r="O10" s="17">
        <v>1205</v>
      </c>
      <c r="P10" s="43">
        <v>5858.3</v>
      </c>
      <c r="Q10" s="20"/>
      <c r="R10" s="47"/>
      <c r="S10" s="4"/>
      <c r="T10" s="4"/>
      <c r="U10" s="21"/>
      <c r="V10" s="1"/>
    </row>
    <row r="11" spans="1:22" x14ac:dyDescent="0.25">
      <c r="A11" s="13" t="s">
        <v>18</v>
      </c>
      <c r="B11" s="14" t="s">
        <v>23</v>
      </c>
      <c r="C11" s="15" t="s">
        <v>24</v>
      </c>
      <c r="D11" s="16">
        <v>3339</v>
      </c>
      <c r="E11" s="16">
        <v>3339</v>
      </c>
      <c r="F11" s="17">
        <v>15524.976000000001</v>
      </c>
      <c r="G11" s="18">
        <v>2.15</v>
      </c>
      <c r="H11" s="18">
        <v>0.90450484389999997</v>
      </c>
      <c r="I11" s="19">
        <v>0.90832360000000001</v>
      </c>
      <c r="J11" s="18">
        <v>0.99579581979999998</v>
      </c>
      <c r="K11" s="17">
        <v>3500.5772020589002</v>
      </c>
      <c r="L11" s="17">
        <v>4447.5</v>
      </c>
      <c r="M11" s="17">
        <v>-946.92279794110004</v>
      </c>
      <c r="N11" s="17">
        <v>4447.5</v>
      </c>
      <c r="O11" s="17">
        <v>2162.6000000000004</v>
      </c>
      <c r="P11" s="43">
        <v>6610.1</v>
      </c>
      <c r="Q11" s="20"/>
      <c r="R11" s="47"/>
      <c r="S11" s="4"/>
      <c r="T11" s="4"/>
      <c r="U11" s="21"/>
      <c r="V11" s="1"/>
    </row>
    <row r="12" spans="1:22" x14ac:dyDescent="0.25">
      <c r="A12" s="13" t="s">
        <v>18</v>
      </c>
      <c r="B12" s="14" t="s">
        <v>25</v>
      </c>
      <c r="C12" s="15" t="s">
        <v>26</v>
      </c>
      <c r="D12" s="16">
        <v>2099</v>
      </c>
      <c r="E12" s="16">
        <v>2099</v>
      </c>
      <c r="F12" s="17">
        <v>4075.6109999999999</v>
      </c>
      <c r="G12" s="18">
        <v>2.15</v>
      </c>
      <c r="H12" s="18">
        <v>0.37772581399999999</v>
      </c>
      <c r="I12" s="19">
        <v>0.90918909999999997</v>
      </c>
      <c r="J12" s="18">
        <v>0.41545352229999999</v>
      </c>
      <c r="K12" s="17">
        <v>3310.1875462823</v>
      </c>
      <c r="L12" s="17">
        <v>3393.7</v>
      </c>
      <c r="M12" s="17">
        <v>-83.512453717699998</v>
      </c>
      <c r="N12" s="17">
        <v>3393.7</v>
      </c>
      <c r="O12" s="17">
        <v>1117.6999999999998</v>
      </c>
      <c r="P12" s="43">
        <v>4511.3999999999996</v>
      </c>
      <c r="Q12" s="20"/>
      <c r="R12" s="47"/>
      <c r="S12" s="4"/>
      <c r="T12" s="4"/>
      <c r="U12" s="21"/>
      <c r="V12" s="1"/>
    </row>
    <row r="13" spans="1:22" x14ac:dyDescent="0.25">
      <c r="A13" s="13" t="s">
        <v>18</v>
      </c>
      <c r="B13" s="14" t="s">
        <v>27</v>
      </c>
      <c r="C13" s="15" t="s">
        <v>28</v>
      </c>
      <c r="D13" s="16">
        <v>4541</v>
      </c>
      <c r="E13" s="16">
        <v>4541</v>
      </c>
      <c r="F13" s="17">
        <v>13371.723</v>
      </c>
      <c r="G13" s="18">
        <v>2.15</v>
      </c>
      <c r="H13" s="18">
        <v>0.57283856499999997</v>
      </c>
      <c r="I13" s="19">
        <v>0.90832360000000001</v>
      </c>
      <c r="J13" s="18">
        <v>0.63065471930000006</v>
      </c>
      <c r="K13" s="17">
        <v>6266.8396317133002</v>
      </c>
      <c r="L13" s="17">
        <v>6782</v>
      </c>
      <c r="M13" s="17">
        <v>-515.16036828669996</v>
      </c>
      <c r="N13" s="17">
        <v>6782</v>
      </c>
      <c r="O13" s="17">
        <v>1076</v>
      </c>
      <c r="P13" s="43">
        <v>7858</v>
      </c>
      <c r="Q13" s="20"/>
      <c r="R13" s="47"/>
      <c r="S13" s="4"/>
      <c r="T13" s="4"/>
      <c r="U13" s="21"/>
      <c r="V13" s="1"/>
    </row>
    <row r="14" spans="1:22" ht="25.5" x14ac:dyDescent="0.25">
      <c r="A14" s="13" t="s">
        <v>18</v>
      </c>
      <c r="B14" s="14" t="s">
        <v>29</v>
      </c>
      <c r="C14" s="15" t="s">
        <v>30</v>
      </c>
      <c r="D14" s="16">
        <v>6071</v>
      </c>
      <c r="E14" s="16">
        <v>6071</v>
      </c>
      <c r="F14" s="17">
        <v>29976.713</v>
      </c>
      <c r="G14" s="18">
        <v>2.15</v>
      </c>
      <c r="H14" s="18">
        <v>0.96055039659999997</v>
      </c>
      <c r="I14" s="19">
        <v>1.0144569000000001</v>
      </c>
      <c r="J14" s="18">
        <v>0.94686171149999998</v>
      </c>
      <c r="K14" s="17">
        <v>7409.8493981661004</v>
      </c>
      <c r="L14" s="17">
        <v>7756</v>
      </c>
      <c r="M14" s="17">
        <v>-346.1506018339</v>
      </c>
      <c r="N14" s="17">
        <v>7756</v>
      </c>
      <c r="O14" s="17">
        <v>2139.3999999999996</v>
      </c>
      <c r="P14" s="43">
        <v>9895.4</v>
      </c>
      <c r="Q14" s="20"/>
      <c r="R14" s="47"/>
      <c r="S14" s="4"/>
      <c r="T14" s="4"/>
      <c r="U14" s="21"/>
      <c r="V14" s="1"/>
    </row>
    <row r="15" spans="1:22" x14ac:dyDescent="0.25">
      <c r="A15" s="13" t="s">
        <v>18</v>
      </c>
      <c r="B15" s="14" t="s">
        <v>31</v>
      </c>
      <c r="C15" s="15" t="s">
        <v>32</v>
      </c>
      <c r="D15" s="16">
        <v>3803</v>
      </c>
      <c r="E15" s="16">
        <v>3803</v>
      </c>
      <c r="F15" s="17">
        <v>11291.861999999999</v>
      </c>
      <c r="G15" s="18">
        <v>2.15</v>
      </c>
      <c r="H15" s="18">
        <v>0.57761121250000003</v>
      </c>
      <c r="I15" s="19">
        <v>1.1310062999999999</v>
      </c>
      <c r="J15" s="18">
        <v>0.51070556590000005</v>
      </c>
      <c r="K15" s="17">
        <v>7050.9610205812996</v>
      </c>
      <c r="L15" s="17">
        <v>7617</v>
      </c>
      <c r="M15" s="17">
        <v>-566.03897941870002</v>
      </c>
      <c r="N15" s="17">
        <v>7617</v>
      </c>
      <c r="O15" s="17">
        <v>2241.3999999999996</v>
      </c>
      <c r="P15" s="43">
        <v>9858.4</v>
      </c>
      <c r="Q15" s="20"/>
      <c r="R15" s="47"/>
      <c r="S15" s="4"/>
      <c r="T15" s="4"/>
      <c r="U15" s="21"/>
      <c r="V15" s="1"/>
    </row>
    <row r="16" spans="1:22" x14ac:dyDescent="0.25">
      <c r="A16" s="13" t="s">
        <v>18</v>
      </c>
      <c r="B16" s="14" t="s">
        <v>33</v>
      </c>
      <c r="C16" s="15" t="s">
        <v>34</v>
      </c>
      <c r="D16" s="16">
        <v>9238</v>
      </c>
      <c r="E16" s="16">
        <v>9238</v>
      </c>
      <c r="F16" s="17">
        <v>43229.264000000003</v>
      </c>
      <c r="G16" s="18">
        <v>2.15</v>
      </c>
      <c r="H16" s="18">
        <v>0.91032456480000001</v>
      </c>
      <c r="I16" s="19">
        <v>0.99422100000000002</v>
      </c>
      <c r="J16" s="18">
        <v>0.91561590910000001</v>
      </c>
      <c r="K16" s="17">
        <v>11337.340906435</v>
      </c>
      <c r="L16" s="17">
        <v>12831.5</v>
      </c>
      <c r="M16" s="17">
        <v>-1494.1590935649999</v>
      </c>
      <c r="N16" s="17">
        <v>12831.5</v>
      </c>
      <c r="O16" s="17">
        <v>4668.7999999999993</v>
      </c>
      <c r="P16" s="43">
        <v>17500.3</v>
      </c>
      <c r="Q16" s="20"/>
      <c r="R16" s="47"/>
      <c r="S16" s="4"/>
      <c r="T16" s="4"/>
      <c r="U16" s="21"/>
      <c r="V16" s="1"/>
    </row>
    <row r="17" spans="1:22" x14ac:dyDescent="0.25">
      <c r="A17" s="13" t="s">
        <v>18</v>
      </c>
      <c r="B17" s="14" t="s">
        <v>35</v>
      </c>
      <c r="C17" s="15" t="s">
        <v>36</v>
      </c>
      <c r="D17" s="16">
        <v>3330</v>
      </c>
      <c r="E17" s="16">
        <v>3330</v>
      </c>
      <c r="F17" s="17">
        <v>17719.98</v>
      </c>
      <c r="G17" s="18">
        <v>2.15</v>
      </c>
      <c r="H17" s="18">
        <v>1.0351788075999999</v>
      </c>
      <c r="I17" s="19">
        <v>1.1877721999999999</v>
      </c>
      <c r="J17" s="18">
        <v>0.87152974920000004</v>
      </c>
      <c r="K17" s="17">
        <v>5056.7096366828</v>
      </c>
      <c r="L17" s="17">
        <v>5201.1000000000004</v>
      </c>
      <c r="M17" s="17">
        <v>-144.39036331720001</v>
      </c>
      <c r="N17" s="17">
        <v>5201.1000000000004</v>
      </c>
      <c r="O17" s="17">
        <v>1143.5999999999995</v>
      </c>
      <c r="P17" s="43">
        <v>6344.7</v>
      </c>
      <c r="Q17" s="20"/>
      <c r="R17" s="47"/>
      <c r="S17" s="4"/>
      <c r="T17" s="4"/>
      <c r="U17" s="21"/>
      <c r="V17" s="1"/>
    </row>
    <row r="18" spans="1:22" x14ac:dyDescent="0.25">
      <c r="A18" s="13" t="s">
        <v>18</v>
      </c>
      <c r="B18" s="14" t="s">
        <v>37</v>
      </c>
      <c r="C18" s="15" t="s">
        <v>38</v>
      </c>
      <c r="D18" s="16">
        <v>11699</v>
      </c>
      <c r="E18" s="16">
        <v>11699</v>
      </c>
      <c r="F18" s="17">
        <v>77340.687999999995</v>
      </c>
      <c r="G18" s="18">
        <v>2.15</v>
      </c>
      <c r="H18" s="18">
        <v>1.2860435295999999</v>
      </c>
      <c r="I18" s="19">
        <v>0.98514259999999998</v>
      </c>
      <c r="J18" s="18">
        <v>1.3054389583999999</v>
      </c>
      <c r="K18" s="17">
        <v>9733.7207933917998</v>
      </c>
      <c r="L18" s="17">
        <v>11135</v>
      </c>
      <c r="M18" s="17">
        <v>-1401.2792066082</v>
      </c>
      <c r="N18" s="17">
        <v>11135</v>
      </c>
      <c r="O18" s="17">
        <v>3282.4000000000015</v>
      </c>
      <c r="P18" s="43">
        <v>14417.400000000001</v>
      </c>
      <c r="Q18" s="20"/>
      <c r="R18" s="47"/>
      <c r="S18" s="4"/>
      <c r="T18" s="4"/>
      <c r="U18" s="21"/>
      <c r="V18" s="1"/>
    </row>
    <row r="19" spans="1:22" x14ac:dyDescent="0.25">
      <c r="A19" s="13" t="s">
        <v>18</v>
      </c>
      <c r="B19" s="14" t="s">
        <v>39</v>
      </c>
      <c r="C19" s="15" t="s">
        <v>40</v>
      </c>
      <c r="D19" s="16">
        <v>7948</v>
      </c>
      <c r="E19" s="16">
        <v>7948</v>
      </c>
      <c r="F19" s="17">
        <v>48366.307000000001</v>
      </c>
      <c r="G19" s="18">
        <v>2.15</v>
      </c>
      <c r="H19" s="18">
        <v>1.1838084846000001</v>
      </c>
      <c r="I19" s="19">
        <v>0.99193089999999995</v>
      </c>
      <c r="J19" s="18">
        <v>1.1934384589</v>
      </c>
      <c r="K19" s="17">
        <v>7541.4037695304996</v>
      </c>
      <c r="L19" s="17">
        <v>7248.1</v>
      </c>
      <c r="M19" s="17">
        <v>293.30376953050001</v>
      </c>
      <c r="N19" s="17">
        <v>7541.4</v>
      </c>
      <c r="O19" s="17">
        <v>1481.0000000000002</v>
      </c>
      <c r="P19" s="43">
        <v>9022.4</v>
      </c>
      <c r="Q19" s="20"/>
      <c r="R19" s="47"/>
      <c r="S19" s="4"/>
      <c r="T19" s="4"/>
      <c r="U19" s="21"/>
      <c r="V19" s="1"/>
    </row>
    <row r="20" spans="1:22" x14ac:dyDescent="0.25">
      <c r="A20" s="13" t="s">
        <v>18</v>
      </c>
      <c r="B20" s="14" t="s">
        <v>41</v>
      </c>
      <c r="C20" s="15" t="s">
        <v>42</v>
      </c>
      <c r="D20" s="16">
        <v>7532</v>
      </c>
      <c r="E20" s="16">
        <v>7532</v>
      </c>
      <c r="F20" s="17">
        <v>34038.381000000001</v>
      </c>
      <c r="G20" s="18">
        <v>2.15</v>
      </c>
      <c r="H20" s="18">
        <v>0.87913376899999995</v>
      </c>
      <c r="I20" s="19">
        <v>1.0461289</v>
      </c>
      <c r="J20" s="18">
        <v>0.84036849469999997</v>
      </c>
      <c r="K20" s="17">
        <v>10319.166633049699</v>
      </c>
      <c r="L20" s="17">
        <v>9595.7999999999993</v>
      </c>
      <c r="M20" s="17">
        <v>723.3666330497</v>
      </c>
      <c r="N20" s="17">
        <v>10319.200000000001</v>
      </c>
      <c r="O20" s="17">
        <v>1603.5000000000005</v>
      </c>
      <c r="P20" s="43">
        <v>11922.7</v>
      </c>
      <c r="Q20" s="20"/>
      <c r="R20" s="47"/>
      <c r="S20" s="4"/>
      <c r="T20" s="4"/>
      <c r="U20" s="21"/>
      <c r="V20" s="1"/>
    </row>
    <row r="21" spans="1:22" x14ac:dyDescent="0.25">
      <c r="A21" s="13" t="s">
        <v>18</v>
      </c>
      <c r="B21" s="14" t="s">
        <v>43</v>
      </c>
      <c r="C21" s="15" t="s">
        <v>44</v>
      </c>
      <c r="D21" s="16">
        <v>2566</v>
      </c>
      <c r="E21" s="16">
        <v>2566</v>
      </c>
      <c r="F21" s="17">
        <v>13563.278</v>
      </c>
      <c r="G21" s="18">
        <v>2.15</v>
      </c>
      <c r="H21" s="18">
        <v>1.0282634287000001</v>
      </c>
      <c r="I21" s="19">
        <v>1.0817209000000001</v>
      </c>
      <c r="J21" s="18">
        <v>0.95058108679999997</v>
      </c>
      <c r="K21" s="17">
        <v>3329.2220750727001</v>
      </c>
      <c r="L21" s="17">
        <v>3258.6</v>
      </c>
      <c r="M21" s="17">
        <v>70.6220750727</v>
      </c>
      <c r="N21" s="17">
        <v>3329.2</v>
      </c>
      <c r="O21" s="17">
        <v>813.10000000000048</v>
      </c>
      <c r="P21" s="43">
        <v>4142.3</v>
      </c>
      <c r="Q21" s="20"/>
      <c r="R21" s="47"/>
      <c r="S21" s="4"/>
      <c r="T21" s="4"/>
      <c r="U21" s="21"/>
      <c r="V21" s="1"/>
    </row>
    <row r="22" spans="1:22" x14ac:dyDescent="0.25">
      <c r="A22" s="13" t="s">
        <v>18</v>
      </c>
      <c r="B22" s="14" t="s">
        <v>45</v>
      </c>
      <c r="C22" s="15" t="s">
        <v>46</v>
      </c>
      <c r="D22" s="16">
        <v>4676</v>
      </c>
      <c r="E22" s="16">
        <v>4676</v>
      </c>
      <c r="F22" s="17">
        <v>30754.413</v>
      </c>
      <c r="G22" s="18">
        <v>2.15</v>
      </c>
      <c r="H22" s="18">
        <v>1.2794676753000001</v>
      </c>
      <c r="I22" s="19">
        <v>0.97705180000000003</v>
      </c>
      <c r="J22" s="18">
        <v>1.3095187740000001</v>
      </c>
      <c r="K22" s="17">
        <v>3839.9017165552</v>
      </c>
      <c r="L22" s="17">
        <v>4606.5</v>
      </c>
      <c r="M22" s="17">
        <v>-766.59828344480002</v>
      </c>
      <c r="N22" s="17">
        <v>4606.5</v>
      </c>
      <c r="O22" s="17">
        <v>1468.5999999999992</v>
      </c>
      <c r="P22" s="43">
        <v>6075.0999999999995</v>
      </c>
      <c r="Q22" s="20"/>
      <c r="R22" s="47"/>
      <c r="S22" s="4"/>
      <c r="T22" s="4"/>
      <c r="U22" s="21"/>
      <c r="V22" s="1"/>
    </row>
    <row r="23" spans="1:22" x14ac:dyDescent="0.25">
      <c r="A23" s="13" t="s">
        <v>18</v>
      </c>
      <c r="B23" s="14" t="s">
        <v>47</v>
      </c>
      <c r="C23" s="15" t="s">
        <v>48</v>
      </c>
      <c r="D23" s="16">
        <v>3076</v>
      </c>
      <c r="E23" s="16">
        <v>3076</v>
      </c>
      <c r="F23" s="17">
        <v>15744.62</v>
      </c>
      <c r="G23" s="18">
        <v>2.15</v>
      </c>
      <c r="H23" s="18">
        <v>0.99573146440000004</v>
      </c>
      <c r="I23" s="19">
        <v>1.0726954</v>
      </c>
      <c r="J23" s="18">
        <v>0.92825182660000005</v>
      </c>
      <c r="K23" s="17">
        <v>4031.2937737566999</v>
      </c>
      <c r="L23" s="17">
        <v>4761.8999999999996</v>
      </c>
      <c r="M23" s="17">
        <v>-730.60622624329994</v>
      </c>
      <c r="N23" s="17">
        <v>4761.8999999999996</v>
      </c>
      <c r="O23" s="17">
        <v>1818.6000000000001</v>
      </c>
      <c r="P23" s="43">
        <v>6580.5</v>
      </c>
      <c r="Q23" s="20"/>
      <c r="R23" s="47"/>
      <c r="S23" s="4"/>
      <c r="T23" s="4"/>
      <c r="U23" s="21"/>
      <c r="V23" s="1"/>
    </row>
    <row r="24" spans="1:22" x14ac:dyDescent="0.25">
      <c r="A24" s="13" t="s">
        <v>18</v>
      </c>
      <c r="B24" s="14" t="s">
        <v>49</v>
      </c>
      <c r="C24" s="15" t="s">
        <v>50</v>
      </c>
      <c r="D24" s="16">
        <v>14944</v>
      </c>
      <c r="E24" s="16">
        <v>14944</v>
      </c>
      <c r="F24" s="17">
        <v>87650.797999999995</v>
      </c>
      <c r="G24" s="18">
        <v>2.15</v>
      </c>
      <c r="H24" s="18">
        <v>1.1409993423</v>
      </c>
      <c r="I24" s="19">
        <v>0.94857060000000004</v>
      </c>
      <c r="J24" s="18">
        <v>1.2028618031</v>
      </c>
      <c r="K24" s="17">
        <v>13426.0997786732</v>
      </c>
      <c r="L24" s="17">
        <v>12875.4</v>
      </c>
      <c r="M24" s="17">
        <v>550.69977867319994</v>
      </c>
      <c r="N24" s="17">
        <v>13426.1</v>
      </c>
      <c r="O24" s="17">
        <v>3814.6999999999989</v>
      </c>
      <c r="P24" s="43">
        <v>17240.8</v>
      </c>
      <c r="Q24" s="20"/>
      <c r="R24" s="47"/>
      <c r="S24" s="4"/>
      <c r="T24" s="4"/>
      <c r="U24" s="21"/>
      <c r="V24" s="1"/>
    </row>
    <row r="25" spans="1:22" x14ac:dyDescent="0.25">
      <c r="A25" s="13" t="s">
        <v>18</v>
      </c>
      <c r="B25" s="14" t="s">
        <v>51</v>
      </c>
      <c r="C25" s="15" t="s">
        <v>52</v>
      </c>
      <c r="D25" s="16">
        <v>2750</v>
      </c>
      <c r="E25" s="16">
        <v>2750</v>
      </c>
      <c r="F25" s="17">
        <v>42051.406000000003</v>
      </c>
      <c r="G25" s="18">
        <v>2.15</v>
      </c>
      <c r="H25" s="18">
        <v>2.9747070716000001</v>
      </c>
      <c r="I25" s="19">
        <v>1.1889901</v>
      </c>
      <c r="J25" s="18">
        <v>2.5018770733000002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43">
        <v>0</v>
      </c>
      <c r="Q25" s="20"/>
      <c r="R25" s="47"/>
      <c r="S25" s="4"/>
      <c r="T25" s="4"/>
      <c r="U25" s="21"/>
      <c r="V25" s="1"/>
    </row>
    <row r="26" spans="1:22" x14ac:dyDescent="0.25">
      <c r="A26" s="13" t="s">
        <v>18</v>
      </c>
      <c r="B26" s="14" t="s">
        <v>53</v>
      </c>
      <c r="C26" s="15" t="s">
        <v>54</v>
      </c>
      <c r="D26" s="16">
        <v>5865</v>
      </c>
      <c r="E26" s="16">
        <v>5865</v>
      </c>
      <c r="F26" s="17">
        <v>41942.209000000003</v>
      </c>
      <c r="G26" s="18">
        <v>2.15</v>
      </c>
      <c r="H26" s="18">
        <v>1.3911682651999999</v>
      </c>
      <c r="I26" s="19">
        <v>1.0358579999999999</v>
      </c>
      <c r="J26" s="18">
        <v>1.3430105913999999</v>
      </c>
      <c r="K26" s="17">
        <v>4902.7085401816003</v>
      </c>
      <c r="L26" s="17">
        <v>5568.1</v>
      </c>
      <c r="M26" s="17">
        <v>-665.39145981839999</v>
      </c>
      <c r="N26" s="17">
        <v>5568.1</v>
      </c>
      <c r="O26" s="17">
        <v>3654</v>
      </c>
      <c r="P26" s="43">
        <v>9222.1</v>
      </c>
      <c r="Q26" s="20"/>
      <c r="R26" s="47"/>
      <c r="S26" s="4"/>
      <c r="T26" s="4"/>
      <c r="U26" s="21"/>
      <c r="V26" s="1"/>
    </row>
    <row r="27" spans="1:22" x14ac:dyDescent="0.25">
      <c r="A27" s="13" t="s">
        <v>18</v>
      </c>
      <c r="B27" s="14" t="s">
        <v>55</v>
      </c>
      <c r="C27" s="15" t="s">
        <v>56</v>
      </c>
      <c r="D27" s="16">
        <v>23669</v>
      </c>
      <c r="E27" s="16">
        <v>23669</v>
      </c>
      <c r="F27" s="17">
        <v>128243.592</v>
      </c>
      <c r="G27" s="18">
        <v>2.15</v>
      </c>
      <c r="H27" s="18">
        <v>1.0540279872</v>
      </c>
      <c r="I27" s="19">
        <v>0.94451600000000002</v>
      </c>
      <c r="J27" s="18">
        <v>1.1159450843000001</v>
      </c>
      <c r="K27" s="17">
        <v>23117.072358552599</v>
      </c>
      <c r="L27" s="17">
        <v>23803.200000000001</v>
      </c>
      <c r="M27" s="17">
        <v>-686.12764144740004</v>
      </c>
      <c r="N27" s="17">
        <v>23803.200000000001</v>
      </c>
      <c r="O27" s="17">
        <v>7548.1</v>
      </c>
      <c r="P27" s="43">
        <v>31351.300000000003</v>
      </c>
      <c r="Q27" s="20"/>
      <c r="R27" s="47"/>
      <c r="S27" s="4"/>
      <c r="T27" s="4"/>
      <c r="U27" s="21"/>
      <c r="V27" s="1"/>
    </row>
    <row r="28" spans="1:22" x14ac:dyDescent="0.25">
      <c r="A28" s="13" t="s">
        <v>18</v>
      </c>
      <c r="B28" s="14" t="s">
        <v>57</v>
      </c>
      <c r="C28" s="15" t="s">
        <v>58</v>
      </c>
      <c r="D28" s="16">
        <v>4690</v>
      </c>
      <c r="E28" s="16">
        <v>4690</v>
      </c>
      <c r="F28" s="17">
        <v>25598.513999999999</v>
      </c>
      <c r="G28" s="18">
        <v>2.15</v>
      </c>
      <c r="H28" s="18">
        <v>1.0617891692000001</v>
      </c>
      <c r="I28" s="19">
        <v>0.94641839999999999</v>
      </c>
      <c r="J28" s="18">
        <v>1.1219025002</v>
      </c>
      <c r="K28" s="17">
        <v>4563.4187328741</v>
      </c>
      <c r="L28" s="17">
        <v>4519.5</v>
      </c>
      <c r="M28" s="17">
        <v>43.918732874100002</v>
      </c>
      <c r="N28" s="17">
        <v>4563.3999999999996</v>
      </c>
      <c r="O28" s="17">
        <v>1284.6000000000004</v>
      </c>
      <c r="P28" s="43">
        <v>5848</v>
      </c>
      <c r="Q28" s="20"/>
      <c r="R28" s="47"/>
      <c r="S28" s="4"/>
      <c r="T28" s="4"/>
      <c r="U28" s="21"/>
      <c r="V28" s="1"/>
    </row>
    <row r="29" spans="1:22" x14ac:dyDescent="0.25">
      <c r="A29" s="13" t="s">
        <v>18</v>
      </c>
      <c r="B29" s="14" t="s">
        <v>59</v>
      </c>
      <c r="C29" s="15" t="s">
        <v>60</v>
      </c>
      <c r="D29" s="16">
        <v>2944</v>
      </c>
      <c r="E29" s="16">
        <v>2944</v>
      </c>
      <c r="F29" s="17">
        <v>7622.3440000000001</v>
      </c>
      <c r="G29" s="18">
        <v>2.15</v>
      </c>
      <c r="H29" s="18">
        <v>0.50367119900000001</v>
      </c>
      <c r="I29" s="19">
        <v>1.5657270000000001</v>
      </c>
      <c r="J29" s="18">
        <v>0.32168519740000001</v>
      </c>
      <c r="K29" s="17">
        <v>8427.6176091394009</v>
      </c>
      <c r="L29" s="17">
        <v>8769.5</v>
      </c>
      <c r="M29" s="17">
        <v>-341.88239086060003</v>
      </c>
      <c r="N29" s="17">
        <v>8769.5</v>
      </c>
      <c r="O29" s="17">
        <v>1692.7999999999993</v>
      </c>
      <c r="P29" s="43">
        <v>10462.299999999999</v>
      </c>
      <c r="Q29" s="20"/>
      <c r="R29" s="47"/>
      <c r="S29" s="4"/>
      <c r="T29" s="4"/>
      <c r="U29" s="21"/>
      <c r="V29" s="1"/>
    </row>
    <row r="30" spans="1:22" x14ac:dyDescent="0.25">
      <c r="A30" s="13" t="s">
        <v>18</v>
      </c>
      <c r="B30" s="14" t="s">
        <v>61</v>
      </c>
      <c r="C30" s="15" t="s">
        <v>62</v>
      </c>
      <c r="D30" s="16">
        <v>3272</v>
      </c>
      <c r="E30" s="16">
        <v>3272</v>
      </c>
      <c r="F30" s="17">
        <v>7063.4279999999999</v>
      </c>
      <c r="G30" s="18">
        <v>2.15</v>
      </c>
      <c r="H30" s="18">
        <v>0.41995098689999999</v>
      </c>
      <c r="I30" s="19">
        <v>1.151111</v>
      </c>
      <c r="J30" s="18">
        <v>0.36482232110000001</v>
      </c>
      <c r="K30" s="17">
        <v>6723.7560337818004</v>
      </c>
      <c r="L30" s="17">
        <v>6997</v>
      </c>
      <c r="M30" s="17">
        <v>-273.2439662182</v>
      </c>
      <c r="N30" s="17">
        <v>6997</v>
      </c>
      <c r="O30" s="17">
        <v>1354.6000000000001</v>
      </c>
      <c r="P30" s="43">
        <v>8351.6</v>
      </c>
      <c r="Q30" s="20"/>
      <c r="R30" s="47"/>
      <c r="S30" s="4"/>
      <c r="T30" s="4"/>
      <c r="U30" s="21"/>
      <c r="V30" s="1"/>
    </row>
    <row r="31" spans="1:22" x14ac:dyDescent="0.25">
      <c r="A31" s="13" t="s">
        <v>18</v>
      </c>
      <c r="B31" s="14" t="s">
        <v>63</v>
      </c>
      <c r="C31" s="15" t="s">
        <v>64</v>
      </c>
      <c r="D31" s="16">
        <v>12323</v>
      </c>
      <c r="E31" s="16">
        <v>12323</v>
      </c>
      <c r="F31" s="17">
        <v>46018.669000000002</v>
      </c>
      <c r="G31" s="18">
        <v>2.15</v>
      </c>
      <c r="H31" s="18">
        <v>0.72646380899999996</v>
      </c>
      <c r="I31" s="19">
        <v>1.0098421</v>
      </c>
      <c r="J31" s="18">
        <v>0.71938356400000003</v>
      </c>
      <c r="K31" s="17">
        <v>17802.997508343102</v>
      </c>
      <c r="L31" s="17">
        <v>18164.099999999999</v>
      </c>
      <c r="M31" s="17">
        <v>-361.10249165689999</v>
      </c>
      <c r="N31" s="17">
        <v>18164.099999999999</v>
      </c>
      <c r="O31" s="17">
        <v>5288.0000000000018</v>
      </c>
      <c r="P31" s="43">
        <v>23452.1</v>
      </c>
      <c r="Q31" s="20"/>
      <c r="R31" s="47"/>
      <c r="S31" s="4"/>
      <c r="T31" s="4"/>
      <c r="U31" s="21"/>
      <c r="V31" s="1"/>
    </row>
    <row r="32" spans="1:22" x14ac:dyDescent="0.25">
      <c r="A32" s="13" t="s">
        <v>18</v>
      </c>
      <c r="B32" s="14" t="s">
        <v>65</v>
      </c>
      <c r="C32" s="15" t="s">
        <v>66</v>
      </c>
      <c r="D32" s="16">
        <v>7594</v>
      </c>
      <c r="E32" s="16">
        <v>7594</v>
      </c>
      <c r="F32" s="17">
        <v>25717.674999999999</v>
      </c>
      <c r="G32" s="18">
        <v>2.15</v>
      </c>
      <c r="H32" s="18">
        <v>0.65880591460000004</v>
      </c>
      <c r="I32" s="19">
        <v>1.1869162</v>
      </c>
      <c r="J32" s="18">
        <v>0.55505680570000004</v>
      </c>
      <c r="K32" s="17">
        <v>14375.927373505199</v>
      </c>
      <c r="L32" s="17">
        <v>14356.3</v>
      </c>
      <c r="M32" s="17">
        <v>19.627373505200001</v>
      </c>
      <c r="N32" s="17">
        <v>14375.9</v>
      </c>
      <c r="O32" s="17">
        <v>3431.3000000000011</v>
      </c>
      <c r="P32" s="43">
        <v>17807.2</v>
      </c>
      <c r="Q32" s="20"/>
      <c r="R32" s="47"/>
      <c r="S32" s="4"/>
      <c r="T32" s="4"/>
      <c r="U32" s="21"/>
      <c r="V32" s="1"/>
    </row>
    <row r="33" spans="1:22" x14ac:dyDescent="0.25">
      <c r="A33" s="7"/>
      <c r="B33" s="22"/>
      <c r="C33" s="23" t="s">
        <v>67</v>
      </c>
      <c r="D33" s="24">
        <f ca="1">SUMIF(INDIRECT("R1C1",FALSE):INDIRECT("R65000C1",FALSE),"=1",INDIRECT("R1C[0]",FALSE):INDIRECT("R65000C[0]",FALSE))</f>
        <v>182446</v>
      </c>
      <c r="E33" s="24">
        <f ca="1">SUMIF(INDIRECT("R1C1",FALSE):INDIRECT("R65000C1",FALSE),"=1",INDIRECT("R1C[0]",FALSE):INDIRECT("R65000C[0]",FALSE))</f>
        <v>182446</v>
      </c>
      <c r="F33" s="25">
        <f ca="1">SUMIF(INDIRECT("R1C1",FALSE):INDIRECT("R65000C1",FALSE),"=1",INDIRECT("R1C[0]",FALSE):INDIRECT("R65000C[0]",FALSE))</f>
        <v>937859.90099999995</v>
      </c>
      <c r="G33" s="26">
        <f ca="1">SUMIF(INDIRECT("R1C1",FALSE):INDIRECT("R65000C1",FALSE),"=1",INDIRECT("R1C[0]",FALSE):INDIRECT("R65000C[0]",FALSE))/COUNTIF(INDIRECT("R1C1",FALSE):INDIRECT("R65000C1",FALSE),"=1")</f>
        <v>2.149999999999999</v>
      </c>
      <c r="H33" s="26" t="s">
        <v>68</v>
      </c>
      <c r="I33" s="27" t="s">
        <v>68</v>
      </c>
      <c r="J33" s="26" t="s">
        <v>68</v>
      </c>
      <c r="K33" s="25">
        <f ca="1">SUMIF(INDIRECT("R1C1",FALSE):INDIRECT("R65000C1",FALSE),"=1",INDIRECT("R1C[0]",FALSE):INDIRECT("R65000C[0]",FALSE))</f>
        <v>210963.44174217011</v>
      </c>
      <c r="L33" s="25">
        <f ca="1">SUMIF(INDIRECT("R1C1",FALSE):INDIRECT("R65000C1",FALSE),"=1",INDIRECT("R1C[0]",FALSE):INDIRECT("R65000C[0]",FALSE))</f>
        <v>219365.60000000003</v>
      </c>
      <c r="M33" s="25">
        <f ca="1">SUMIF(INDIRECT("R1C1",FALSE):INDIRECT("R65000C1",FALSE),"=1",INDIRECT("R1C[0]",FALSE):INDIRECT("R65000C[0]",FALSE))</f>
        <v>-8402.1582578298985</v>
      </c>
      <c r="N33" s="25">
        <f ca="1">SUMIF(INDIRECT("R1C1",FALSE):INDIRECT("R65000C1",FALSE),"=1",INDIRECT("R1C[0]",FALSE):INDIRECT("R65000C[0]",FALSE))</f>
        <v>221346</v>
      </c>
      <c r="O33" s="25">
        <f>SUM(O9:O32)</f>
        <v>63028.999999999993</v>
      </c>
      <c r="P33" s="25">
        <f>SUM(P9:P32)</f>
        <v>284375</v>
      </c>
      <c r="Q33" s="48"/>
      <c r="R33" s="47"/>
      <c r="S33" s="21"/>
      <c r="T33" s="21"/>
      <c r="U33" s="21"/>
      <c r="V33" s="1"/>
    </row>
    <row r="34" spans="1:22" x14ac:dyDescent="0.25">
      <c r="A34" s="1"/>
      <c r="B34" s="28"/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1"/>
      <c r="P34" s="31"/>
      <c r="Q34" s="31"/>
      <c r="R34" s="31"/>
      <c r="S34" s="31"/>
      <c r="T34" s="1"/>
      <c r="U34" s="1"/>
      <c r="V34" s="1"/>
    </row>
    <row r="35" spans="1:22" x14ac:dyDescent="0.25">
      <c r="A35" s="1"/>
      <c r="B35" s="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x14ac:dyDescent="0.25">
      <c r="A36" s="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1"/>
    </row>
  </sheetData>
  <mergeCells count="18">
    <mergeCell ref="O4:O6"/>
    <mergeCell ref="P4:P6"/>
    <mergeCell ref="D1:N1"/>
    <mergeCell ref="C2:N2"/>
    <mergeCell ref="D3:N3"/>
    <mergeCell ref="B4:B6"/>
    <mergeCell ref="C4:C6"/>
    <mergeCell ref="D4:D6"/>
    <mergeCell ref="E4:E6"/>
    <mergeCell ref="N4:N6"/>
    <mergeCell ref="K4:K6"/>
    <mergeCell ref="L4:L6"/>
    <mergeCell ref="M4:M6"/>
    <mergeCell ref="F4:F6"/>
    <mergeCell ref="G4:G6"/>
    <mergeCell ref="H4:H6"/>
    <mergeCell ref="I4:I6"/>
    <mergeCell ref="J4:J6"/>
  </mergeCells>
  <pageMargins left="0.11811023622047245" right="0" top="0.35433070866141736" bottom="0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2022-11-17T09:09:41Z</cp:lastPrinted>
  <dcterms:created xsi:type="dcterms:W3CDTF">2022-11-10T07:45:10Z</dcterms:created>
  <dcterms:modified xsi:type="dcterms:W3CDTF">2022-11-17T09:09:55Z</dcterms:modified>
</cp:coreProperties>
</file>