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1835"/>
  </bookViews>
  <sheets>
    <sheet name="на 01.10.2024" sheetId="2" r:id="rId1"/>
  </sheets>
  <calcPr calcId="152511"/>
</workbook>
</file>

<file path=xl/calcChain.xml><?xml version="1.0" encoding="utf-8"?>
<calcChain xmlns="http://schemas.openxmlformats.org/spreadsheetml/2006/main">
  <c r="SI153" i="2" l="1"/>
  <c r="SH153" i="2"/>
  <c r="SG153" i="2"/>
  <c r="SE153" i="2"/>
  <c r="SD153" i="2"/>
  <c r="SC153" i="2"/>
  <c r="SA153" i="2"/>
  <c r="RZ153" i="2"/>
  <c r="RY153" i="2"/>
  <c r="RW153" i="2"/>
  <c r="RV153" i="2"/>
  <c r="RU153" i="2"/>
  <c r="RS153" i="2"/>
  <c r="RR153" i="2"/>
  <c r="RQ153" i="2"/>
  <c r="RO153" i="2"/>
  <c r="RM153" i="2"/>
  <c r="RK153" i="2"/>
  <c r="RG153" i="2"/>
  <c r="RF153" i="2"/>
  <c r="RE153" i="2"/>
  <c r="RC153" i="2"/>
  <c r="RB153" i="2"/>
  <c r="RA153" i="2"/>
  <c r="QY153" i="2"/>
  <c r="QX153" i="2"/>
  <c r="QW153" i="2"/>
  <c r="QU153" i="2"/>
  <c r="QT153" i="2"/>
  <c r="QS153" i="2"/>
  <c r="QQ153" i="2"/>
  <c r="QP153" i="2"/>
  <c r="QO153" i="2"/>
  <c r="QM153" i="2"/>
  <c r="QL153" i="2"/>
  <c r="QK153" i="2"/>
  <c r="QI153" i="2"/>
  <c r="QH153" i="2"/>
  <c r="QG153" i="2"/>
  <c r="QE153" i="2"/>
  <c r="QD153" i="2"/>
  <c r="QC153" i="2"/>
  <c r="PX153" i="2"/>
  <c r="PW153" i="2"/>
  <c r="PV153" i="2"/>
  <c r="PT153" i="2"/>
  <c r="PS153" i="2"/>
  <c r="PR153" i="2"/>
  <c r="PP153" i="2"/>
  <c r="PO153" i="2"/>
  <c r="PN153" i="2"/>
  <c r="PL153" i="2"/>
  <c r="PK153" i="2"/>
  <c r="PJ153" i="2"/>
  <c r="PH153" i="2"/>
  <c r="PG153" i="2"/>
  <c r="PF153" i="2"/>
  <c r="PD153" i="2"/>
  <c r="PC153" i="2"/>
  <c r="PB153" i="2"/>
  <c r="OZ153" i="2"/>
  <c r="OY153" i="2"/>
  <c r="OX153" i="2"/>
  <c r="OV153" i="2"/>
  <c r="OU153" i="2"/>
  <c r="OT153" i="2"/>
  <c r="OR153" i="2"/>
  <c r="OQ153" i="2"/>
  <c r="OP153" i="2"/>
  <c r="ON153" i="2"/>
  <c r="OM153" i="2"/>
  <c r="OL153" i="2"/>
  <c r="OJ153" i="2"/>
  <c r="OI153" i="2"/>
  <c r="OH153" i="2"/>
  <c r="OF153" i="2"/>
  <c r="OE153" i="2"/>
  <c r="OD153" i="2"/>
  <c r="OB153" i="2"/>
  <c r="OA153" i="2"/>
  <c r="NZ153" i="2"/>
  <c r="NX153" i="2"/>
  <c r="NW153" i="2"/>
  <c r="NV153" i="2"/>
  <c r="NT153" i="2"/>
  <c r="NS153" i="2"/>
  <c r="NR153" i="2"/>
  <c r="NP153" i="2"/>
  <c r="NO153" i="2"/>
  <c r="NN153" i="2"/>
  <c r="NL153" i="2"/>
  <c r="NK153" i="2"/>
  <c r="NJ153" i="2"/>
  <c r="NH153" i="2"/>
  <c r="NG153" i="2"/>
  <c r="NF153" i="2"/>
  <c r="NA153" i="2"/>
  <c r="MZ153" i="2"/>
  <c r="MY153" i="2"/>
  <c r="MW153" i="2"/>
  <c r="MV153" i="2"/>
  <c r="MU153" i="2"/>
  <c r="MS153" i="2"/>
  <c r="MR153" i="2"/>
  <c r="MQ153" i="2"/>
  <c r="MO153" i="2"/>
  <c r="MN153" i="2"/>
  <c r="MM153" i="2"/>
  <c r="MK153" i="2"/>
  <c r="MJ153" i="2"/>
  <c r="MI153" i="2"/>
  <c r="MG153" i="2"/>
  <c r="MF153" i="2"/>
  <c r="ME153" i="2"/>
  <c r="MC153" i="2"/>
  <c r="MB153" i="2"/>
  <c r="MA153" i="2"/>
  <c r="LY153" i="2"/>
  <c r="LX153" i="2"/>
  <c r="LW153" i="2"/>
  <c r="LU153" i="2"/>
  <c r="LT153" i="2"/>
  <c r="LS153" i="2"/>
  <c r="LQ153" i="2"/>
  <c r="LP153" i="2"/>
  <c r="LO153" i="2"/>
  <c r="LM153" i="2"/>
  <c r="LL153" i="2"/>
  <c r="LK153" i="2"/>
  <c r="LI153" i="2"/>
  <c r="LH153" i="2"/>
  <c r="LG153" i="2"/>
  <c r="LE153" i="2"/>
  <c r="LD153" i="2"/>
  <c r="LC153" i="2"/>
  <c r="LA153" i="2"/>
  <c r="KY153" i="2"/>
  <c r="KW153" i="2"/>
  <c r="KV153" i="2"/>
  <c r="KU153" i="2"/>
  <c r="KS153" i="2"/>
  <c r="KR153" i="2"/>
  <c r="KQ153" i="2"/>
  <c r="KO153" i="2"/>
  <c r="KN153" i="2"/>
  <c r="KM153" i="2"/>
  <c r="KK153" i="2"/>
  <c r="KJ153" i="2"/>
  <c r="KI153" i="2"/>
  <c r="KG153" i="2"/>
  <c r="KF153" i="2"/>
  <c r="KE153" i="2"/>
  <c r="KC153" i="2"/>
  <c r="KB153" i="2"/>
  <c r="KA153" i="2"/>
  <c r="JY153" i="2"/>
  <c r="JX153" i="2"/>
  <c r="JW153" i="2"/>
  <c r="JU153" i="2"/>
  <c r="JS153" i="2"/>
  <c r="JQ153" i="2"/>
  <c r="JP153" i="2"/>
  <c r="JO153" i="2"/>
  <c r="JM153" i="2"/>
  <c r="JL153" i="2"/>
  <c r="JK153" i="2"/>
  <c r="JI153" i="2"/>
  <c r="JH153" i="2"/>
  <c r="JG153" i="2"/>
  <c r="JE153" i="2"/>
  <c r="JD153" i="2"/>
  <c r="JC153" i="2"/>
  <c r="JA153" i="2"/>
  <c r="IZ153" i="2"/>
  <c r="IY153" i="2"/>
  <c r="IW153" i="2"/>
  <c r="IV153" i="2"/>
  <c r="IU153" i="2"/>
  <c r="IS153" i="2"/>
  <c r="IR153" i="2"/>
  <c r="IQ153" i="2"/>
  <c r="IO153" i="2"/>
  <c r="IN153" i="2"/>
  <c r="IM153" i="2"/>
  <c r="IK153" i="2"/>
  <c r="IJ153" i="2"/>
  <c r="II153" i="2"/>
  <c r="IG153" i="2"/>
  <c r="IF153" i="2"/>
  <c r="IE153" i="2"/>
  <c r="IC153" i="2"/>
  <c r="IA153" i="2"/>
  <c r="HY153" i="2"/>
  <c r="HU153" i="2"/>
  <c r="HT153" i="2"/>
  <c r="HS153" i="2"/>
  <c r="HQ153" i="2"/>
  <c r="HP153" i="2"/>
  <c r="HO153" i="2"/>
  <c r="HM153" i="2"/>
  <c r="HL153" i="2"/>
  <c r="HK153" i="2"/>
  <c r="HI153" i="2"/>
  <c r="HH153" i="2"/>
  <c r="HG153" i="2"/>
  <c r="HE153" i="2"/>
  <c r="HD153" i="2"/>
  <c r="HC153" i="2"/>
  <c r="HA153" i="2"/>
  <c r="GZ153" i="2"/>
  <c r="GY153" i="2"/>
  <c r="GW153" i="2"/>
  <c r="GV153" i="2"/>
  <c r="GU153" i="2"/>
  <c r="GS153" i="2"/>
  <c r="GR153" i="2"/>
  <c r="GQ153" i="2"/>
  <c r="GO153" i="2"/>
  <c r="GN153" i="2"/>
  <c r="GM153" i="2"/>
  <c r="GK153" i="2"/>
  <c r="GJ153" i="2"/>
  <c r="GI153" i="2"/>
  <c r="GG153" i="2"/>
  <c r="GF153" i="2"/>
  <c r="GE153" i="2"/>
  <c r="GC153" i="2"/>
  <c r="GA153" i="2"/>
  <c r="FY153" i="2"/>
  <c r="FX153" i="2"/>
  <c r="FW153" i="2"/>
  <c r="FU153" i="2"/>
  <c r="FT153" i="2"/>
  <c r="FS153" i="2"/>
  <c r="FQ153" i="2"/>
  <c r="FP153" i="2"/>
  <c r="FO153" i="2"/>
  <c r="FM153" i="2"/>
  <c r="FI153" i="2"/>
  <c r="FE153" i="2"/>
  <c r="FD153" i="2"/>
  <c r="FC153" i="2"/>
  <c r="FA153" i="2"/>
  <c r="EZ153" i="2"/>
  <c r="EY153" i="2"/>
  <c r="EU153" i="2"/>
  <c r="ES153" i="2"/>
  <c r="ER153" i="2"/>
  <c r="EQ153" i="2"/>
  <c r="EO153" i="2"/>
  <c r="EM153" i="2"/>
  <c r="EK153" i="2"/>
  <c r="EJ153" i="2"/>
  <c r="EI153" i="2"/>
  <c r="EG153" i="2"/>
  <c r="EF153" i="2"/>
  <c r="EE153" i="2"/>
  <c r="EC153" i="2"/>
  <c r="EB153" i="2"/>
  <c r="EA153" i="2"/>
  <c r="DY153" i="2"/>
  <c r="DX153" i="2"/>
  <c r="DW153" i="2"/>
  <c r="DU153" i="2"/>
  <c r="DT153" i="2"/>
  <c r="DS153" i="2"/>
  <c r="DQ153" i="2"/>
  <c r="DP153" i="2"/>
  <c r="DO153" i="2"/>
  <c r="DM153" i="2"/>
  <c r="DL153" i="2"/>
  <c r="DK153" i="2"/>
  <c r="DI153" i="2"/>
  <c r="DH153" i="2"/>
  <c r="DG153" i="2"/>
  <c r="DE153" i="2"/>
  <c r="DD153" i="2"/>
  <c r="DC153" i="2"/>
  <c r="CZ153" i="2"/>
  <c r="CY153" i="2"/>
  <c r="CW153" i="2"/>
  <c r="CV153" i="2"/>
  <c r="CU153" i="2"/>
  <c r="CS153" i="2"/>
  <c r="CR153" i="2"/>
  <c r="CQ153" i="2"/>
  <c r="CO153" i="2"/>
  <c r="CN153" i="2"/>
  <c r="CM153" i="2"/>
  <c r="CK153" i="2"/>
  <c r="CJ153" i="2"/>
  <c r="CI153" i="2"/>
  <c r="CG153" i="2"/>
  <c r="CF153" i="2"/>
  <c r="CE153" i="2"/>
  <c r="CC153" i="2"/>
  <c r="CB153" i="2"/>
  <c r="CA153" i="2"/>
  <c r="BY153" i="2"/>
  <c r="BX153" i="2"/>
  <c r="BW153" i="2"/>
  <c r="BU153" i="2"/>
  <c r="BT153" i="2"/>
  <c r="BS153" i="2"/>
  <c r="BO153" i="2"/>
  <c r="BM153" i="2"/>
  <c r="BL153" i="2"/>
  <c r="BK153" i="2"/>
  <c r="BI153" i="2"/>
  <c r="BH153" i="2"/>
  <c r="BG153" i="2"/>
  <c r="BD153" i="2"/>
  <c r="BC153" i="2"/>
  <c r="BA153" i="2"/>
  <c r="AZ153" i="2"/>
  <c r="AY153" i="2"/>
  <c r="AU153" i="2"/>
  <c r="AS153" i="2"/>
  <c r="AQ153" i="2"/>
  <c r="AO153" i="2"/>
  <c r="AM153" i="2"/>
  <c r="AK153" i="2"/>
  <c r="AJ153" i="2"/>
  <c r="AI153" i="2"/>
  <c r="AG153" i="2"/>
  <c r="AF153" i="2"/>
  <c r="AE153" i="2"/>
  <c r="AC153" i="2"/>
  <c r="AB153" i="2"/>
  <c r="AA153" i="2"/>
  <c r="V153" i="2"/>
  <c r="U153" i="2"/>
  <c r="T153" i="2"/>
  <c r="R153" i="2"/>
  <c r="Q153" i="2"/>
  <c r="P153" i="2"/>
  <c r="N153" i="2"/>
  <c r="M153" i="2"/>
  <c r="L153" i="2"/>
  <c r="J153" i="2"/>
  <c r="I153" i="2"/>
  <c r="F153" i="2" s="1"/>
  <c r="H153" i="2"/>
  <c r="E153" i="2" s="1"/>
  <c r="QB152" i="2"/>
  <c r="QA152" i="2"/>
  <c r="PZ152" i="2"/>
  <c r="NE152" i="2"/>
  <c r="ND152" i="2"/>
  <c r="NC152" i="2"/>
  <c r="Z152" i="2"/>
  <c r="Y152" i="2"/>
  <c r="X152" i="2"/>
  <c r="G152" i="2"/>
  <c r="D152" i="2" s="1"/>
  <c r="F152" i="2"/>
  <c r="C152" i="2" s="1"/>
  <c r="E152" i="2"/>
  <c r="B152" i="2" s="1"/>
  <c r="QB151" i="2"/>
  <c r="QA151" i="2"/>
  <c r="PZ151" i="2"/>
  <c r="NE151" i="2"/>
  <c r="ND151" i="2"/>
  <c r="NC151" i="2"/>
  <c r="Z151" i="2"/>
  <c r="Y151" i="2"/>
  <c r="X151" i="2"/>
  <c r="G151" i="2"/>
  <c r="D151" i="2" s="1"/>
  <c r="F151" i="2"/>
  <c r="C151" i="2" s="1"/>
  <c r="E151" i="2"/>
  <c r="B151" i="2" s="1"/>
  <c r="QB150" i="2"/>
  <c r="QA150" i="2"/>
  <c r="PZ150" i="2"/>
  <c r="NE150" i="2"/>
  <c r="ND150" i="2"/>
  <c r="NC150" i="2"/>
  <c r="HX150" i="2"/>
  <c r="HX153" i="2" s="1"/>
  <c r="HW150" i="2"/>
  <c r="HW153" i="2" s="1"/>
  <c r="Z150" i="2"/>
  <c r="Y150" i="2"/>
  <c r="X150" i="2"/>
  <c r="G150" i="2"/>
  <c r="F150" i="2"/>
  <c r="C150" i="2" s="1"/>
  <c r="E150" i="2"/>
  <c r="B150" i="2" s="1"/>
  <c r="RN149" i="2"/>
  <c r="RN153" i="2" s="1"/>
  <c r="RJ149" i="2"/>
  <c r="RI149" i="2"/>
  <c r="PZ149" i="2" s="1"/>
  <c r="QB149" i="2"/>
  <c r="NE149" i="2"/>
  <c r="ND149" i="2"/>
  <c r="NC149" i="2"/>
  <c r="Z149" i="2"/>
  <c r="D149" i="2" s="1"/>
  <c r="Y149" i="2"/>
  <c r="X149" i="2"/>
  <c r="G149" i="2"/>
  <c r="F149" i="2"/>
  <c r="E149" i="2"/>
  <c r="QB148" i="2"/>
  <c r="QA148" i="2"/>
  <c r="PZ148" i="2"/>
  <c r="NE148" i="2"/>
  <c r="ND148" i="2"/>
  <c r="NC148" i="2"/>
  <c r="GB148" i="2"/>
  <c r="GB153" i="2" s="1"/>
  <c r="FH148" i="2"/>
  <c r="FH153" i="2" s="1"/>
  <c r="FG148" i="2"/>
  <c r="FG153" i="2" s="1"/>
  <c r="AR148" i="2"/>
  <c r="AR153" i="2" s="1"/>
  <c r="AN148" i="2"/>
  <c r="AN153" i="2" s="1"/>
  <c r="Z148" i="2"/>
  <c r="X148" i="2"/>
  <c r="B148" i="2" s="1"/>
  <c r="G148" i="2"/>
  <c r="D148" i="2" s="1"/>
  <c r="F148" i="2"/>
  <c r="E148" i="2"/>
  <c r="QB147" i="2"/>
  <c r="QA147" i="2"/>
  <c r="PZ147" i="2"/>
  <c r="NE147" i="2"/>
  <c r="ND147" i="2"/>
  <c r="NC147" i="2"/>
  <c r="Z147" i="2"/>
  <c r="Y147" i="2"/>
  <c r="C147" i="2" s="1"/>
  <c r="X147" i="2"/>
  <c r="G147" i="2"/>
  <c r="D147" i="2" s="1"/>
  <c r="F147" i="2"/>
  <c r="E147" i="2"/>
  <c r="B147" i="2" s="1"/>
  <c r="QB146" i="2"/>
  <c r="QA146" i="2"/>
  <c r="PZ146" i="2"/>
  <c r="NE146" i="2"/>
  <c r="ND146" i="2"/>
  <c r="NC146" i="2"/>
  <c r="Z146" i="2"/>
  <c r="Y146" i="2"/>
  <c r="X146" i="2"/>
  <c r="G146" i="2"/>
  <c r="F146" i="2"/>
  <c r="C146" i="2" s="1"/>
  <c r="E146" i="2"/>
  <c r="D146" i="2"/>
  <c r="B146" i="2"/>
  <c r="QB145" i="2"/>
  <c r="QA145" i="2"/>
  <c r="PZ145" i="2"/>
  <c r="NE145" i="2"/>
  <c r="ND145" i="2"/>
  <c r="NC145" i="2"/>
  <c r="B145" i="2" s="1"/>
  <c r="Z145" i="2"/>
  <c r="Y145" i="2"/>
  <c r="X145" i="2"/>
  <c r="G145" i="2"/>
  <c r="D145" i="2" s="1"/>
  <c r="F145" i="2"/>
  <c r="E145" i="2"/>
  <c r="C145" i="2"/>
  <c r="QB144" i="2"/>
  <c r="QA144" i="2"/>
  <c r="PZ144" i="2"/>
  <c r="NE144" i="2"/>
  <c r="ND144" i="2"/>
  <c r="C144" i="2" s="1"/>
  <c r="NC144" i="2"/>
  <c r="Z144" i="2"/>
  <c r="Y144" i="2"/>
  <c r="X144" i="2"/>
  <c r="B144" i="2" s="1"/>
  <c r="G144" i="2"/>
  <c r="D144" i="2" s="1"/>
  <c r="F144" i="2"/>
  <c r="E144" i="2"/>
  <c r="QB143" i="2"/>
  <c r="QA143" i="2"/>
  <c r="PZ143" i="2"/>
  <c r="NE143" i="2"/>
  <c r="ND143" i="2"/>
  <c r="NC143" i="2"/>
  <c r="Z143" i="2"/>
  <c r="Y143" i="2"/>
  <c r="C143" i="2" s="1"/>
  <c r="X143" i="2"/>
  <c r="G143" i="2"/>
  <c r="D143" i="2" s="1"/>
  <c r="F143" i="2"/>
  <c r="E143" i="2"/>
  <c r="B143" i="2" s="1"/>
  <c r="QB142" i="2"/>
  <c r="QA142" i="2"/>
  <c r="PZ142" i="2"/>
  <c r="NE142" i="2"/>
  <c r="ND142" i="2"/>
  <c r="NC142" i="2"/>
  <c r="EV142" i="2"/>
  <c r="Z142" i="2"/>
  <c r="Y142" i="2"/>
  <c r="X142" i="2"/>
  <c r="G142" i="2"/>
  <c r="D142" i="2" s="1"/>
  <c r="F142" i="2"/>
  <c r="E142" i="2"/>
  <c r="C142" i="2"/>
  <c r="RJ141" i="2"/>
  <c r="RI141" i="2"/>
  <c r="QB141" i="2"/>
  <c r="PZ141" i="2"/>
  <c r="NE141" i="2"/>
  <c r="ND141" i="2"/>
  <c r="NC141" i="2"/>
  <c r="BE141" i="2"/>
  <c r="Z141" i="2"/>
  <c r="Y141" i="2"/>
  <c r="X141" i="2"/>
  <c r="G141" i="2"/>
  <c r="D141" i="2" s="1"/>
  <c r="F141" i="2"/>
  <c r="E141" i="2"/>
  <c r="B141" i="2" s="1"/>
  <c r="QB140" i="2"/>
  <c r="QA140" i="2"/>
  <c r="PZ140" i="2"/>
  <c r="NE140" i="2"/>
  <c r="ND140" i="2"/>
  <c r="C140" i="2" s="1"/>
  <c r="NC140" i="2"/>
  <c r="Z140" i="2"/>
  <c r="Y140" i="2"/>
  <c r="X140" i="2"/>
  <c r="G140" i="2"/>
  <c r="D140" i="2" s="1"/>
  <c r="F140" i="2"/>
  <c r="E140" i="2"/>
  <c r="B140" i="2"/>
  <c r="QB139" i="2"/>
  <c r="QA139" i="2"/>
  <c r="PZ139" i="2"/>
  <c r="NE139" i="2"/>
  <c r="ND139" i="2"/>
  <c r="NC139" i="2"/>
  <c r="B139" i="2" s="1"/>
  <c r="Z139" i="2"/>
  <c r="Y139" i="2"/>
  <c r="C139" i="2" s="1"/>
  <c r="X139" i="2"/>
  <c r="G139" i="2"/>
  <c r="F139" i="2"/>
  <c r="E139" i="2"/>
  <c r="D139" i="2"/>
  <c r="QB138" i="2"/>
  <c r="QA138" i="2"/>
  <c r="PZ138" i="2"/>
  <c r="NE138" i="2"/>
  <c r="ND138" i="2"/>
  <c r="NC138" i="2"/>
  <c r="Z138" i="2"/>
  <c r="D138" i="2" s="1"/>
  <c r="Y138" i="2"/>
  <c r="X138" i="2"/>
  <c r="G138" i="2"/>
  <c r="F138" i="2"/>
  <c r="C138" i="2" s="1"/>
  <c r="E138" i="2"/>
  <c r="B138" i="2" s="1"/>
  <c r="QB137" i="2"/>
  <c r="QA137" i="2"/>
  <c r="PZ137" i="2"/>
  <c r="NE137" i="2"/>
  <c r="ND137" i="2"/>
  <c r="NC137" i="2"/>
  <c r="Z137" i="2"/>
  <c r="Y137" i="2"/>
  <c r="X137" i="2"/>
  <c r="G137" i="2"/>
  <c r="D137" i="2" s="1"/>
  <c r="F137" i="2"/>
  <c r="E137" i="2"/>
  <c r="B137" i="2" s="1"/>
  <c r="C137" i="2"/>
  <c r="QB136" i="2"/>
  <c r="QA136" i="2"/>
  <c r="PZ136" i="2"/>
  <c r="NE136" i="2"/>
  <c r="ND136" i="2"/>
  <c r="C136" i="2" s="1"/>
  <c r="NC136" i="2"/>
  <c r="Z136" i="2"/>
  <c r="Y136" i="2"/>
  <c r="X136" i="2"/>
  <c r="G136" i="2"/>
  <c r="D136" i="2" s="1"/>
  <c r="F136" i="2"/>
  <c r="E136" i="2"/>
  <c r="B136" i="2"/>
  <c r="QB135" i="2"/>
  <c r="QA135" i="2"/>
  <c r="PZ135" i="2"/>
  <c r="NE135" i="2"/>
  <c r="ND135" i="2"/>
  <c r="NC135" i="2"/>
  <c r="B135" i="2" s="1"/>
  <c r="Z135" i="2"/>
  <c r="Y135" i="2"/>
  <c r="C135" i="2" s="1"/>
  <c r="X135" i="2"/>
  <c r="G135" i="2"/>
  <c r="F135" i="2"/>
  <c r="E135" i="2"/>
  <c r="D135" i="2"/>
  <c r="QB134" i="2"/>
  <c r="QA134" i="2"/>
  <c r="PZ134" i="2"/>
  <c r="NE134" i="2"/>
  <c r="ND134" i="2"/>
  <c r="NC134" i="2"/>
  <c r="Z134" i="2"/>
  <c r="D134" i="2" s="1"/>
  <c r="Y134" i="2"/>
  <c r="X134" i="2"/>
  <c r="G134" i="2"/>
  <c r="F134" i="2"/>
  <c r="C134" i="2" s="1"/>
  <c r="E134" i="2"/>
  <c r="B134" i="2" s="1"/>
  <c r="QB133" i="2"/>
  <c r="QA133" i="2"/>
  <c r="C133" i="2" s="1"/>
  <c r="PZ133" i="2"/>
  <c r="NE133" i="2"/>
  <c r="ND133" i="2"/>
  <c r="NC133" i="2"/>
  <c r="Z133" i="2"/>
  <c r="Y133" i="2"/>
  <c r="X133" i="2"/>
  <c r="G133" i="2"/>
  <c r="D133" i="2" s="1"/>
  <c r="F133" i="2"/>
  <c r="E133" i="2"/>
  <c r="B133" i="2" s="1"/>
  <c r="QB132" i="2"/>
  <c r="QA132" i="2"/>
  <c r="PZ132" i="2"/>
  <c r="NE132" i="2"/>
  <c r="ND132" i="2"/>
  <c r="C132" i="2" s="1"/>
  <c r="NC132" i="2"/>
  <c r="Z132" i="2"/>
  <c r="Y132" i="2"/>
  <c r="X132" i="2"/>
  <c r="G132" i="2"/>
  <c r="D132" i="2" s="1"/>
  <c r="F132" i="2"/>
  <c r="E132" i="2"/>
  <c r="B132" i="2"/>
  <c r="QB131" i="2"/>
  <c r="QA131" i="2"/>
  <c r="PZ131" i="2"/>
  <c r="NE131" i="2"/>
  <c r="ND131" i="2"/>
  <c r="NC131" i="2"/>
  <c r="Z131" i="2"/>
  <c r="Y131" i="2"/>
  <c r="C131" i="2" s="1"/>
  <c r="X131" i="2"/>
  <c r="B131" i="2" s="1"/>
  <c r="G131" i="2"/>
  <c r="F131" i="2"/>
  <c r="E131" i="2"/>
  <c r="D131" i="2"/>
  <c r="QB130" i="2"/>
  <c r="QA130" i="2"/>
  <c r="PZ130" i="2"/>
  <c r="NE130" i="2"/>
  <c r="ND130" i="2"/>
  <c r="NC130" i="2"/>
  <c r="Z130" i="2"/>
  <c r="D130" i="2" s="1"/>
  <c r="Y130" i="2"/>
  <c r="X130" i="2"/>
  <c r="G130" i="2"/>
  <c r="F130" i="2"/>
  <c r="C130" i="2" s="1"/>
  <c r="E130" i="2"/>
  <c r="B130" i="2" s="1"/>
  <c r="QB129" i="2"/>
  <c r="QA129" i="2"/>
  <c r="C129" i="2" s="1"/>
  <c r="PZ129" i="2"/>
  <c r="NE129" i="2"/>
  <c r="ND129" i="2"/>
  <c r="NC129" i="2"/>
  <c r="Z129" i="2"/>
  <c r="Y129" i="2"/>
  <c r="X129" i="2"/>
  <c r="G129" i="2"/>
  <c r="D129" i="2" s="1"/>
  <c r="F129" i="2"/>
  <c r="E129" i="2"/>
  <c r="B129" i="2" s="1"/>
  <c r="QB128" i="2"/>
  <c r="QA128" i="2"/>
  <c r="PZ128" i="2"/>
  <c r="NE128" i="2"/>
  <c r="ND128" i="2"/>
  <c r="C128" i="2" s="1"/>
  <c r="NC128" i="2"/>
  <c r="Z128" i="2"/>
  <c r="Y128" i="2"/>
  <c r="X128" i="2"/>
  <c r="G128" i="2"/>
  <c r="D128" i="2" s="1"/>
  <c r="F128" i="2"/>
  <c r="E128" i="2"/>
  <c r="B128" i="2"/>
  <c r="QB127" i="2"/>
  <c r="QA127" i="2"/>
  <c r="PZ127" i="2"/>
  <c r="NE127" i="2"/>
  <c r="ND127" i="2"/>
  <c r="NC127" i="2"/>
  <c r="B127" i="2" s="1"/>
  <c r="Z127" i="2"/>
  <c r="Y127" i="2"/>
  <c r="C127" i="2" s="1"/>
  <c r="X127" i="2"/>
  <c r="G127" i="2"/>
  <c r="F127" i="2"/>
  <c r="E127" i="2"/>
  <c r="D127" i="2"/>
  <c r="RJ126" i="2"/>
  <c r="RI126" i="2"/>
  <c r="QB126" i="2"/>
  <c r="QA126" i="2"/>
  <c r="PZ126" i="2"/>
  <c r="NE126" i="2"/>
  <c r="ND126" i="2"/>
  <c r="NC126" i="2"/>
  <c r="EN126" i="2"/>
  <c r="Z126" i="2"/>
  <c r="Y126" i="2"/>
  <c r="C126" i="2" s="1"/>
  <c r="X126" i="2"/>
  <c r="B126" i="2" s="1"/>
  <c r="G126" i="2"/>
  <c r="F126" i="2"/>
  <c r="E126" i="2"/>
  <c r="D126" i="2"/>
  <c r="QB125" i="2"/>
  <c r="QA125" i="2"/>
  <c r="PZ125" i="2"/>
  <c r="NE125" i="2"/>
  <c r="ND125" i="2"/>
  <c r="NC125" i="2"/>
  <c r="BE125" i="2"/>
  <c r="Z125" i="2"/>
  <c r="Y125" i="2"/>
  <c r="X125" i="2"/>
  <c r="B125" i="2" s="1"/>
  <c r="G125" i="2"/>
  <c r="D125" i="2" s="1"/>
  <c r="F125" i="2"/>
  <c r="C125" i="2" s="1"/>
  <c r="E125" i="2"/>
  <c r="QB124" i="2"/>
  <c r="QA124" i="2"/>
  <c r="PZ124" i="2"/>
  <c r="NE124" i="2"/>
  <c r="ND124" i="2"/>
  <c r="NC124" i="2"/>
  <c r="Z124" i="2"/>
  <c r="Y124" i="2"/>
  <c r="X124" i="2"/>
  <c r="G124" i="2"/>
  <c r="F124" i="2"/>
  <c r="C124" i="2" s="1"/>
  <c r="E124" i="2"/>
  <c r="B124" i="2" s="1"/>
  <c r="D124" i="2"/>
  <c r="QB123" i="2"/>
  <c r="QA123" i="2"/>
  <c r="PZ123" i="2"/>
  <c r="NE123" i="2"/>
  <c r="D123" i="2" s="1"/>
  <c r="ND123" i="2"/>
  <c r="NC123" i="2"/>
  <c r="Z123" i="2"/>
  <c r="Y123" i="2"/>
  <c r="X123" i="2"/>
  <c r="G123" i="2"/>
  <c r="F123" i="2"/>
  <c r="E123" i="2"/>
  <c r="B123" i="2" s="1"/>
  <c r="C123" i="2"/>
  <c r="QB122" i="2"/>
  <c r="QA122" i="2"/>
  <c r="PZ122" i="2"/>
  <c r="NE122" i="2"/>
  <c r="ND122" i="2"/>
  <c r="NC122" i="2"/>
  <c r="Z122" i="2"/>
  <c r="D122" i="2" s="1"/>
  <c r="Y122" i="2"/>
  <c r="C122" i="2" s="1"/>
  <c r="X122" i="2"/>
  <c r="G122" i="2"/>
  <c r="F122" i="2"/>
  <c r="E122" i="2"/>
  <c r="B122" i="2" s="1"/>
  <c r="QB121" i="2"/>
  <c r="QA121" i="2"/>
  <c r="PZ121" i="2"/>
  <c r="NE121" i="2"/>
  <c r="ND121" i="2"/>
  <c r="NC121" i="2"/>
  <c r="Z121" i="2"/>
  <c r="Y121" i="2"/>
  <c r="X121" i="2"/>
  <c r="B121" i="2" s="1"/>
  <c r="G121" i="2"/>
  <c r="D121" i="2" s="1"/>
  <c r="F121" i="2"/>
  <c r="C121" i="2" s="1"/>
  <c r="E121" i="2"/>
  <c r="QB120" i="2"/>
  <c r="QA120" i="2"/>
  <c r="PZ120" i="2"/>
  <c r="NE120" i="2"/>
  <c r="ND120" i="2"/>
  <c r="NC120" i="2"/>
  <c r="Z120" i="2"/>
  <c r="Y120" i="2"/>
  <c r="X120" i="2"/>
  <c r="G120" i="2"/>
  <c r="F120" i="2"/>
  <c r="C120" i="2" s="1"/>
  <c r="E120" i="2"/>
  <c r="B120" i="2" s="1"/>
  <c r="D120" i="2"/>
  <c r="QB119" i="2"/>
  <c r="QA119" i="2"/>
  <c r="PZ119" i="2"/>
  <c r="NE119" i="2"/>
  <c r="D119" i="2" s="1"/>
  <c r="ND119" i="2"/>
  <c r="NC119" i="2"/>
  <c r="Z119" i="2"/>
  <c r="Y119" i="2"/>
  <c r="X119" i="2"/>
  <c r="B119" i="2" s="1"/>
  <c r="G119" i="2"/>
  <c r="F119" i="2"/>
  <c r="E119" i="2"/>
  <c r="C119" i="2"/>
  <c r="QB118" i="2"/>
  <c r="QA118" i="2"/>
  <c r="PZ118" i="2"/>
  <c r="NE118" i="2"/>
  <c r="ND118" i="2"/>
  <c r="NC118" i="2"/>
  <c r="Z118" i="2"/>
  <c r="D118" i="2" s="1"/>
  <c r="Y118" i="2"/>
  <c r="C118" i="2" s="1"/>
  <c r="X118" i="2"/>
  <c r="G118" i="2"/>
  <c r="F118" i="2"/>
  <c r="E118" i="2"/>
  <c r="B118" i="2" s="1"/>
  <c r="QB117" i="2"/>
  <c r="QA117" i="2"/>
  <c r="PZ117" i="2"/>
  <c r="NE117" i="2"/>
  <c r="ND117" i="2"/>
  <c r="NC117" i="2"/>
  <c r="Z117" i="2"/>
  <c r="Y117" i="2"/>
  <c r="X117" i="2"/>
  <c r="B117" i="2" s="1"/>
  <c r="G117" i="2"/>
  <c r="D117" i="2" s="1"/>
  <c r="F117" i="2"/>
  <c r="C117" i="2" s="1"/>
  <c r="E117" i="2"/>
  <c r="QB116" i="2"/>
  <c r="QA116" i="2"/>
  <c r="PZ116" i="2"/>
  <c r="NE116" i="2"/>
  <c r="ND116" i="2"/>
  <c r="NC116" i="2"/>
  <c r="Z116" i="2"/>
  <c r="Y116" i="2"/>
  <c r="X116" i="2"/>
  <c r="G116" i="2"/>
  <c r="F116" i="2"/>
  <c r="C116" i="2" s="1"/>
  <c r="E116" i="2"/>
  <c r="B116" i="2" s="1"/>
  <c r="D116" i="2"/>
  <c r="QB115" i="2"/>
  <c r="QA115" i="2"/>
  <c r="PZ115" i="2"/>
  <c r="NE115" i="2"/>
  <c r="D115" i="2" s="1"/>
  <c r="ND115" i="2"/>
  <c r="NC115" i="2"/>
  <c r="Z115" i="2"/>
  <c r="Y115" i="2"/>
  <c r="X115" i="2"/>
  <c r="B115" i="2" s="1"/>
  <c r="G115" i="2"/>
  <c r="F115" i="2"/>
  <c r="E115" i="2"/>
  <c r="C115" i="2"/>
  <c r="QB114" i="2"/>
  <c r="QA114" i="2"/>
  <c r="PZ114" i="2"/>
  <c r="NE114" i="2"/>
  <c r="ND114" i="2"/>
  <c r="NC114" i="2"/>
  <c r="Z114" i="2"/>
  <c r="D114" i="2" s="1"/>
  <c r="Y114" i="2"/>
  <c r="C114" i="2" s="1"/>
  <c r="X114" i="2"/>
  <c r="G114" i="2"/>
  <c r="F114" i="2"/>
  <c r="E114" i="2"/>
  <c r="B114" i="2" s="1"/>
  <c r="QB113" i="2"/>
  <c r="QA113" i="2"/>
  <c r="PZ113" i="2"/>
  <c r="NE113" i="2"/>
  <c r="ND113" i="2"/>
  <c r="NC113" i="2"/>
  <c r="Z113" i="2"/>
  <c r="Y113" i="2"/>
  <c r="X113" i="2"/>
  <c r="G113" i="2"/>
  <c r="D113" i="2" s="1"/>
  <c r="F113" i="2"/>
  <c r="C113" i="2" s="1"/>
  <c r="E113" i="2"/>
  <c r="B113" i="2"/>
  <c r="QB112" i="2"/>
  <c r="QA112" i="2"/>
  <c r="PZ112" i="2"/>
  <c r="NE112" i="2"/>
  <c r="ND112" i="2"/>
  <c r="NC112" i="2"/>
  <c r="EN112" i="2"/>
  <c r="Y112" i="2" s="1"/>
  <c r="Z112" i="2"/>
  <c r="X112" i="2"/>
  <c r="G112" i="2"/>
  <c r="D112" i="2" s="1"/>
  <c r="F112" i="2"/>
  <c r="C112" i="2" s="1"/>
  <c r="E112" i="2"/>
  <c r="B112" i="2" s="1"/>
  <c r="QB111" i="2"/>
  <c r="QA111" i="2"/>
  <c r="PZ111" i="2"/>
  <c r="B111" i="2" s="1"/>
  <c r="NE111" i="2"/>
  <c r="ND111" i="2"/>
  <c r="NC111" i="2"/>
  <c r="Z111" i="2"/>
  <c r="Y111" i="2"/>
  <c r="C111" i="2" s="1"/>
  <c r="X111" i="2"/>
  <c r="G111" i="2"/>
  <c r="F111" i="2"/>
  <c r="E111" i="2"/>
  <c r="D111" i="2"/>
  <c r="QB110" i="2"/>
  <c r="QA110" i="2"/>
  <c r="PZ110" i="2"/>
  <c r="NE110" i="2"/>
  <c r="ND110" i="2"/>
  <c r="NC110" i="2"/>
  <c r="B110" i="2" s="1"/>
  <c r="Z110" i="2"/>
  <c r="D110" i="2" s="1"/>
  <c r="Y110" i="2"/>
  <c r="X110" i="2"/>
  <c r="G110" i="2"/>
  <c r="F110" i="2"/>
  <c r="C110" i="2" s="1"/>
  <c r="E110" i="2"/>
  <c r="QB109" i="2"/>
  <c r="QA109" i="2"/>
  <c r="PZ109" i="2"/>
  <c r="NE109" i="2"/>
  <c r="ND109" i="2"/>
  <c r="NC109" i="2"/>
  <c r="Z109" i="2"/>
  <c r="Y109" i="2"/>
  <c r="X109" i="2"/>
  <c r="B109" i="2" s="1"/>
  <c r="G109" i="2"/>
  <c r="D109" i="2" s="1"/>
  <c r="F109" i="2"/>
  <c r="E109" i="2"/>
  <c r="C109" i="2"/>
  <c r="QB108" i="2"/>
  <c r="QA108" i="2"/>
  <c r="PZ108" i="2"/>
  <c r="NE108" i="2"/>
  <c r="ND108" i="2"/>
  <c r="NC108" i="2"/>
  <c r="Z108" i="2"/>
  <c r="Y108" i="2"/>
  <c r="X108" i="2"/>
  <c r="G108" i="2"/>
  <c r="D108" i="2" s="1"/>
  <c r="F108" i="2"/>
  <c r="C108" i="2" s="1"/>
  <c r="E108" i="2"/>
  <c r="B108" i="2" s="1"/>
  <c r="QB107" i="2"/>
  <c r="QA107" i="2"/>
  <c r="PZ107" i="2"/>
  <c r="B107" i="2" s="1"/>
  <c r="NE107" i="2"/>
  <c r="ND107" i="2"/>
  <c r="NC107" i="2"/>
  <c r="Z107" i="2"/>
  <c r="Y107" i="2"/>
  <c r="C107" i="2" s="1"/>
  <c r="X107" i="2"/>
  <c r="G107" i="2"/>
  <c r="F107" i="2"/>
  <c r="E107" i="2"/>
  <c r="D107" i="2"/>
  <c r="QB106" i="2"/>
  <c r="QA106" i="2"/>
  <c r="PZ106" i="2"/>
  <c r="NE106" i="2"/>
  <c r="ND106" i="2"/>
  <c r="NC106" i="2"/>
  <c r="B106" i="2" s="1"/>
  <c r="BE106" i="2"/>
  <c r="Z106" i="2" s="1"/>
  <c r="Y106" i="2"/>
  <c r="X106" i="2"/>
  <c r="G106" i="2"/>
  <c r="D106" i="2" s="1"/>
  <c r="F106" i="2"/>
  <c r="E106" i="2"/>
  <c r="C106" i="2"/>
  <c r="QB105" i="2"/>
  <c r="QA105" i="2"/>
  <c r="PZ105" i="2"/>
  <c r="NE105" i="2"/>
  <c r="ND105" i="2"/>
  <c r="NC105" i="2"/>
  <c r="Z105" i="2"/>
  <c r="Y105" i="2"/>
  <c r="C105" i="2" s="1"/>
  <c r="X105" i="2"/>
  <c r="B105" i="2" s="1"/>
  <c r="G105" i="2"/>
  <c r="F105" i="2"/>
  <c r="E105" i="2"/>
  <c r="D105" i="2"/>
  <c r="QB104" i="2"/>
  <c r="QA104" i="2"/>
  <c r="PZ104" i="2"/>
  <c r="NE104" i="2"/>
  <c r="ND104" i="2"/>
  <c r="NC104" i="2"/>
  <c r="Z104" i="2"/>
  <c r="Y104" i="2"/>
  <c r="X104" i="2"/>
  <c r="G104" i="2"/>
  <c r="D104" i="2" s="1"/>
  <c r="F104" i="2"/>
  <c r="C104" i="2" s="1"/>
  <c r="E104" i="2"/>
  <c r="B104" i="2" s="1"/>
  <c r="QB103" i="2"/>
  <c r="QA103" i="2"/>
  <c r="PZ103" i="2"/>
  <c r="NE103" i="2"/>
  <c r="ND103" i="2"/>
  <c r="NC103" i="2"/>
  <c r="Z103" i="2"/>
  <c r="D103" i="2" s="1"/>
  <c r="Y103" i="2"/>
  <c r="X103" i="2"/>
  <c r="G103" i="2"/>
  <c r="F103" i="2"/>
  <c r="E103" i="2"/>
  <c r="B103" i="2" s="1"/>
  <c r="C103" i="2"/>
  <c r="QB102" i="2"/>
  <c r="QA102" i="2"/>
  <c r="PZ102" i="2"/>
  <c r="NE102" i="2"/>
  <c r="ND102" i="2"/>
  <c r="C102" i="2" s="1"/>
  <c r="NC102" i="2"/>
  <c r="Z102" i="2"/>
  <c r="Y102" i="2"/>
  <c r="X102" i="2"/>
  <c r="G102" i="2"/>
  <c r="D102" i="2" s="1"/>
  <c r="F102" i="2"/>
  <c r="E102" i="2"/>
  <c r="B102" i="2"/>
  <c r="QB101" i="2"/>
  <c r="QA101" i="2"/>
  <c r="PZ101" i="2"/>
  <c r="NE101" i="2"/>
  <c r="ND101" i="2"/>
  <c r="NC101" i="2"/>
  <c r="EV101" i="2"/>
  <c r="Y101" i="2" s="1"/>
  <c r="C101" i="2" s="1"/>
  <c r="Z101" i="2"/>
  <c r="D101" i="2" s="1"/>
  <c r="X101" i="2"/>
  <c r="G101" i="2"/>
  <c r="F101" i="2"/>
  <c r="E101" i="2"/>
  <c r="B101" i="2" s="1"/>
  <c r="QB100" i="2"/>
  <c r="QA100" i="2"/>
  <c r="PZ100" i="2"/>
  <c r="NE100" i="2"/>
  <c r="ND100" i="2"/>
  <c r="NC100" i="2"/>
  <c r="FL100" i="2"/>
  <c r="FK100" i="2"/>
  <c r="X100" i="2" s="1"/>
  <c r="B100" i="2" s="1"/>
  <c r="Z100" i="2"/>
  <c r="Y100" i="2"/>
  <c r="C100" i="2" s="1"/>
  <c r="G100" i="2"/>
  <c r="F100" i="2"/>
  <c r="E100" i="2"/>
  <c r="D100" i="2"/>
  <c r="QB99" i="2"/>
  <c r="QA99" i="2"/>
  <c r="PZ99" i="2"/>
  <c r="NE99" i="2"/>
  <c r="ND99" i="2"/>
  <c r="NC99" i="2"/>
  <c r="Z99" i="2"/>
  <c r="Y99" i="2"/>
  <c r="X99" i="2"/>
  <c r="G99" i="2"/>
  <c r="D99" i="2" s="1"/>
  <c r="F99" i="2"/>
  <c r="C99" i="2" s="1"/>
  <c r="E99" i="2"/>
  <c r="B99" i="2" s="1"/>
  <c r="QB98" i="2"/>
  <c r="QA98" i="2"/>
  <c r="PZ98" i="2"/>
  <c r="NE98" i="2"/>
  <c r="ND98" i="2"/>
  <c r="NC98" i="2"/>
  <c r="Z98" i="2"/>
  <c r="D98" i="2" s="1"/>
  <c r="Y98" i="2"/>
  <c r="X98" i="2"/>
  <c r="G98" i="2"/>
  <c r="F98" i="2"/>
  <c r="E98" i="2"/>
  <c r="B98" i="2" s="1"/>
  <c r="C98" i="2"/>
  <c r="QB97" i="2"/>
  <c r="QA97" i="2"/>
  <c r="PZ97" i="2"/>
  <c r="NE97" i="2"/>
  <c r="ND97" i="2"/>
  <c r="C97" i="2" s="1"/>
  <c r="NC97" i="2"/>
  <c r="Z97" i="2"/>
  <c r="Y97" i="2"/>
  <c r="X97" i="2"/>
  <c r="G97" i="2"/>
  <c r="D97" i="2" s="1"/>
  <c r="F97" i="2"/>
  <c r="E97" i="2"/>
  <c r="B97" i="2"/>
  <c r="QB96" i="2"/>
  <c r="QA96" i="2"/>
  <c r="PZ96" i="2"/>
  <c r="NE96" i="2"/>
  <c r="ND96" i="2"/>
  <c r="NC96" i="2"/>
  <c r="EN96" i="2"/>
  <c r="Y96" i="2" s="1"/>
  <c r="C96" i="2" s="1"/>
  <c r="Z96" i="2"/>
  <c r="D96" i="2" s="1"/>
  <c r="X96" i="2"/>
  <c r="G96" i="2"/>
  <c r="F96" i="2"/>
  <c r="E96" i="2"/>
  <c r="B96" i="2" s="1"/>
  <c r="QB95" i="2"/>
  <c r="QA95" i="2"/>
  <c r="PZ95" i="2"/>
  <c r="NE95" i="2"/>
  <c r="ND95" i="2"/>
  <c r="NC95" i="2"/>
  <c r="EN95" i="2"/>
  <c r="Y95" i="2" s="1"/>
  <c r="C95" i="2" s="1"/>
  <c r="Z95" i="2"/>
  <c r="X95" i="2"/>
  <c r="B95" i="2" s="1"/>
  <c r="G95" i="2"/>
  <c r="D95" i="2" s="1"/>
  <c r="F95" i="2"/>
  <c r="E95" i="2"/>
  <c r="RJ94" i="2"/>
  <c r="QA94" i="2" s="1"/>
  <c r="RI94" i="2"/>
  <c r="QB94" i="2"/>
  <c r="PZ94" i="2"/>
  <c r="NE94" i="2"/>
  <c r="ND94" i="2"/>
  <c r="NC94" i="2"/>
  <c r="Z94" i="2"/>
  <c r="Y94" i="2"/>
  <c r="X94" i="2"/>
  <c r="G94" i="2"/>
  <c r="D94" i="2" s="1"/>
  <c r="F94" i="2"/>
  <c r="C94" i="2" s="1"/>
  <c r="E94" i="2"/>
  <c r="B94" i="2"/>
  <c r="QB93" i="2"/>
  <c r="QA93" i="2"/>
  <c r="PZ93" i="2"/>
  <c r="NE93" i="2"/>
  <c r="ND93" i="2"/>
  <c r="NC93" i="2"/>
  <c r="Z93" i="2"/>
  <c r="Y93" i="2"/>
  <c r="X93" i="2"/>
  <c r="G93" i="2"/>
  <c r="F93" i="2"/>
  <c r="C93" i="2" s="1"/>
  <c r="E93" i="2"/>
  <c r="B93" i="2" s="1"/>
  <c r="D93" i="2"/>
  <c r="QB92" i="2"/>
  <c r="QA92" i="2"/>
  <c r="PZ92" i="2"/>
  <c r="NE92" i="2"/>
  <c r="D92" i="2" s="1"/>
  <c r="ND92" i="2"/>
  <c r="NC92" i="2"/>
  <c r="Z92" i="2"/>
  <c r="Y92" i="2"/>
  <c r="X92" i="2"/>
  <c r="B92" i="2" s="1"/>
  <c r="G92" i="2"/>
  <c r="F92" i="2"/>
  <c r="E92" i="2"/>
  <c r="C92" i="2"/>
  <c r="QB91" i="2"/>
  <c r="QA91" i="2"/>
  <c r="PZ91" i="2"/>
  <c r="NE91" i="2"/>
  <c r="ND91" i="2"/>
  <c r="C91" i="2" s="1"/>
  <c r="NC91" i="2"/>
  <c r="Z91" i="2"/>
  <c r="D91" i="2" s="1"/>
  <c r="Y91" i="2"/>
  <c r="X91" i="2"/>
  <c r="G91" i="2"/>
  <c r="F91" i="2"/>
  <c r="E91" i="2"/>
  <c r="B91" i="2" s="1"/>
  <c r="QB90" i="2"/>
  <c r="QA90" i="2"/>
  <c r="PZ90" i="2"/>
  <c r="NE90" i="2"/>
  <c r="ND90" i="2"/>
  <c r="NC90" i="2"/>
  <c r="Z90" i="2"/>
  <c r="Y90" i="2"/>
  <c r="X90" i="2"/>
  <c r="G90" i="2"/>
  <c r="D90" i="2" s="1"/>
  <c r="F90" i="2"/>
  <c r="C90" i="2" s="1"/>
  <c r="E90" i="2"/>
  <c r="B90" i="2"/>
  <c r="QB89" i="2"/>
  <c r="D89" i="2" s="1"/>
  <c r="QA89" i="2"/>
  <c r="PZ89" i="2"/>
  <c r="NE89" i="2"/>
  <c r="ND89" i="2"/>
  <c r="NC89" i="2"/>
  <c r="Z89" i="2"/>
  <c r="Y89" i="2"/>
  <c r="X89" i="2"/>
  <c r="G89" i="2"/>
  <c r="F89" i="2"/>
  <c r="C89" i="2" s="1"/>
  <c r="E89" i="2"/>
  <c r="B89" i="2" s="1"/>
  <c r="QB88" i="2"/>
  <c r="QA88" i="2"/>
  <c r="PZ88" i="2"/>
  <c r="NE88" i="2"/>
  <c r="D88" i="2" s="1"/>
  <c r="ND88" i="2"/>
  <c r="NC88" i="2"/>
  <c r="Z88" i="2"/>
  <c r="Y88" i="2"/>
  <c r="X88" i="2"/>
  <c r="B88" i="2" s="1"/>
  <c r="G88" i="2"/>
  <c r="F88" i="2"/>
  <c r="E88" i="2"/>
  <c r="C88" i="2"/>
  <c r="QB87" i="2"/>
  <c r="QA87" i="2"/>
  <c r="PZ87" i="2"/>
  <c r="NE87" i="2"/>
  <c r="ND87" i="2"/>
  <c r="C87" i="2" s="1"/>
  <c r="NC87" i="2"/>
  <c r="Z87" i="2"/>
  <c r="D87" i="2" s="1"/>
  <c r="Y87" i="2"/>
  <c r="X87" i="2"/>
  <c r="G87" i="2"/>
  <c r="F87" i="2"/>
  <c r="E87" i="2"/>
  <c r="B87" i="2" s="1"/>
  <c r="QB86" i="2"/>
  <c r="QA86" i="2"/>
  <c r="PZ86" i="2"/>
  <c r="NE86" i="2"/>
  <c r="ND86" i="2"/>
  <c r="NC86" i="2"/>
  <c r="Z86" i="2"/>
  <c r="Y86" i="2"/>
  <c r="X86" i="2"/>
  <c r="G86" i="2"/>
  <c r="D86" i="2" s="1"/>
  <c r="F86" i="2"/>
  <c r="C86" i="2" s="1"/>
  <c r="E86" i="2"/>
  <c r="B86" i="2"/>
  <c r="QB85" i="2"/>
  <c r="QA85" i="2"/>
  <c r="PZ85" i="2"/>
  <c r="NE85" i="2"/>
  <c r="ND85" i="2"/>
  <c r="NC85" i="2"/>
  <c r="FL85" i="2"/>
  <c r="FK85" i="2"/>
  <c r="Z85" i="2"/>
  <c r="Y85" i="2"/>
  <c r="X85" i="2"/>
  <c r="G85" i="2"/>
  <c r="F85" i="2"/>
  <c r="C85" i="2" s="1"/>
  <c r="E85" i="2"/>
  <c r="B85" i="2" s="1"/>
  <c r="QB84" i="2"/>
  <c r="QA84" i="2"/>
  <c r="C84" i="2" s="1"/>
  <c r="PZ84" i="2"/>
  <c r="NE84" i="2"/>
  <c r="ND84" i="2"/>
  <c r="NC84" i="2"/>
  <c r="Z84" i="2"/>
  <c r="D84" i="2" s="1"/>
  <c r="Y84" i="2"/>
  <c r="X84" i="2"/>
  <c r="G84" i="2"/>
  <c r="F84" i="2"/>
  <c r="E84" i="2"/>
  <c r="B84" i="2" s="1"/>
  <c r="QB83" i="2"/>
  <c r="QA83" i="2"/>
  <c r="PZ83" i="2"/>
  <c r="NE83" i="2"/>
  <c r="ND83" i="2"/>
  <c r="C83" i="2" s="1"/>
  <c r="NC83" i="2"/>
  <c r="Z83" i="2"/>
  <c r="Y83" i="2"/>
  <c r="X83" i="2"/>
  <c r="G83" i="2"/>
  <c r="D83" i="2" s="1"/>
  <c r="F83" i="2"/>
  <c r="E83" i="2"/>
  <c r="B83" i="2"/>
  <c r="QB82" i="2"/>
  <c r="QA82" i="2"/>
  <c r="PZ82" i="2"/>
  <c r="NE82" i="2"/>
  <c r="ND82" i="2"/>
  <c r="NC82" i="2"/>
  <c r="B82" i="2" s="1"/>
  <c r="Z82" i="2"/>
  <c r="Y82" i="2"/>
  <c r="C82" i="2" s="1"/>
  <c r="X82" i="2"/>
  <c r="G82" i="2"/>
  <c r="F82" i="2"/>
  <c r="E82" i="2"/>
  <c r="D82" i="2"/>
  <c r="QB81" i="2"/>
  <c r="QA81" i="2"/>
  <c r="PZ81" i="2"/>
  <c r="NE81" i="2"/>
  <c r="ND81" i="2"/>
  <c r="NC81" i="2"/>
  <c r="Z81" i="2"/>
  <c r="Y81" i="2"/>
  <c r="X81" i="2"/>
  <c r="G81" i="2"/>
  <c r="D81" i="2" s="1"/>
  <c r="F81" i="2"/>
  <c r="C81" i="2" s="1"/>
  <c r="E81" i="2"/>
  <c r="B81" i="2" s="1"/>
  <c r="QB80" i="2"/>
  <c r="QA80" i="2"/>
  <c r="C80" i="2" s="1"/>
  <c r="PZ80" i="2"/>
  <c r="NE80" i="2"/>
  <c r="ND80" i="2"/>
  <c r="NC80" i="2"/>
  <c r="Z80" i="2"/>
  <c r="D80" i="2" s="1"/>
  <c r="Y80" i="2"/>
  <c r="X80" i="2"/>
  <c r="G80" i="2"/>
  <c r="F80" i="2"/>
  <c r="E80" i="2"/>
  <c r="B80" i="2" s="1"/>
  <c r="QB79" i="2"/>
  <c r="QA79" i="2"/>
  <c r="PZ79" i="2"/>
  <c r="NE79" i="2"/>
  <c r="ND79" i="2"/>
  <c r="C79" i="2" s="1"/>
  <c r="NC79" i="2"/>
  <c r="Z79" i="2"/>
  <c r="Y79" i="2"/>
  <c r="X79" i="2"/>
  <c r="G79" i="2"/>
  <c r="D79" i="2" s="1"/>
  <c r="F79" i="2"/>
  <c r="E79" i="2"/>
  <c r="B79" i="2"/>
  <c r="QB78" i="2"/>
  <c r="QA78" i="2"/>
  <c r="PZ78" i="2"/>
  <c r="NE78" i="2"/>
  <c r="ND78" i="2"/>
  <c r="NC78" i="2"/>
  <c r="B78" i="2" s="1"/>
  <c r="Z78" i="2"/>
  <c r="Y78" i="2"/>
  <c r="C78" i="2" s="1"/>
  <c r="X78" i="2"/>
  <c r="G78" i="2"/>
  <c r="F78" i="2"/>
  <c r="E78" i="2"/>
  <c r="D78" i="2"/>
  <c r="QB77" i="2"/>
  <c r="QA77" i="2"/>
  <c r="PZ77" i="2"/>
  <c r="NE77" i="2"/>
  <c r="ND77" i="2"/>
  <c r="NC77" i="2"/>
  <c r="Z77" i="2"/>
  <c r="Y77" i="2"/>
  <c r="X77" i="2"/>
  <c r="G77" i="2"/>
  <c r="D77" i="2" s="1"/>
  <c r="F77" i="2"/>
  <c r="C77" i="2" s="1"/>
  <c r="E77" i="2"/>
  <c r="B77" i="2" s="1"/>
  <c r="QB76" i="2"/>
  <c r="QA76" i="2"/>
  <c r="PZ76" i="2"/>
  <c r="NE76" i="2"/>
  <c r="ND76" i="2"/>
  <c r="NC76" i="2"/>
  <c r="Z76" i="2"/>
  <c r="D76" i="2" s="1"/>
  <c r="Y76" i="2"/>
  <c r="X76" i="2"/>
  <c r="G76" i="2"/>
  <c r="F76" i="2"/>
  <c r="E76" i="2"/>
  <c r="B76" i="2" s="1"/>
  <c r="C76" i="2"/>
  <c r="QB75" i="2"/>
  <c r="QA75" i="2"/>
  <c r="PZ75" i="2"/>
  <c r="NE75" i="2"/>
  <c r="ND75" i="2"/>
  <c r="C75" i="2" s="1"/>
  <c r="NC75" i="2"/>
  <c r="Z75" i="2"/>
  <c r="Y75" i="2"/>
  <c r="X75" i="2"/>
  <c r="G75" i="2"/>
  <c r="D75" i="2" s="1"/>
  <c r="F75" i="2"/>
  <c r="E75" i="2"/>
  <c r="B75" i="2"/>
  <c r="QB74" i="2"/>
  <c r="QA74" i="2"/>
  <c r="PZ74" i="2"/>
  <c r="NE74" i="2"/>
  <c r="ND74" i="2"/>
  <c r="NC74" i="2"/>
  <c r="EV74" i="2"/>
  <c r="Y74" i="2" s="1"/>
  <c r="C74" i="2" s="1"/>
  <c r="Z74" i="2"/>
  <c r="D74" i="2" s="1"/>
  <c r="X74" i="2"/>
  <c r="G74" i="2"/>
  <c r="F74" i="2"/>
  <c r="E74" i="2"/>
  <c r="B74" i="2" s="1"/>
  <c r="QB73" i="2"/>
  <c r="QA73" i="2"/>
  <c r="PZ73" i="2"/>
  <c r="NE73" i="2"/>
  <c r="ND73" i="2"/>
  <c r="NC73" i="2"/>
  <c r="Z73" i="2"/>
  <c r="Y73" i="2"/>
  <c r="C73" i="2" s="1"/>
  <c r="X73" i="2"/>
  <c r="G73" i="2"/>
  <c r="D73" i="2" s="1"/>
  <c r="F73" i="2"/>
  <c r="E73" i="2"/>
  <c r="B73" i="2"/>
  <c r="QB72" i="2"/>
  <c r="D72" i="2" s="1"/>
  <c r="QA72" i="2"/>
  <c r="PZ72" i="2"/>
  <c r="NE72" i="2"/>
  <c r="ND72" i="2"/>
  <c r="NC72" i="2"/>
  <c r="B72" i="2" s="1"/>
  <c r="Z72" i="2"/>
  <c r="Y72" i="2"/>
  <c r="X72" i="2"/>
  <c r="G72" i="2"/>
  <c r="F72" i="2"/>
  <c r="C72" i="2" s="1"/>
  <c r="E72" i="2"/>
  <c r="QB71" i="2"/>
  <c r="QA71" i="2"/>
  <c r="PZ71" i="2"/>
  <c r="NE71" i="2"/>
  <c r="D71" i="2" s="1"/>
  <c r="ND71" i="2"/>
  <c r="NC71" i="2"/>
  <c r="Z71" i="2"/>
  <c r="Y71" i="2"/>
  <c r="X71" i="2"/>
  <c r="B71" i="2" s="1"/>
  <c r="G71" i="2"/>
  <c r="F71" i="2"/>
  <c r="E71" i="2"/>
  <c r="C71" i="2"/>
  <c r="QB70" i="2"/>
  <c r="QA70" i="2"/>
  <c r="PZ70" i="2"/>
  <c r="NE70" i="2"/>
  <c r="ND70" i="2"/>
  <c r="C70" i="2" s="1"/>
  <c r="NC70" i="2"/>
  <c r="Z70" i="2"/>
  <c r="D70" i="2" s="1"/>
  <c r="Y70" i="2"/>
  <c r="X70" i="2"/>
  <c r="G70" i="2"/>
  <c r="F70" i="2"/>
  <c r="E70" i="2"/>
  <c r="B70" i="2" s="1"/>
  <c r="QB69" i="2"/>
  <c r="QA69" i="2"/>
  <c r="PZ69" i="2"/>
  <c r="NE69" i="2"/>
  <c r="ND69" i="2"/>
  <c r="NC69" i="2"/>
  <c r="Z69" i="2"/>
  <c r="Y69" i="2"/>
  <c r="C69" i="2" s="1"/>
  <c r="X69" i="2"/>
  <c r="G69" i="2"/>
  <c r="D69" i="2" s="1"/>
  <c r="F69" i="2"/>
  <c r="E69" i="2"/>
  <c r="B69" i="2"/>
  <c r="QB68" i="2"/>
  <c r="QA68" i="2"/>
  <c r="PZ68" i="2"/>
  <c r="NE68" i="2"/>
  <c r="ND68" i="2"/>
  <c r="NC68" i="2"/>
  <c r="B68" i="2" s="1"/>
  <c r="Z68" i="2"/>
  <c r="Y68" i="2"/>
  <c r="X68" i="2"/>
  <c r="G68" i="2"/>
  <c r="F68" i="2"/>
  <c r="C68" i="2" s="1"/>
  <c r="E68" i="2"/>
  <c r="D68" i="2"/>
  <c r="QB67" i="2"/>
  <c r="QA67" i="2"/>
  <c r="C67" i="2" s="1"/>
  <c r="PZ67" i="2"/>
  <c r="NE67" i="2"/>
  <c r="D67" i="2" s="1"/>
  <c r="ND67" i="2"/>
  <c r="NC67" i="2"/>
  <c r="Z67" i="2"/>
  <c r="Y67" i="2"/>
  <c r="X67" i="2"/>
  <c r="B67" i="2" s="1"/>
  <c r="G67" i="2"/>
  <c r="F67" i="2"/>
  <c r="E67" i="2"/>
  <c r="QB66" i="2"/>
  <c r="QA66" i="2"/>
  <c r="PZ66" i="2"/>
  <c r="NE66" i="2"/>
  <c r="ND66" i="2"/>
  <c r="C66" i="2" s="1"/>
  <c r="NC66" i="2"/>
  <c r="Z66" i="2"/>
  <c r="D66" i="2" s="1"/>
  <c r="Y66" i="2"/>
  <c r="X66" i="2"/>
  <c r="G66" i="2"/>
  <c r="F66" i="2"/>
  <c r="E66" i="2"/>
  <c r="B66" i="2" s="1"/>
  <c r="QB65" i="2"/>
  <c r="QA65" i="2"/>
  <c r="PZ65" i="2"/>
  <c r="NE65" i="2"/>
  <c r="ND65" i="2"/>
  <c r="NC65" i="2"/>
  <c r="Z65" i="2"/>
  <c r="Y65" i="2"/>
  <c r="C65" i="2" s="1"/>
  <c r="X65" i="2"/>
  <c r="G65" i="2"/>
  <c r="D65" i="2" s="1"/>
  <c r="F65" i="2"/>
  <c r="E65" i="2"/>
  <c r="B65" i="2"/>
  <c r="QB64" i="2"/>
  <c r="D64" i="2" s="1"/>
  <c r="QA64" i="2"/>
  <c r="PZ64" i="2"/>
  <c r="NE64" i="2"/>
  <c r="ND64" i="2"/>
  <c r="NC64" i="2"/>
  <c r="B64" i="2" s="1"/>
  <c r="Z64" i="2"/>
  <c r="Y64" i="2"/>
  <c r="X64" i="2"/>
  <c r="G64" i="2"/>
  <c r="F64" i="2"/>
  <c r="C64" i="2" s="1"/>
  <c r="E64" i="2"/>
  <c r="QB63" i="2"/>
  <c r="QA63" i="2"/>
  <c r="C63" i="2" s="1"/>
  <c r="PZ63" i="2"/>
  <c r="NE63" i="2"/>
  <c r="D63" i="2" s="1"/>
  <c r="ND63" i="2"/>
  <c r="NC63" i="2"/>
  <c r="Z63" i="2"/>
  <c r="Y63" i="2"/>
  <c r="X63" i="2"/>
  <c r="B63" i="2" s="1"/>
  <c r="G63" i="2"/>
  <c r="F63" i="2"/>
  <c r="E63" i="2"/>
  <c r="QB62" i="2"/>
  <c r="QA62" i="2"/>
  <c r="PZ62" i="2"/>
  <c r="NE62" i="2"/>
  <c r="ND62" i="2"/>
  <c r="C62" i="2" s="1"/>
  <c r="NC62" i="2"/>
  <c r="Z62" i="2"/>
  <c r="D62" i="2" s="1"/>
  <c r="Y62" i="2"/>
  <c r="X62" i="2"/>
  <c r="G62" i="2"/>
  <c r="F62" i="2"/>
  <c r="E62" i="2"/>
  <c r="B62" i="2" s="1"/>
  <c r="QB61" i="2"/>
  <c r="QA61" i="2"/>
  <c r="PZ61" i="2"/>
  <c r="NE61" i="2"/>
  <c r="ND61" i="2"/>
  <c r="NC61" i="2"/>
  <c r="Z61" i="2"/>
  <c r="Y61" i="2"/>
  <c r="C61" i="2" s="1"/>
  <c r="X61" i="2"/>
  <c r="G61" i="2"/>
  <c r="D61" i="2" s="1"/>
  <c r="F61" i="2"/>
  <c r="E61" i="2"/>
  <c r="B61" i="2"/>
  <c r="QB60" i="2"/>
  <c r="QA60" i="2"/>
  <c r="PZ60" i="2"/>
  <c r="NE60" i="2"/>
  <c r="ND60" i="2"/>
  <c r="NC60" i="2"/>
  <c r="B60" i="2" s="1"/>
  <c r="Z60" i="2"/>
  <c r="Y60" i="2"/>
  <c r="X60" i="2"/>
  <c r="G60" i="2"/>
  <c r="F60" i="2"/>
  <c r="C60" i="2" s="1"/>
  <c r="E60" i="2"/>
  <c r="D60" i="2"/>
  <c r="QB59" i="2"/>
  <c r="QA59" i="2"/>
  <c r="PZ59" i="2"/>
  <c r="NE59" i="2"/>
  <c r="D59" i="2" s="1"/>
  <c r="ND59" i="2"/>
  <c r="NC59" i="2"/>
  <c r="EN59" i="2"/>
  <c r="Z59" i="2"/>
  <c r="Y59" i="2"/>
  <c r="X59" i="2"/>
  <c r="G59" i="2"/>
  <c r="F59" i="2"/>
  <c r="E59" i="2"/>
  <c r="B59" i="2"/>
  <c r="QB58" i="2"/>
  <c r="QA58" i="2"/>
  <c r="PZ58" i="2"/>
  <c r="NE58" i="2"/>
  <c r="D58" i="2" s="1"/>
  <c r="ND58" i="2"/>
  <c r="NC58" i="2"/>
  <c r="Z58" i="2"/>
  <c r="Y58" i="2"/>
  <c r="X58" i="2"/>
  <c r="G58" i="2"/>
  <c r="F58" i="2"/>
  <c r="C58" i="2" s="1"/>
  <c r="E58" i="2"/>
  <c r="B58" i="2" s="1"/>
  <c r="QB57" i="2"/>
  <c r="QA57" i="2"/>
  <c r="PZ57" i="2"/>
  <c r="NE57" i="2"/>
  <c r="ND57" i="2"/>
  <c r="NC57" i="2"/>
  <c r="Z57" i="2"/>
  <c r="D57" i="2" s="1"/>
  <c r="Y57" i="2"/>
  <c r="X57" i="2"/>
  <c r="B57" i="2" s="1"/>
  <c r="G57" i="2"/>
  <c r="F57" i="2"/>
  <c r="E57" i="2"/>
  <c r="C57" i="2"/>
  <c r="QB56" i="2"/>
  <c r="QA56" i="2"/>
  <c r="PZ56" i="2"/>
  <c r="NE56" i="2"/>
  <c r="ND56" i="2"/>
  <c r="C56" i="2" s="1"/>
  <c r="NC56" i="2"/>
  <c r="Z56" i="2"/>
  <c r="Y56" i="2"/>
  <c r="X56" i="2"/>
  <c r="G56" i="2"/>
  <c r="D56" i="2" s="1"/>
  <c r="F56" i="2"/>
  <c r="E56" i="2"/>
  <c r="B56" i="2" s="1"/>
  <c r="QB55" i="2"/>
  <c r="QA55" i="2"/>
  <c r="PZ55" i="2"/>
  <c r="B55" i="2" s="1"/>
  <c r="NE55" i="2"/>
  <c r="ND55" i="2"/>
  <c r="NC55" i="2"/>
  <c r="Z55" i="2"/>
  <c r="Y55" i="2"/>
  <c r="C55" i="2" s="1"/>
  <c r="X55" i="2"/>
  <c r="G55" i="2"/>
  <c r="F55" i="2"/>
  <c r="E55" i="2"/>
  <c r="D55" i="2"/>
  <c r="QB54" i="2"/>
  <c r="QA54" i="2"/>
  <c r="PZ54" i="2"/>
  <c r="NE54" i="2"/>
  <c r="D54" i="2" s="1"/>
  <c r="ND54" i="2"/>
  <c r="NC54" i="2"/>
  <c r="Z54" i="2"/>
  <c r="Y54" i="2"/>
  <c r="X54" i="2"/>
  <c r="G54" i="2"/>
  <c r="F54" i="2"/>
  <c r="C54" i="2" s="1"/>
  <c r="E54" i="2"/>
  <c r="B54" i="2" s="1"/>
  <c r="QB53" i="2"/>
  <c r="QA53" i="2"/>
  <c r="PZ53" i="2"/>
  <c r="NE53" i="2"/>
  <c r="ND53" i="2"/>
  <c r="NC53" i="2"/>
  <c r="Z53" i="2"/>
  <c r="D53" i="2" s="1"/>
  <c r="Y53" i="2"/>
  <c r="X53" i="2"/>
  <c r="B53" i="2" s="1"/>
  <c r="G53" i="2"/>
  <c r="F53" i="2"/>
  <c r="E53" i="2"/>
  <c r="C53" i="2"/>
  <c r="QB52" i="2"/>
  <c r="QA52" i="2"/>
  <c r="PZ52" i="2"/>
  <c r="NE52" i="2"/>
  <c r="ND52" i="2"/>
  <c r="NC52" i="2"/>
  <c r="BP52" i="2"/>
  <c r="Z52" i="2"/>
  <c r="Y52" i="2"/>
  <c r="X52" i="2"/>
  <c r="B52" i="2" s="1"/>
  <c r="G52" i="2"/>
  <c r="F52" i="2"/>
  <c r="C52" i="2" s="1"/>
  <c r="E52" i="2"/>
  <c r="D52" i="2"/>
  <c r="QB51" i="2"/>
  <c r="QA51" i="2"/>
  <c r="PZ51" i="2"/>
  <c r="NE51" i="2"/>
  <c r="ND51" i="2"/>
  <c r="NC51" i="2"/>
  <c r="Z51" i="2"/>
  <c r="D51" i="2" s="1"/>
  <c r="Y51" i="2"/>
  <c r="X51" i="2"/>
  <c r="G51" i="2"/>
  <c r="F51" i="2"/>
  <c r="E51" i="2"/>
  <c r="B51" i="2" s="1"/>
  <c r="C51" i="2"/>
  <c r="QB50" i="2"/>
  <c r="QA50" i="2"/>
  <c r="PZ50" i="2"/>
  <c r="NE50" i="2"/>
  <c r="ND50" i="2"/>
  <c r="NC50" i="2"/>
  <c r="Z50" i="2"/>
  <c r="Y50" i="2"/>
  <c r="X50" i="2"/>
  <c r="G50" i="2"/>
  <c r="D50" i="2" s="1"/>
  <c r="F50" i="2"/>
  <c r="C50" i="2" s="1"/>
  <c r="E50" i="2"/>
  <c r="B50" i="2"/>
  <c r="QB49" i="2"/>
  <c r="QA49" i="2"/>
  <c r="PZ49" i="2"/>
  <c r="NE49" i="2"/>
  <c r="ND49" i="2"/>
  <c r="NC49" i="2"/>
  <c r="B49" i="2" s="1"/>
  <c r="Z49" i="2"/>
  <c r="Y49" i="2"/>
  <c r="C49" i="2" s="1"/>
  <c r="X49" i="2"/>
  <c r="G49" i="2"/>
  <c r="F49" i="2"/>
  <c r="E49" i="2"/>
  <c r="D49" i="2"/>
  <c r="QB48" i="2"/>
  <c r="QA48" i="2"/>
  <c r="PZ48" i="2"/>
  <c r="NE48" i="2"/>
  <c r="D48" i="2" s="1"/>
  <c r="ND48" i="2"/>
  <c r="NC48" i="2"/>
  <c r="Z48" i="2"/>
  <c r="Y48" i="2"/>
  <c r="X48" i="2"/>
  <c r="B48" i="2" s="1"/>
  <c r="G48" i="2"/>
  <c r="F48" i="2"/>
  <c r="C48" i="2" s="1"/>
  <c r="E48" i="2"/>
  <c r="QB47" i="2"/>
  <c r="QA47" i="2"/>
  <c r="PZ47" i="2"/>
  <c r="NE47" i="2"/>
  <c r="ND47" i="2"/>
  <c r="NC47" i="2"/>
  <c r="EV47" i="2"/>
  <c r="Y47" i="2" s="1"/>
  <c r="Z47" i="2"/>
  <c r="X47" i="2"/>
  <c r="G47" i="2"/>
  <c r="F47" i="2"/>
  <c r="E47" i="2"/>
  <c r="D47" i="2"/>
  <c r="B47" i="2"/>
  <c r="QB46" i="2"/>
  <c r="QA46" i="2"/>
  <c r="PZ46" i="2"/>
  <c r="NE46" i="2"/>
  <c r="ND46" i="2"/>
  <c r="NC46" i="2"/>
  <c r="Z46" i="2"/>
  <c r="Y46" i="2"/>
  <c r="X46" i="2"/>
  <c r="B46" i="2" s="1"/>
  <c r="G46" i="2"/>
  <c r="D46" i="2" s="1"/>
  <c r="F46" i="2"/>
  <c r="E46" i="2"/>
  <c r="C46" i="2"/>
  <c r="QB45" i="2"/>
  <c r="QA45" i="2"/>
  <c r="PZ45" i="2"/>
  <c r="NE45" i="2"/>
  <c r="ND45" i="2"/>
  <c r="C45" i="2" s="1"/>
  <c r="NC45" i="2"/>
  <c r="Z45" i="2"/>
  <c r="D45" i="2" s="1"/>
  <c r="Y45" i="2"/>
  <c r="X45" i="2"/>
  <c r="G45" i="2"/>
  <c r="F45" i="2"/>
  <c r="E45" i="2"/>
  <c r="B45" i="2" s="1"/>
  <c r="QB44" i="2"/>
  <c r="QA44" i="2"/>
  <c r="PZ44" i="2"/>
  <c r="NE44" i="2"/>
  <c r="ND44" i="2"/>
  <c r="NC44" i="2"/>
  <c r="EV44" i="2"/>
  <c r="Y44" i="2" s="1"/>
  <c r="C44" i="2" s="1"/>
  <c r="Z44" i="2"/>
  <c r="D44" i="2" s="1"/>
  <c r="X44" i="2"/>
  <c r="B44" i="2" s="1"/>
  <c r="G44" i="2"/>
  <c r="F44" i="2"/>
  <c r="E44" i="2"/>
  <c r="QB43" i="2"/>
  <c r="QA43" i="2"/>
  <c r="PZ43" i="2"/>
  <c r="NE43" i="2"/>
  <c r="ND43" i="2"/>
  <c r="C43" i="2" s="1"/>
  <c r="NC43" i="2"/>
  <c r="Z43" i="2"/>
  <c r="Y43" i="2"/>
  <c r="X43" i="2"/>
  <c r="G43" i="2"/>
  <c r="D43" i="2" s="1"/>
  <c r="F43" i="2"/>
  <c r="E43" i="2"/>
  <c r="B43" i="2" s="1"/>
  <c r="QB42" i="2"/>
  <c r="QA42" i="2"/>
  <c r="PZ42" i="2"/>
  <c r="NE42" i="2"/>
  <c r="ND42" i="2"/>
  <c r="NC42" i="2"/>
  <c r="Z42" i="2"/>
  <c r="Y42" i="2"/>
  <c r="X42" i="2"/>
  <c r="G42" i="2"/>
  <c r="F42" i="2"/>
  <c r="C42" i="2" s="1"/>
  <c r="E42" i="2"/>
  <c r="D42" i="2"/>
  <c r="B42" i="2"/>
  <c r="QB41" i="2"/>
  <c r="QA41" i="2"/>
  <c r="PZ41" i="2"/>
  <c r="NE41" i="2"/>
  <c r="D41" i="2" s="1"/>
  <c r="ND41" i="2"/>
  <c r="NC41" i="2"/>
  <c r="Z41" i="2"/>
  <c r="Y41" i="2"/>
  <c r="X41" i="2"/>
  <c r="G41" i="2"/>
  <c r="F41" i="2"/>
  <c r="C41" i="2" s="1"/>
  <c r="E41" i="2"/>
  <c r="QB40" i="2"/>
  <c r="QA40" i="2"/>
  <c r="PZ40" i="2"/>
  <c r="NE40" i="2"/>
  <c r="ND40" i="2"/>
  <c r="NC40" i="2"/>
  <c r="Z40" i="2"/>
  <c r="D40" i="2" s="1"/>
  <c r="Y40" i="2"/>
  <c r="X40" i="2"/>
  <c r="B40" i="2" s="1"/>
  <c r="G40" i="2"/>
  <c r="F40" i="2"/>
  <c r="E40" i="2"/>
  <c r="C40" i="2"/>
  <c r="QB39" i="2"/>
  <c r="QA39" i="2"/>
  <c r="PZ39" i="2"/>
  <c r="NE39" i="2"/>
  <c r="ND39" i="2"/>
  <c r="C39" i="2" s="1"/>
  <c r="NC39" i="2"/>
  <c r="Z39" i="2"/>
  <c r="Y39" i="2"/>
  <c r="X39" i="2"/>
  <c r="G39" i="2"/>
  <c r="D39" i="2" s="1"/>
  <c r="F39" i="2"/>
  <c r="E39" i="2"/>
  <c r="B39" i="2" s="1"/>
  <c r="QB38" i="2"/>
  <c r="D38" i="2" s="1"/>
  <c r="QA38" i="2"/>
  <c r="PZ38" i="2"/>
  <c r="B38" i="2" s="1"/>
  <c r="NE38" i="2"/>
  <c r="ND38" i="2"/>
  <c r="NC38" i="2"/>
  <c r="Z38" i="2"/>
  <c r="Y38" i="2"/>
  <c r="X38" i="2"/>
  <c r="G38" i="2"/>
  <c r="F38" i="2"/>
  <c r="C38" i="2" s="1"/>
  <c r="E38" i="2"/>
  <c r="QB37" i="2"/>
  <c r="QA37" i="2"/>
  <c r="PZ37" i="2"/>
  <c r="NE37" i="2"/>
  <c r="D37" i="2" s="1"/>
  <c r="ND37" i="2"/>
  <c r="NC37" i="2"/>
  <c r="Z37" i="2"/>
  <c r="Y37" i="2"/>
  <c r="X37" i="2"/>
  <c r="G37" i="2"/>
  <c r="F37" i="2"/>
  <c r="C37" i="2" s="1"/>
  <c r="E37" i="2"/>
  <c r="QB36" i="2"/>
  <c r="QA36" i="2"/>
  <c r="C36" i="2" s="1"/>
  <c r="PZ36" i="2"/>
  <c r="NE36" i="2"/>
  <c r="ND36" i="2"/>
  <c r="NC36" i="2"/>
  <c r="Z36" i="2"/>
  <c r="D36" i="2" s="1"/>
  <c r="Y36" i="2"/>
  <c r="X36" i="2"/>
  <c r="B36" i="2" s="1"/>
  <c r="G36" i="2"/>
  <c r="F36" i="2"/>
  <c r="E36" i="2"/>
  <c r="QB35" i="2"/>
  <c r="QA35" i="2"/>
  <c r="PZ35" i="2"/>
  <c r="NE35" i="2"/>
  <c r="ND35" i="2"/>
  <c r="C35" i="2" s="1"/>
  <c r="NC35" i="2"/>
  <c r="Z35" i="2"/>
  <c r="Y35" i="2"/>
  <c r="X35" i="2"/>
  <c r="G35" i="2"/>
  <c r="D35" i="2" s="1"/>
  <c r="F35" i="2"/>
  <c r="E35" i="2"/>
  <c r="B35" i="2" s="1"/>
  <c r="QB34" i="2"/>
  <c r="QA34" i="2"/>
  <c r="PZ34" i="2"/>
  <c r="NE34" i="2"/>
  <c r="ND34" i="2"/>
  <c r="NC34" i="2"/>
  <c r="KZ34" i="2"/>
  <c r="KZ153" i="2" s="1"/>
  <c r="BE34" i="2"/>
  <c r="Z34" i="2" s="1"/>
  <c r="Y34" i="2"/>
  <c r="X34" i="2"/>
  <c r="B34" i="2" s="1"/>
  <c r="G34" i="2"/>
  <c r="F34" i="2"/>
  <c r="C34" i="2" s="1"/>
  <c r="E34" i="2"/>
  <c r="D34" i="2"/>
  <c r="QB33" i="2"/>
  <c r="QA33" i="2"/>
  <c r="C33" i="2" s="1"/>
  <c r="PZ33" i="2"/>
  <c r="NE33" i="2"/>
  <c r="D33" i="2" s="1"/>
  <c r="ND33" i="2"/>
  <c r="NC33" i="2"/>
  <c r="Z33" i="2"/>
  <c r="Y33" i="2"/>
  <c r="X33" i="2"/>
  <c r="G33" i="2"/>
  <c r="F33" i="2"/>
  <c r="E33" i="2"/>
  <c r="QB32" i="2"/>
  <c r="QA32" i="2"/>
  <c r="PZ32" i="2"/>
  <c r="NE32" i="2"/>
  <c r="ND32" i="2"/>
  <c r="C32" i="2" s="1"/>
  <c r="NC32" i="2"/>
  <c r="Z32" i="2"/>
  <c r="D32" i="2" s="1"/>
  <c r="Y32" i="2"/>
  <c r="X32" i="2"/>
  <c r="G32" i="2"/>
  <c r="F32" i="2"/>
  <c r="E32" i="2"/>
  <c r="B32" i="2" s="1"/>
  <c r="QB31" i="2"/>
  <c r="QA31" i="2"/>
  <c r="PZ31" i="2"/>
  <c r="B31" i="2" s="1"/>
  <c r="NE31" i="2"/>
  <c r="ND31" i="2"/>
  <c r="NC31" i="2"/>
  <c r="Z31" i="2"/>
  <c r="Y31" i="2"/>
  <c r="C31" i="2" s="1"/>
  <c r="X31" i="2"/>
  <c r="G31" i="2"/>
  <c r="D31" i="2" s="1"/>
  <c r="F31" i="2"/>
  <c r="E31" i="2"/>
  <c r="QB30" i="2"/>
  <c r="QA30" i="2"/>
  <c r="PZ30" i="2"/>
  <c r="NE30" i="2"/>
  <c r="ND30" i="2"/>
  <c r="NC30" i="2"/>
  <c r="EV30" i="2"/>
  <c r="EN30" i="2"/>
  <c r="Z30" i="2"/>
  <c r="Y30" i="2"/>
  <c r="X30" i="2"/>
  <c r="B30" i="2" s="1"/>
  <c r="G30" i="2"/>
  <c r="F30" i="2"/>
  <c r="C30" i="2" s="1"/>
  <c r="E30" i="2"/>
  <c r="QB29" i="2"/>
  <c r="QA29" i="2"/>
  <c r="PZ29" i="2"/>
  <c r="NE29" i="2"/>
  <c r="ND29" i="2"/>
  <c r="NC29" i="2"/>
  <c r="EV29" i="2"/>
  <c r="Y29" i="2" s="1"/>
  <c r="Z29" i="2"/>
  <c r="X29" i="2"/>
  <c r="B29" i="2" s="1"/>
  <c r="G29" i="2"/>
  <c r="F29" i="2"/>
  <c r="E29" i="2"/>
  <c r="D29" i="2"/>
  <c r="QB28" i="2"/>
  <c r="QA28" i="2"/>
  <c r="C28" i="2" s="1"/>
  <c r="PZ28" i="2"/>
  <c r="NE28" i="2"/>
  <c r="ND28" i="2"/>
  <c r="NC28" i="2"/>
  <c r="IB28" i="2"/>
  <c r="IB153" i="2" s="1"/>
  <c r="BQ28" i="2"/>
  <c r="Z28" i="2"/>
  <c r="Y28" i="2"/>
  <c r="X28" i="2"/>
  <c r="G28" i="2"/>
  <c r="D28" i="2" s="1"/>
  <c r="F28" i="2"/>
  <c r="E28" i="2"/>
  <c r="B28" i="2" s="1"/>
  <c r="QB27" i="2"/>
  <c r="QA27" i="2"/>
  <c r="PZ27" i="2"/>
  <c r="NE27" i="2"/>
  <c r="ND27" i="2"/>
  <c r="NC27" i="2"/>
  <c r="EW27" i="2"/>
  <c r="EW153" i="2" s="1"/>
  <c r="EV27" i="2"/>
  <c r="Y27" i="2"/>
  <c r="X27" i="2"/>
  <c r="G27" i="2"/>
  <c r="F27" i="2"/>
  <c r="C27" i="2" s="1"/>
  <c r="E27" i="2"/>
  <c r="B27" i="2"/>
  <c r="QB26" i="2"/>
  <c r="QA26" i="2"/>
  <c r="PZ26" i="2"/>
  <c r="NE26" i="2"/>
  <c r="D26" i="2" s="1"/>
  <c r="ND26" i="2"/>
  <c r="NC26" i="2"/>
  <c r="Z26" i="2"/>
  <c r="Y26" i="2"/>
  <c r="X26" i="2"/>
  <c r="G26" i="2"/>
  <c r="F26" i="2"/>
  <c r="C26" i="2" s="1"/>
  <c r="E26" i="2"/>
  <c r="B26" i="2" s="1"/>
  <c r="QB25" i="2"/>
  <c r="QA25" i="2"/>
  <c r="PZ25" i="2"/>
  <c r="NE25" i="2"/>
  <c r="ND25" i="2"/>
  <c r="NC25" i="2"/>
  <c r="B25" i="2" s="1"/>
  <c r="EV25" i="2"/>
  <c r="Y25" i="2" s="1"/>
  <c r="C25" i="2" s="1"/>
  <c r="Z25" i="2"/>
  <c r="X25" i="2"/>
  <c r="G25" i="2"/>
  <c r="F25" i="2"/>
  <c r="E25" i="2"/>
  <c r="D25" i="2"/>
  <c r="QB24" i="2"/>
  <c r="QA24" i="2"/>
  <c r="PZ24" i="2"/>
  <c r="NE24" i="2"/>
  <c r="ND24" i="2"/>
  <c r="NC24" i="2"/>
  <c r="EV24" i="2"/>
  <c r="Z24" i="2"/>
  <c r="Y24" i="2"/>
  <c r="X24" i="2"/>
  <c r="G24" i="2"/>
  <c r="F24" i="2"/>
  <c r="E24" i="2"/>
  <c r="B24" i="2"/>
  <c r="QB23" i="2"/>
  <c r="D23" i="2" s="1"/>
  <c r="QA23" i="2"/>
  <c r="PZ23" i="2"/>
  <c r="NE23" i="2"/>
  <c r="ND23" i="2"/>
  <c r="NC23" i="2"/>
  <c r="Z23" i="2"/>
  <c r="Y23" i="2"/>
  <c r="X23" i="2"/>
  <c r="B23" i="2" s="1"/>
  <c r="G23" i="2"/>
  <c r="F23" i="2"/>
  <c r="C23" i="2" s="1"/>
  <c r="E23" i="2"/>
  <c r="QB22" i="2"/>
  <c r="QA22" i="2"/>
  <c r="PZ22" i="2"/>
  <c r="NE22" i="2"/>
  <c r="ND22" i="2"/>
  <c r="NC22" i="2"/>
  <c r="EN22" i="2"/>
  <c r="Z22" i="2"/>
  <c r="Y22" i="2"/>
  <c r="X22" i="2"/>
  <c r="G22" i="2"/>
  <c r="F22" i="2"/>
  <c r="E22" i="2"/>
  <c r="B22" i="2" s="1"/>
  <c r="D22" i="2"/>
  <c r="RJ21" i="2"/>
  <c r="RI21" i="2"/>
  <c r="PZ21" i="2" s="1"/>
  <c r="QB21" i="2"/>
  <c r="NE21" i="2"/>
  <c r="ND21" i="2"/>
  <c r="NC21" i="2"/>
  <c r="BQ21" i="2"/>
  <c r="BQ153" i="2" s="1"/>
  <c r="BP21" i="2"/>
  <c r="BP153" i="2" s="1"/>
  <c r="Z21" i="2"/>
  <c r="Y21" i="2"/>
  <c r="X21" i="2"/>
  <c r="G21" i="2"/>
  <c r="D21" i="2" s="1"/>
  <c r="F21" i="2"/>
  <c r="E21" i="2"/>
  <c r="QB20" i="2"/>
  <c r="QA20" i="2"/>
  <c r="C20" i="2" s="1"/>
  <c r="PZ20" i="2"/>
  <c r="NE20" i="2"/>
  <c r="ND20" i="2"/>
  <c r="NC20" i="2"/>
  <c r="Z20" i="2"/>
  <c r="Y20" i="2"/>
  <c r="X20" i="2"/>
  <c r="G20" i="2"/>
  <c r="F20" i="2"/>
  <c r="E20" i="2"/>
  <c r="D20" i="2"/>
  <c r="B20" i="2"/>
  <c r="QB19" i="2"/>
  <c r="QA19" i="2"/>
  <c r="PZ19" i="2"/>
  <c r="NE19" i="2"/>
  <c r="ND19" i="2"/>
  <c r="NC19" i="2"/>
  <c r="B19" i="2" s="1"/>
  <c r="Z19" i="2"/>
  <c r="Y19" i="2"/>
  <c r="C19" i="2" s="1"/>
  <c r="X19" i="2"/>
  <c r="G19" i="2"/>
  <c r="F19" i="2"/>
  <c r="E19" i="2"/>
  <c r="D19" i="2"/>
  <c r="QB18" i="2"/>
  <c r="QA18" i="2"/>
  <c r="PZ18" i="2"/>
  <c r="NE18" i="2"/>
  <c r="ND18" i="2"/>
  <c r="NC18" i="2"/>
  <c r="Z18" i="2"/>
  <c r="Y18" i="2"/>
  <c r="X18" i="2"/>
  <c r="G18" i="2"/>
  <c r="D18" i="2" s="1"/>
  <c r="F18" i="2"/>
  <c r="C18" i="2" s="1"/>
  <c r="E18" i="2"/>
  <c r="QB17" i="2"/>
  <c r="D17" i="2" s="1"/>
  <c r="QA17" i="2"/>
  <c r="PZ17" i="2"/>
  <c r="NE17" i="2"/>
  <c r="ND17" i="2"/>
  <c r="NC17" i="2"/>
  <c r="Z17" i="2"/>
  <c r="Y17" i="2"/>
  <c r="X17" i="2"/>
  <c r="G17" i="2"/>
  <c r="F17" i="2"/>
  <c r="E17" i="2"/>
  <c r="C17" i="2"/>
  <c r="B17" i="2"/>
  <c r="QB16" i="2"/>
  <c r="QA16" i="2"/>
  <c r="PZ16" i="2"/>
  <c r="NE16" i="2"/>
  <c r="ND16" i="2"/>
  <c r="NC16" i="2"/>
  <c r="Z16" i="2"/>
  <c r="D16" i="2" s="1"/>
  <c r="Y16" i="2"/>
  <c r="X16" i="2"/>
  <c r="G16" i="2"/>
  <c r="F16" i="2"/>
  <c r="C16" i="2" s="1"/>
  <c r="E16" i="2"/>
  <c r="B16" i="2" s="1"/>
  <c r="RJ15" i="2"/>
  <c r="RI15" i="2"/>
  <c r="PZ15" i="2" s="1"/>
  <c r="QB15" i="2"/>
  <c r="QA15" i="2"/>
  <c r="NE15" i="2"/>
  <c r="ND15" i="2"/>
  <c r="NC15" i="2"/>
  <c r="FL15" i="2"/>
  <c r="FK15" i="2"/>
  <c r="X15" i="2" s="1"/>
  <c r="B15" i="2" s="1"/>
  <c r="BE15" i="2"/>
  <c r="Z15" i="2" s="1"/>
  <c r="Y15" i="2"/>
  <c r="C15" i="2" s="1"/>
  <c r="G15" i="2"/>
  <c r="F15" i="2"/>
  <c r="E15" i="2"/>
  <c r="QB14" i="2"/>
  <c r="QA14" i="2"/>
  <c r="PZ14" i="2"/>
  <c r="NE14" i="2"/>
  <c r="ND14" i="2"/>
  <c r="NC14" i="2"/>
  <c r="BE14" i="2"/>
  <c r="Z14" i="2"/>
  <c r="Y14" i="2"/>
  <c r="X14" i="2"/>
  <c r="G14" i="2"/>
  <c r="D14" i="2" s="1"/>
  <c r="F14" i="2"/>
  <c r="C14" i="2" s="1"/>
  <c r="E14" i="2"/>
  <c r="B14" i="2" s="1"/>
  <c r="QB13" i="2"/>
  <c r="QA13" i="2"/>
  <c r="PZ13" i="2"/>
  <c r="NE13" i="2"/>
  <c r="ND13" i="2"/>
  <c r="NC13" i="2"/>
  <c r="JT13" i="2"/>
  <c r="JT153" i="2" s="1"/>
  <c r="Z13" i="2"/>
  <c r="Y13" i="2"/>
  <c r="C13" i="2" s="1"/>
  <c r="X13" i="2"/>
  <c r="G13" i="2"/>
  <c r="D13" i="2" s="1"/>
  <c r="F13" i="2"/>
  <c r="E13" i="2"/>
  <c r="B13" i="2" s="1"/>
  <c r="RJ12" i="2"/>
  <c r="QA12" i="2" s="1"/>
  <c r="RI12" i="2"/>
  <c r="RI153" i="2" s="1"/>
  <c r="QB12" i="2"/>
  <c r="PZ12" i="2"/>
  <c r="NE12" i="2"/>
  <c r="ND12" i="2"/>
  <c r="NC12" i="2"/>
  <c r="FL12" i="2"/>
  <c r="FL153" i="2" s="1"/>
  <c r="FK12" i="2"/>
  <c r="EN12" i="2"/>
  <c r="Y12" i="2" s="1"/>
  <c r="Z12" i="2"/>
  <c r="G12" i="2"/>
  <c r="D12" i="2" s="1"/>
  <c r="F12" i="2"/>
  <c r="E12" i="2"/>
  <c r="QB11" i="2"/>
  <c r="QA11" i="2"/>
  <c r="PZ11" i="2"/>
  <c r="NE11" i="2"/>
  <c r="ND11" i="2"/>
  <c r="NC11" i="2"/>
  <c r="EN11" i="2"/>
  <c r="DA11" i="2"/>
  <c r="DA153" i="2" s="1"/>
  <c r="BE11" i="2"/>
  <c r="BE153" i="2" s="1"/>
  <c r="Z11" i="2"/>
  <c r="Y11" i="2"/>
  <c r="X11" i="2"/>
  <c r="G11" i="2"/>
  <c r="D11" i="2" s="1"/>
  <c r="F11" i="2"/>
  <c r="C11" i="2" s="1"/>
  <c r="E11" i="2"/>
  <c r="B11" i="2" s="1"/>
  <c r="QB10" i="2"/>
  <c r="QA10" i="2"/>
  <c r="PZ10" i="2"/>
  <c r="NE10" i="2"/>
  <c r="ND10" i="2"/>
  <c r="NC10" i="2"/>
  <c r="EN10" i="2"/>
  <c r="AW10" i="2"/>
  <c r="AW153" i="2" s="1"/>
  <c r="AV10" i="2"/>
  <c r="AV153" i="2" s="1"/>
  <c r="Z10" i="2"/>
  <c r="Y10" i="2"/>
  <c r="X10" i="2"/>
  <c r="G10" i="2"/>
  <c r="D10" i="2" s="1"/>
  <c r="F10" i="2"/>
  <c r="C10" i="2" s="1"/>
  <c r="E10" i="2"/>
  <c r="B10" i="2" s="1"/>
  <c r="QB9" i="2"/>
  <c r="QB153" i="2" s="1"/>
  <c r="QA9" i="2"/>
  <c r="PZ9" i="2"/>
  <c r="NE9" i="2"/>
  <c r="ND9" i="2"/>
  <c r="NC9" i="2"/>
  <c r="Z9" i="2"/>
  <c r="Y9" i="2"/>
  <c r="X9" i="2"/>
  <c r="G9" i="2"/>
  <c r="D9" i="2" s="1"/>
  <c r="F9" i="2"/>
  <c r="C9" i="2" s="1"/>
  <c r="E9" i="2"/>
  <c r="B9" i="2" s="1"/>
  <c r="C12" i="2" l="1"/>
  <c r="D15" i="2"/>
  <c r="D153" i="2" s="1"/>
  <c r="EN153" i="2"/>
  <c r="EV153" i="2"/>
  <c r="D85" i="2"/>
  <c r="NC153" i="2"/>
  <c r="ND153" i="2"/>
  <c r="D150" i="2"/>
  <c r="D30" i="2"/>
  <c r="FK153" i="2"/>
  <c r="NE153" i="2"/>
  <c r="PZ153" i="2"/>
  <c r="B142" i="2"/>
  <c r="C22" i="2"/>
  <c r="B33" i="2"/>
  <c r="B41" i="2"/>
  <c r="QA21" i="2"/>
  <c r="QA153" i="2" s="1"/>
  <c r="B37" i="2"/>
  <c r="C47" i="2"/>
  <c r="G153" i="2"/>
  <c r="X12" i="2"/>
  <c r="B12" i="2" s="1"/>
  <c r="B153" i="2" s="1"/>
  <c r="B21" i="2"/>
  <c r="C24" i="2"/>
  <c r="C29" i="2"/>
  <c r="C59" i="2"/>
  <c r="QA149" i="2"/>
  <c r="C149" i="2" s="1"/>
  <c r="RJ153" i="2"/>
  <c r="B18" i="2"/>
  <c r="D24" i="2"/>
  <c r="B149" i="2"/>
  <c r="QA141" i="2"/>
  <c r="C141" i="2" s="1"/>
  <c r="Y148" i="2"/>
  <c r="C148" i="2" s="1"/>
  <c r="Z27" i="2"/>
  <c r="D27" i="2" s="1"/>
  <c r="C21" i="2" l="1"/>
  <c r="C153" i="2" s="1"/>
  <c r="Y153" i="2"/>
  <c r="X153" i="2"/>
  <c r="Z153" i="2"/>
</calcChain>
</file>

<file path=xl/sharedStrings.xml><?xml version="1.0" encoding="utf-8"?>
<sst xmlns="http://schemas.openxmlformats.org/spreadsheetml/2006/main" count="1017" uniqueCount="509">
  <si>
    <t>Межбюджетные трансферты бюджетам муниципальных образований из областного бюджета на 01.10.2024</t>
  </si>
  <si>
    <t>руб.</t>
  </si>
  <si>
    <t>Всего</t>
  </si>
  <si>
    <t>Дотации</t>
  </si>
  <si>
    <t>Дотации на выравнивание бюджетной обеспеченности</t>
  </si>
  <si>
    <t>Дотации в целях поощрения городских округов и муниципальных районов Ивановской области, обеспечивших рост доходов бюджетов бюджетной системы от налогов, уплачиваемых в связи с применением специальных налоговых режимов, и снижение задолженности по налогам в бюджеты бюджетной системы</t>
  </si>
  <si>
    <t>Дотации на поддержку мер по обеспечению сбалансированности местных бюджетов</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</si>
  <si>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</si>
  <si>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</si>
  <si>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</si>
  <si>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</si>
  <si>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</si>
  <si>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</si>
  <si>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общего образования</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</si>
  <si>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</si>
  <si>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</si>
  <si>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</si>
  <si>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</si>
  <si>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</si>
  <si>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</si>
  <si>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</si>
  <si>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Ликвидация несанкционированных свалок в границах городов и наиболее опасных объектов накопленного вреда окружающей среде</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</si>
  <si>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</si>
  <si>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</si>
  <si>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t>
  </si>
  <si>
    <t>Субсидии бюджетам муниципальных образований Ивановской области на поддержку и продвижение событийных мероприятий, направленных на развитие туризма</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</si>
  <si>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</si>
  <si>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</si>
  <si>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</si>
  <si>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капитальный ремонт и ремонт объектов транспортной инфраструктуры (автовокзалы, автостанции)</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</si>
  <si>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</si>
  <si>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</si>
  <si>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</si>
  <si>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закупку и монтаж оборудования для создания "умных" спортивных площадок</t>
  </si>
  <si>
    <t>Субсидии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t>
  </si>
  <si>
    <t>Субсидии бюджетам муниципальных образований Ивановской области на капитальный ремонт зданий учреждений, реализующих дополнительные образовательные программы спортивной подготовки</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</si>
  <si>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</si>
  <si>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Реализация программ формирования современной городской среды</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</si>
  <si>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</si>
  <si>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</si>
  <si>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</si>
  <si>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</si>
  <si>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</si>
  <si>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</si>
  <si>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на снос объектов капитального строительства, находящихся в неудовлетворительном состоянии и представляющих угрозу жизни и здоровью граждан</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</si>
  <si>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</si>
  <si>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</si>
  <si>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Создание модельных муниципальных библиотек</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</si>
  <si>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</si>
  <si>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</si>
  <si>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</si>
  <si>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</si>
  <si>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</si>
  <si>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Создание виртуальных концертных залов</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</si>
  <si>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</si>
  <si>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</si>
  <si>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</si>
  <si>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</si>
  <si>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</si>
  <si>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</si>
  <si>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Субсидии бюджетам муниципальных образований Ивановской области на ремонт и (или) содержание автомобильных дорог</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</si>
  <si>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</si>
  <si>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</si>
  <si>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</si>
  <si>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укрепление материально-технической базы спортивных организаций</t>
  </si>
  <si>
    <t>Субсидии бюджетам муниципальных образований Ивановской области на выплату возмещения собственникам жилых помещений в многоквартирном доме, признанном в установленном Правительством Российской Федерации порядке аварийным и подлежащим сносу, в связи с изъятием для муниципальных нужд земельного участка, на котором расположен указанный дом, и изъятия жилых помещений в указанном доме</t>
  </si>
  <si>
    <t>Субсидии бюджетам муниципальных образований Ивановской области на снос многоквартирных домов</t>
  </si>
  <si>
    <t>Создание новых мест в общеобразовательных организациях</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</si>
  <si>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</si>
  <si>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</si>
  <si>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</si>
  <si>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Субсидии бюджетам муниципальных образований Ивановской области на приобретение транспортных средств автомобильного транспорта для регулярной перевозки пассажиров и багажа в границах муниципального образования</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</si>
  <si>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</si>
  <si>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</si>
  <si>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</si>
  <si>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</si>
  <si>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Строительство и реконструкция (модернизация) объектов питьевого водоснабжения (Субсидии бюджетам муниципальных образований Ивановской области на возмещение затрат (части затрат) на выплату платы концедента по концессионным соглашениям, заключенным на строительство и реконструкцию (модернизацию) объектов питьевого водоснабжения)</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</si>
  <si>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</si>
  <si>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Сокращение доли загрязненных сточных вод</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</si>
  <si>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</si>
  <si>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</si>
  <si>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</si>
  <si>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Субсидии бюджетам муниципальных образований Ивановской области на разработку проектной документации на строительство сети ливневой (дождевой) канализации</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</si>
  <si>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</si>
  <si>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</si>
  <si>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</si>
  <si>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Иной межбюджетный трансферт бюджету Савинского муниципального района Ивановской области на оплату выполненных работ по муниципальному контракту на строительство общеобразовательной школы в рамках исполнения судебного акта</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</si>
  <si>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</si>
  <si>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СУБВЕНЦИИ</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</si>
  <si>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</si>
  <si>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</si>
  <si>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</si>
  <si>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</si>
  <si>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</si>
  <si>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</si>
  <si>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</si>
  <si>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</si>
  <si>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</si>
  <si>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ежегодной социальной выплате работникам муниципальных организаций, реализующих основные общеобразовательные программы дошкольного и общего образования, дополнительные общеобразовательные программы</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</si>
  <si>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</si>
  <si>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</si>
  <si>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</si>
  <si>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</si>
  <si>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</si>
  <si>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</si>
  <si>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</si>
  <si>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</si>
  <si>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ИНЫЕ МЕЖБЮДЖЕТНЫЕ ТРАНСФЕРТЫ</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</si>
  <si>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</si>
  <si>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t>
  </si>
  <si>
    <t>Ежемесячное денежное вознаграждение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Ивановской области, муниципальных общеобразовательных организаций (Иные межбюджетные трансферты бюджетам муниципальных районов и городских округов Ивановской области на ежемесячное денежное вознаграждение советникам директоров по воспитанию и взаимодействию с детскими общественными объединениями муниципальных общеобразовательных организаций)</t>
  </si>
  <si>
    <t>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</si>
  <si>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</si>
  <si>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</si>
  <si>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Иные межбюджетные трансферты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</si>
  <si>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</si>
  <si>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</si>
  <si>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</si>
  <si>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Иные межбюджетные трансферты бюджетам муниципальных образований Ивановской области на содержание объектов благоустройства</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</si>
  <si>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</si>
  <si>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</si>
  <si>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Иные межбюджетные трансферты бюджетам муниципальных образований Ивановской области на приобретение специализированной техники и оборудования для организации осуществления дорожной деятельности в отношении автомобильных дорог местного значения в границах муниципального образования и участия в организации деятельности по сбору и транспортированию твердых коммунальных отходов в 2024 году</t>
  </si>
  <si>
    <t>Целевая статья</t>
  </si>
  <si>
    <t>1730180570</t>
  </si>
  <si>
    <t>1730180580</t>
  </si>
  <si>
    <t>Источник информации о плановых значениях</t>
  </si>
  <si>
    <t>1730181600</t>
  </si>
  <si>
    <t>1730182180</t>
  </si>
  <si>
    <t>1730188000</t>
  </si>
  <si>
    <t>021E151721</t>
  </si>
  <si>
    <t>021E250981</t>
  </si>
  <si>
    <t>021E251710</t>
  </si>
  <si>
    <t>02202R7502</t>
  </si>
  <si>
    <t>02202А7502</t>
  </si>
  <si>
    <t>0230181020</t>
  </si>
  <si>
    <t>0230181500</t>
  </si>
  <si>
    <t>0230181950</t>
  </si>
  <si>
    <t>0230183500</t>
  </si>
  <si>
    <t>0230188800</t>
  </si>
  <si>
    <t>0230188900</t>
  </si>
  <si>
    <t>02301R3041</t>
  </si>
  <si>
    <t>0341180190</t>
  </si>
  <si>
    <t>081G152420</t>
  </si>
  <si>
    <t>081G655000</t>
  </si>
  <si>
    <t>0840285600</t>
  </si>
  <si>
    <t>101J182200</t>
  </si>
  <si>
    <t>101J182300</t>
  </si>
  <si>
    <t>1130282910</t>
  </si>
  <si>
    <t>121R189200</t>
  </si>
  <si>
    <t>1230180510</t>
  </si>
  <si>
    <t>1230281260</t>
  </si>
  <si>
    <t>1230287100</t>
  </si>
  <si>
    <t>13204R5990</t>
  </si>
  <si>
    <t>211P550812</t>
  </si>
  <si>
    <t>21202R7530</t>
  </si>
  <si>
    <t>2130182100</t>
  </si>
  <si>
    <t>2130282500</t>
  </si>
  <si>
    <t>221F254240</t>
  </si>
  <si>
    <t>221F255550</t>
  </si>
  <si>
    <t>221F2А5550</t>
  </si>
  <si>
    <t>221F285100</t>
  </si>
  <si>
    <t>221F286400</t>
  </si>
  <si>
    <t>22301R2990</t>
  </si>
  <si>
    <t>23201R4970</t>
  </si>
  <si>
    <t>23201Д4970</t>
  </si>
  <si>
    <t>2330283100</t>
  </si>
  <si>
    <t>2330383020</t>
  </si>
  <si>
    <t>2340181700</t>
  </si>
  <si>
    <t>2420186800</t>
  </si>
  <si>
    <t>2440180540</t>
  </si>
  <si>
    <t>251A154540</t>
  </si>
  <si>
    <t>251A155131</t>
  </si>
  <si>
    <t>251A155198</t>
  </si>
  <si>
    <t>251A155901</t>
  </si>
  <si>
    <t>251A255193</t>
  </si>
  <si>
    <t>251A255194</t>
  </si>
  <si>
    <t>251A354530</t>
  </si>
  <si>
    <t>25201R5191</t>
  </si>
  <si>
    <t>25202R4670</t>
  </si>
  <si>
    <t>2530181980</t>
  </si>
  <si>
    <t>27203R5763</t>
  </si>
  <si>
    <t>2720483160</t>
  </si>
  <si>
    <t>5090081140</t>
  </si>
  <si>
    <t>5090081150</t>
  </si>
  <si>
    <t>5090081950</t>
  </si>
  <si>
    <t>5090081970</t>
  </si>
  <si>
    <t>5090081980</t>
  </si>
  <si>
    <t>5090082000</t>
  </si>
  <si>
    <t>5090082600</t>
  </si>
  <si>
    <t>5090083150</t>
  </si>
  <si>
    <t>5190081240</t>
  </si>
  <si>
    <t>5190081800</t>
  </si>
  <si>
    <t>021E155200</t>
  </si>
  <si>
    <t>1020381070</t>
  </si>
  <si>
    <t>1020398028</t>
  </si>
  <si>
    <t>121R153942</t>
  </si>
  <si>
    <t>1230281270</t>
  </si>
  <si>
    <t>231F150212</t>
  </si>
  <si>
    <t>231F367483</t>
  </si>
  <si>
    <t>231F367484</t>
  </si>
  <si>
    <t>2330182990</t>
  </si>
  <si>
    <t>241F552431</t>
  </si>
  <si>
    <t>241G289900</t>
  </si>
  <si>
    <t>241G650130</t>
  </si>
  <si>
    <t>2420189505</t>
  </si>
  <si>
    <t>2420189605</t>
  </si>
  <si>
    <t>2440181050</t>
  </si>
  <si>
    <t>2440182700</t>
  </si>
  <si>
    <t>251A155132</t>
  </si>
  <si>
    <t>251A1А5132</t>
  </si>
  <si>
    <t>251A155199</t>
  </si>
  <si>
    <t>5090081190</t>
  </si>
  <si>
    <t>5190081280</t>
  </si>
  <si>
    <t>5190081100</t>
  </si>
  <si>
    <t>0230180150</t>
  </si>
  <si>
    <t>0230180160</t>
  </si>
  <si>
    <t>0230180170</t>
  </si>
  <si>
    <t>0230181090</t>
  </si>
  <si>
    <t>0230185500</t>
  </si>
  <si>
    <t>0230189700</t>
  </si>
  <si>
    <t>0230280090</t>
  </si>
  <si>
    <t>0230280100</t>
  </si>
  <si>
    <t>0230280110</t>
  </si>
  <si>
    <t>0230281400</t>
  </si>
  <si>
    <t>03202R0820+03202Д0820</t>
  </si>
  <si>
    <t>0341180200</t>
  </si>
  <si>
    <t>0740180350</t>
  </si>
  <si>
    <t>0740180360</t>
  </si>
  <si>
    <t>0740280370</t>
  </si>
  <si>
    <t>0840182400</t>
  </si>
  <si>
    <t>4890051180</t>
  </si>
  <si>
    <t>4890051200</t>
  </si>
  <si>
    <t>021EВ51792</t>
  </si>
  <si>
    <t>0220381120</t>
  </si>
  <si>
    <t>0230150502</t>
  </si>
  <si>
    <t>0230181290</t>
  </si>
  <si>
    <t>02301R3031</t>
  </si>
  <si>
    <t>0230281010</t>
  </si>
  <si>
    <t>1230181060</t>
  </si>
  <si>
    <t>1230186500</t>
  </si>
  <si>
    <t>1230189100</t>
  </si>
  <si>
    <t>221F281080</t>
  </si>
  <si>
    <t>221F281170</t>
  </si>
  <si>
    <t>4990081220</t>
  </si>
  <si>
    <t>5190081160</t>
  </si>
  <si>
    <t>5190081250</t>
  </si>
  <si>
    <t>утверждено Законом об областном бюджете на 01.10.2024</t>
  </si>
  <si>
    <t>утверждено сводной бюджетной росписью на 01.10.2024</t>
  </si>
  <si>
    <t>исполнено на 01.10.2024</t>
  </si>
  <si>
    <t>утверждено Законом об областном бюджете на 01.07.2024</t>
  </si>
  <si>
    <t>утверждено сводной бюджетной росписью на 01.07.2024</t>
  </si>
  <si>
    <t>исполнено на 01.07.2024</t>
  </si>
  <si>
    <t>Нераспределенные средства</t>
  </si>
  <si>
    <t>Приложение 11 к Закону Ивановской области "Об областном бюджете на 2024 год и на плановый период 2025 и 2026 годов" от 22.12.2023 № 77-ОЗ (ред. от 01.07.2024) Таблица 1, 2</t>
  </si>
  <si>
    <t>Приложение 11 к Закону Ивановской области "Об областном бюджете на 2024 год и на плановый период 2025 и 2026 годов" от 22.12.2023 № 77-ОЗ (ред. от 01.07.2024) Таблица 3</t>
  </si>
  <si>
    <t>Приложение 11 к Закону Ивановской области "Об областном бюджете на 2024 год и на плановый период 2025 и 2026 годов" от 22.12.2023 № 77-ОЗ (ред. от 01.07.2024) Таблица 4</t>
  </si>
  <si>
    <t>Приложение 11 к Закону Ивановской области "Об областном бюджете на 2024 год и на плановый период 2025 и 2026 годов" от 22.12.2023 № 77-ОЗ (ред. от 01.07.2024) Таблица 5</t>
  </si>
  <si>
    <t>Приложение 11 к Закону Ивановской области "Об областном бюджете на 2024 год и на плановый период 2025 и 2026 годов" от 22.12.2023 № 77-ОЗ (ред. от 01.07.2024) Таблица 6</t>
  </si>
  <si>
    <t>Приложение 11 к Закону Ивановской области "Об областном бюджете на 2024 год и на плановый период 2025 и 2026 годов" от 22.12.2023 № 77-ОЗ (ред. от 01.07.2024) Таблица 7, Постановление Правительства Ивановской области от 17.04.2024 № 157-п "О распределении субсидий бюджетам муниципальных образований Ивановской области на модернизацию школьных систем образования в рамках регионального проекта "Модернизация школьной системы образования Ивановской области" государственной программы Ивановской области "Развитие образования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</si>
  <si>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7, Постановление Правительства Ивановской области от 29.08.2024 № 381-п "О внесении изменений в распределение субсидий бюджетам муниципальных образований Ивановской области на модернизацию школьных систем образования на 2024 год и на плановый период 2025 и 2026 годов, утвержденное Законом Ивановской области от 22.12.2023 № 77-ОЗ "Об областном бюджете на 2024 год и на плановый период 2025 и 2026 годов" (таблица 7 приложения 11)",  Постановление Правительства Ивановской области от 06.09.2024 № 392-п "О внесении изменений в распределение субсидий бюджетам муниципальных образований Ивановской области на модернизацию школьных систем образования на 2024 год и на плановый период 2025 и 2026 годов, утвержденное Законом Ивановской области от 22.12.2023 № 77-ОЗ "Об областном бюджете на 2024 год и на плановый период 2025 и 2026 годов" (таблица 7 приложения 11)"</t>
  </si>
  <si>
    <t>Приложение 11 к Закону Ивановской области "Об областном бюджете на 2024 год и на плановый период 2025 и 2026 годов" от 22.12.2023 № 77-ОЗ (ред. от 01.07.2024) Таблица 8,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</si>
  <si>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87</t>
  </si>
  <si>
    <t>Постановление Правительства Ивановской области от 06.05.2024 № 196-п (ред. от 05.08.2024)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</si>
  <si>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77, Сводная бюджетная роспись, Постановление Правительства Ивановской области от 29.08.2024 № 383-п "О внесении изменений в распределение субсидий бюджетам муниципальных образований Ивановской области на реализацию мероприятий по капитальному ремонту объектов образования в 2024 году, утвержденное Законом Ивановской области от 22.12.2023 № 77-ОЗ "Об областном бюджете на 2024 год и на плановый период 2025 и 2026 годов" (таблица 77 приложения 11)"</t>
  </si>
  <si>
    <t>Приложение 11 к Закону Ивановской области "Об областном бюджете на 2024 год и на плановый период 2025 и 2026 годов" от 22.12.2023 № 77-ОЗ (ред. от 01.07.2024) Таблица 91</t>
  </si>
  <si>
    <t>Приложение 11 к Закону Ивановской области "Об областном бюджете на 2024 год и на плановый период 2025 и 2026 годов" от 22.12.2023 № 77-ОЗ (ред. от 01.07.2024)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</si>
  <si>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10</t>
  </si>
  <si>
    <t>Приложение 11 к Закону Ивановской области "Об областном бюджете на 2024 год и на плановый период 2025 и 2026 годов" от 22.12.2023 № 77-ОЗ (ред. от 01.07.2024) Таблица 11</t>
  </si>
  <si>
    <t>Приложение 11 к Закону Ивановской области "Об областном бюджете на 2024 год и на плановый период 2025 и 2026 годов" от 22.12.2023 № 77-ОЗ (ред. от 01.07.2024)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</si>
  <si>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(ред. от 01.07.2024) Таблица 13</t>
  </si>
  <si>
    <t>Приложение 11 к Закону Ивановской области "Об областном бюджете на 2024 год и на плановый период 2025 и 2026 годов" от 22.12.2023 № 77-ОЗ (ред. от 01.07.2024) Таблица 14</t>
  </si>
  <si>
    <t>Постановление Правительства Ивановской области от 25.07.2024 № 334-п "О распределении субсидий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 в 2024 году"</t>
  </si>
  <si>
    <t>Постановление Правительства Ивановской области от 24.07.2024 № 323-п "О распределении субсидий бюджетам муниципальных образований Ивановской области на поддержку и продвижение событийных мероприятий, направленных на развитие туризма, в 2024 году"</t>
  </si>
  <si>
    <t>Приложение 11 к Закону Ивановской области "Об областном бюджете на 2024 год и на плановый период 2025 и 2026 годов" от 22.12.2023 № 77-ОЗ (ред. от 01.07.2024) Таблица 15</t>
  </si>
  <si>
    <t>Приложение 11 к Закону Ивановской области "Об областном бюджете на 2024 год и на плановый период 2025 и 2026 годов" от 22.12.2023 № 77-ОЗ (ред. от 01.07.2024) Таблица 16</t>
  </si>
  <si>
    <t>Приложение 11 к Закону Ивановской области "Об областном бюджете на 2024 год и на плановый период 2025 и 2026 годов" от 22.12.2023 № 77-ОЗ (ред. от 01.07.2024) Таблица 17</t>
  </si>
  <si>
    <t>Приложение 11 к Закону Ивановской области "Об областном бюджете на 2024 год и на плановый период 2025 и 2026 годов" от 22.12.2023 № 77-ОЗ (ред. от 01.07.2024) Таблица 88</t>
  </si>
  <si>
    <t>Приложение 11 к Закону Ивановской области "Об областном бюджете на 2024 год и на плановый период 2025 и 2026 годов" от 22.12.2023 № 77-ОЗ (ред. от 01.07.2024) Таблица 18</t>
  </si>
  <si>
    <t>Приложение 11 к Закону Ивановской области "Об областном бюджете на 2024 год и на плановый период 2025 и 2026 годов" от 22.12.2023 № 77-ОЗ (ред. от 01.07.2024) Таблица 19</t>
  </si>
  <si>
    <t>Постановление Правительства Ивановской области от 05.06.2024 № 246-п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2024 году"</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</si>
  <si>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</si>
  <si>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Постановление Правительства Ивановской области от 23.09.2024 № 419-п "О распределении субсидий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 в 2024 году"</t>
  </si>
  <si>
    <t>Приложение 11 к Закону Ивановской области "Об областном бюджете на 2024 год и на плановый период 2025 и 2026 годов" от 22.12.2023 № 77-ОЗ (ред. от 01.07.2024) Таблица 92</t>
  </si>
  <si>
    <t>Приложение 11 к Закону Ивановской области "Об областном бюджете на 2024 год и на плановый период 2025 и 2026 годов" от 22.12.2023 № 77-ОЗ (ред. от 01.07.2024) Таблица 20</t>
  </si>
  <si>
    <t>Постановление Правительства Ивановской области от 04.12.2023 № 576-п (ред. от 29.08.2024)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</si>
  <si>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Постановление Правительства Ивановской области от 08.02.2024 № 35-п (ред. от 26.09.2024)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</si>
  <si>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Постановление Правительства Ивановской области от 25.03.2024 № 108-п (ред. от 26.09.2024)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</si>
  <si>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Постановление Правительства Ивановской области от 22.02.2024 № 53-п (ред. от 18.09.2024)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</si>
  <si>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Постановление Правительства Ивановской области от 01.02.2024 № 22-п (ред. от 08.07.2024)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</si>
  <si>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23-п (ред. от 18.07.2024)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</si>
  <si>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Сводная бюджетная роспись, Постановление Правительства Ивановской области от 23.09.2024 № 430-п "О распределении субсидий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</si>
  <si>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86</t>
  </si>
  <si>
    <t>Приложение 11 к Закону Ивановской области "Об областном бюджете на 2024 год и на плановый период 2025 и 2026 годов" от 22.12.2023 № 77-ОЗ (ред. от 01.07.2024) Таблица 21,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</si>
  <si>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22</t>
  </si>
  <si>
    <t>Приложение 11 к Закону Ивановской области "Об областном бюджете на 2024 год и на плановый период 2025 и 2026 годов" от 22.12.2023 № 77-ОЗ (ред. от 01.07.2024) Таблица 23</t>
  </si>
  <si>
    <t>Приложение 11 к Закону Ивановской области "Об областном бюджете на 2024 год и на плановый период 2025 и 2026 годов" от 22.12.2023 № 77-ОЗ (ред. от 01.07.2024) Таблица 24</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</si>
  <si>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</si>
  <si>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Приложение 11 к Закону Ивановской области "Об областном бюджете на 2024 год и на плановый период 2025 и 2026 годов" от 22.12.2023 № 77-ОЗ (ред. от 01.07.2024) Таблица 26</t>
  </si>
  <si>
    <t>Приложение 11 к Закону Ивановской области "Об областном бюджете на 2024 год и на плановый период 2025 и 2026 годов" от 22.12.2023 № 77-ОЗ (ред. от 01.07.2024) Таблица 27</t>
  </si>
  <si>
    <t>Приложение 11 к Закону Ивановской области "Об областном бюджете на 2024 год и на плановый период 2025 и 2026 годов" от 22.12.2023 № 77-ОЗ (ред. от 01.07.2024) Таблица 28</t>
  </si>
  <si>
    <t>Приложение 11 к Закону Ивановской области "Об областном бюджете на 2024 год и на плановый период 2025 и 2026 годов" от 22.12.2023 № 77-ОЗ (ред. от 01.07.2024) Таблица 29</t>
  </si>
  <si>
    <t>Приложение 11 к Закону Ивановской области "Об областном бюджете на 2024 год и на плановый период 2025 и 2026 годов" от 22.12.2023 № 77-ОЗ (ред. от 01.07.2024) Таблица 30</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</si>
  <si>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</si>
  <si>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Приложение 11 к Закону Ивановской области "Об областном бюджете на 2024 год и на плановый период 2025 и 2026 годов" от 22.12.2023 № 77-ОЗ (ред. от 01.07.2024) Таблица 31, Сводная бюджетная роспись</t>
  </si>
  <si>
    <t>Постановление Правительства Ивановской области от 25.01.2024 № 18-п (ред. от 27.06.2024)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</si>
  <si>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Постановление Правительства Ивановской области от 24.07.2024 № 321-п (ред. от 15.08.2024) "О распределении 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</si>
  <si>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33</t>
  </si>
  <si>
    <t>Приложение 11 к Закону Ивановской области "Об областном бюджете на 2024 год и на плановый период 2025 и 2026 годов" от 22.12.2023 № 77-ОЗ (ред. от 01.07.2024) Таблица 34</t>
  </si>
  <si>
    <t>Приложение 11 к Закону Ивановской области "Об областном бюджете на 2024 год и на плановый период 2025 и 2026 годов" от 22.12.2023 № 77-ОЗ (ред. от 01.07.2024) Таблица 35</t>
  </si>
  <si>
    <t>Приложение 11 к Закону Ивановской области "Об областном бюджете на 2024 год и на плановый период 2025 и 2026 годов" от 22.12.2023 № 77-ОЗ (ред. от 01.07.2024) Таблица 36</t>
  </si>
  <si>
    <t>Приложение 11 к Закону Ивановской области "Об областном бюджете на 2024 год и на плановый период 2025 и 2026 годов" от 22.12.2023 № 77-ОЗ (ред. от 01.07.2024) Таблица 37</t>
  </si>
  <si>
    <t>Приложение 11 к Закону Ивановской области "Об областном бюджете на 2024 год и на плановый период 2025 и 2026 годов" от 22.12.2023 № 77-ОЗ (ред. от 01.07.2024) Таблица 38</t>
  </si>
  <si>
    <t>Приложение 11 к Закону Ивановской области "Об областном бюджете на 2024 год и на плановый период 2025 и 2026 годов" от 22.12.2023 № 77-ОЗ (ред. от 01.07.2024) Таблица 39</t>
  </si>
  <si>
    <t>Приложение 11 к Закону Ивановской области "Об областном бюджете на 2024 год и на плановый период 2025 и 2026 годов" от 22.12.2023 № 77-ОЗ (ред. от 01.07.2024) Таблица 40</t>
  </si>
  <si>
    <t>Приложение 11 к Закону Ивановской области "Об областном бюджете на 2024 год и на плановый период 2025 и 2026 годов" от 22.12.2023 № 77-ОЗ (ред. от 01.07.2024) Таблица 79</t>
  </si>
  <si>
    <t>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</si>
  <si>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42</t>
  </si>
  <si>
    <t>Приложение 11 к Закону Ивановской области "Об областном бюджете на 2024 год и на плановый период 2025 и 2026 годов" от 22.12.2023 № 77-ОЗ (ред. от 01.07.2024) Таблица 43</t>
  </si>
  <si>
    <t>Приложение 11 к Закону Ивановской области "Об областном бюджете на 2024 год и на плановый период 2025 и 2026 годов" от 22.12.2023 № 77-ОЗ (ред. от 01.07.2024) Таблица 82</t>
  </si>
  <si>
    <t>Приложение 11 к Закону Ивановской области "Об областном бюджете на 2024 год и на плановый период 2025 и 2026 годов" от 22.12.2023 № 77-ОЗ (ред. от 01.07.2024) Таблица 89</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</si>
  <si>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</si>
  <si>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Приложение 11 к Закону Ивановской области "Об областном бюджете на 2024 год и на плановый период 2025 и 2026 годов" от 22.12.2023 № 77-ОЗ (ред. от 01.07.2024) Таблица 80</t>
  </si>
  <si>
    <t>Приложение 11 к Закону Ивановской области "Об областном бюджете на 2024 год и на плановый период 2025 и 2026 годов" от 22.12.2023 № 77-ОЗ (ред. от 01.07.2024) Таблица 81</t>
  </si>
  <si>
    <t>Приложение 11 к Закону Ивановской области "Об областном бюджете на 2024 год и на плановый период 2025 и 2026 годов" от 22.12.2023 № 77-ОЗ (ред. от 01.07.2024)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</si>
  <si>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45</t>
  </si>
  <si>
    <t>Приложение 11 к Закону Ивановской области "Об областном бюджете на 2024 год и на плановый период 2025 и 2026 годов" от 22.12.2023 № 77-ОЗ (ред. от 01.07.2024) Таблица 46</t>
  </si>
  <si>
    <t>Приложение 11 к Закону Ивановской области "Об областном бюджете на 2024 год и на плановый период 2025 и 2026 годов" от 22.12.2023 № 77-ОЗ (ред. от 01.07.2024) Таблица 47</t>
  </si>
  <si>
    <t>Приложение 11 к Закону Ивановской области "Об областном бюджете на 2024 год и на плановый период 2025 и 2026 годов" от 22.12.2023 № 77-ОЗ (ред. от 01.07.2024) Таблица 48</t>
  </si>
  <si>
    <t>Приложение 11 к Закону Ивановской области "Об областном бюджете на 2024 год и на плановый период 2025 и 2026 годов" от 22.12.2023 № 77-ОЗ (ред. от 01.07.2024) Таблица 49</t>
  </si>
  <si>
    <t>Приложение 11 к Закону Ивановской области "Об областном бюджете на 2024 год и на плановый период 2025 и 2026 годов" от 22.12.2023 № 77-ОЗ (ред. от 01.07.2024) Таблица 78</t>
  </si>
  <si>
    <t>Приложение 11 к Закону Ивановской области "Об областном бюджете на 2024 год и на плановый период 2025 и 2026 годов" от 22.12.2023 № 77-ОЗ (ред. от 01.07.2024) Таблица 93</t>
  </si>
  <si>
    <t>Приложение 11 к Закону Ивановской области "Об областном бюджете на 2024 год и на плановый период 2025 и 2026 годов" от 22.12.2023 № 77-ОЗ (ред. от 01.07.2024) Таблица 50</t>
  </si>
  <si>
    <t>Приложение 11 к Закону Ивановской области "Об областном бюджете на 2024 год и на плановый период 2025 и 2026 годов" от 22.12.2023 № 77-ОЗ (ред. от 01.07.2024) Таблица 25</t>
  </si>
  <si>
    <t>Приложение 11 к Закону Ивановской области "Об областном бюджете на 2024 год и на плановый период 2025 и 2026 годов" от 22.12.2023 № 77-ОЗ (ред. от 01.07.2024) Таблица 51</t>
  </si>
  <si>
    <t>Приложение 11 к Закону Ивановской области "Об областном бюджете на 2024 год и на плановый период 2025 и 2026 годов" от 22.12.2023 № 77-ОЗ (ред. от 01.07.2024) Таблица 52</t>
  </si>
  <si>
    <t>Приложение 11 к Закону Ивановской области "Об областном бюджете на 2024 год и на плановый период 2025 и 2026 годов" от 22.12.2023 № 77-ОЗ (ред. от 01.07.2024) Таблица 53</t>
  </si>
  <si>
    <t>Приложение 11 к Закону Ивановской области "Об областном бюджете на 2024 год и на плановый период 2025 и 2026 годов" от 22.12.2023 № 77-ОЗ (ред. от 01.07.2024) Таблица 54</t>
  </si>
  <si>
    <t>Приложение 11 к Закону Ивановской области "Об областном бюджете на 2024 год и на плановый период 2025 и 2026 годов" от 22.12.2023 № 77-ОЗ (ред. от 01.07.2024) Таблица 55</t>
  </si>
  <si>
    <t>Приложение 11 к Закону Ивановской области "Об областном бюджете на 2024 год и на плановый период 2025 и 2026 годов" от 22.12.2023 № 77-ОЗ (ред. от 01.07.2024) Таблица 56</t>
  </si>
  <si>
    <t>Приложение 11 к Закону Ивановской области "Об областном бюджете на 2024 год и на плановый период 2025 и 2026 годов" от 22.12.2023 № 77-ОЗ (ред. от 01.07.2024) Таблица 57</t>
  </si>
  <si>
    <t>Приложение 11 к Закону Ивановской области "Об областном бюджете на 2024 год и на плановый период 2025 и 2026 годов" от 22.12.2023 № 77-ОЗ (ред. от 01.07.2024) Таблица 58</t>
  </si>
  <si>
    <t>Приложение 11 к Закону Ивановской области "Об областном бюджете на 2024 год и на плановый период 2025 и 2026 годов" от 22.12.2023 № 77-ОЗ (ред. от 01.07.2024) Таблица 59</t>
  </si>
  <si>
    <t>Приложение 11 к Закону Ивановской области "Об областном бюджете на 2024 год и на плановый период 2025 и 2026 годов" от 22.12.2023 № 77-ОЗ (ред. от 01.07.2024) Таблица 60</t>
  </si>
  <si>
    <t>Приложение 11 к Закону Ивановской области "Об областном бюджете на 2024 год и на плановый период 2025 и 2026 годов" от 22.12.2023 № 77-ОЗ (ред. от 01.07.2024) Таблица 61</t>
  </si>
  <si>
    <t>Приложение 11 к Закону Ивановской области "Об областном бюджете на 2024 год и на плановый период 2025 и 2026 годов" от 22.12.2023 № 77-ОЗ (ред. от 01.07.2024) Таблица 85</t>
  </si>
  <si>
    <t>Приложение 11 к Закону Ивановской области "Об областном бюджете на 2024 год и на плановый период 2025 и 2026 годов" от 22.12.2023 № 77-ОЗ (ред. от 01.07.2024) Таблица 62</t>
  </si>
  <si>
    <t>Приложение 11 к Закону Ивановской области "Об областном бюджете на 2024 год и на плановый период 2025 и 2026 годов" от 22.12.2023 № 77-ОЗ (ред. от 01.07.2024) Таблица 63</t>
  </si>
  <si>
    <t>Приложение 11 к Закону Ивановской области "Об областном бюджете на 2024 год и на плановый период 2025 и 2026 годов" от 22.12.2023 № 77-ОЗ (ред. от 01.07.2024) Таблица 64</t>
  </si>
  <si>
    <t>Приложение 11 к Закону Ивановской области "Об областном бюджете на 2024 год и на плановый период 2025 и 2026 годов" от 22.12.2023 № 77-ОЗ (ред. от 01.07.2024) Таблица 65</t>
  </si>
  <si>
    <t>Приложение 11 к Закону Ивановской области "Об областном бюджете на 2024 год и на плановый период 2025 и 2026 годов" от 22.12.2023 № 77-ОЗ (ред. от 01.07.2024) Таблица 66</t>
  </si>
  <si>
    <t>Приложение 11 к Закону Ивановской области "Об областном бюджете на 2024 год и на плановый период 2025 и 2026 годов" от 22.12.2023 № 77-ОЗ (ред. от 01.07.2024) Таблица 67</t>
  </si>
  <si>
    <t>Приложение 11 к Закону Ивановской области "Об областном бюджете на 2024 год и на плановый период 2025 и 2026 годов" от 22.12.2023 № 77-ОЗ (ред. от 01.07.2024) Таблица 68</t>
  </si>
  <si>
    <t>Приложение 11 к Закону Ивановской области "Об областном бюджете на 2024 год и на плановый период 2025 и 2026 годов" от 22.12.2023 № 77-ОЗ (ред. от 01.07.2024) Таблица 69</t>
  </si>
  <si>
    <t>Приложение 11 к Закону Ивановской области "Об областном бюджете на 2024 год и на плановый период 2025 и 2026 годов" от 22.12.2023 № 77-ОЗ (ред. от 01.07.2024) Таблица 70</t>
  </si>
  <si>
    <t>Приложение 11 к Закону Ивановской области "Об областном бюджете на 2024 год и на плановый период 2025 и 2026 годов" от 22.12.2023 № 77-ОЗ (ред. от 01.07.2024) Таблица 84</t>
  </si>
  <si>
    <t>Приложение 11 к Закону Ивановской области "Об областном бюджете на 2024 год и на плановый период 2025 и 2026 годов" от 22.12.2023 № 77-ОЗ (ред. от 01.07.2024) Таблица 71</t>
  </si>
  <si>
    <t>Приложение 11 к Закону Ивановской области "Об областном бюджете на 2024 год и на плановый период 2025 и 2026 годов" от 22.12.2023 № 77-ОЗ (ред. от 01.07.2024) Таблица 72</t>
  </si>
  <si>
    <t>Постановление Правительства Ивановской области от 08.07.2024 № 283-п "О распределении иных межбюджетных трансфертов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 в 2024 - 2026 годах и о признании утратившими силу некоторых постановлений Правительства Ивановской области"</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</si>
  <si>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</si>
  <si>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Постановление Правительства Ивановской области от 15.02.2024 № 42-п (ред. от 19.08.2024)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</si>
  <si>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Приложение 11 к Закону Ивановской области "Об областном бюджете на 2024 год и на плановый период 2025 и 2026 годов" от 22.12.2023 № 77-ОЗ (ред. от 01.07.2024) Таблица 73, Постановление Правительства Ивановской области от 03.06.2024 № 233-п "Об утверждении распределения иного межбюджетного трансферта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</si>
  <si>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74</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</si>
  <si>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</si>
  <si>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Приложение 11 к Закону Ивановской области "Об областном бюджете на 2024 год и на плановый период 2025 и 2026 годов" от 22.12.2023 № 77-ОЗ (ред. от 01.07.2024) Таблица 75</t>
  </si>
  <si>
    <t>Приложение 11 к Закону Ивановской области "Об областном бюджете на 2024 год и на плановый период 2025 и 2026 годов" от 22.12.2023 № 77-ОЗ (ред. от 01.07.2024) Таблица 76</t>
  </si>
  <si>
    <t>Приложение 11 к Закону Ивановской области "Об областном бюджете на 2024 год и на плановый период 2025 и 2026 годов" от 22.12.2023 № 77-ОЗ (ред. от 01.07.2024) Таблица 83</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</si>
  <si>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</si>
  <si>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</si>
  <si>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</si>
  <si>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</si>
  <si>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</si>
  <si>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</si>
  <si>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</si>
  <si>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</si>
  <si>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</si>
  <si>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</si>
  <si>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</si>
  <si>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</si>
  <si>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</si>
  <si>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</si>
  <si>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</si>
  <si>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</si>
  <si>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</si>
  <si>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</si>
  <si>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</si>
  <si>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</si>
  <si>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</si>
  <si>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</si>
  <si>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</si>
  <si>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</si>
  <si>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</si>
  <si>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r>
      <t xml:space="preserve">  </t>
    </r>
    <r>
      <rPr>
        <b/>
        <i/>
        <sz val="10"/>
        <rFont val="Times New Roman"/>
        <family val="1"/>
        <charset val="204"/>
      </rPr>
      <t>Заволжское г/п</t>
    </r>
  </si>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</sst>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b/>
      <sz val="10"/>
      <name val="Arial Cyr"/>
      <family val="2"/>
      <charset val="204"/>
    </font>
    <font>
      <sz val="11"/>
      <color theme="1"/>
      <name val="Times New Roman"/>
      <family val="1"/>
      <charset val="204"/>
    </font>
    <font>
      <sz val="10"/>
      <name val="Times New Roman"/>
      <family val="1"/>
      <charset val="204"/>
    </font>
    <font>
      <sz val="14"/>
      <name val="Times New Roman"/>
      <family val="1"/>
      <charset val="204"/>
    </font>
    <font>
      <b/>
      <sz val="10"/>
      <name val="Times New Roman"/>
      <family val="1"/>
      <charset val="204"/>
    </font>
    <font>
      <sz val="11"/>
      <name val="Times New Roman"/>
      <family val="1"/>
      <charset val="204"/>
    </font>
    <font>
      <b/>
      <i/>
      <sz val="10"/>
      <name val="Times New Roman"/>
      <family val="1"/>
      <charset val="204"/>
    </font>
    <font>
      <sz val="10"/>
      <color theme="1"/>
      <name val="Times New Roman"/>
      <family val="1"/>
      <charset val="204"/>
    </font>
    <font>
      <sz val="10"/>
      <color rgb="FF000000"/>
      <name val="Arial Cyr"/>
      <family val="2"/>
    </font>
    <font>
      <b/>
      <sz val="10"/>
      <color rgb="FF000000"/>
      <name val="Arial Cyr"/>
      <family val="2"/>
    </font>
    <font>
      <sz val="10"/>
      <color rgb="FF000000"/>
      <name val="Arial Cyr"/>
    </font>
    <font>
      <sz val="11"/>
      <color rgb="FF000000"/>
      <name val="Times New Roman"/>
      <family val="1"/>
      <charset val="204"/>
    </font>
    <font>
      <b/>
      <sz val="11"/>
      <color rgb="FF000000"/>
      <name val="Times New Roman"/>
      <family val="1"/>
      <charset val="204"/>
    </font>
    <font>
      <sz val="12"/>
      <color theme="1"/>
      <name val="Times New Roman"/>
      <family val="1"/>
      <charset val="204"/>
    </font>
    <font>
      <sz val="12"/>
      <color rgb="FF000000"/>
      <name val="Times New Roman"/>
      <family val="1"/>
      <charset val="204"/>
    </font>
  </fonts>
  <fills count="9">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FF"/>
        <bgColor auto="1"/>
      </patternFill>
    </fill>
    <fill>
      <patternFill patternType="solid">
        <fgColor rgb="FFFFFF9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 fontId="9" fillId="0" borderId="16">
      <alignment horizontal="right" vertical="top" shrinkToFit="1"/>
    </xf>
    <xf numFmtId="4" fontId="10" fillId="0" borderId="16">
      <alignment horizontal="right" vertical="top" shrinkToFit="1"/>
    </xf>
    <xf numFmtId="0" fontId="11" fillId="0" borderId="16">
      <alignment horizontal="center" vertical="center" wrapText="1"/>
    </xf>
    <xf numFmtId="4" fontId="10" fillId="7" borderId="16">
      <alignment horizontal="right" vertical="top" shrinkToFit="1"/>
    </xf>
    <xf numFmtId="4" fontId="10" fillId="8" borderId="16">
      <alignment horizontal="right" vertical="top" shrinkToFit="1"/>
    </xf>
  </cellStyleXfs>
  <cellXfs count="175">
    <xf numFmtId="0" fontId="0" fillId="0" borderId="0" xfId="0"/>
    <xf numFmtId="0" fontId="0" fillId="0" borderId="0" xfId="0" applyFill="1"/>
    <xf numFmtId="0" fontId="1" fillId="0" borderId="0" xfId="0" applyFont="1" applyFill="1" applyAlignment="1">
      <alignment wrapText="1"/>
    </xf>
    <xf numFmtId="0" fontId="1" fillId="0" borderId="0" xfId="0" applyFont="1" applyFill="1" applyAlignment="1">
      <alignment horizontal="center" wrapText="1"/>
    </xf>
    <xf numFmtId="0" fontId="3" fillId="3" borderId="2" xfId="0" applyFont="1" applyFill="1" applyBorder="1" applyAlignment="1">
      <alignment vertical="center" wrapText="1"/>
    </xf>
    <xf numFmtId="0" fontId="2" fillId="0" borderId="0" xfId="0" applyFont="1" applyBorder="1"/>
    <xf numFmtId="0" fontId="2" fillId="0" borderId="0" xfId="0" applyFont="1"/>
    <xf numFmtId="0" fontId="3" fillId="3" borderId="7" xfId="0" applyFont="1" applyFill="1" applyBorder="1" applyAlignment="1">
      <alignment vertical="center" wrapText="1"/>
    </xf>
    <xf numFmtId="0" fontId="2" fillId="0" borderId="12" xfId="0" applyFont="1" applyFill="1" applyBorder="1" applyAlignment="1">
      <alignment horizontal="center" vertical="center" wrapText="1"/>
    </xf>
    <xf numFmtId="0" fontId="2" fillId="0" borderId="0" xfId="0" applyFont="1" applyFill="1" applyBorder="1"/>
    <xf numFmtId="0" fontId="4" fillId="3" borderId="13" xfId="0" applyFont="1" applyFill="1" applyBorder="1" applyAlignment="1">
      <alignment vertical="center" wrapText="1"/>
    </xf>
    <xf numFmtId="0" fontId="2" fillId="6" borderId="14" xfId="0" applyFont="1" applyFill="1" applyBorder="1" applyAlignment="1">
      <alignment horizontal="center" vertical="center"/>
    </xf>
    <xf numFmtId="49" fontId="2" fillId="6" borderId="6" xfId="0" applyNumberFormat="1" applyFont="1" applyFill="1" applyBorder="1" applyAlignment="1">
      <alignment horizontal="center" vertical="center" wrapText="1"/>
    </xf>
    <xf numFmtId="49" fontId="2" fillId="6" borderId="12" xfId="0" applyNumberFormat="1" applyFont="1" applyFill="1" applyBorder="1" applyAlignment="1">
      <alignment horizontal="center" vertical="center" wrapText="1"/>
    </xf>
    <xf numFmtId="49" fontId="2" fillId="6" borderId="15"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5" fillId="3" borderId="12" xfId="0" applyFont="1" applyFill="1" applyBorder="1" applyAlignment="1">
      <alignment vertical="top" wrapText="1"/>
    </xf>
    <xf numFmtId="0" fontId="6" fillId="4" borderId="1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4" borderId="14"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wrapText="1"/>
    </xf>
    <xf numFmtId="0" fontId="7" fillId="3" borderId="12" xfId="0" applyFont="1" applyFill="1" applyBorder="1" applyAlignment="1">
      <alignment vertical="top" wrapText="1"/>
    </xf>
    <xf numFmtId="4" fontId="2" fillId="4" borderId="6" xfId="0" applyNumberFormat="1" applyFont="1" applyFill="1" applyBorder="1" applyAlignment="1">
      <alignment wrapText="1"/>
    </xf>
    <xf numFmtId="4" fontId="2" fillId="5" borderId="6" xfId="0" applyNumberFormat="1" applyFont="1" applyFill="1" applyBorder="1" applyAlignment="1">
      <alignment wrapText="1"/>
    </xf>
    <xf numFmtId="2" fontId="2" fillId="0" borderId="6" xfId="0" applyNumberFormat="1" applyFont="1" applyFill="1" applyBorder="1" applyAlignment="1">
      <alignment wrapText="1"/>
    </xf>
    <xf numFmtId="2" fontId="2" fillId="0" borderId="6" xfId="0" applyNumberFormat="1" applyFont="1" applyBorder="1" applyAlignment="1">
      <alignment wrapText="1"/>
    </xf>
    <xf numFmtId="2" fontId="2" fillId="0" borderId="6" xfId="0" applyNumberFormat="1" applyFont="1" applyBorder="1" applyAlignment="1">
      <alignment horizontal="right" vertical="center" wrapText="1"/>
    </xf>
    <xf numFmtId="4" fontId="2" fillId="0" borderId="6" xfId="0" applyNumberFormat="1" applyFont="1" applyBorder="1" applyAlignment="1">
      <alignment horizontal="right" vertical="center" wrapText="1"/>
    </xf>
    <xf numFmtId="4" fontId="2" fillId="0" borderId="6" xfId="0" applyNumberFormat="1" applyFont="1" applyBorder="1" applyAlignment="1">
      <alignment wrapText="1"/>
    </xf>
    <xf numFmtId="4" fontId="2" fillId="0" borderId="6" xfId="0" applyNumberFormat="1" applyFont="1" applyFill="1" applyBorder="1" applyAlignment="1">
      <alignment wrapText="1"/>
    </xf>
    <xf numFmtId="2" fontId="2" fillId="4" borderId="14" xfId="0" applyNumberFormat="1" applyFont="1" applyFill="1" applyBorder="1" applyAlignment="1">
      <alignment wrapText="1"/>
    </xf>
    <xf numFmtId="2" fontId="2" fillId="0" borderId="6" xfId="0" applyNumberFormat="1" applyFont="1" applyBorder="1" applyAlignment="1">
      <alignment horizontal="center" vertical="center" wrapText="1"/>
    </xf>
    <xf numFmtId="2" fontId="2" fillId="0" borderId="6" xfId="0" applyNumberFormat="1" applyFont="1" applyFill="1" applyBorder="1" applyAlignment="1">
      <alignment horizontal="right" vertical="center" wrapText="1"/>
    </xf>
    <xf numFmtId="2" fontId="2" fillId="0" borderId="6" xfId="0" applyNumberFormat="1" applyFont="1" applyBorder="1" applyAlignment="1">
      <alignment vertical="center" wrapText="1"/>
    </xf>
    <xf numFmtId="2" fontId="2" fillId="0" borderId="2" xfId="0" applyNumberFormat="1" applyFont="1" applyBorder="1" applyAlignment="1">
      <alignment horizontal="center" vertical="center" wrapText="1"/>
    </xf>
    <xf numFmtId="2" fontId="2" fillId="0" borderId="0" xfId="0" applyNumberFormat="1" applyFont="1" applyBorder="1" applyAlignment="1">
      <alignment wrapText="1"/>
    </xf>
    <xf numFmtId="0" fontId="0" fillId="0" borderId="6" xfId="0" applyBorder="1"/>
    <xf numFmtId="2" fontId="2" fillId="0" borderId="14" xfId="0" applyNumberFormat="1" applyFont="1" applyBorder="1" applyAlignment="1">
      <alignment horizontal="right" vertical="center" wrapText="1"/>
    </xf>
    <xf numFmtId="2" fontId="2" fillId="0" borderId="14" xfId="0" applyNumberFormat="1" applyFont="1" applyBorder="1" applyAlignment="1">
      <alignment wrapText="1"/>
    </xf>
    <xf numFmtId="2" fontId="0" fillId="0" borderId="6" xfId="0" applyNumberFormat="1" applyBorder="1"/>
    <xf numFmtId="2" fontId="5" fillId="0" borderId="6" xfId="0" applyNumberFormat="1" applyFont="1" applyFill="1" applyBorder="1" applyAlignment="1">
      <alignment wrapText="1"/>
    </xf>
    <xf numFmtId="2" fontId="2" fillId="0" borderId="2" xfId="0" applyNumberFormat="1" applyFont="1" applyBorder="1" applyAlignment="1">
      <alignment horizontal="right" vertical="center" wrapText="1"/>
    </xf>
    <xf numFmtId="2" fontId="2" fillId="0" borderId="6" xfId="0" applyNumberFormat="1" applyFont="1" applyBorder="1" applyAlignment="1">
      <alignment horizontal="right" wrapText="1"/>
    </xf>
    <xf numFmtId="2" fontId="2" fillId="0" borderId="6" xfId="0" applyNumberFormat="1" applyFont="1" applyBorder="1" applyAlignment="1">
      <alignment horizontal="center" wrapText="1"/>
    </xf>
    <xf numFmtId="2" fontId="2" fillId="4" borderId="6" xfId="0" applyNumberFormat="1" applyFont="1" applyFill="1" applyBorder="1" applyAlignment="1">
      <alignment horizontal="right" wrapText="1"/>
    </xf>
    <xf numFmtId="2" fontId="2" fillId="0" borderId="6" xfId="0" applyNumberFormat="1" applyFont="1" applyFill="1" applyBorder="1" applyAlignment="1">
      <alignment horizontal="right" wrapText="1"/>
    </xf>
    <xf numFmtId="2" fontId="5" fillId="0" borderId="6" xfId="0" applyNumberFormat="1" applyFont="1" applyFill="1" applyBorder="1" applyAlignment="1">
      <alignment vertical="center" wrapText="1"/>
    </xf>
    <xf numFmtId="2" fontId="2" fillId="4" borderId="6" xfId="0" applyNumberFormat="1" applyFont="1" applyFill="1" applyBorder="1" applyAlignment="1">
      <alignment wrapText="1"/>
    </xf>
    <xf numFmtId="2" fontId="2" fillId="0" borderId="14" xfId="0" applyNumberFormat="1" applyFont="1" applyFill="1" applyBorder="1" applyAlignment="1">
      <alignment vertical="center" wrapText="1"/>
    </xf>
    <xf numFmtId="2" fontId="2" fillId="0" borderId="6" xfId="0" applyNumberFormat="1" applyFont="1" applyFill="1" applyBorder="1" applyAlignment="1">
      <alignment horizontal="center" vertical="center" wrapText="1"/>
    </xf>
    <xf numFmtId="2" fontId="2" fillId="0" borderId="0" xfId="0" applyNumberFormat="1" applyFont="1" applyFill="1" applyBorder="1" applyAlignment="1">
      <alignment wrapText="1"/>
    </xf>
    <xf numFmtId="0" fontId="2" fillId="0" borderId="0" xfId="0" applyFont="1" applyFill="1" applyBorder="1" applyAlignment="1">
      <alignment wrapText="1"/>
    </xf>
    <xf numFmtId="4" fontId="2" fillId="0" borderId="6" xfId="0" applyNumberFormat="1" applyFont="1" applyFill="1" applyBorder="1"/>
    <xf numFmtId="2" fontId="2" fillId="0" borderId="6" xfId="0" applyNumberFormat="1" applyFont="1" applyBorder="1"/>
    <xf numFmtId="4" fontId="8" fillId="0" borderId="6" xfId="0" applyNumberFormat="1" applyFont="1" applyFill="1" applyBorder="1" applyAlignment="1">
      <alignment wrapText="1"/>
    </xf>
    <xf numFmtId="2" fontId="2" fillId="0" borderId="6" xfId="0" applyNumberFormat="1" applyFont="1" applyFill="1" applyBorder="1" applyAlignment="1">
      <alignment vertical="center" wrapText="1"/>
    </xf>
    <xf numFmtId="0" fontId="5" fillId="3" borderId="12" xfId="0" applyFont="1" applyFill="1" applyBorder="1" applyAlignment="1">
      <alignment vertical="center" wrapText="1"/>
    </xf>
    <xf numFmtId="2" fontId="2" fillId="0" borderId="0" xfId="0" applyNumberFormat="1" applyFont="1" applyFill="1"/>
    <xf numFmtId="4" fontId="9" fillId="0" borderId="16" xfId="1" applyNumberFormat="1" applyFill="1" applyProtection="1">
      <alignment horizontal="right" vertical="top" shrinkToFit="1"/>
    </xf>
    <xf numFmtId="2" fontId="10" fillId="0" borderId="16" xfId="2" applyNumberFormat="1" applyFill="1" applyProtection="1">
      <alignment horizontal="right" vertical="top" shrinkToFit="1"/>
    </xf>
    <xf numFmtId="2" fontId="2" fillId="0" borderId="0" xfId="0" applyNumberFormat="1" applyFont="1" applyBorder="1" applyAlignment="1">
      <alignment horizontal="right" vertical="center" wrapText="1"/>
    </xf>
    <xf numFmtId="2" fontId="8" fillId="0" borderId="6" xfId="0" applyNumberFormat="1" applyFont="1" applyBorder="1" applyAlignment="1">
      <alignment wrapText="1"/>
    </xf>
    <xf numFmtId="4" fontId="12" fillId="0" borderId="16" xfId="3" applyNumberFormat="1" applyFont="1" applyFill="1" applyAlignment="1" applyProtection="1">
      <alignment horizontal="right" vertical="top" shrinkToFit="1"/>
    </xf>
    <xf numFmtId="4" fontId="10" fillId="0" borderId="16" xfId="2" applyNumberFormat="1" applyProtection="1">
      <alignment horizontal="right" vertical="top" shrinkToFit="1"/>
    </xf>
    <xf numFmtId="2" fontId="12" fillId="0" borderId="16" xfId="1" applyNumberFormat="1" applyFont="1" applyFill="1" applyProtection="1">
      <alignment horizontal="right" vertical="top" shrinkToFit="1"/>
    </xf>
    <xf numFmtId="2" fontId="13" fillId="0" borderId="16" xfId="4" applyNumberFormat="1" applyFont="1" applyFill="1" applyProtection="1">
      <alignment horizontal="right" vertical="top" shrinkToFit="1"/>
    </xf>
    <xf numFmtId="2" fontId="8" fillId="0" borderId="6" xfId="0" applyNumberFormat="1" applyFont="1" applyBorder="1"/>
    <xf numFmtId="4" fontId="8" fillId="0" borderId="6" xfId="0" applyNumberFormat="1" applyFont="1" applyFill="1" applyBorder="1" applyAlignment="1">
      <alignment vertical="center" wrapText="1"/>
    </xf>
    <xf numFmtId="0" fontId="7" fillId="3" borderId="3" xfId="0" applyFont="1" applyFill="1" applyBorder="1" applyAlignment="1">
      <alignment vertical="top" wrapText="1"/>
    </xf>
    <xf numFmtId="0" fontId="7" fillId="3" borderId="6" xfId="0" applyFont="1" applyFill="1" applyBorder="1" applyAlignment="1">
      <alignment horizontal="right"/>
    </xf>
    <xf numFmtId="4" fontId="2" fillId="2" borderId="6" xfId="0" applyNumberFormat="1" applyFont="1" applyFill="1" applyBorder="1" applyAlignment="1">
      <alignment wrapText="1"/>
    </xf>
    <xf numFmtId="2" fontId="2" fillId="2" borderId="6" xfId="0" applyNumberFormat="1" applyFont="1" applyFill="1" applyBorder="1" applyAlignment="1">
      <alignment horizontal="right" wrapText="1"/>
    </xf>
    <xf numFmtId="4" fontId="2" fillId="5" borderId="6" xfId="0" applyNumberFormat="1" applyFont="1" applyFill="1" applyBorder="1" applyAlignment="1">
      <alignment horizontal="right" wrapText="1"/>
    </xf>
    <xf numFmtId="2" fontId="2" fillId="2" borderId="6" xfId="0" applyNumberFormat="1" applyFont="1" applyFill="1" applyBorder="1" applyAlignment="1">
      <alignment wrapText="1"/>
    </xf>
    <xf numFmtId="2" fontId="2" fillId="2" borderId="6" xfId="0" applyNumberFormat="1" applyFont="1" applyFill="1" applyBorder="1" applyAlignment="1">
      <alignment vertical="center" wrapText="1"/>
    </xf>
    <xf numFmtId="2" fontId="2" fillId="2" borderId="14" xfId="0" applyNumberFormat="1" applyFont="1" applyFill="1" applyBorder="1" applyAlignment="1">
      <alignment wrapText="1"/>
    </xf>
    <xf numFmtId="2" fontId="2" fillId="5" borderId="6" xfId="0" applyNumberFormat="1" applyFont="1" applyFill="1" applyBorder="1" applyAlignment="1">
      <alignment wrapText="1"/>
    </xf>
    <xf numFmtId="2" fontId="2" fillId="2" borderId="14" xfId="0" applyNumberFormat="1" applyFont="1" applyFill="1" applyBorder="1" applyAlignment="1">
      <alignment horizontal="right" wrapText="1"/>
    </xf>
    <xf numFmtId="0" fontId="2" fillId="0" borderId="0" xfId="0" applyFont="1" applyAlignment="1">
      <alignment wrapText="1"/>
    </xf>
    <xf numFmtId="0" fontId="2" fillId="0" borderId="0" xfId="0" applyFont="1" applyAlignment="1">
      <alignment horizontal="right" wrapText="1"/>
    </xf>
    <xf numFmtId="2" fontId="2" fillId="0" borderId="0" xfId="0" applyNumberFormat="1" applyFont="1" applyAlignment="1">
      <alignment wrapText="1"/>
    </xf>
    <xf numFmtId="4" fontId="2" fillId="0" borderId="0" xfId="0" applyNumberFormat="1" applyFont="1" applyFill="1" applyBorder="1" applyAlignment="1">
      <alignment wrapText="1"/>
    </xf>
    <xf numFmtId="0" fontId="0" fillId="0" borderId="0" xfId="0" applyBorder="1" applyAlignment="1">
      <alignment horizontal="right"/>
    </xf>
    <xf numFmtId="4" fontId="10" fillId="0" borderId="0" xfId="5" applyNumberFormat="1" applyFill="1" applyBorder="1" applyProtection="1">
      <alignment horizontal="right" vertical="top" shrinkToFit="1"/>
    </xf>
    <xf numFmtId="0" fontId="0" fillId="0" borderId="0" xfId="0" applyAlignment="1">
      <alignment horizontal="right"/>
    </xf>
    <xf numFmtId="0" fontId="2" fillId="0" borderId="0" xfId="0" applyNumberFormat="1" applyFont="1" applyFill="1" applyBorder="1" applyAlignment="1">
      <alignment wrapText="1"/>
    </xf>
    <xf numFmtId="4" fontId="14" fillId="0" borderId="0" xfId="0" applyNumberFormat="1" applyFont="1" applyFill="1" applyBorder="1" applyAlignment="1">
      <alignment horizontal="right" vertical="center"/>
    </xf>
    <xf numFmtId="0" fontId="14" fillId="0" borderId="0" xfId="0" applyFont="1" applyFill="1" applyBorder="1" applyAlignment="1">
      <alignment horizontal="right" vertical="center"/>
    </xf>
    <xf numFmtId="2" fontId="0" fillId="0" borderId="0" xfId="0" applyNumberFormat="1" applyFill="1" applyBorder="1"/>
    <xf numFmtId="164" fontId="2" fillId="0" borderId="0" xfId="0" applyNumberFormat="1" applyFont="1" applyFill="1" applyBorder="1" applyAlignment="1">
      <alignment wrapText="1"/>
    </xf>
    <xf numFmtId="4" fontId="0" fillId="0" borderId="0" xfId="0" applyNumberFormat="1" applyFill="1" applyBorder="1" applyAlignment="1">
      <alignment horizontal="right"/>
    </xf>
    <xf numFmtId="0" fontId="2" fillId="0" borderId="0" xfId="0" applyFont="1" applyFill="1" applyBorder="1" applyAlignment="1">
      <alignment vertical="top" wrapText="1"/>
    </xf>
    <xf numFmtId="4" fontId="14"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4"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4" fontId="0" fillId="0" borderId="0" xfId="0" applyNumberFormat="1" applyFill="1" applyBorder="1"/>
    <xf numFmtId="2" fontId="2" fillId="0" borderId="0" xfId="0" applyNumberFormat="1" applyFont="1" applyFill="1" applyBorder="1"/>
    <xf numFmtId="2" fontId="2" fillId="0" borderId="0" xfId="0" applyNumberFormat="1" applyFont="1" applyFill="1" applyBorder="1" applyAlignment="1">
      <alignment horizontal="right" wrapText="1"/>
    </xf>
    <xf numFmtId="0" fontId="2" fillId="0" borderId="0" xfId="0" applyFont="1" applyFill="1" applyBorder="1" applyAlignment="1">
      <alignment horizontal="right" wrapText="1"/>
    </xf>
    <xf numFmtId="2"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0" fontId="0" fillId="0" borderId="0" xfId="0" applyFill="1" applyBorder="1"/>
    <xf numFmtId="0" fontId="2" fillId="0" borderId="0" xfId="0" applyFont="1" applyFill="1" applyBorder="1" applyAlignment="1"/>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2" fillId="0" borderId="0" xfId="0" applyFont="1" applyFill="1" applyBorder="1" applyAlignment="1">
      <alignment vertical="center"/>
    </xf>
    <xf numFmtId="49" fontId="2" fillId="0" borderId="0" xfId="0" applyNumberFormat="1" applyFont="1" applyFill="1" applyBorder="1" applyAlignment="1">
      <alignment vertical="center" wrapText="1"/>
    </xf>
    <xf numFmtId="4" fontId="14" fillId="0" borderId="0" xfId="0" applyNumberFormat="1" applyFont="1" applyFill="1" applyBorder="1" applyAlignment="1">
      <alignment vertical="center"/>
    </xf>
    <xf numFmtId="0" fontId="0" fillId="0" borderId="0" xfId="0" applyFill="1" applyAlignment="1">
      <alignment vertical="center"/>
    </xf>
    <xf numFmtId="0" fontId="2" fillId="0" borderId="0" xfId="0" applyFont="1" applyFill="1" applyAlignment="1">
      <alignment horizontal="right"/>
    </xf>
    <xf numFmtId="2" fontId="2" fillId="0" borderId="6" xfId="0" applyNumberFormat="1" applyFont="1" applyBorder="1" applyAlignment="1">
      <alignment horizontal="center" vertical="center" wrapText="1"/>
    </xf>
    <xf numFmtId="2" fontId="2" fillId="0" borderId="7" xfId="0" applyNumberFormat="1" applyFont="1" applyFill="1" applyBorder="1" applyAlignment="1">
      <alignment horizontal="center" vertical="center" wrapText="1"/>
    </xf>
    <xf numFmtId="2" fontId="2" fillId="0" borderId="13"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2" fontId="2" fillId="0" borderId="2" xfId="0" applyNumberFormat="1" applyFont="1" applyBorder="1" applyAlignment="1">
      <alignment horizontal="center" vertical="center" wrapText="1"/>
    </xf>
    <xf numFmtId="2" fontId="2" fillId="0" borderId="7" xfId="0" applyNumberFormat="1" applyFont="1" applyBorder="1" applyAlignment="1">
      <alignment horizontal="center" vertical="center" wrapText="1"/>
    </xf>
    <xf numFmtId="2" fontId="2" fillId="0" borderId="13"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2" fontId="2" fillId="0" borderId="8" xfId="0" applyNumberFormat="1" applyFont="1" applyBorder="1" applyAlignment="1">
      <alignment horizontal="center" vertical="center" wrapText="1"/>
    </xf>
    <xf numFmtId="2" fontId="2" fillId="0" borderId="10"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2" fontId="2" fillId="0" borderId="9" xfId="0" applyNumberFormat="1" applyFont="1" applyBorder="1" applyAlignment="1">
      <alignment horizontal="center" vertical="center" wrapText="1"/>
    </xf>
    <xf numFmtId="2" fontId="2" fillId="0" borderId="11" xfId="0" applyNumberFormat="1" applyFont="1" applyBorder="1" applyAlignment="1">
      <alignment horizontal="center" vertical="center" wrapText="1"/>
    </xf>
    <xf numFmtId="49" fontId="2" fillId="6" borderId="6" xfId="0" applyNumberFormat="1" applyFont="1" applyFill="1" applyBorder="1" applyAlignment="1">
      <alignment horizontal="center" vertical="center" wrapText="1"/>
    </xf>
    <xf numFmtId="49" fontId="2" fillId="6" borderId="14" xfId="0" applyNumberFormat="1" applyFont="1" applyFill="1" applyBorder="1" applyAlignment="1">
      <alignment horizontal="center" vertical="center" wrapText="1"/>
    </xf>
    <xf numFmtId="49" fontId="2" fillId="6" borderId="15" xfId="0" applyNumberFormat="1" applyFont="1" applyFill="1" applyBorder="1" applyAlignment="1">
      <alignment horizontal="center" vertical="center" wrapText="1"/>
    </xf>
    <xf numFmtId="49" fontId="2" fillId="4" borderId="6" xfId="0" applyNumberFormat="1" applyFont="1" applyFill="1" applyBorder="1" applyAlignment="1">
      <alignment horizontal="center" vertical="center" wrapText="1"/>
    </xf>
    <xf numFmtId="49" fontId="2" fillId="6" borderId="12" xfId="0"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4" xfId="0" applyFont="1" applyFill="1" applyBorder="1" applyAlignment="1">
      <alignment horizontal="center" vertical="top" wrapText="1"/>
    </xf>
    <xf numFmtId="0" fontId="2" fillId="6" borderId="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11" xfId="0" applyFont="1" applyFill="1" applyBorder="1" applyAlignment="1">
      <alignment horizontal="center" vertical="top"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1" fillId="0" borderId="0" xfId="0" applyFont="1" applyFill="1" applyAlignment="1">
      <alignment horizontal="center" wrapText="1"/>
    </xf>
    <xf numFmtId="0" fontId="1" fillId="0" borderId="1" xfId="0" applyFont="1" applyFill="1" applyBorder="1" applyAlignment="1">
      <alignment horizont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11"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1" xfId="0" applyFont="1" applyFill="1" applyBorder="1" applyAlignment="1">
      <alignment horizontal="center" vertical="center"/>
    </xf>
  </cellXfs>
  <cellStyles count="6">
    <cellStyle name="xl29" xfId="3"/>
    <cellStyle name="xl29 2" xfId="1"/>
    <cellStyle name="xl34" xfId="2"/>
    <cellStyle name="xl35" xfId="5"/>
    <cellStyle name="xl38 3 2" xfId="4"/>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Y731"/>
  <sheetViews>
    <sheetView tabSelected="1" zoomScale="80" zoomScaleNormal="80" workbookViewId="0">
      <pane xSplit="1" ySplit="8" topLeftCell="SE144" activePane="bottomRight" state="frozen"/>
      <selection pane="topRight" activeCell="B1" sqref="B1"/>
      <selection pane="bottomLeft" activeCell="A8" sqref="A8"/>
      <selection pane="bottomRight" activeCell="TJ156" sqref="TJ156"/>
    </sheetView>
  </sheetViews>
  <sheetFormatPr defaultRowHeight="15" x14ac:dyDescent="0.25"/>
  <cols>
    <col min="1" max="1" width="32.140625" customWidth="1"/>
    <col min="2" max="2" width="32.7109375" customWidth="1"/>
    <col min="3" max="3" width="34.42578125" customWidth="1"/>
    <col min="4" max="4" width="28.85546875" customWidth="1"/>
    <col min="5" max="5" width="31.28515625" customWidth="1"/>
    <col min="6" max="6" width="35.7109375" customWidth="1"/>
    <col min="7" max="7" width="24.85546875" customWidth="1"/>
    <col min="8" max="8" width="29.7109375" customWidth="1"/>
    <col min="9" max="9" width="31.28515625" customWidth="1"/>
    <col min="10" max="12" width="27.42578125" customWidth="1"/>
    <col min="13" max="13" width="31" customWidth="1"/>
    <col min="14" max="16" width="27.42578125" customWidth="1"/>
    <col min="17" max="17" width="30.42578125" customWidth="1"/>
    <col min="18" max="20" width="28.28515625" customWidth="1"/>
    <col min="21" max="21" width="30.5703125" customWidth="1"/>
    <col min="22" max="23" width="28.28515625" customWidth="1"/>
    <col min="24" max="24" width="29.42578125" customWidth="1"/>
    <col min="25" max="25" width="31.42578125" customWidth="1"/>
    <col min="26" max="26" width="25.5703125" customWidth="1"/>
    <col min="27" max="27" width="32" customWidth="1"/>
    <col min="28" max="28" width="28.5703125" customWidth="1"/>
    <col min="29" max="31" width="28.28515625" customWidth="1"/>
    <col min="32" max="32" width="30.85546875" customWidth="1"/>
    <col min="33" max="35" width="28.28515625" customWidth="1"/>
    <col min="36" max="36" width="29.85546875" customWidth="1"/>
    <col min="37" max="39" width="30.140625" customWidth="1"/>
    <col min="40" max="40" width="31" customWidth="1"/>
    <col min="41" max="43" width="27.7109375" customWidth="1"/>
    <col min="44" max="44" width="30.28515625" customWidth="1"/>
    <col min="45" max="47" width="27.7109375" customWidth="1"/>
    <col min="48" max="48" width="29.85546875" customWidth="1"/>
    <col min="49" max="51" width="27.7109375" customWidth="1"/>
    <col min="52" max="52" width="30" customWidth="1"/>
    <col min="53" max="55" width="27.7109375" customWidth="1"/>
    <col min="56" max="59" width="29.140625" customWidth="1"/>
    <col min="60" max="60" width="29.5703125" customWidth="1"/>
    <col min="61" max="63" width="26.7109375" customWidth="1"/>
    <col min="64" max="64" width="31.140625" customWidth="1"/>
    <col min="65" max="67" width="26.7109375" customWidth="1"/>
    <col min="68" max="68" width="30.140625" customWidth="1"/>
    <col min="69" max="71" width="27.85546875" customWidth="1"/>
    <col min="72" max="72" width="31.42578125" customWidth="1"/>
    <col min="73" max="75" width="27.85546875" customWidth="1"/>
    <col min="76" max="76" width="30.5703125" customWidth="1"/>
    <col min="77" max="79" width="27.85546875" customWidth="1"/>
    <col min="80" max="80" width="30.85546875" customWidth="1"/>
    <col min="81" max="83" width="27.85546875" customWidth="1"/>
    <col min="84" max="84" width="28.42578125" customWidth="1"/>
    <col min="85" max="87" width="28.7109375" customWidth="1"/>
    <col min="88" max="88" width="29.140625" customWidth="1"/>
    <col min="89" max="90" width="26.85546875" customWidth="1"/>
    <col min="91" max="91" width="29.85546875" customWidth="1"/>
    <col min="92" max="92" width="32" customWidth="1"/>
    <col min="93" max="99" width="26.85546875" customWidth="1"/>
    <col min="100" max="100" width="29.42578125" customWidth="1"/>
    <col min="101" max="104" width="29.140625" customWidth="1"/>
    <col min="105" max="107" width="30.28515625" customWidth="1"/>
    <col min="108" max="108" width="31.7109375" customWidth="1"/>
    <col min="109" max="115" width="31.42578125" customWidth="1"/>
    <col min="116" max="116" width="29.42578125" customWidth="1"/>
    <col min="117" max="119" width="29.7109375" customWidth="1"/>
    <col min="120" max="120" width="30.28515625" customWidth="1"/>
    <col min="121" max="139" width="30.42578125" customWidth="1"/>
    <col min="140" max="140" width="30.140625" customWidth="1"/>
    <col min="141" max="151" width="29.5703125" customWidth="1"/>
    <col min="152" max="152" width="34.140625" customWidth="1"/>
    <col min="153" max="158" width="32.28515625" customWidth="1"/>
    <col min="159" max="159" width="32.140625" customWidth="1"/>
    <col min="160" max="160" width="31.28515625" customWidth="1"/>
    <col min="161" max="171" width="30.85546875" customWidth="1"/>
    <col min="172" max="172" width="33.7109375" customWidth="1"/>
    <col min="173" max="174" width="33" customWidth="1"/>
    <col min="175" max="175" width="31.42578125" customWidth="1"/>
    <col min="176" max="176" width="29.28515625" customWidth="1"/>
    <col min="177" max="179" width="27.28515625" customWidth="1"/>
    <col min="180" max="180" width="30.7109375" customWidth="1"/>
    <col min="181" max="183" width="27.28515625" customWidth="1"/>
    <col min="184" max="184" width="29.28515625" customWidth="1"/>
    <col min="185" max="187" width="28.85546875" customWidth="1"/>
    <col min="188" max="188" width="30.140625" customWidth="1"/>
    <col min="189" max="195" width="29" customWidth="1"/>
    <col min="196" max="196" width="29.85546875" customWidth="1"/>
    <col min="197" max="199" width="27.85546875" customWidth="1"/>
    <col min="200" max="200" width="31.7109375" customWidth="1"/>
    <col min="201" max="203" width="31.28515625" customWidth="1"/>
    <col min="204" max="204" width="30.140625" customWidth="1"/>
    <col min="205" max="207" width="28.85546875" customWidth="1"/>
    <col min="208" max="208" width="29.28515625" customWidth="1"/>
    <col min="209" max="210" width="27.140625" customWidth="1"/>
    <col min="211" max="211" width="28.28515625" customWidth="1"/>
    <col min="212" max="212" width="29.85546875" customWidth="1"/>
    <col min="213" max="215" width="27.85546875" customWidth="1"/>
    <col min="216" max="216" width="31.85546875" customWidth="1"/>
    <col min="217" max="217" width="28" customWidth="1"/>
    <col min="218" max="218" width="25.28515625" customWidth="1"/>
    <col min="219" max="219" width="28.7109375" customWidth="1"/>
    <col min="220" max="220" width="29.85546875" customWidth="1"/>
    <col min="221" max="227" width="30.28515625" customWidth="1"/>
    <col min="228" max="228" width="32.28515625" customWidth="1"/>
    <col min="229" max="243" width="30.140625" customWidth="1"/>
    <col min="244" max="244" width="32.28515625" customWidth="1"/>
    <col min="245" max="247" width="29.5703125" customWidth="1"/>
    <col min="248" max="248" width="29.85546875" customWidth="1"/>
    <col min="249" max="250" width="28.7109375" customWidth="1"/>
    <col min="251" max="251" width="29.85546875" customWidth="1"/>
    <col min="252" max="252" width="31.28515625" customWidth="1"/>
    <col min="253" max="255" width="29.5703125" customWidth="1"/>
    <col min="256" max="256" width="31" customWidth="1"/>
    <col min="257" max="259" width="28.140625" customWidth="1"/>
    <col min="260" max="260" width="29" customWidth="1"/>
    <col min="261" max="267" width="29.140625" customWidth="1"/>
    <col min="268" max="268" width="31" customWidth="1"/>
    <col min="269" max="283" width="29" customWidth="1"/>
    <col min="284" max="284" width="31.42578125" customWidth="1"/>
    <col min="285" max="287" width="27" customWidth="1"/>
    <col min="288" max="288" width="29.42578125" customWidth="1"/>
    <col min="289" max="291" width="28.140625" customWidth="1"/>
    <col min="292" max="292" width="31.42578125" customWidth="1"/>
    <col min="293" max="295" width="28.140625" customWidth="1"/>
    <col min="296" max="296" width="33.140625" customWidth="1"/>
    <col min="297" max="299" width="28.140625" customWidth="1"/>
    <col min="300" max="300" width="29.28515625" customWidth="1"/>
    <col min="301" max="311" width="28.7109375" customWidth="1"/>
    <col min="312" max="312" width="30.28515625" customWidth="1"/>
    <col min="313" max="319" width="28.85546875" customWidth="1"/>
    <col min="320" max="320" width="29.140625" customWidth="1"/>
    <col min="321" max="323" width="30.85546875" customWidth="1"/>
    <col min="324" max="324" width="31.7109375" customWidth="1"/>
    <col min="325" max="327" width="33.28515625" customWidth="1"/>
    <col min="328" max="328" width="30.7109375" customWidth="1"/>
    <col min="329" max="330" width="31.140625" customWidth="1"/>
    <col min="331" max="355" width="29" customWidth="1"/>
    <col min="356" max="356" width="28.85546875" customWidth="1"/>
    <col min="357" max="363" width="27.7109375" customWidth="1"/>
    <col min="364" max="364" width="28.7109375" customWidth="1"/>
    <col min="365" max="366" width="28.5703125" customWidth="1"/>
    <col min="367" max="370" width="29.5703125" customWidth="1"/>
    <col min="371" max="371" width="33.5703125" customWidth="1"/>
    <col min="372" max="374" width="30.42578125" customWidth="1"/>
    <col min="375" max="375" width="31.5703125" customWidth="1"/>
    <col min="376" max="378" width="28.140625" customWidth="1"/>
    <col min="379" max="379" width="30.42578125" customWidth="1"/>
    <col min="380" max="386" width="30.28515625" customWidth="1"/>
    <col min="387" max="387" width="29.42578125" customWidth="1"/>
    <col min="388" max="389" width="28.42578125" customWidth="1"/>
    <col min="390" max="390" width="31.85546875" customWidth="1"/>
    <col min="391" max="391" width="30.42578125" customWidth="1"/>
    <col min="392" max="392" width="33" customWidth="1"/>
    <col min="393" max="393" width="34.7109375" customWidth="1"/>
    <col min="394" max="394" width="32" customWidth="1"/>
    <col min="395" max="395" width="29.140625" customWidth="1"/>
    <col min="396" max="398" width="28.28515625" customWidth="1"/>
    <col min="399" max="399" width="29.140625" customWidth="1"/>
    <col min="400" max="402" width="28.28515625" customWidth="1"/>
    <col min="403" max="403" width="31.42578125" customWidth="1"/>
    <col min="404" max="405" width="30.42578125" customWidth="1"/>
    <col min="406" max="406" width="42" customWidth="1"/>
    <col min="407" max="410" width="30.42578125" customWidth="1"/>
    <col min="411" max="411" width="30" customWidth="1"/>
    <col min="412" max="413" width="29.85546875" customWidth="1"/>
    <col min="414" max="415" width="28.5703125" customWidth="1"/>
    <col min="416" max="417" width="30" customWidth="1"/>
    <col min="418" max="418" width="27.85546875" customWidth="1"/>
    <col min="419" max="419" width="30" customWidth="1"/>
    <col min="420" max="422" width="29.5703125" customWidth="1"/>
    <col min="423" max="423" width="30.85546875" customWidth="1"/>
    <col min="424" max="424" width="31" customWidth="1"/>
    <col min="425" max="425" width="31.140625" customWidth="1"/>
    <col min="426" max="426" width="28.42578125" customWidth="1"/>
    <col min="427" max="427" width="31.28515625" customWidth="1"/>
    <col min="428" max="429" width="30.7109375" customWidth="1"/>
    <col min="430" max="430" width="28" customWidth="1"/>
    <col min="431" max="431" width="31.7109375" customWidth="1"/>
    <col min="432" max="437" width="32.28515625" customWidth="1"/>
    <col min="438" max="438" width="30.85546875" customWidth="1"/>
    <col min="439" max="441" width="32.28515625" customWidth="1"/>
    <col min="442" max="442" width="28.85546875" customWidth="1"/>
    <col min="443" max="443" width="30" customWidth="1"/>
    <col min="444" max="444" width="26" customWidth="1"/>
    <col min="445" max="445" width="28.5703125" customWidth="1"/>
    <col min="446" max="446" width="30.42578125" customWidth="1"/>
    <col min="447" max="456" width="29.7109375" customWidth="1"/>
    <col min="457" max="464" width="31.5703125" customWidth="1"/>
    <col min="465" max="465" width="29.7109375" customWidth="1"/>
    <col min="466" max="466" width="30.42578125" customWidth="1"/>
    <col min="467" max="472" width="31.5703125" customWidth="1"/>
    <col min="473" max="473" width="30.140625" customWidth="1"/>
    <col min="474" max="480" width="31.5703125" customWidth="1"/>
    <col min="481" max="481" width="28" customWidth="1"/>
    <col min="482" max="482" width="28.85546875" customWidth="1"/>
    <col min="483" max="484" width="31.85546875" customWidth="1"/>
    <col min="485" max="485" width="27.140625" customWidth="1"/>
    <col min="486" max="486" width="30.140625" customWidth="1"/>
    <col min="487" max="504" width="28.7109375" customWidth="1"/>
    <col min="505" max="505" width="26.85546875" customWidth="1"/>
    <col min="506" max="506" width="29.42578125" customWidth="1"/>
    <col min="507" max="507" width="23.85546875" customWidth="1"/>
    <col min="508" max="508" width="24.140625" customWidth="1"/>
    <col min="509" max="509" width="33.28515625" customWidth="1"/>
    <col min="510" max="510" width="26.42578125" customWidth="1"/>
    <col min="511" max="511" width="23.7109375" customWidth="1"/>
    <col min="512" max="512" width="24.42578125" customWidth="1"/>
    <col min="513" max="513" width="24.5703125" customWidth="1"/>
    <col min="514" max="514" width="22.7109375" customWidth="1"/>
    <col min="515" max="515" width="21.7109375" customWidth="1"/>
    <col min="516" max="516" width="23.28515625" customWidth="1"/>
    <col min="517" max="517" width="22.42578125" customWidth="1"/>
    <col min="518" max="518" width="21.7109375" customWidth="1"/>
    <col min="519" max="519" width="21.85546875" customWidth="1"/>
    <col min="520" max="520" width="20.140625" customWidth="1"/>
    <col min="521" max="521" width="18.28515625" customWidth="1"/>
    <col min="522" max="522" width="22.140625" customWidth="1"/>
    <col min="523" max="523" width="23.28515625" customWidth="1"/>
    <col min="524" max="524" width="24.42578125" customWidth="1"/>
    <col min="525" max="525" width="17.7109375" customWidth="1"/>
    <col min="526" max="526" width="17.42578125" customWidth="1"/>
    <col min="527" max="527" width="14.140625" customWidth="1"/>
    <col min="528" max="528" width="10.5703125" bestFit="1" customWidth="1"/>
  </cols>
  <sheetData>
    <row r="1" spans="1:909" x14ac:dyDescent="0.2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row>
    <row r="2" spans="1:909" x14ac:dyDescent="0.2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10"/>
      <c r="SL2" s="110"/>
      <c r="SM2" s="110"/>
      <c r="SN2" s="110"/>
      <c r="SO2" s="110"/>
      <c r="SP2" s="110"/>
      <c r="SQ2" s="110"/>
      <c r="SR2" s="110"/>
      <c r="SS2" s="110"/>
      <c r="ST2" s="110"/>
      <c r="SU2" s="110"/>
      <c r="SV2" s="110"/>
      <c r="SW2" s="110"/>
      <c r="SX2" s="110"/>
      <c r="SY2" s="110"/>
      <c r="SZ2" s="110"/>
      <c r="TA2" s="110"/>
      <c r="TB2" s="110"/>
      <c r="TC2" s="110"/>
      <c r="TD2" s="110"/>
    </row>
    <row r="3" spans="1:909" x14ac:dyDescent="0.25">
      <c r="A3" s="155" t="s">
        <v>0</v>
      </c>
      <c r="B3" s="155"/>
      <c r="C3" s="155"/>
      <c r="D3" s="155"/>
      <c r="E3" s="155"/>
      <c r="F3" s="155"/>
      <c r="G3" s="155"/>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10"/>
      <c r="SL3" s="110"/>
      <c r="SM3" s="110"/>
      <c r="SN3" s="110"/>
      <c r="SO3" s="110"/>
      <c r="SP3" s="110"/>
      <c r="SQ3" s="110"/>
      <c r="SR3" s="110"/>
      <c r="SS3" s="110"/>
      <c r="ST3" s="110"/>
      <c r="SU3" s="110"/>
      <c r="SV3" s="110"/>
      <c r="SW3" s="110"/>
      <c r="SX3" s="110"/>
      <c r="SY3" s="110"/>
      <c r="SZ3" s="110"/>
      <c r="TA3" s="110"/>
      <c r="TB3" s="110"/>
      <c r="TC3" s="110"/>
      <c r="TD3" s="110"/>
    </row>
    <row r="4" spans="1:909" ht="15" customHeight="1" x14ac:dyDescent="0.25">
      <c r="A4" s="156"/>
      <c r="B4" s="156"/>
      <c r="C4" s="156"/>
      <c r="D4" s="156"/>
      <c r="E4" s="156"/>
      <c r="F4" s="156"/>
      <c r="G4" s="156"/>
      <c r="H4" s="2"/>
      <c r="I4" s="2"/>
      <c r="J4" s="2"/>
      <c r="K4" s="2"/>
      <c r="L4" s="2"/>
      <c r="M4" s="2"/>
      <c r="N4" s="2"/>
      <c r="O4" s="2"/>
      <c r="P4" s="2"/>
      <c r="Q4" s="2"/>
      <c r="R4" s="2"/>
      <c r="S4" s="2"/>
      <c r="T4" s="2"/>
      <c r="U4" s="2"/>
      <c r="V4" s="2"/>
      <c r="W4" s="2"/>
      <c r="X4" s="2"/>
      <c r="Y4" s="2"/>
      <c r="Z4" s="2"/>
      <c r="AA4" s="2"/>
      <c r="AB4" s="2"/>
      <c r="AC4" s="2"/>
      <c r="AD4" s="3"/>
      <c r="AE4" s="3"/>
      <c r="AF4" s="3"/>
      <c r="AG4" s="3"/>
      <c r="AH4" s="3"/>
      <c r="AI4" s="3"/>
      <c r="AJ4" s="3"/>
      <c r="AK4" s="3"/>
      <c r="AL4" s="3"/>
      <c r="AM4" s="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17"/>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18" t="s">
        <v>1</v>
      </c>
      <c r="SK4" s="110"/>
      <c r="SL4" s="110"/>
      <c r="SM4" s="110"/>
      <c r="SN4" s="110"/>
      <c r="SO4" s="110"/>
      <c r="SP4" s="110"/>
      <c r="SQ4" s="110"/>
      <c r="SR4" s="110"/>
      <c r="SS4" s="110"/>
      <c r="ST4" s="110"/>
      <c r="SU4" s="110"/>
      <c r="SV4" s="110"/>
      <c r="SW4" s="110"/>
      <c r="SX4" s="110"/>
      <c r="SY4" s="110"/>
      <c r="SZ4" s="110"/>
      <c r="TA4" s="110"/>
      <c r="TB4" s="110"/>
      <c r="TC4" s="110"/>
      <c r="TD4" s="110"/>
    </row>
    <row r="5" spans="1:909" ht="42" customHeight="1" x14ac:dyDescent="0.25">
      <c r="A5" s="4"/>
      <c r="B5" s="157" t="s">
        <v>2</v>
      </c>
      <c r="C5" s="158"/>
      <c r="D5" s="159"/>
      <c r="E5" s="166" t="s">
        <v>3</v>
      </c>
      <c r="F5" s="167"/>
      <c r="G5" s="168"/>
      <c r="H5" s="153" t="s">
        <v>4</v>
      </c>
      <c r="I5" s="137"/>
      <c r="J5" s="137"/>
      <c r="K5" s="138"/>
      <c r="L5" s="153" t="s">
        <v>5</v>
      </c>
      <c r="M5" s="137"/>
      <c r="N5" s="137"/>
      <c r="O5" s="138"/>
      <c r="P5" s="153" t="s">
        <v>6</v>
      </c>
      <c r="Q5" s="137"/>
      <c r="R5" s="137"/>
      <c r="S5" s="138"/>
      <c r="T5" s="153" t="s">
        <v>7</v>
      </c>
      <c r="U5" s="137"/>
      <c r="V5" s="137"/>
      <c r="W5" s="138"/>
      <c r="X5" s="152" t="s">
        <v>8</v>
      </c>
      <c r="Y5" s="152"/>
      <c r="Z5" s="152"/>
      <c r="AA5" s="137" t="s">
        <v>9</v>
      </c>
      <c r="AB5" s="137"/>
      <c r="AC5" s="137"/>
      <c r="AD5" s="138"/>
      <c r="AE5" s="153" t="s">
        <v>10</v>
      </c>
      <c r="AF5" s="137"/>
      <c r="AG5" s="137"/>
      <c r="AH5" s="138"/>
      <c r="AI5" s="153" t="s">
        <v>11</v>
      </c>
      <c r="AJ5" s="137"/>
      <c r="AK5" s="137"/>
      <c r="AL5" s="138"/>
      <c r="AM5" s="153" t="s">
        <v>12</v>
      </c>
      <c r="AN5" s="137"/>
      <c r="AO5" s="137"/>
      <c r="AP5" s="138"/>
      <c r="AQ5" s="137" t="s">
        <v>12</v>
      </c>
      <c r="AR5" s="137"/>
      <c r="AS5" s="137"/>
      <c r="AT5" s="138"/>
      <c r="AU5" s="137" t="s">
        <v>13</v>
      </c>
      <c r="AV5" s="137"/>
      <c r="AW5" s="137"/>
      <c r="AX5" s="138"/>
      <c r="AY5" s="141" t="s">
        <v>14</v>
      </c>
      <c r="AZ5" s="141"/>
      <c r="BA5" s="141"/>
      <c r="BB5" s="141"/>
      <c r="BC5" s="137" t="s">
        <v>15</v>
      </c>
      <c r="BD5" s="137"/>
      <c r="BE5" s="137"/>
      <c r="BF5" s="138"/>
      <c r="BG5" s="137" t="s">
        <v>16</v>
      </c>
      <c r="BH5" s="137"/>
      <c r="BI5" s="137"/>
      <c r="BJ5" s="138"/>
      <c r="BK5" s="141" t="s">
        <v>17</v>
      </c>
      <c r="BL5" s="141"/>
      <c r="BM5" s="141"/>
      <c r="BN5" s="141"/>
      <c r="BO5" s="137" t="s">
        <v>18</v>
      </c>
      <c r="BP5" s="137"/>
      <c r="BQ5" s="137"/>
      <c r="BR5" s="138"/>
      <c r="BS5" s="137" t="s">
        <v>19</v>
      </c>
      <c r="BT5" s="137"/>
      <c r="BU5" s="137"/>
      <c r="BV5" s="138"/>
      <c r="BW5" s="137" t="s">
        <v>20</v>
      </c>
      <c r="BX5" s="137"/>
      <c r="BY5" s="137"/>
      <c r="BZ5" s="138"/>
      <c r="CA5" s="137" t="s">
        <v>21</v>
      </c>
      <c r="CB5" s="137"/>
      <c r="CC5" s="137"/>
      <c r="CD5" s="138"/>
      <c r="CE5" s="137" t="s">
        <v>22</v>
      </c>
      <c r="CF5" s="137"/>
      <c r="CG5" s="137"/>
      <c r="CH5" s="138"/>
      <c r="CI5" s="137" t="s">
        <v>23</v>
      </c>
      <c r="CJ5" s="137"/>
      <c r="CK5" s="137"/>
      <c r="CL5" s="138"/>
      <c r="CM5" s="141" t="s">
        <v>24</v>
      </c>
      <c r="CN5" s="141"/>
      <c r="CO5" s="141"/>
      <c r="CP5" s="141"/>
      <c r="CQ5" s="141" t="s">
        <v>25</v>
      </c>
      <c r="CR5" s="141"/>
      <c r="CS5" s="141"/>
      <c r="CT5" s="141"/>
      <c r="CU5" s="137" t="s">
        <v>26</v>
      </c>
      <c r="CV5" s="137"/>
      <c r="CW5" s="137"/>
      <c r="CX5" s="138"/>
      <c r="CY5" s="137" t="s">
        <v>27</v>
      </c>
      <c r="CZ5" s="137"/>
      <c r="DA5" s="137"/>
      <c r="DB5" s="138"/>
      <c r="DC5" s="137" t="s">
        <v>28</v>
      </c>
      <c r="DD5" s="137"/>
      <c r="DE5" s="137"/>
      <c r="DF5" s="138"/>
      <c r="DG5" s="137" t="s">
        <v>29</v>
      </c>
      <c r="DH5" s="137"/>
      <c r="DI5" s="137"/>
      <c r="DJ5" s="138"/>
      <c r="DK5" s="137" t="s">
        <v>30</v>
      </c>
      <c r="DL5" s="137"/>
      <c r="DM5" s="137"/>
      <c r="DN5" s="138"/>
      <c r="DO5" s="137" t="s">
        <v>31</v>
      </c>
      <c r="DP5" s="137"/>
      <c r="DQ5" s="137"/>
      <c r="DR5" s="138"/>
      <c r="DS5" s="153" t="s">
        <v>32</v>
      </c>
      <c r="DT5" s="137"/>
      <c r="DU5" s="137"/>
      <c r="DV5" s="138"/>
      <c r="DW5" s="137" t="s">
        <v>33</v>
      </c>
      <c r="DX5" s="137"/>
      <c r="DY5" s="137"/>
      <c r="DZ5" s="138"/>
      <c r="EA5" s="137" t="s">
        <v>34</v>
      </c>
      <c r="EB5" s="137"/>
      <c r="EC5" s="137"/>
      <c r="ED5" s="138"/>
      <c r="EE5" s="137" t="s">
        <v>35</v>
      </c>
      <c r="EF5" s="137"/>
      <c r="EG5" s="137"/>
      <c r="EH5" s="138"/>
      <c r="EI5" s="137" t="s">
        <v>36</v>
      </c>
      <c r="EJ5" s="137"/>
      <c r="EK5" s="137"/>
      <c r="EL5" s="138"/>
      <c r="EM5" s="137" t="s">
        <v>37</v>
      </c>
      <c r="EN5" s="137"/>
      <c r="EO5" s="137"/>
      <c r="EP5" s="138"/>
      <c r="EQ5" s="141" t="s">
        <v>37</v>
      </c>
      <c r="ER5" s="141"/>
      <c r="ES5" s="141"/>
      <c r="ET5" s="141"/>
      <c r="EU5" s="137" t="s">
        <v>38</v>
      </c>
      <c r="EV5" s="137"/>
      <c r="EW5" s="137"/>
      <c r="EX5" s="138"/>
      <c r="EY5" s="137" t="s">
        <v>39</v>
      </c>
      <c r="EZ5" s="137"/>
      <c r="FA5" s="137"/>
      <c r="FB5" s="138"/>
      <c r="FC5" s="137" t="s">
        <v>40</v>
      </c>
      <c r="FD5" s="137"/>
      <c r="FE5" s="137"/>
      <c r="FF5" s="138"/>
      <c r="FG5" s="137" t="s">
        <v>41</v>
      </c>
      <c r="FH5" s="137"/>
      <c r="FI5" s="137"/>
      <c r="FJ5" s="138"/>
      <c r="FK5" s="137" t="s">
        <v>41</v>
      </c>
      <c r="FL5" s="137"/>
      <c r="FM5" s="137"/>
      <c r="FN5" s="138"/>
      <c r="FO5" s="137" t="s">
        <v>42</v>
      </c>
      <c r="FP5" s="137"/>
      <c r="FQ5" s="137"/>
      <c r="FR5" s="138"/>
      <c r="FS5" s="137" t="s">
        <v>43</v>
      </c>
      <c r="FT5" s="137"/>
      <c r="FU5" s="137"/>
      <c r="FV5" s="138"/>
      <c r="FW5" s="141" t="s">
        <v>44</v>
      </c>
      <c r="FX5" s="141"/>
      <c r="FY5" s="141"/>
      <c r="FZ5" s="141"/>
      <c r="GA5" s="137" t="s">
        <v>45</v>
      </c>
      <c r="GB5" s="137"/>
      <c r="GC5" s="137"/>
      <c r="GD5" s="138"/>
      <c r="GE5" s="137" t="s">
        <v>46</v>
      </c>
      <c r="GF5" s="137"/>
      <c r="GG5" s="137"/>
      <c r="GH5" s="138"/>
      <c r="GI5" s="137" t="s">
        <v>47</v>
      </c>
      <c r="GJ5" s="137"/>
      <c r="GK5" s="137"/>
      <c r="GL5" s="138"/>
      <c r="GM5" s="137" t="s">
        <v>48</v>
      </c>
      <c r="GN5" s="137"/>
      <c r="GO5" s="137"/>
      <c r="GP5" s="138"/>
      <c r="GQ5" s="137" t="s">
        <v>49</v>
      </c>
      <c r="GR5" s="137"/>
      <c r="GS5" s="137"/>
      <c r="GT5" s="138"/>
      <c r="GU5" s="137" t="s">
        <v>50</v>
      </c>
      <c r="GV5" s="137"/>
      <c r="GW5" s="137"/>
      <c r="GX5" s="138"/>
      <c r="GY5" s="137" t="s">
        <v>51</v>
      </c>
      <c r="GZ5" s="137"/>
      <c r="HA5" s="137"/>
      <c r="HB5" s="138"/>
      <c r="HC5" s="137" t="s">
        <v>52</v>
      </c>
      <c r="HD5" s="137"/>
      <c r="HE5" s="137"/>
      <c r="HF5" s="138"/>
      <c r="HG5" s="137" t="s">
        <v>53</v>
      </c>
      <c r="HH5" s="137"/>
      <c r="HI5" s="137"/>
      <c r="HJ5" s="138"/>
      <c r="HK5" s="137" t="s">
        <v>54</v>
      </c>
      <c r="HL5" s="137"/>
      <c r="HM5" s="137"/>
      <c r="HN5" s="138"/>
      <c r="HO5" s="137" t="s">
        <v>55</v>
      </c>
      <c r="HP5" s="137"/>
      <c r="HQ5" s="137"/>
      <c r="HR5" s="138"/>
      <c r="HS5" s="137" t="s">
        <v>56</v>
      </c>
      <c r="HT5" s="137"/>
      <c r="HU5" s="137"/>
      <c r="HV5" s="138"/>
      <c r="HW5" s="137" t="s">
        <v>57</v>
      </c>
      <c r="HX5" s="137"/>
      <c r="HY5" s="137"/>
      <c r="HZ5" s="137"/>
      <c r="IA5" s="141" t="s">
        <v>58</v>
      </c>
      <c r="IB5" s="141"/>
      <c r="IC5" s="141"/>
      <c r="ID5" s="141"/>
      <c r="IE5" s="137" t="s">
        <v>59</v>
      </c>
      <c r="IF5" s="137"/>
      <c r="IG5" s="137"/>
      <c r="IH5" s="138"/>
      <c r="II5" s="137" t="s">
        <v>60</v>
      </c>
      <c r="IJ5" s="137"/>
      <c r="IK5" s="137"/>
      <c r="IL5" s="138"/>
      <c r="IM5" s="137" t="s">
        <v>15</v>
      </c>
      <c r="IN5" s="137"/>
      <c r="IO5" s="137"/>
      <c r="IP5" s="138"/>
      <c r="IQ5" s="137" t="s">
        <v>61</v>
      </c>
      <c r="IR5" s="137"/>
      <c r="IS5" s="137"/>
      <c r="IT5" s="138"/>
      <c r="IU5" s="137" t="s">
        <v>56</v>
      </c>
      <c r="IV5" s="137"/>
      <c r="IW5" s="137"/>
      <c r="IX5" s="138"/>
      <c r="IY5" s="137" t="s">
        <v>62</v>
      </c>
      <c r="IZ5" s="137"/>
      <c r="JA5" s="137"/>
      <c r="JB5" s="138"/>
      <c r="JC5" s="137" t="s">
        <v>63</v>
      </c>
      <c r="JD5" s="137"/>
      <c r="JE5" s="137"/>
      <c r="JF5" s="138"/>
      <c r="JG5" s="137" t="s">
        <v>64</v>
      </c>
      <c r="JH5" s="137"/>
      <c r="JI5" s="137"/>
      <c r="JJ5" s="138"/>
      <c r="JK5" s="141" t="s">
        <v>65</v>
      </c>
      <c r="JL5" s="141"/>
      <c r="JM5" s="141"/>
      <c r="JN5" s="141"/>
      <c r="JO5" s="141" t="s">
        <v>66</v>
      </c>
      <c r="JP5" s="141"/>
      <c r="JQ5" s="141"/>
      <c r="JR5" s="141"/>
      <c r="JS5" s="137" t="s">
        <v>67</v>
      </c>
      <c r="JT5" s="137"/>
      <c r="JU5" s="137"/>
      <c r="JV5" s="138"/>
      <c r="JW5" s="137" t="s">
        <v>68</v>
      </c>
      <c r="JX5" s="137"/>
      <c r="JY5" s="137"/>
      <c r="JZ5" s="138"/>
      <c r="KA5" s="137" t="s">
        <v>69</v>
      </c>
      <c r="KB5" s="137"/>
      <c r="KC5" s="137"/>
      <c r="KD5" s="138"/>
      <c r="KE5" s="141" t="s">
        <v>70</v>
      </c>
      <c r="KF5" s="141"/>
      <c r="KG5" s="141"/>
      <c r="KH5" s="141"/>
      <c r="KI5" s="141" t="s">
        <v>71</v>
      </c>
      <c r="KJ5" s="141"/>
      <c r="KK5" s="141"/>
      <c r="KL5" s="141"/>
      <c r="KM5" s="137" t="s">
        <v>72</v>
      </c>
      <c r="KN5" s="137"/>
      <c r="KO5" s="137"/>
      <c r="KP5" s="138"/>
      <c r="KQ5" s="141" t="s">
        <v>73</v>
      </c>
      <c r="KR5" s="141"/>
      <c r="KS5" s="141"/>
      <c r="KT5" s="141"/>
      <c r="KU5" s="141" t="s">
        <v>74</v>
      </c>
      <c r="KV5" s="141"/>
      <c r="KW5" s="141"/>
      <c r="KX5" s="141"/>
      <c r="KY5" s="137" t="s">
        <v>75</v>
      </c>
      <c r="KZ5" s="137"/>
      <c r="LA5" s="137"/>
      <c r="LB5" s="138"/>
      <c r="LC5" s="137" t="s">
        <v>76</v>
      </c>
      <c r="LD5" s="137"/>
      <c r="LE5" s="137"/>
      <c r="LF5" s="138"/>
      <c r="LG5" s="137" t="s">
        <v>77</v>
      </c>
      <c r="LH5" s="137"/>
      <c r="LI5" s="137"/>
      <c r="LJ5" s="138"/>
      <c r="LK5" s="137" t="s">
        <v>78</v>
      </c>
      <c r="LL5" s="137"/>
      <c r="LM5" s="137"/>
      <c r="LN5" s="138"/>
      <c r="LO5" s="137" t="s">
        <v>79</v>
      </c>
      <c r="LP5" s="137"/>
      <c r="LQ5" s="137"/>
      <c r="LR5" s="138"/>
      <c r="LS5" s="137" t="s">
        <v>80</v>
      </c>
      <c r="LT5" s="137"/>
      <c r="LU5" s="137"/>
      <c r="LV5" s="138"/>
      <c r="LW5" s="141" t="s">
        <v>81</v>
      </c>
      <c r="LX5" s="141"/>
      <c r="LY5" s="141"/>
      <c r="LZ5" s="141"/>
      <c r="MA5" s="141" t="s">
        <v>82</v>
      </c>
      <c r="MB5" s="141"/>
      <c r="MC5" s="141"/>
      <c r="MD5" s="141"/>
      <c r="ME5" s="137" t="s">
        <v>83</v>
      </c>
      <c r="MF5" s="137"/>
      <c r="MG5" s="137"/>
      <c r="MH5" s="138"/>
      <c r="MI5" s="137" t="s">
        <v>83</v>
      </c>
      <c r="MJ5" s="137"/>
      <c r="MK5" s="137"/>
      <c r="ML5" s="138"/>
      <c r="MM5" s="137" t="s">
        <v>84</v>
      </c>
      <c r="MN5" s="137"/>
      <c r="MO5" s="137"/>
      <c r="MP5" s="138"/>
      <c r="MQ5" s="137" t="s">
        <v>85</v>
      </c>
      <c r="MR5" s="137"/>
      <c r="MS5" s="137"/>
      <c r="MT5" s="138"/>
      <c r="MU5" s="141" t="s">
        <v>86</v>
      </c>
      <c r="MV5" s="141"/>
      <c r="MW5" s="141"/>
      <c r="MX5" s="141"/>
      <c r="MY5" s="137" t="s">
        <v>87</v>
      </c>
      <c r="MZ5" s="137"/>
      <c r="NA5" s="137"/>
      <c r="NB5" s="138"/>
      <c r="NC5" s="152" t="s">
        <v>88</v>
      </c>
      <c r="ND5" s="152"/>
      <c r="NE5" s="152"/>
      <c r="NF5" s="137" t="s">
        <v>89</v>
      </c>
      <c r="NG5" s="137"/>
      <c r="NH5" s="137"/>
      <c r="NI5" s="138"/>
      <c r="NJ5" s="137" t="s">
        <v>90</v>
      </c>
      <c r="NK5" s="137"/>
      <c r="NL5" s="137"/>
      <c r="NM5" s="138"/>
      <c r="NN5" s="137" t="s">
        <v>91</v>
      </c>
      <c r="NO5" s="137"/>
      <c r="NP5" s="137"/>
      <c r="NQ5" s="138"/>
      <c r="NR5" s="137" t="s">
        <v>92</v>
      </c>
      <c r="NS5" s="137"/>
      <c r="NT5" s="137"/>
      <c r="NU5" s="138"/>
      <c r="NV5" s="137" t="s">
        <v>93</v>
      </c>
      <c r="NW5" s="137"/>
      <c r="NX5" s="137"/>
      <c r="NY5" s="138"/>
      <c r="NZ5" s="137" t="s">
        <v>94</v>
      </c>
      <c r="OA5" s="137"/>
      <c r="OB5" s="137"/>
      <c r="OC5" s="138"/>
      <c r="OD5" s="137" t="s">
        <v>95</v>
      </c>
      <c r="OE5" s="137"/>
      <c r="OF5" s="137"/>
      <c r="OG5" s="138"/>
      <c r="OH5" s="137" t="s">
        <v>96</v>
      </c>
      <c r="OI5" s="137"/>
      <c r="OJ5" s="137"/>
      <c r="OK5" s="138"/>
      <c r="OL5" s="137" t="s">
        <v>97</v>
      </c>
      <c r="OM5" s="137"/>
      <c r="ON5" s="137"/>
      <c r="OO5" s="138"/>
      <c r="OP5" s="141" t="s">
        <v>98</v>
      </c>
      <c r="OQ5" s="141"/>
      <c r="OR5" s="141"/>
      <c r="OS5" s="141"/>
      <c r="OT5" s="137" t="s">
        <v>99</v>
      </c>
      <c r="OU5" s="137"/>
      <c r="OV5" s="137"/>
      <c r="OW5" s="138"/>
      <c r="OX5" s="137" t="s">
        <v>100</v>
      </c>
      <c r="OY5" s="137"/>
      <c r="OZ5" s="137"/>
      <c r="PA5" s="138"/>
      <c r="PB5" s="137" t="s">
        <v>101</v>
      </c>
      <c r="PC5" s="137"/>
      <c r="PD5" s="137"/>
      <c r="PE5" s="138"/>
      <c r="PF5" s="137" t="s">
        <v>102</v>
      </c>
      <c r="PG5" s="137"/>
      <c r="PH5" s="137"/>
      <c r="PI5" s="138"/>
      <c r="PJ5" s="137" t="s">
        <v>103</v>
      </c>
      <c r="PK5" s="137"/>
      <c r="PL5" s="137"/>
      <c r="PM5" s="138"/>
      <c r="PN5" s="137" t="s">
        <v>104</v>
      </c>
      <c r="PO5" s="137"/>
      <c r="PP5" s="137"/>
      <c r="PQ5" s="138"/>
      <c r="PR5" s="141" t="s">
        <v>105</v>
      </c>
      <c r="PS5" s="141"/>
      <c r="PT5" s="141"/>
      <c r="PU5" s="141"/>
      <c r="PV5" s="137" t="s">
        <v>106</v>
      </c>
      <c r="PW5" s="137"/>
      <c r="PX5" s="137"/>
      <c r="PY5" s="138"/>
      <c r="PZ5" s="146" t="s">
        <v>107</v>
      </c>
      <c r="QA5" s="147"/>
      <c r="QB5" s="148"/>
      <c r="QC5" s="137" t="s">
        <v>108</v>
      </c>
      <c r="QD5" s="137"/>
      <c r="QE5" s="137"/>
      <c r="QF5" s="137"/>
      <c r="QG5" s="141" t="s">
        <v>109</v>
      </c>
      <c r="QH5" s="141"/>
      <c r="QI5" s="141"/>
      <c r="QJ5" s="141"/>
      <c r="QK5" s="137" t="s">
        <v>110</v>
      </c>
      <c r="QL5" s="137"/>
      <c r="QM5" s="137"/>
      <c r="QN5" s="138"/>
      <c r="QO5" s="141" t="s">
        <v>111</v>
      </c>
      <c r="QP5" s="141"/>
      <c r="QQ5" s="141"/>
      <c r="QR5" s="141"/>
      <c r="QS5" s="137" t="s">
        <v>112</v>
      </c>
      <c r="QT5" s="137"/>
      <c r="QU5" s="137"/>
      <c r="QV5" s="138"/>
      <c r="QW5" s="142" t="s">
        <v>113</v>
      </c>
      <c r="QX5" s="142"/>
      <c r="QY5" s="142"/>
      <c r="QZ5" s="143"/>
      <c r="RA5" s="137" t="s">
        <v>114</v>
      </c>
      <c r="RB5" s="137"/>
      <c r="RC5" s="137"/>
      <c r="RD5" s="138"/>
      <c r="RE5" s="137" t="s">
        <v>115</v>
      </c>
      <c r="RF5" s="137"/>
      <c r="RG5" s="137"/>
      <c r="RH5" s="138"/>
      <c r="RI5" s="137" t="s">
        <v>116</v>
      </c>
      <c r="RJ5" s="137"/>
      <c r="RK5" s="137"/>
      <c r="RL5" s="138"/>
      <c r="RM5" s="137" t="s">
        <v>117</v>
      </c>
      <c r="RN5" s="137"/>
      <c r="RO5" s="137"/>
      <c r="RP5" s="138"/>
      <c r="RQ5" s="137" t="s">
        <v>118</v>
      </c>
      <c r="RR5" s="137"/>
      <c r="RS5" s="137"/>
      <c r="RT5" s="138"/>
      <c r="RU5" s="137" t="s">
        <v>119</v>
      </c>
      <c r="RV5" s="137"/>
      <c r="RW5" s="137"/>
      <c r="RX5" s="138"/>
      <c r="RY5" s="137" t="s">
        <v>120</v>
      </c>
      <c r="RZ5" s="137"/>
      <c r="SA5" s="137"/>
      <c r="SB5" s="138"/>
      <c r="SC5" s="137" t="s">
        <v>121</v>
      </c>
      <c r="SD5" s="137"/>
      <c r="SE5" s="137"/>
      <c r="SF5" s="138"/>
      <c r="SG5" s="141" t="s">
        <v>86</v>
      </c>
      <c r="SH5" s="141"/>
      <c r="SI5" s="141"/>
      <c r="SJ5" s="141"/>
      <c r="SK5" s="109"/>
      <c r="SL5" s="109"/>
      <c r="SM5" s="109"/>
      <c r="SN5" s="109"/>
      <c r="SO5" s="109"/>
      <c r="SP5" s="109"/>
      <c r="SQ5" s="109"/>
      <c r="SR5" s="109"/>
      <c r="SS5" s="109"/>
      <c r="ST5" s="114"/>
      <c r="SU5" s="114"/>
      <c r="SV5" s="114"/>
      <c r="SW5" s="114"/>
      <c r="SX5" s="114"/>
      <c r="SY5" s="114"/>
      <c r="SZ5" s="114"/>
      <c r="TA5" s="114"/>
      <c r="TB5" s="111"/>
      <c r="TC5" s="111"/>
      <c r="TD5" s="111"/>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row>
    <row r="6" spans="1:909" ht="122.25" customHeight="1" x14ac:dyDescent="0.25">
      <c r="A6" s="7"/>
      <c r="B6" s="160"/>
      <c r="C6" s="161"/>
      <c r="D6" s="162"/>
      <c r="E6" s="169"/>
      <c r="F6" s="170"/>
      <c r="G6" s="171"/>
      <c r="H6" s="154"/>
      <c r="I6" s="139"/>
      <c r="J6" s="139"/>
      <c r="K6" s="140"/>
      <c r="L6" s="154"/>
      <c r="M6" s="139"/>
      <c r="N6" s="139"/>
      <c r="O6" s="140"/>
      <c r="P6" s="154"/>
      <c r="Q6" s="139"/>
      <c r="R6" s="139"/>
      <c r="S6" s="140"/>
      <c r="T6" s="154"/>
      <c r="U6" s="139"/>
      <c r="V6" s="139"/>
      <c r="W6" s="140"/>
      <c r="X6" s="152"/>
      <c r="Y6" s="152"/>
      <c r="Z6" s="152"/>
      <c r="AA6" s="139"/>
      <c r="AB6" s="139"/>
      <c r="AC6" s="139"/>
      <c r="AD6" s="140"/>
      <c r="AE6" s="154"/>
      <c r="AF6" s="139"/>
      <c r="AG6" s="139"/>
      <c r="AH6" s="140"/>
      <c r="AI6" s="154"/>
      <c r="AJ6" s="139"/>
      <c r="AK6" s="139"/>
      <c r="AL6" s="140"/>
      <c r="AM6" s="154"/>
      <c r="AN6" s="139"/>
      <c r="AO6" s="139"/>
      <c r="AP6" s="140"/>
      <c r="AQ6" s="139"/>
      <c r="AR6" s="139"/>
      <c r="AS6" s="139"/>
      <c r="AT6" s="140"/>
      <c r="AU6" s="139"/>
      <c r="AV6" s="139"/>
      <c r="AW6" s="139"/>
      <c r="AX6" s="140"/>
      <c r="AY6" s="141"/>
      <c r="AZ6" s="141"/>
      <c r="BA6" s="141"/>
      <c r="BB6" s="141"/>
      <c r="BC6" s="139"/>
      <c r="BD6" s="139"/>
      <c r="BE6" s="139"/>
      <c r="BF6" s="140"/>
      <c r="BG6" s="139"/>
      <c r="BH6" s="139"/>
      <c r="BI6" s="139"/>
      <c r="BJ6" s="140"/>
      <c r="BK6" s="141"/>
      <c r="BL6" s="141"/>
      <c r="BM6" s="141"/>
      <c r="BN6" s="141"/>
      <c r="BO6" s="139"/>
      <c r="BP6" s="139"/>
      <c r="BQ6" s="139"/>
      <c r="BR6" s="140"/>
      <c r="BS6" s="139"/>
      <c r="BT6" s="139"/>
      <c r="BU6" s="139"/>
      <c r="BV6" s="140"/>
      <c r="BW6" s="139"/>
      <c r="BX6" s="139"/>
      <c r="BY6" s="139"/>
      <c r="BZ6" s="140"/>
      <c r="CA6" s="139"/>
      <c r="CB6" s="139"/>
      <c r="CC6" s="139"/>
      <c r="CD6" s="140"/>
      <c r="CE6" s="139"/>
      <c r="CF6" s="139"/>
      <c r="CG6" s="139"/>
      <c r="CH6" s="140"/>
      <c r="CI6" s="139"/>
      <c r="CJ6" s="139"/>
      <c r="CK6" s="139"/>
      <c r="CL6" s="140"/>
      <c r="CM6" s="141"/>
      <c r="CN6" s="141"/>
      <c r="CO6" s="141"/>
      <c r="CP6" s="141"/>
      <c r="CQ6" s="141"/>
      <c r="CR6" s="141"/>
      <c r="CS6" s="141"/>
      <c r="CT6" s="141"/>
      <c r="CU6" s="139"/>
      <c r="CV6" s="139"/>
      <c r="CW6" s="139"/>
      <c r="CX6" s="140"/>
      <c r="CY6" s="139"/>
      <c r="CZ6" s="139"/>
      <c r="DA6" s="139"/>
      <c r="DB6" s="140"/>
      <c r="DC6" s="139"/>
      <c r="DD6" s="139"/>
      <c r="DE6" s="139"/>
      <c r="DF6" s="140"/>
      <c r="DG6" s="139"/>
      <c r="DH6" s="139"/>
      <c r="DI6" s="139"/>
      <c r="DJ6" s="140"/>
      <c r="DK6" s="139"/>
      <c r="DL6" s="139"/>
      <c r="DM6" s="139"/>
      <c r="DN6" s="140"/>
      <c r="DO6" s="139"/>
      <c r="DP6" s="139"/>
      <c r="DQ6" s="139"/>
      <c r="DR6" s="140"/>
      <c r="DS6" s="154"/>
      <c r="DT6" s="139"/>
      <c r="DU6" s="139"/>
      <c r="DV6" s="140"/>
      <c r="DW6" s="139"/>
      <c r="DX6" s="139"/>
      <c r="DY6" s="139"/>
      <c r="DZ6" s="140"/>
      <c r="EA6" s="139"/>
      <c r="EB6" s="139"/>
      <c r="EC6" s="139"/>
      <c r="ED6" s="140"/>
      <c r="EE6" s="139"/>
      <c r="EF6" s="139"/>
      <c r="EG6" s="139"/>
      <c r="EH6" s="140"/>
      <c r="EI6" s="139"/>
      <c r="EJ6" s="139"/>
      <c r="EK6" s="139"/>
      <c r="EL6" s="140"/>
      <c r="EM6" s="139"/>
      <c r="EN6" s="139"/>
      <c r="EO6" s="139"/>
      <c r="EP6" s="140"/>
      <c r="EQ6" s="141"/>
      <c r="ER6" s="141"/>
      <c r="ES6" s="141"/>
      <c r="ET6" s="141"/>
      <c r="EU6" s="139"/>
      <c r="EV6" s="139"/>
      <c r="EW6" s="139"/>
      <c r="EX6" s="140"/>
      <c r="EY6" s="139"/>
      <c r="EZ6" s="139"/>
      <c r="FA6" s="139"/>
      <c r="FB6" s="140"/>
      <c r="FC6" s="139"/>
      <c r="FD6" s="139"/>
      <c r="FE6" s="139"/>
      <c r="FF6" s="140"/>
      <c r="FG6" s="139"/>
      <c r="FH6" s="139"/>
      <c r="FI6" s="139"/>
      <c r="FJ6" s="140"/>
      <c r="FK6" s="139"/>
      <c r="FL6" s="139"/>
      <c r="FM6" s="139"/>
      <c r="FN6" s="140"/>
      <c r="FO6" s="139"/>
      <c r="FP6" s="139"/>
      <c r="FQ6" s="139"/>
      <c r="FR6" s="140"/>
      <c r="FS6" s="139"/>
      <c r="FT6" s="139"/>
      <c r="FU6" s="139"/>
      <c r="FV6" s="140"/>
      <c r="FW6" s="141"/>
      <c r="FX6" s="141"/>
      <c r="FY6" s="141"/>
      <c r="FZ6" s="141"/>
      <c r="GA6" s="139"/>
      <c r="GB6" s="139"/>
      <c r="GC6" s="139"/>
      <c r="GD6" s="140"/>
      <c r="GE6" s="139"/>
      <c r="GF6" s="139"/>
      <c r="GG6" s="139"/>
      <c r="GH6" s="140"/>
      <c r="GI6" s="139"/>
      <c r="GJ6" s="139"/>
      <c r="GK6" s="139"/>
      <c r="GL6" s="140"/>
      <c r="GM6" s="139"/>
      <c r="GN6" s="139"/>
      <c r="GO6" s="139"/>
      <c r="GP6" s="140"/>
      <c r="GQ6" s="139"/>
      <c r="GR6" s="139"/>
      <c r="GS6" s="139"/>
      <c r="GT6" s="140"/>
      <c r="GU6" s="139"/>
      <c r="GV6" s="139"/>
      <c r="GW6" s="139"/>
      <c r="GX6" s="140"/>
      <c r="GY6" s="139"/>
      <c r="GZ6" s="139"/>
      <c r="HA6" s="139"/>
      <c r="HB6" s="140"/>
      <c r="HC6" s="139"/>
      <c r="HD6" s="139"/>
      <c r="HE6" s="139"/>
      <c r="HF6" s="140"/>
      <c r="HG6" s="139"/>
      <c r="HH6" s="139"/>
      <c r="HI6" s="139"/>
      <c r="HJ6" s="140"/>
      <c r="HK6" s="139"/>
      <c r="HL6" s="139"/>
      <c r="HM6" s="139"/>
      <c r="HN6" s="140"/>
      <c r="HO6" s="139"/>
      <c r="HP6" s="139"/>
      <c r="HQ6" s="139"/>
      <c r="HR6" s="140"/>
      <c r="HS6" s="139"/>
      <c r="HT6" s="139"/>
      <c r="HU6" s="139"/>
      <c r="HV6" s="140"/>
      <c r="HW6" s="139"/>
      <c r="HX6" s="139"/>
      <c r="HY6" s="139"/>
      <c r="HZ6" s="139"/>
      <c r="IA6" s="141"/>
      <c r="IB6" s="141"/>
      <c r="IC6" s="141"/>
      <c r="ID6" s="141"/>
      <c r="IE6" s="139"/>
      <c r="IF6" s="139"/>
      <c r="IG6" s="139"/>
      <c r="IH6" s="140"/>
      <c r="II6" s="139"/>
      <c r="IJ6" s="139"/>
      <c r="IK6" s="139"/>
      <c r="IL6" s="140"/>
      <c r="IM6" s="139"/>
      <c r="IN6" s="139"/>
      <c r="IO6" s="139"/>
      <c r="IP6" s="140"/>
      <c r="IQ6" s="139"/>
      <c r="IR6" s="139"/>
      <c r="IS6" s="139"/>
      <c r="IT6" s="140"/>
      <c r="IU6" s="139"/>
      <c r="IV6" s="139"/>
      <c r="IW6" s="139"/>
      <c r="IX6" s="140"/>
      <c r="IY6" s="139"/>
      <c r="IZ6" s="139"/>
      <c r="JA6" s="139"/>
      <c r="JB6" s="140"/>
      <c r="JC6" s="139"/>
      <c r="JD6" s="139"/>
      <c r="JE6" s="139"/>
      <c r="JF6" s="140"/>
      <c r="JG6" s="139"/>
      <c r="JH6" s="139"/>
      <c r="JI6" s="139"/>
      <c r="JJ6" s="140"/>
      <c r="JK6" s="141"/>
      <c r="JL6" s="141"/>
      <c r="JM6" s="141"/>
      <c r="JN6" s="141"/>
      <c r="JO6" s="141"/>
      <c r="JP6" s="141"/>
      <c r="JQ6" s="141"/>
      <c r="JR6" s="141"/>
      <c r="JS6" s="139"/>
      <c r="JT6" s="139"/>
      <c r="JU6" s="139"/>
      <c r="JV6" s="140"/>
      <c r="JW6" s="139"/>
      <c r="JX6" s="139"/>
      <c r="JY6" s="139"/>
      <c r="JZ6" s="140"/>
      <c r="KA6" s="139"/>
      <c r="KB6" s="139"/>
      <c r="KC6" s="139"/>
      <c r="KD6" s="140"/>
      <c r="KE6" s="141"/>
      <c r="KF6" s="141"/>
      <c r="KG6" s="141"/>
      <c r="KH6" s="141"/>
      <c r="KI6" s="141"/>
      <c r="KJ6" s="141"/>
      <c r="KK6" s="141"/>
      <c r="KL6" s="141"/>
      <c r="KM6" s="139"/>
      <c r="KN6" s="139"/>
      <c r="KO6" s="139"/>
      <c r="KP6" s="140"/>
      <c r="KQ6" s="141"/>
      <c r="KR6" s="141"/>
      <c r="KS6" s="141"/>
      <c r="KT6" s="141"/>
      <c r="KU6" s="141"/>
      <c r="KV6" s="141"/>
      <c r="KW6" s="141"/>
      <c r="KX6" s="141"/>
      <c r="KY6" s="139"/>
      <c r="KZ6" s="139"/>
      <c r="LA6" s="139"/>
      <c r="LB6" s="140"/>
      <c r="LC6" s="139"/>
      <c r="LD6" s="139"/>
      <c r="LE6" s="139"/>
      <c r="LF6" s="140"/>
      <c r="LG6" s="139"/>
      <c r="LH6" s="139"/>
      <c r="LI6" s="139"/>
      <c r="LJ6" s="140"/>
      <c r="LK6" s="139"/>
      <c r="LL6" s="139"/>
      <c r="LM6" s="139"/>
      <c r="LN6" s="140"/>
      <c r="LO6" s="139"/>
      <c r="LP6" s="139"/>
      <c r="LQ6" s="139"/>
      <c r="LR6" s="140"/>
      <c r="LS6" s="139"/>
      <c r="LT6" s="139"/>
      <c r="LU6" s="139"/>
      <c r="LV6" s="140"/>
      <c r="LW6" s="141"/>
      <c r="LX6" s="141"/>
      <c r="LY6" s="141"/>
      <c r="LZ6" s="141"/>
      <c r="MA6" s="141"/>
      <c r="MB6" s="141"/>
      <c r="MC6" s="141"/>
      <c r="MD6" s="141"/>
      <c r="ME6" s="139"/>
      <c r="MF6" s="139"/>
      <c r="MG6" s="139"/>
      <c r="MH6" s="140"/>
      <c r="MI6" s="139"/>
      <c r="MJ6" s="139"/>
      <c r="MK6" s="139"/>
      <c r="ML6" s="140"/>
      <c r="MM6" s="139"/>
      <c r="MN6" s="139"/>
      <c r="MO6" s="139"/>
      <c r="MP6" s="140"/>
      <c r="MQ6" s="139"/>
      <c r="MR6" s="139"/>
      <c r="MS6" s="139"/>
      <c r="MT6" s="140"/>
      <c r="MU6" s="141"/>
      <c r="MV6" s="141"/>
      <c r="MW6" s="141"/>
      <c r="MX6" s="141"/>
      <c r="MY6" s="139"/>
      <c r="MZ6" s="139"/>
      <c r="NA6" s="139"/>
      <c r="NB6" s="140"/>
      <c r="NC6" s="152"/>
      <c r="ND6" s="152"/>
      <c r="NE6" s="152"/>
      <c r="NF6" s="139"/>
      <c r="NG6" s="139"/>
      <c r="NH6" s="139"/>
      <c r="NI6" s="140"/>
      <c r="NJ6" s="139"/>
      <c r="NK6" s="139"/>
      <c r="NL6" s="139"/>
      <c r="NM6" s="140"/>
      <c r="NN6" s="139"/>
      <c r="NO6" s="139"/>
      <c r="NP6" s="139"/>
      <c r="NQ6" s="140"/>
      <c r="NR6" s="139"/>
      <c r="NS6" s="139"/>
      <c r="NT6" s="139"/>
      <c r="NU6" s="140"/>
      <c r="NV6" s="139"/>
      <c r="NW6" s="139"/>
      <c r="NX6" s="139"/>
      <c r="NY6" s="140"/>
      <c r="NZ6" s="139"/>
      <c r="OA6" s="139"/>
      <c r="OB6" s="139"/>
      <c r="OC6" s="140"/>
      <c r="OD6" s="139"/>
      <c r="OE6" s="139"/>
      <c r="OF6" s="139"/>
      <c r="OG6" s="140"/>
      <c r="OH6" s="139"/>
      <c r="OI6" s="139"/>
      <c r="OJ6" s="139"/>
      <c r="OK6" s="140"/>
      <c r="OL6" s="139"/>
      <c r="OM6" s="139"/>
      <c r="ON6" s="139"/>
      <c r="OO6" s="140"/>
      <c r="OP6" s="141"/>
      <c r="OQ6" s="141"/>
      <c r="OR6" s="141"/>
      <c r="OS6" s="141"/>
      <c r="OT6" s="139"/>
      <c r="OU6" s="139"/>
      <c r="OV6" s="139"/>
      <c r="OW6" s="140"/>
      <c r="OX6" s="139"/>
      <c r="OY6" s="139"/>
      <c r="OZ6" s="139"/>
      <c r="PA6" s="140"/>
      <c r="PB6" s="139"/>
      <c r="PC6" s="139"/>
      <c r="PD6" s="139"/>
      <c r="PE6" s="140"/>
      <c r="PF6" s="139"/>
      <c r="PG6" s="139"/>
      <c r="PH6" s="139"/>
      <c r="PI6" s="140"/>
      <c r="PJ6" s="139"/>
      <c r="PK6" s="139"/>
      <c r="PL6" s="139"/>
      <c r="PM6" s="140"/>
      <c r="PN6" s="139"/>
      <c r="PO6" s="139"/>
      <c r="PP6" s="139"/>
      <c r="PQ6" s="140"/>
      <c r="PR6" s="141"/>
      <c r="PS6" s="141"/>
      <c r="PT6" s="141"/>
      <c r="PU6" s="141"/>
      <c r="PV6" s="139"/>
      <c r="PW6" s="139"/>
      <c r="PX6" s="139"/>
      <c r="PY6" s="140"/>
      <c r="PZ6" s="149"/>
      <c r="QA6" s="150"/>
      <c r="QB6" s="151"/>
      <c r="QC6" s="139"/>
      <c r="QD6" s="139"/>
      <c r="QE6" s="139"/>
      <c r="QF6" s="139"/>
      <c r="QG6" s="141"/>
      <c r="QH6" s="141"/>
      <c r="QI6" s="141"/>
      <c r="QJ6" s="141"/>
      <c r="QK6" s="139"/>
      <c r="QL6" s="139"/>
      <c r="QM6" s="139"/>
      <c r="QN6" s="140"/>
      <c r="QO6" s="141"/>
      <c r="QP6" s="141"/>
      <c r="QQ6" s="141"/>
      <c r="QR6" s="141"/>
      <c r="QS6" s="139"/>
      <c r="QT6" s="139"/>
      <c r="QU6" s="139"/>
      <c r="QV6" s="140"/>
      <c r="QW6" s="144"/>
      <c r="QX6" s="144"/>
      <c r="QY6" s="144"/>
      <c r="QZ6" s="145"/>
      <c r="RA6" s="139"/>
      <c r="RB6" s="139"/>
      <c r="RC6" s="139"/>
      <c r="RD6" s="140"/>
      <c r="RE6" s="139"/>
      <c r="RF6" s="139"/>
      <c r="RG6" s="139"/>
      <c r="RH6" s="140"/>
      <c r="RI6" s="139"/>
      <c r="RJ6" s="139"/>
      <c r="RK6" s="139"/>
      <c r="RL6" s="140"/>
      <c r="RM6" s="139"/>
      <c r="RN6" s="139"/>
      <c r="RO6" s="139"/>
      <c r="RP6" s="140"/>
      <c r="RQ6" s="139"/>
      <c r="RR6" s="139"/>
      <c r="RS6" s="139"/>
      <c r="RT6" s="140"/>
      <c r="RU6" s="139"/>
      <c r="RV6" s="139"/>
      <c r="RW6" s="139"/>
      <c r="RX6" s="140"/>
      <c r="RY6" s="139"/>
      <c r="RZ6" s="139"/>
      <c r="SA6" s="139"/>
      <c r="SB6" s="140"/>
      <c r="SC6" s="139"/>
      <c r="SD6" s="139"/>
      <c r="SE6" s="139"/>
      <c r="SF6" s="140"/>
      <c r="SG6" s="141"/>
      <c r="SH6" s="141"/>
      <c r="SI6" s="141"/>
      <c r="SJ6" s="141"/>
      <c r="SK6" s="26"/>
      <c r="SL6" s="26"/>
      <c r="SM6" s="26"/>
      <c r="SN6" s="26"/>
      <c r="SO6" s="26"/>
      <c r="SP6" s="26"/>
      <c r="SQ6" s="26"/>
      <c r="SR6" s="26"/>
      <c r="SS6" s="26"/>
      <c r="ST6" s="112"/>
      <c r="SU6" s="112"/>
      <c r="SV6" s="26"/>
      <c r="SW6" s="26"/>
      <c r="SX6" s="112"/>
      <c r="SY6" s="112"/>
      <c r="SZ6" s="112"/>
      <c r="TA6" s="112"/>
      <c r="TB6" s="26"/>
      <c r="TC6" s="26"/>
      <c r="TD6" s="9"/>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row>
    <row r="7" spans="1:909" ht="39.75" customHeight="1" x14ac:dyDescent="0.25">
      <c r="A7" s="10" t="s">
        <v>122</v>
      </c>
      <c r="B7" s="163"/>
      <c r="C7" s="164"/>
      <c r="D7" s="165"/>
      <c r="E7" s="172"/>
      <c r="F7" s="173"/>
      <c r="G7" s="174"/>
      <c r="H7" s="11"/>
      <c r="I7" s="12" t="s">
        <v>123</v>
      </c>
      <c r="J7" s="12" t="s">
        <v>124</v>
      </c>
      <c r="K7" s="13" t="s">
        <v>125</v>
      </c>
      <c r="L7" s="136" t="s">
        <v>126</v>
      </c>
      <c r="M7" s="134"/>
      <c r="N7" s="133"/>
      <c r="O7" s="13" t="s">
        <v>125</v>
      </c>
      <c r="P7" s="136" t="s">
        <v>127</v>
      </c>
      <c r="Q7" s="134"/>
      <c r="R7" s="133"/>
      <c r="S7" s="13" t="s">
        <v>125</v>
      </c>
      <c r="T7" s="136" t="s">
        <v>128</v>
      </c>
      <c r="U7" s="134"/>
      <c r="V7" s="133"/>
      <c r="W7" s="13" t="s">
        <v>125</v>
      </c>
      <c r="X7" s="152"/>
      <c r="Y7" s="152"/>
      <c r="Z7" s="152"/>
      <c r="AA7" s="136" t="s">
        <v>129</v>
      </c>
      <c r="AB7" s="134"/>
      <c r="AC7" s="133"/>
      <c r="AD7" s="13" t="s">
        <v>125</v>
      </c>
      <c r="AE7" s="136" t="s">
        <v>130</v>
      </c>
      <c r="AF7" s="134"/>
      <c r="AG7" s="133"/>
      <c r="AH7" s="13" t="s">
        <v>125</v>
      </c>
      <c r="AI7" s="136" t="s">
        <v>131</v>
      </c>
      <c r="AJ7" s="134"/>
      <c r="AK7" s="133"/>
      <c r="AL7" s="13" t="s">
        <v>125</v>
      </c>
      <c r="AM7" s="132" t="s">
        <v>132</v>
      </c>
      <c r="AN7" s="132"/>
      <c r="AO7" s="132"/>
      <c r="AP7" s="13" t="s">
        <v>125</v>
      </c>
      <c r="AQ7" s="132" t="s">
        <v>133</v>
      </c>
      <c r="AR7" s="132"/>
      <c r="AS7" s="132"/>
      <c r="AT7" s="13" t="s">
        <v>125</v>
      </c>
      <c r="AU7" s="132" t="s">
        <v>134</v>
      </c>
      <c r="AV7" s="132"/>
      <c r="AW7" s="132"/>
      <c r="AX7" s="13" t="s">
        <v>125</v>
      </c>
      <c r="AY7" s="136" t="s">
        <v>135</v>
      </c>
      <c r="AZ7" s="134"/>
      <c r="BA7" s="133"/>
      <c r="BB7" s="13" t="s">
        <v>125</v>
      </c>
      <c r="BC7" s="132" t="s">
        <v>136</v>
      </c>
      <c r="BD7" s="132"/>
      <c r="BE7" s="132"/>
      <c r="BF7" s="13" t="s">
        <v>125</v>
      </c>
      <c r="BG7" s="132" t="s">
        <v>137</v>
      </c>
      <c r="BH7" s="132"/>
      <c r="BI7" s="132"/>
      <c r="BJ7" s="13" t="s">
        <v>125</v>
      </c>
      <c r="BK7" s="136" t="s">
        <v>138</v>
      </c>
      <c r="BL7" s="134"/>
      <c r="BM7" s="133"/>
      <c r="BN7" s="13" t="s">
        <v>125</v>
      </c>
      <c r="BO7" s="132" t="s">
        <v>139</v>
      </c>
      <c r="BP7" s="132"/>
      <c r="BQ7" s="132"/>
      <c r="BR7" s="13" t="s">
        <v>125</v>
      </c>
      <c r="BS7" s="132" t="s">
        <v>140</v>
      </c>
      <c r="BT7" s="132"/>
      <c r="BU7" s="132"/>
      <c r="BV7" s="13" t="s">
        <v>125</v>
      </c>
      <c r="BW7" s="132" t="s">
        <v>141</v>
      </c>
      <c r="BX7" s="132"/>
      <c r="BY7" s="132"/>
      <c r="BZ7" s="13" t="s">
        <v>125</v>
      </c>
      <c r="CA7" s="132" t="s">
        <v>142</v>
      </c>
      <c r="CB7" s="132"/>
      <c r="CC7" s="132"/>
      <c r="CD7" s="13" t="s">
        <v>125</v>
      </c>
      <c r="CE7" s="132" t="s">
        <v>143</v>
      </c>
      <c r="CF7" s="132"/>
      <c r="CG7" s="132"/>
      <c r="CH7" s="13" t="s">
        <v>125</v>
      </c>
      <c r="CI7" s="132" t="s">
        <v>144</v>
      </c>
      <c r="CJ7" s="132"/>
      <c r="CK7" s="132"/>
      <c r="CL7" s="13" t="s">
        <v>125</v>
      </c>
      <c r="CM7" s="136" t="s">
        <v>145</v>
      </c>
      <c r="CN7" s="134"/>
      <c r="CO7" s="133"/>
      <c r="CP7" s="13" t="s">
        <v>125</v>
      </c>
      <c r="CQ7" s="136" t="s">
        <v>146</v>
      </c>
      <c r="CR7" s="134"/>
      <c r="CS7" s="133"/>
      <c r="CT7" s="13" t="s">
        <v>125</v>
      </c>
      <c r="CU7" s="132" t="s">
        <v>147</v>
      </c>
      <c r="CV7" s="132"/>
      <c r="CW7" s="132"/>
      <c r="CX7" s="13" t="s">
        <v>125</v>
      </c>
      <c r="CY7" s="132" t="s">
        <v>148</v>
      </c>
      <c r="CZ7" s="132"/>
      <c r="DA7" s="132"/>
      <c r="DB7" s="13" t="s">
        <v>125</v>
      </c>
      <c r="DC7" s="132" t="s">
        <v>149</v>
      </c>
      <c r="DD7" s="132"/>
      <c r="DE7" s="132"/>
      <c r="DF7" s="13" t="s">
        <v>125</v>
      </c>
      <c r="DG7" s="132" t="s">
        <v>150</v>
      </c>
      <c r="DH7" s="132"/>
      <c r="DI7" s="132"/>
      <c r="DJ7" s="13" t="s">
        <v>125</v>
      </c>
      <c r="DK7" s="132" t="s">
        <v>151</v>
      </c>
      <c r="DL7" s="132"/>
      <c r="DM7" s="132"/>
      <c r="DN7" s="13" t="s">
        <v>125</v>
      </c>
      <c r="DO7" s="132" t="s">
        <v>152</v>
      </c>
      <c r="DP7" s="132"/>
      <c r="DQ7" s="132"/>
      <c r="DR7" s="13" t="s">
        <v>125</v>
      </c>
      <c r="DS7" s="136" t="s">
        <v>153</v>
      </c>
      <c r="DT7" s="134"/>
      <c r="DU7" s="133"/>
      <c r="DV7" s="13" t="s">
        <v>125</v>
      </c>
      <c r="DW7" s="132" t="s">
        <v>154</v>
      </c>
      <c r="DX7" s="132"/>
      <c r="DY7" s="132"/>
      <c r="DZ7" s="13" t="s">
        <v>125</v>
      </c>
      <c r="EA7" s="132" t="s">
        <v>155</v>
      </c>
      <c r="EB7" s="132"/>
      <c r="EC7" s="132"/>
      <c r="ED7" s="13" t="s">
        <v>125</v>
      </c>
      <c r="EE7" s="132" t="s">
        <v>156</v>
      </c>
      <c r="EF7" s="132"/>
      <c r="EG7" s="132"/>
      <c r="EH7" s="13" t="s">
        <v>125</v>
      </c>
      <c r="EI7" s="132" t="s">
        <v>157</v>
      </c>
      <c r="EJ7" s="132"/>
      <c r="EK7" s="132"/>
      <c r="EL7" s="13" t="s">
        <v>125</v>
      </c>
      <c r="EM7" s="132" t="s">
        <v>158</v>
      </c>
      <c r="EN7" s="132"/>
      <c r="EO7" s="132"/>
      <c r="EP7" s="13" t="s">
        <v>125</v>
      </c>
      <c r="EQ7" s="136" t="s">
        <v>159</v>
      </c>
      <c r="ER7" s="134"/>
      <c r="ES7" s="133"/>
      <c r="ET7" s="13" t="s">
        <v>125</v>
      </c>
      <c r="EU7" s="132" t="s">
        <v>160</v>
      </c>
      <c r="EV7" s="132"/>
      <c r="EW7" s="132"/>
      <c r="EX7" s="13" t="s">
        <v>125</v>
      </c>
      <c r="EY7" s="132" t="s">
        <v>161</v>
      </c>
      <c r="EZ7" s="132"/>
      <c r="FA7" s="132"/>
      <c r="FB7" s="13" t="s">
        <v>125</v>
      </c>
      <c r="FC7" s="132" t="s">
        <v>162</v>
      </c>
      <c r="FD7" s="132"/>
      <c r="FE7" s="132"/>
      <c r="FF7" s="13" t="s">
        <v>125</v>
      </c>
      <c r="FG7" s="132" t="s">
        <v>163</v>
      </c>
      <c r="FH7" s="132"/>
      <c r="FI7" s="132"/>
      <c r="FJ7" s="13" t="s">
        <v>125</v>
      </c>
      <c r="FK7" s="132" t="s">
        <v>164</v>
      </c>
      <c r="FL7" s="132"/>
      <c r="FM7" s="132"/>
      <c r="FN7" s="13" t="s">
        <v>125</v>
      </c>
      <c r="FO7" s="132" t="s">
        <v>165</v>
      </c>
      <c r="FP7" s="132"/>
      <c r="FQ7" s="132"/>
      <c r="FR7" s="13" t="s">
        <v>125</v>
      </c>
      <c r="FS7" s="132" t="s">
        <v>166</v>
      </c>
      <c r="FT7" s="132"/>
      <c r="FU7" s="132"/>
      <c r="FV7" s="13" t="s">
        <v>125</v>
      </c>
      <c r="FW7" s="136" t="s">
        <v>167</v>
      </c>
      <c r="FX7" s="134"/>
      <c r="FY7" s="133"/>
      <c r="FZ7" s="13" t="s">
        <v>125</v>
      </c>
      <c r="GA7" s="132" t="s">
        <v>168</v>
      </c>
      <c r="GB7" s="132"/>
      <c r="GC7" s="132"/>
      <c r="GD7" s="13" t="s">
        <v>125</v>
      </c>
      <c r="GE7" s="132" t="s">
        <v>169</v>
      </c>
      <c r="GF7" s="132"/>
      <c r="GG7" s="132"/>
      <c r="GH7" s="13" t="s">
        <v>125</v>
      </c>
      <c r="GI7" s="132" t="s">
        <v>170</v>
      </c>
      <c r="GJ7" s="132"/>
      <c r="GK7" s="132"/>
      <c r="GL7" s="13" t="s">
        <v>125</v>
      </c>
      <c r="GM7" s="132" t="s">
        <v>171</v>
      </c>
      <c r="GN7" s="132"/>
      <c r="GO7" s="132"/>
      <c r="GP7" s="14" t="s">
        <v>125</v>
      </c>
      <c r="GQ7" s="132" t="s">
        <v>172</v>
      </c>
      <c r="GR7" s="132"/>
      <c r="GS7" s="132"/>
      <c r="GT7" s="14" t="s">
        <v>125</v>
      </c>
      <c r="GU7" s="132" t="s">
        <v>173</v>
      </c>
      <c r="GV7" s="132"/>
      <c r="GW7" s="132"/>
      <c r="GX7" s="14" t="s">
        <v>125</v>
      </c>
      <c r="GY7" s="132" t="s">
        <v>174</v>
      </c>
      <c r="GZ7" s="132"/>
      <c r="HA7" s="132"/>
      <c r="HB7" s="14" t="s">
        <v>125</v>
      </c>
      <c r="HC7" s="132" t="s">
        <v>175</v>
      </c>
      <c r="HD7" s="132"/>
      <c r="HE7" s="132"/>
      <c r="HF7" s="14" t="s">
        <v>125</v>
      </c>
      <c r="HG7" s="132" t="s">
        <v>176</v>
      </c>
      <c r="HH7" s="132"/>
      <c r="HI7" s="132"/>
      <c r="HJ7" s="14" t="s">
        <v>125</v>
      </c>
      <c r="HK7" s="132" t="s">
        <v>177</v>
      </c>
      <c r="HL7" s="132"/>
      <c r="HM7" s="132"/>
      <c r="HN7" s="14" t="s">
        <v>125</v>
      </c>
      <c r="HO7" s="132" t="s">
        <v>178</v>
      </c>
      <c r="HP7" s="132"/>
      <c r="HQ7" s="132"/>
      <c r="HR7" s="14" t="s">
        <v>125</v>
      </c>
      <c r="HS7" s="132" t="s">
        <v>179</v>
      </c>
      <c r="HT7" s="132"/>
      <c r="HU7" s="132"/>
      <c r="HV7" s="14" t="s">
        <v>125</v>
      </c>
      <c r="HW7" s="132" t="s">
        <v>180</v>
      </c>
      <c r="HX7" s="132"/>
      <c r="HY7" s="132"/>
      <c r="HZ7" s="14" t="s">
        <v>125</v>
      </c>
      <c r="IA7" s="132" t="s">
        <v>181</v>
      </c>
      <c r="IB7" s="132"/>
      <c r="IC7" s="132"/>
      <c r="ID7" s="12" t="s">
        <v>125</v>
      </c>
      <c r="IE7" s="133" t="s">
        <v>182</v>
      </c>
      <c r="IF7" s="132"/>
      <c r="IG7" s="132"/>
      <c r="IH7" s="14" t="s">
        <v>125</v>
      </c>
      <c r="II7" s="132" t="s">
        <v>183</v>
      </c>
      <c r="IJ7" s="132"/>
      <c r="IK7" s="132"/>
      <c r="IL7" s="14" t="s">
        <v>125</v>
      </c>
      <c r="IM7" s="132" t="s">
        <v>184</v>
      </c>
      <c r="IN7" s="132"/>
      <c r="IO7" s="132"/>
      <c r="IP7" s="14" t="s">
        <v>125</v>
      </c>
      <c r="IQ7" s="132" t="s">
        <v>185</v>
      </c>
      <c r="IR7" s="132"/>
      <c r="IS7" s="132"/>
      <c r="IT7" s="14" t="s">
        <v>125</v>
      </c>
      <c r="IU7" s="132" t="s">
        <v>186</v>
      </c>
      <c r="IV7" s="132"/>
      <c r="IW7" s="132"/>
      <c r="IX7" s="14" t="s">
        <v>125</v>
      </c>
      <c r="IY7" s="132" t="s">
        <v>187</v>
      </c>
      <c r="IZ7" s="132"/>
      <c r="JA7" s="132"/>
      <c r="JB7" s="14" t="s">
        <v>125</v>
      </c>
      <c r="JC7" s="132" t="s">
        <v>188</v>
      </c>
      <c r="JD7" s="132"/>
      <c r="JE7" s="132"/>
      <c r="JF7" s="14" t="s">
        <v>125</v>
      </c>
      <c r="JG7" s="132" t="s">
        <v>189</v>
      </c>
      <c r="JH7" s="132"/>
      <c r="JI7" s="132"/>
      <c r="JJ7" s="14" t="s">
        <v>125</v>
      </c>
      <c r="JK7" s="132" t="s">
        <v>190</v>
      </c>
      <c r="JL7" s="132"/>
      <c r="JM7" s="132"/>
      <c r="JN7" s="14" t="s">
        <v>125</v>
      </c>
      <c r="JO7" s="132" t="s">
        <v>191</v>
      </c>
      <c r="JP7" s="132"/>
      <c r="JQ7" s="132"/>
      <c r="JR7" s="14" t="s">
        <v>125</v>
      </c>
      <c r="JS7" s="132" t="s">
        <v>192</v>
      </c>
      <c r="JT7" s="132"/>
      <c r="JU7" s="132"/>
      <c r="JV7" s="14" t="s">
        <v>125</v>
      </c>
      <c r="JW7" s="132" t="s">
        <v>193</v>
      </c>
      <c r="JX7" s="132"/>
      <c r="JY7" s="132"/>
      <c r="JZ7" s="14" t="s">
        <v>125</v>
      </c>
      <c r="KA7" s="132" t="s">
        <v>194</v>
      </c>
      <c r="KB7" s="132"/>
      <c r="KC7" s="132"/>
      <c r="KD7" s="12" t="s">
        <v>125</v>
      </c>
      <c r="KE7" s="132" t="s">
        <v>195</v>
      </c>
      <c r="KF7" s="132"/>
      <c r="KG7" s="132"/>
      <c r="KH7" s="12" t="s">
        <v>125</v>
      </c>
      <c r="KI7" s="132" t="s">
        <v>196</v>
      </c>
      <c r="KJ7" s="132"/>
      <c r="KK7" s="132"/>
      <c r="KL7" s="12" t="s">
        <v>125</v>
      </c>
      <c r="KM7" s="134" t="s">
        <v>197</v>
      </c>
      <c r="KN7" s="134"/>
      <c r="KO7" s="133"/>
      <c r="KP7" s="14" t="s">
        <v>125</v>
      </c>
      <c r="KQ7" s="132" t="s">
        <v>198</v>
      </c>
      <c r="KR7" s="132"/>
      <c r="KS7" s="132"/>
      <c r="KT7" s="14" t="s">
        <v>125</v>
      </c>
      <c r="KU7" s="132" t="s">
        <v>199</v>
      </c>
      <c r="KV7" s="132"/>
      <c r="KW7" s="132"/>
      <c r="KX7" s="14" t="s">
        <v>125</v>
      </c>
      <c r="KY7" s="132" t="s">
        <v>200</v>
      </c>
      <c r="KZ7" s="132"/>
      <c r="LA7" s="132"/>
      <c r="LB7" s="14" t="s">
        <v>125</v>
      </c>
      <c r="LC7" s="132" t="s">
        <v>201</v>
      </c>
      <c r="LD7" s="132"/>
      <c r="LE7" s="132"/>
      <c r="LF7" s="12" t="s">
        <v>125</v>
      </c>
      <c r="LG7" s="134" t="s">
        <v>202</v>
      </c>
      <c r="LH7" s="134"/>
      <c r="LI7" s="133"/>
      <c r="LJ7" s="14" t="s">
        <v>125</v>
      </c>
      <c r="LK7" s="132" t="s">
        <v>203</v>
      </c>
      <c r="LL7" s="132"/>
      <c r="LM7" s="132"/>
      <c r="LN7" s="14" t="s">
        <v>125</v>
      </c>
      <c r="LO7" s="132" t="s">
        <v>204</v>
      </c>
      <c r="LP7" s="132"/>
      <c r="LQ7" s="132"/>
      <c r="LR7" s="14" t="s">
        <v>125</v>
      </c>
      <c r="LS7" s="132" t="s">
        <v>205</v>
      </c>
      <c r="LT7" s="132"/>
      <c r="LU7" s="132"/>
      <c r="LV7" s="12" t="s">
        <v>125</v>
      </c>
      <c r="LW7" s="136" t="s">
        <v>206</v>
      </c>
      <c r="LX7" s="134"/>
      <c r="LY7" s="134"/>
      <c r="LZ7" s="12" t="s">
        <v>125</v>
      </c>
      <c r="MA7" s="132" t="s">
        <v>207</v>
      </c>
      <c r="MB7" s="132"/>
      <c r="MC7" s="132"/>
      <c r="MD7" s="12" t="s">
        <v>125</v>
      </c>
      <c r="ME7" s="134" t="s">
        <v>208</v>
      </c>
      <c r="MF7" s="134"/>
      <c r="MG7" s="133"/>
      <c r="MH7" s="12" t="s">
        <v>125</v>
      </c>
      <c r="MI7" s="134" t="s">
        <v>209</v>
      </c>
      <c r="MJ7" s="134"/>
      <c r="MK7" s="133"/>
      <c r="ML7" s="12" t="s">
        <v>125</v>
      </c>
      <c r="MM7" s="134" t="s">
        <v>210</v>
      </c>
      <c r="MN7" s="134"/>
      <c r="MO7" s="133"/>
      <c r="MP7" s="12" t="s">
        <v>125</v>
      </c>
      <c r="MQ7" s="132" t="s">
        <v>211</v>
      </c>
      <c r="MR7" s="132"/>
      <c r="MS7" s="132"/>
      <c r="MT7" s="14" t="s">
        <v>125</v>
      </c>
      <c r="MU7" s="132" t="s">
        <v>212</v>
      </c>
      <c r="MV7" s="132"/>
      <c r="MW7" s="132"/>
      <c r="MX7" s="14" t="s">
        <v>125</v>
      </c>
      <c r="MY7" s="132" t="s">
        <v>213</v>
      </c>
      <c r="MZ7" s="132"/>
      <c r="NA7" s="132"/>
      <c r="NB7" s="14" t="s">
        <v>125</v>
      </c>
      <c r="NC7" s="135"/>
      <c r="ND7" s="135"/>
      <c r="NE7" s="135"/>
      <c r="NF7" s="134" t="s">
        <v>214</v>
      </c>
      <c r="NG7" s="134"/>
      <c r="NH7" s="133"/>
      <c r="NI7" s="14" t="s">
        <v>125</v>
      </c>
      <c r="NJ7" s="132" t="s">
        <v>215</v>
      </c>
      <c r="NK7" s="132"/>
      <c r="NL7" s="132"/>
      <c r="NM7" s="14" t="s">
        <v>125</v>
      </c>
      <c r="NN7" s="132" t="s">
        <v>216</v>
      </c>
      <c r="NO7" s="132"/>
      <c r="NP7" s="132"/>
      <c r="NQ7" s="14" t="s">
        <v>125</v>
      </c>
      <c r="NR7" s="132" t="s">
        <v>217</v>
      </c>
      <c r="NS7" s="132"/>
      <c r="NT7" s="132"/>
      <c r="NU7" s="14" t="s">
        <v>125</v>
      </c>
      <c r="NV7" s="132" t="s">
        <v>218</v>
      </c>
      <c r="NW7" s="132"/>
      <c r="NX7" s="132"/>
      <c r="NY7" s="14" t="s">
        <v>125</v>
      </c>
      <c r="NZ7" s="132" t="s">
        <v>219</v>
      </c>
      <c r="OA7" s="132"/>
      <c r="OB7" s="132"/>
      <c r="OC7" s="14" t="s">
        <v>125</v>
      </c>
      <c r="OD7" s="132" t="s">
        <v>220</v>
      </c>
      <c r="OE7" s="132"/>
      <c r="OF7" s="132"/>
      <c r="OG7" s="14" t="s">
        <v>125</v>
      </c>
      <c r="OH7" s="132" t="s">
        <v>221</v>
      </c>
      <c r="OI7" s="132"/>
      <c r="OJ7" s="132"/>
      <c r="OK7" s="14" t="s">
        <v>125</v>
      </c>
      <c r="OL7" s="132" t="s">
        <v>222</v>
      </c>
      <c r="OM7" s="132"/>
      <c r="ON7" s="132"/>
      <c r="OO7" s="14" t="s">
        <v>125</v>
      </c>
      <c r="OP7" s="132" t="s">
        <v>223</v>
      </c>
      <c r="OQ7" s="132"/>
      <c r="OR7" s="132"/>
      <c r="OS7" s="14" t="s">
        <v>125</v>
      </c>
      <c r="OT7" s="132" t="s">
        <v>224</v>
      </c>
      <c r="OU7" s="132"/>
      <c r="OV7" s="132"/>
      <c r="OW7" s="14" t="s">
        <v>125</v>
      </c>
      <c r="OX7" s="132" t="s">
        <v>225</v>
      </c>
      <c r="OY7" s="132"/>
      <c r="OZ7" s="132"/>
      <c r="PA7" s="14" t="s">
        <v>125</v>
      </c>
      <c r="PB7" s="132" t="s">
        <v>226</v>
      </c>
      <c r="PC7" s="132"/>
      <c r="PD7" s="132"/>
      <c r="PE7" s="14" t="s">
        <v>125</v>
      </c>
      <c r="PF7" s="132" t="s">
        <v>227</v>
      </c>
      <c r="PG7" s="132"/>
      <c r="PH7" s="132"/>
      <c r="PI7" s="14" t="s">
        <v>125</v>
      </c>
      <c r="PJ7" s="132" t="s">
        <v>228</v>
      </c>
      <c r="PK7" s="132"/>
      <c r="PL7" s="132"/>
      <c r="PM7" s="14" t="s">
        <v>125</v>
      </c>
      <c r="PN7" s="132" t="s">
        <v>229</v>
      </c>
      <c r="PO7" s="132"/>
      <c r="PP7" s="132"/>
      <c r="PQ7" s="14" t="s">
        <v>125</v>
      </c>
      <c r="PR7" s="132" t="s">
        <v>230</v>
      </c>
      <c r="PS7" s="132"/>
      <c r="PT7" s="132"/>
      <c r="PU7" s="14" t="s">
        <v>125</v>
      </c>
      <c r="PV7" s="132" t="s">
        <v>231</v>
      </c>
      <c r="PW7" s="132"/>
      <c r="PX7" s="132"/>
      <c r="PY7" s="14" t="s">
        <v>125</v>
      </c>
      <c r="PZ7" s="135"/>
      <c r="QA7" s="135"/>
      <c r="QB7" s="135"/>
      <c r="QC7" s="134" t="s">
        <v>232</v>
      </c>
      <c r="QD7" s="134"/>
      <c r="QE7" s="133"/>
      <c r="QF7" s="14" t="s">
        <v>125</v>
      </c>
      <c r="QG7" s="132" t="s">
        <v>233</v>
      </c>
      <c r="QH7" s="132"/>
      <c r="QI7" s="132"/>
      <c r="QJ7" s="12" t="s">
        <v>125</v>
      </c>
      <c r="QK7" s="133" t="s">
        <v>234</v>
      </c>
      <c r="QL7" s="132"/>
      <c r="QM7" s="132"/>
      <c r="QN7" s="14" t="s">
        <v>125</v>
      </c>
      <c r="QO7" s="132" t="s">
        <v>235</v>
      </c>
      <c r="QP7" s="132"/>
      <c r="QQ7" s="132"/>
      <c r="QR7" s="14" t="s">
        <v>125</v>
      </c>
      <c r="QS7" s="132" t="s">
        <v>236</v>
      </c>
      <c r="QT7" s="132"/>
      <c r="QU7" s="132"/>
      <c r="QV7" s="12" t="s">
        <v>125</v>
      </c>
      <c r="QW7" s="134" t="s">
        <v>237</v>
      </c>
      <c r="QX7" s="134"/>
      <c r="QY7" s="133"/>
      <c r="QZ7" s="14" t="s">
        <v>125</v>
      </c>
      <c r="RA7" s="132" t="s">
        <v>238</v>
      </c>
      <c r="RB7" s="132"/>
      <c r="RC7" s="132"/>
      <c r="RD7" s="14" t="s">
        <v>125</v>
      </c>
      <c r="RE7" s="132" t="s">
        <v>239</v>
      </c>
      <c r="RF7" s="132"/>
      <c r="RG7" s="132"/>
      <c r="RH7" s="14" t="s">
        <v>125</v>
      </c>
      <c r="RI7" s="132" t="s">
        <v>240</v>
      </c>
      <c r="RJ7" s="132"/>
      <c r="RK7" s="132"/>
      <c r="RL7" s="14" t="s">
        <v>125</v>
      </c>
      <c r="RM7" s="132" t="s">
        <v>241</v>
      </c>
      <c r="RN7" s="132"/>
      <c r="RO7" s="132"/>
      <c r="RP7" s="14" t="s">
        <v>125</v>
      </c>
      <c r="RQ7" s="132" t="s">
        <v>242</v>
      </c>
      <c r="RR7" s="132"/>
      <c r="RS7" s="132"/>
      <c r="RT7" s="14" t="s">
        <v>125</v>
      </c>
      <c r="RU7" s="132" t="s">
        <v>243</v>
      </c>
      <c r="RV7" s="132"/>
      <c r="RW7" s="132"/>
      <c r="RX7" s="14" t="s">
        <v>125</v>
      </c>
      <c r="RY7" s="132" t="s">
        <v>244</v>
      </c>
      <c r="RZ7" s="132"/>
      <c r="SA7" s="132"/>
      <c r="SB7" s="14" t="s">
        <v>125</v>
      </c>
      <c r="SC7" s="132" t="s">
        <v>245</v>
      </c>
      <c r="SD7" s="132"/>
      <c r="SE7" s="132"/>
      <c r="SF7" s="14" t="s">
        <v>125</v>
      </c>
      <c r="SG7" s="132" t="s">
        <v>212</v>
      </c>
      <c r="SH7" s="132"/>
      <c r="SI7" s="132"/>
      <c r="SJ7" s="12" t="s">
        <v>125</v>
      </c>
      <c r="SK7" s="115"/>
      <c r="SL7" s="115"/>
      <c r="SM7" s="115"/>
      <c r="SN7" s="115"/>
      <c r="SO7" s="113"/>
      <c r="SP7" s="113"/>
      <c r="SQ7" s="113"/>
      <c r="SR7" s="113"/>
      <c r="SS7" s="113"/>
      <c r="ST7" s="113"/>
      <c r="SU7" s="15"/>
      <c r="SV7" s="15"/>
      <c r="SW7" s="15"/>
      <c r="SX7" s="15"/>
      <c r="SY7" s="15"/>
      <c r="SZ7" s="15"/>
      <c r="TA7" s="15"/>
      <c r="TB7" s="15"/>
      <c r="TC7" s="15"/>
      <c r="TD7" s="15"/>
      <c r="TE7" s="16"/>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row>
    <row r="8" spans="1:909" ht="39.75" customHeight="1" x14ac:dyDescent="0.25">
      <c r="A8" s="17"/>
      <c r="B8" s="18" t="s">
        <v>246</v>
      </c>
      <c r="C8" s="19" t="s">
        <v>247</v>
      </c>
      <c r="D8" s="19" t="s">
        <v>248</v>
      </c>
      <c r="E8" s="20" t="s">
        <v>246</v>
      </c>
      <c r="F8" s="20" t="s">
        <v>247</v>
      </c>
      <c r="G8" s="20" t="s">
        <v>248</v>
      </c>
      <c r="H8" s="21" t="s">
        <v>246</v>
      </c>
      <c r="I8" s="22" t="s">
        <v>247</v>
      </c>
      <c r="J8" s="22" t="s">
        <v>248</v>
      </c>
      <c r="K8" s="22"/>
      <c r="L8" s="21" t="s">
        <v>246</v>
      </c>
      <c r="M8" s="22" t="s">
        <v>247</v>
      </c>
      <c r="N8" s="22" t="s">
        <v>248</v>
      </c>
      <c r="O8" s="22"/>
      <c r="P8" s="21" t="s">
        <v>246</v>
      </c>
      <c r="Q8" s="22" t="s">
        <v>247</v>
      </c>
      <c r="R8" s="22" t="s">
        <v>248</v>
      </c>
      <c r="S8" s="22"/>
      <c r="T8" s="21" t="s">
        <v>246</v>
      </c>
      <c r="U8" s="22" t="s">
        <v>247</v>
      </c>
      <c r="V8" s="22" t="s">
        <v>248</v>
      </c>
      <c r="W8" s="22"/>
      <c r="X8" s="23" t="s">
        <v>246</v>
      </c>
      <c r="Y8" s="23" t="s">
        <v>247</v>
      </c>
      <c r="Z8" s="19" t="s">
        <v>248</v>
      </c>
      <c r="AA8" s="21" t="s">
        <v>246</v>
      </c>
      <c r="AB8" s="22" t="s">
        <v>247</v>
      </c>
      <c r="AC8" s="22" t="s">
        <v>248</v>
      </c>
      <c r="AD8" s="22"/>
      <c r="AE8" s="21" t="s">
        <v>246</v>
      </c>
      <c r="AF8" s="22" t="s">
        <v>247</v>
      </c>
      <c r="AG8" s="22" t="s">
        <v>248</v>
      </c>
      <c r="AH8" s="22"/>
      <c r="AI8" s="21" t="s">
        <v>246</v>
      </c>
      <c r="AJ8" s="22" t="s">
        <v>247</v>
      </c>
      <c r="AK8" s="22" t="s">
        <v>248</v>
      </c>
      <c r="AL8" s="22"/>
      <c r="AM8" s="21" t="s">
        <v>246</v>
      </c>
      <c r="AN8" s="22" t="s">
        <v>247</v>
      </c>
      <c r="AO8" s="22" t="s">
        <v>248</v>
      </c>
      <c r="AP8" s="22"/>
      <c r="AQ8" s="21" t="s">
        <v>246</v>
      </c>
      <c r="AR8" s="22" t="s">
        <v>247</v>
      </c>
      <c r="AS8" s="22" t="s">
        <v>248</v>
      </c>
      <c r="AT8" s="22"/>
      <c r="AU8" s="21" t="s">
        <v>246</v>
      </c>
      <c r="AV8" s="22" t="s">
        <v>247</v>
      </c>
      <c r="AW8" s="22" t="s">
        <v>248</v>
      </c>
      <c r="AX8" s="22"/>
      <c r="AY8" s="21" t="s">
        <v>246</v>
      </c>
      <c r="AZ8" s="22" t="s">
        <v>247</v>
      </c>
      <c r="BA8" s="22" t="s">
        <v>248</v>
      </c>
      <c r="BB8" s="22"/>
      <c r="BC8" s="21" t="s">
        <v>246</v>
      </c>
      <c r="BD8" s="22" t="s">
        <v>247</v>
      </c>
      <c r="BE8" s="22" t="s">
        <v>248</v>
      </c>
      <c r="BF8" s="22"/>
      <c r="BG8" s="22" t="s">
        <v>246</v>
      </c>
      <c r="BH8" s="22" t="s">
        <v>247</v>
      </c>
      <c r="BI8" s="22" t="s">
        <v>248</v>
      </c>
      <c r="BJ8" s="22"/>
      <c r="BK8" s="22" t="s">
        <v>246</v>
      </c>
      <c r="BL8" s="22" t="s">
        <v>247</v>
      </c>
      <c r="BM8" s="22" t="s">
        <v>248</v>
      </c>
      <c r="BN8" s="22"/>
      <c r="BO8" s="22" t="s">
        <v>246</v>
      </c>
      <c r="BP8" s="22" t="s">
        <v>247</v>
      </c>
      <c r="BQ8" s="22" t="s">
        <v>248</v>
      </c>
      <c r="BR8" s="22"/>
      <c r="BS8" s="22" t="s">
        <v>246</v>
      </c>
      <c r="BT8" s="22" t="s">
        <v>247</v>
      </c>
      <c r="BU8" s="22" t="s">
        <v>248</v>
      </c>
      <c r="BV8" s="22"/>
      <c r="BW8" s="22" t="s">
        <v>246</v>
      </c>
      <c r="BX8" s="22" t="s">
        <v>247</v>
      </c>
      <c r="BY8" s="22" t="s">
        <v>248</v>
      </c>
      <c r="BZ8" s="22"/>
      <c r="CA8" s="22" t="s">
        <v>246</v>
      </c>
      <c r="CB8" s="22" t="s">
        <v>247</v>
      </c>
      <c r="CC8" s="22" t="s">
        <v>248</v>
      </c>
      <c r="CD8" s="22"/>
      <c r="CE8" s="22" t="s">
        <v>246</v>
      </c>
      <c r="CF8" s="22" t="s">
        <v>247</v>
      </c>
      <c r="CG8" s="22" t="s">
        <v>248</v>
      </c>
      <c r="CH8" s="22"/>
      <c r="CI8" s="22" t="s">
        <v>246</v>
      </c>
      <c r="CJ8" s="22" t="s">
        <v>247</v>
      </c>
      <c r="CK8" s="22" t="s">
        <v>248</v>
      </c>
      <c r="CL8" s="22"/>
      <c r="CM8" s="22" t="s">
        <v>246</v>
      </c>
      <c r="CN8" s="22" t="s">
        <v>247</v>
      </c>
      <c r="CO8" s="22" t="s">
        <v>248</v>
      </c>
      <c r="CP8" s="22"/>
      <c r="CQ8" s="22" t="s">
        <v>246</v>
      </c>
      <c r="CR8" s="22" t="s">
        <v>247</v>
      </c>
      <c r="CS8" s="22" t="s">
        <v>248</v>
      </c>
      <c r="CT8" s="22"/>
      <c r="CU8" s="22" t="s">
        <v>246</v>
      </c>
      <c r="CV8" s="22" t="s">
        <v>247</v>
      </c>
      <c r="CW8" s="22" t="s">
        <v>248</v>
      </c>
      <c r="CX8" s="22"/>
      <c r="CY8" s="22" t="s">
        <v>246</v>
      </c>
      <c r="CZ8" s="22" t="s">
        <v>247</v>
      </c>
      <c r="DA8" s="22" t="s">
        <v>248</v>
      </c>
      <c r="DB8" s="22"/>
      <c r="DC8" s="22" t="s">
        <v>246</v>
      </c>
      <c r="DD8" s="22" t="s">
        <v>247</v>
      </c>
      <c r="DE8" s="22" t="s">
        <v>248</v>
      </c>
      <c r="DF8" s="22"/>
      <c r="DG8" s="22" t="s">
        <v>246</v>
      </c>
      <c r="DH8" s="22" t="s">
        <v>247</v>
      </c>
      <c r="DI8" s="22" t="s">
        <v>248</v>
      </c>
      <c r="DJ8" s="22"/>
      <c r="DK8" s="22" t="s">
        <v>246</v>
      </c>
      <c r="DL8" s="22" t="s">
        <v>247</v>
      </c>
      <c r="DM8" s="22" t="s">
        <v>248</v>
      </c>
      <c r="DN8" s="22"/>
      <c r="DO8" s="22" t="s">
        <v>246</v>
      </c>
      <c r="DP8" s="22" t="s">
        <v>247</v>
      </c>
      <c r="DQ8" s="22" t="s">
        <v>248</v>
      </c>
      <c r="DR8" s="22"/>
      <c r="DS8" s="22" t="s">
        <v>246</v>
      </c>
      <c r="DT8" s="22" t="s">
        <v>247</v>
      </c>
      <c r="DU8" s="22" t="s">
        <v>248</v>
      </c>
      <c r="DV8" s="22"/>
      <c r="DW8" s="22" t="s">
        <v>246</v>
      </c>
      <c r="DX8" s="22" t="s">
        <v>247</v>
      </c>
      <c r="DY8" s="22" t="s">
        <v>248</v>
      </c>
      <c r="DZ8" s="22"/>
      <c r="EA8" s="22" t="s">
        <v>246</v>
      </c>
      <c r="EB8" s="22" t="s">
        <v>247</v>
      </c>
      <c r="EC8" s="22" t="s">
        <v>248</v>
      </c>
      <c r="ED8" s="22"/>
      <c r="EE8" s="22" t="s">
        <v>246</v>
      </c>
      <c r="EF8" s="22" t="s">
        <v>247</v>
      </c>
      <c r="EG8" s="22" t="s">
        <v>248</v>
      </c>
      <c r="EH8" s="22"/>
      <c r="EI8" s="22" t="s">
        <v>246</v>
      </c>
      <c r="EJ8" s="22" t="s">
        <v>247</v>
      </c>
      <c r="EK8" s="22" t="s">
        <v>248</v>
      </c>
      <c r="EL8" s="22"/>
      <c r="EM8" s="22" t="s">
        <v>246</v>
      </c>
      <c r="EN8" s="22" t="s">
        <v>247</v>
      </c>
      <c r="EO8" s="22" t="s">
        <v>248</v>
      </c>
      <c r="EP8" s="22"/>
      <c r="EQ8" s="22" t="s">
        <v>246</v>
      </c>
      <c r="ER8" s="22" t="s">
        <v>247</v>
      </c>
      <c r="ES8" s="22" t="s">
        <v>248</v>
      </c>
      <c r="ET8" s="22"/>
      <c r="EU8" s="22" t="s">
        <v>246</v>
      </c>
      <c r="EV8" s="22" t="s">
        <v>247</v>
      </c>
      <c r="EW8" s="22" t="s">
        <v>248</v>
      </c>
      <c r="EX8" s="22"/>
      <c r="EY8" s="22" t="s">
        <v>246</v>
      </c>
      <c r="EZ8" s="22" t="s">
        <v>247</v>
      </c>
      <c r="FA8" s="22" t="s">
        <v>248</v>
      </c>
      <c r="FB8" s="22"/>
      <c r="FC8" s="22" t="s">
        <v>246</v>
      </c>
      <c r="FD8" s="22" t="s">
        <v>247</v>
      </c>
      <c r="FE8" s="22" t="s">
        <v>248</v>
      </c>
      <c r="FF8" s="22"/>
      <c r="FG8" s="22" t="s">
        <v>246</v>
      </c>
      <c r="FH8" s="22" t="s">
        <v>247</v>
      </c>
      <c r="FI8" s="22" t="s">
        <v>248</v>
      </c>
      <c r="FJ8" s="22"/>
      <c r="FK8" s="22" t="s">
        <v>246</v>
      </c>
      <c r="FL8" s="22" t="s">
        <v>247</v>
      </c>
      <c r="FM8" s="22" t="s">
        <v>248</v>
      </c>
      <c r="FN8" s="22"/>
      <c r="FO8" s="22" t="s">
        <v>246</v>
      </c>
      <c r="FP8" s="22" t="s">
        <v>247</v>
      </c>
      <c r="FQ8" s="22" t="s">
        <v>248</v>
      </c>
      <c r="FR8" s="22"/>
      <c r="FS8" s="22" t="s">
        <v>246</v>
      </c>
      <c r="FT8" s="22" t="s">
        <v>247</v>
      </c>
      <c r="FU8" s="22" t="s">
        <v>248</v>
      </c>
      <c r="FV8" s="22"/>
      <c r="FW8" s="22" t="s">
        <v>246</v>
      </c>
      <c r="FX8" s="22" t="s">
        <v>247</v>
      </c>
      <c r="FY8" s="22" t="s">
        <v>248</v>
      </c>
      <c r="FZ8" s="22"/>
      <c r="GA8" s="22" t="s">
        <v>246</v>
      </c>
      <c r="GB8" s="22" t="s">
        <v>247</v>
      </c>
      <c r="GC8" s="22" t="s">
        <v>248</v>
      </c>
      <c r="GD8" s="22"/>
      <c r="GE8" s="22" t="s">
        <v>246</v>
      </c>
      <c r="GF8" s="22" t="s">
        <v>247</v>
      </c>
      <c r="GG8" s="22" t="s">
        <v>248</v>
      </c>
      <c r="GH8" s="22"/>
      <c r="GI8" s="22" t="s">
        <v>246</v>
      </c>
      <c r="GJ8" s="22" t="s">
        <v>247</v>
      </c>
      <c r="GK8" s="22" t="s">
        <v>248</v>
      </c>
      <c r="GL8" s="22"/>
      <c r="GM8" s="22" t="s">
        <v>246</v>
      </c>
      <c r="GN8" s="22" t="s">
        <v>247</v>
      </c>
      <c r="GO8" s="22" t="s">
        <v>248</v>
      </c>
      <c r="GP8" s="22"/>
      <c r="GQ8" s="22" t="s">
        <v>246</v>
      </c>
      <c r="GR8" s="22" t="s">
        <v>247</v>
      </c>
      <c r="GS8" s="22" t="s">
        <v>248</v>
      </c>
      <c r="GT8" s="22"/>
      <c r="GU8" s="22" t="s">
        <v>246</v>
      </c>
      <c r="GV8" s="22" t="s">
        <v>247</v>
      </c>
      <c r="GW8" s="22" t="s">
        <v>248</v>
      </c>
      <c r="GX8" s="22"/>
      <c r="GY8" s="22" t="s">
        <v>246</v>
      </c>
      <c r="GZ8" s="22" t="s">
        <v>247</v>
      </c>
      <c r="HA8" s="22" t="s">
        <v>248</v>
      </c>
      <c r="HB8" s="24"/>
      <c r="HC8" s="22" t="s">
        <v>246</v>
      </c>
      <c r="HD8" s="22" t="s">
        <v>247</v>
      </c>
      <c r="HE8" s="22" t="s">
        <v>248</v>
      </c>
      <c r="HF8" s="22"/>
      <c r="HG8" s="22" t="s">
        <v>246</v>
      </c>
      <c r="HH8" s="22" t="s">
        <v>247</v>
      </c>
      <c r="HI8" s="22" t="s">
        <v>248</v>
      </c>
      <c r="HJ8" s="22"/>
      <c r="HK8" s="22" t="s">
        <v>246</v>
      </c>
      <c r="HL8" s="22" t="s">
        <v>247</v>
      </c>
      <c r="HM8" s="22" t="s">
        <v>248</v>
      </c>
      <c r="HN8" s="22"/>
      <c r="HO8" s="22" t="s">
        <v>246</v>
      </c>
      <c r="HP8" s="22" t="s">
        <v>247</v>
      </c>
      <c r="HQ8" s="22" t="s">
        <v>248</v>
      </c>
      <c r="HR8" s="22"/>
      <c r="HS8" s="22" t="s">
        <v>246</v>
      </c>
      <c r="HT8" s="22" t="s">
        <v>247</v>
      </c>
      <c r="HU8" s="22" t="s">
        <v>248</v>
      </c>
      <c r="HV8" s="24"/>
      <c r="HW8" s="24" t="s">
        <v>246</v>
      </c>
      <c r="HX8" s="22" t="s">
        <v>247</v>
      </c>
      <c r="HY8" s="22" t="s">
        <v>248</v>
      </c>
      <c r="HZ8" s="22"/>
      <c r="IA8" s="24" t="s">
        <v>246</v>
      </c>
      <c r="IB8" s="22" t="s">
        <v>247</v>
      </c>
      <c r="IC8" s="22" t="s">
        <v>248</v>
      </c>
      <c r="ID8" s="22"/>
      <c r="IE8" s="22" t="s">
        <v>246</v>
      </c>
      <c r="IF8" s="22" t="s">
        <v>247</v>
      </c>
      <c r="IG8" s="22" t="s">
        <v>248</v>
      </c>
      <c r="IH8" s="22"/>
      <c r="II8" s="22" t="s">
        <v>246</v>
      </c>
      <c r="IJ8" s="22" t="s">
        <v>247</v>
      </c>
      <c r="IK8" s="22" t="s">
        <v>248</v>
      </c>
      <c r="IL8" s="22"/>
      <c r="IM8" s="22" t="s">
        <v>246</v>
      </c>
      <c r="IN8" s="22" t="s">
        <v>247</v>
      </c>
      <c r="IO8" s="22" t="s">
        <v>248</v>
      </c>
      <c r="IP8" s="22"/>
      <c r="IQ8" s="22" t="s">
        <v>246</v>
      </c>
      <c r="IR8" s="22" t="s">
        <v>247</v>
      </c>
      <c r="IS8" s="22" t="s">
        <v>248</v>
      </c>
      <c r="IT8" s="22"/>
      <c r="IU8" s="22" t="s">
        <v>246</v>
      </c>
      <c r="IV8" s="22" t="s">
        <v>247</v>
      </c>
      <c r="IW8" s="22" t="s">
        <v>248</v>
      </c>
      <c r="IX8" s="22"/>
      <c r="IY8" s="22" t="s">
        <v>246</v>
      </c>
      <c r="IZ8" s="22" t="s">
        <v>247</v>
      </c>
      <c r="JA8" s="22" t="s">
        <v>248</v>
      </c>
      <c r="JB8" s="22"/>
      <c r="JC8" s="22" t="s">
        <v>246</v>
      </c>
      <c r="JD8" s="22" t="s">
        <v>247</v>
      </c>
      <c r="JE8" s="22" t="s">
        <v>248</v>
      </c>
      <c r="JF8" s="22"/>
      <c r="JG8" s="22" t="s">
        <v>246</v>
      </c>
      <c r="JH8" s="22" t="s">
        <v>247</v>
      </c>
      <c r="JI8" s="22" t="s">
        <v>248</v>
      </c>
      <c r="JJ8" s="22"/>
      <c r="JK8" s="22" t="s">
        <v>246</v>
      </c>
      <c r="JL8" s="22" t="s">
        <v>247</v>
      </c>
      <c r="JM8" s="22" t="s">
        <v>248</v>
      </c>
      <c r="JN8" s="22"/>
      <c r="JO8" s="22" t="s">
        <v>246</v>
      </c>
      <c r="JP8" s="22" t="s">
        <v>247</v>
      </c>
      <c r="JQ8" s="22" t="s">
        <v>248</v>
      </c>
      <c r="JR8" s="22"/>
      <c r="JS8" s="22" t="s">
        <v>246</v>
      </c>
      <c r="JT8" s="22" t="s">
        <v>247</v>
      </c>
      <c r="JU8" s="22" t="s">
        <v>248</v>
      </c>
      <c r="JV8" s="22"/>
      <c r="JW8" s="22" t="s">
        <v>246</v>
      </c>
      <c r="JX8" s="22" t="s">
        <v>247</v>
      </c>
      <c r="JY8" s="22" t="s">
        <v>248</v>
      </c>
      <c r="JZ8" s="22"/>
      <c r="KA8" s="22" t="s">
        <v>246</v>
      </c>
      <c r="KB8" s="22" t="s">
        <v>247</v>
      </c>
      <c r="KC8" s="22" t="s">
        <v>248</v>
      </c>
      <c r="KD8" s="22"/>
      <c r="KE8" s="22" t="s">
        <v>246</v>
      </c>
      <c r="KF8" s="22" t="s">
        <v>247</v>
      </c>
      <c r="KG8" s="22" t="s">
        <v>248</v>
      </c>
      <c r="KH8" s="22"/>
      <c r="KI8" s="22" t="s">
        <v>246</v>
      </c>
      <c r="KJ8" s="22" t="s">
        <v>247</v>
      </c>
      <c r="KK8" s="22" t="s">
        <v>248</v>
      </c>
      <c r="KL8" s="22"/>
      <c r="KM8" s="22" t="s">
        <v>246</v>
      </c>
      <c r="KN8" s="22" t="s">
        <v>247</v>
      </c>
      <c r="KO8" s="22" t="s">
        <v>248</v>
      </c>
      <c r="KP8" s="22"/>
      <c r="KQ8" s="22" t="s">
        <v>246</v>
      </c>
      <c r="KR8" s="22" t="s">
        <v>247</v>
      </c>
      <c r="KS8" s="22" t="s">
        <v>248</v>
      </c>
      <c r="KT8" s="22"/>
      <c r="KU8" s="22" t="s">
        <v>246</v>
      </c>
      <c r="KV8" s="22" t="s">
        <v>247</v>
      </c>
      <c r="KW8" s="22" t="s">
        <v>248</v>
      </c>
      <c r="KX8" s="22"/>
      <c r="KY8" s="22" t="s">
        <v>246</v>
      </c>
      <c r="KZ8" s="22" t="s">
        <v>247</v>
      </c>
      <c r="LA8" s="22" t="s">
        <v>248</v>
      </c>
      <c r="LB8" s="22"/>
      <c r="LC8" s="22" t="s">
        <v>246</v>
      </c>
      <c r="LD8" s="22" t="s">
        <v>247</v>
      </c>
      <c r="LE8" s="22" t="s">
        <v>248</v>
      </c>
      <c r="LF8" s="22"/>
      <c r="LG8" s="22" t="s">
        <v>246</v>
      </c>
      <c r="LH8" s="22" t="s">
        <v>247</v>
      </c>
      <c r="LI8" s="22" t="s">
        <v>248</v>
      </c>
      <c r="LJ8" s="22"/>
      <c r="LK8" s="22" t="s">
        <v>246</v>
      </c>
      <c r="LL8" s="22" t="s">
        <v>247</v>
      </c>
      <c r="LM8" s="22" t="s">
        <v>248</v>
      </c>
      <c r="LN8" s="22"/>
      <c r="LO8" s="22" t="s">
        <v>246</v>
      </c>
      <c r="LP8" s="22" t="s">
        <v>247</v>
      </c>
      <c r="LQ8" s="22" t="s">
        <v>248</v>
      </c>
      <c r="LR8" s="22"/>
      <c r="LS8" s="22" t="s">
        <v>246</v>
      </c>
      <c r="LT8" s="22" t="s">
        <v>247</v>
      </c>
      <c r="LU8" s="22" t="s">
        <v>248</v>
      </c>
      <c r="LV8" s="22"/>
      <c r="LW8" s="22" t="s">
        <v>246</v>
      </c>
      <c r="LX8" s="22" t="s">
        <v>247</v>
      </c>
      <c r="LY8" s="22" t="s">
        <v>248</v>
      </c>
      <c r="LZ8" s="22"/>
      <c r="MA8" s="22" t="s">
        <v>246</v>
      </c>
      <c r="MB8" s="22" t="s">
        <v>247</v>
      </c>
      <c r="MC8" s="22" t="s">
        <v>248</v>
      </c>
      <c r="MD8" s="22"/>
      <c r="ME8" s="22" t="s">
        <v>246</v>
      </c>
      <c r="MF8" s="22" t="s">
        <v>247</v>
      </c>
      <c r="MG8" s="22" t="s">
        <v>248</v>
      </c>
      <c r="MH8" s="22"/>
      <c r="MI8" s="22" t="s">
        <v>246</v>
      </c>
      <c r="MJ8" s="22" t="s">
        <v>247</v>
      </c>
      <c r="MK8" s="22" t="s">
        <v>248</v>
      </c>
      <c r="ML8" s="22"/>
      <c r="MM8" s="22" t="s">
        <v>246</v>
      </c>
      <c r="MN8" s="22" t="s">
        <v>247</v>
      </c>
      <c r="MO8" s="22" t="s">
        <v>248</v>
      </c>
      <c r="MP8" s="22"/>
      <c r="MQ8" s="22" t="s">
        <v>246</v>
      </c>
      <c r="MR8" s="22" t="s">
        <v>247</v>
      </c>
      <c r="MS8" s="22" t="s">
        <v>248</v>
      </c>
      <c r="MT8" s="22"/>
      <c r="MU8" s="22" t="s">
        <v>249</v>
      </c>
      <c r="MV8" s="22" t="s">
        <v>250</v>
      </c>
      <c r="MW8" s="22" t="s">
        <v>251</v>
      </c>
      <c r="MX8" s="22"/>
      <c r="MY8" s="22" t="s">
        <v>246</v>
      </c>
      <c r="MZ8" s="22" t="s">
        <v>247</v>
      </c>
      <c r="NA8" s="22" t="s">
        <v>248</v>
      </c>
      <c r="NB8" s="22"/>
      <c r="NC8" s="19" t="s">
        <v>246</v>
      </c>
      <c r="ND8" s="19" t="s">
        <v>247</v>
      </c>
      <c r="NE8" s="19" t="s">
        <v>248</v>
      </c>
      <c r="NF8" s="21" t="s">
        <v>246</v>
      </c>
      <c r="NG8" s="22" t="s">
        <v>247</v>
      </c>
      <c r="NH8" s="22" t="s">
        <v>248</v>
      </c>
      <c r="NI8" s="22"/>
      <c r="NJ8" s="22" t="s">
        <v>246</v>
      </c>
      <c r="NK8" s="22" t="s">
        <v>247</v>
      </c>
      <c r="NL8" s="22" t="s">
        <v>248</v>
      </c>
      <c r="NM8" s="22"/>
      <c r="NN8" s="22" t="s">
        <v>246</v>
      </c>
      <c r="NO8" s="22" t="s">
        <v>247</v>
      </c>
      <c r="NP8" s="22" t="s">
        <v>248</v>
      </c>
      <c r="NQ8" s="22"/>
      <c r="NR8" s="22" t="s">
        <v>246</v>
      </c>
      <c r="NS8" s="22" t="s">
        <v>247</v>
      </c>
      <c r="NT8" s="22" t="s">
        <v>248</v>
      </c>
      <c r="NU8" s="22"/>
      <c r="NV8" s="22" t="s">
        <v>246</v>
      </c>
      <c r="NW8" s="22" t="s">
        <v>247</v>
      </c>
      <c r="NX8" s="22" t="s">
        <v>248</v>
      </c>
      <c r="NY8" s="22"/>
      <c r="NZ8" s="22" t="s">
        <v>246</v>
      </c>
      <c r="OA8" s="22" t="s">
        <v>247</v>
      </c>
      <c r="OB8" s="22" t="s">
        <v>248</v>
      </c>
      <c r="OC8" s="22"/>
      <c r="OD8" s="22" t="s">
        <v>246</v>
      </c>
      <c r="OE8" s="22" t="s">
        <v>247</v>
      </c>
      <c r="OF8" s="22" t="s">
        <v>248</v>
      </c>
      <c r="OG8" s="22"/>
      <c r="OH8" s="22" t="s">
        <v>246</v>
      </c>
      <c r="OI8" s="22" t="s">
        <v>247</v>
      </c>
      <c r="OJ8" s="22" t="s">
        <v>248</v>
      </c>
      <c r="OK8" s="22"/>
      <c r="OL8" s="22" t="s">
        <v>246</v>
      </c>
      <c r="OM8" s="22" t="s">
        <v>247</v>
      </c>
      <c r="ON8" s="22" t="s">
        <v>248</v>
      </c>
      <c r="OO8" s="22"/>
      <c r="OP8" s="22" t="s">
        <v>246</v>
      </c>
      <c r="OQ8" s="22" t="s">
        <v>247</v>
      </c>
      <c r="OR8" s="22" t="s">
        <v>248</v>
      </c>
      <c r="OS8" s="22"/>
      <c r="OT8" s="22" t="s">
        <v>246</v>
      </c>
      <c r="OU8" s="22" t="s">
        <v>247</v>
      </c>
      <c r="OV8" s="22" t="s">
        <v>248</v>
      </c>
      <c r="OW8" s="22"/>
      <c r="OX8" s="22" t="s">
        <v>246</v>
      </c>
      <c r="OY8" s="22" t="s">
        <v>247</v>
      </c>
      <c r="OZ8" s="22" t="s">
        <v>248</v>
      </c>
      <c r="PA8" s="22"/>
      <c r="PB8" s="22" t="s">
        <v>246</v>
      </c>
      <c r="PC8" s="22" t="s">
        <v>247</v>
      </c>
      <c r="PD8" s="22" t="s">
        <v>248</v>
      </c>
      <c r="PE8" s="22"/>
      <c r="PF8" s="22" t="s">
        <v>246</v>
      </c>
      <c r="PG8" s="22" t="s">
        <v>247</v>
      </c>
      <c r="PH8" s="22" t="s">
        <v>248</v>
      </c>
      <c r="PI8" s="22"/>
      <c r="PJ8" s="22" t="s">
        <v>246</v>
      </c>
      <c r="PK8" s="22" t="s">
        <v>247</v>
      </c>
      <c r="PL8" s="22" t="s">
        <v>248</v>
      </c>
      <c r="PM8" s="22"/>
      <c r="PN8" s="22" t="s">
        <v>246</v>
      </c>
      <c r="PO8" s="22" t="s">
        <v>247</v>
      </c>
      <c r="PP8" s="22" t="s">
        <v>248</v>
      </c>
      <c r="PQ8" s="22"/>
      <c r="PR8" s="22" t="s">
        <v>246</v>
      </c>
      <c r="PS8" s="22" t="s">
        <v>247</v>
      </c>
      <c r="PT8" s="22" t="s">
        <v>248</v>
      </c>
      <c r="PU8" s="22"/>
      <c r="PV8" s="22" t="s">
        <v>246</v>
      </c>
      <c r="PW8" s="22" t="s">
        <v>247</v>
      </c>
      <c r="PX8" s="22" t="s">
        <v>248</v>
      </c>
      <c r="PY8" s="22"/>
      <c r="PZ8" s="19" t="s">
        <v>246</v>
      </c>
      <c r="QA8" s="19" t="s">
        <v>247</v>
      </c>
      <c r="QB8" s="19" t="s">
        <v>248</v>
      </c>
      <c r="QC8" s="21" t="s">
        <v>246</v>
      </c>
      <c r="QD8" s="21" t="s">
        <v>247</v>
      </c>
      <c r="QE8" s="21" t="s">
        <v>248</v>
      </c>
      <c r="QF8" s="8"/>
      <c r="QG8" s="21" t="s">
        <v>246</v>
      </c>
      <c r="QH8" s="21" t="s">
        <v>247</v>
      </c>
      <c r="QI8" s="21" t="s">
        <v>248</v>
      </c>
      <c r="QJ8" s="21"/>
      <c r="QK8" s="25" t="s">
        <v>246</v>
      </c>
      <c r="QL8" s="21" t="s">
        <v>247</v>
      </c>
      <c r="QM8" s="21" t="s">
        <v>248</v>
      </c>
      <c r="QN8" s="21"/>
      <c r="QO8" s="21" t="s">
        <v>246</v>
      </c>
      <c r="QP8" s="21" t="s">
        <v>247</v>
      </c>
      <c r="QQ8" s="21" t="s">
        <v>248</v>
      </c>
      <c r="QR8" s="21"/>
      <c r="QS8" s="21" t="s">
        <v>246</v>
      </c>
      <c r="QT8" s="21" t="s">
        <v>247</v>
      </c>
      <c r="QU8" s="21" t="s">
        <v>248</v>
      </c>
      <c r="QV8" s="21"/>
      <c r="QW8" s="21" t="s">
        <v>246</v>
      </c>
      <c r="QX8" s="21" t="s">
        <v>247</v>
      </c>
      <c r="QY8" s="21" t="s">
        <v>248</v>
      </c>
      <c r="QZ8" s="21"/>
      <c r="RA8" s="21" t="s">
        <v>246</v>
      </c>
      <c r="RB8" s="21" t="s">
        <v>247</v>
      </c>
      <c r="RC8" s="21" t="s">
        <v>248</v>
      </c>
      <c r="RD8" s="21"/>
      <c r="RE8" s="21" t="s">
        <v>246</v>
      </c>
      <c r="RF8" s="21" t="s">
        <v>247</v>
      </c>
      <c r="RG8" s="21" t="s">
        <v>248</v>
      </c>
      <c r="RH8" s="21"/>
      <c r="RI8" s="21" t="s">
        <v>246</v>
      </c>
      <c r="RJ8" s="21" t="s">
        <v>247</v>
      </c>
      <c r="RK8" s="21" t="s">
        <v>248</v>
      </c>
      <c r="RL8" s="21"/>
      <c r="RM8" s="21" t="s">
        <v>246</v>
      </c>
      <c r="RN8" s="22" t="s">
        <v>247</v>
      </c>
      <c r="RO8" s="22" t="s">
        <v>248</v>
      </c>
      <c r="RP8" s="22"/>
      <c r="RQ8" s="22" t="s">
        <v>246</v>
      </c>
      <c r="RR8" s="22" t="s">
        <v>247</v>
      </c>
      <c r="RS8" s="22" t="s">
        <v>248</v>
      </c>
      <c r="RT8" s="22"/>
      <c r="RU8" s="22" t="s">
        <v>246</v>
      </c>
      <c r="RV8" s="22" t="s">
        <v>247</v>
      </c>
      <c r="RW8" s="22" t="s">
        <v>248</v>
      </c>
      <c r="RX8" s="22"/>
      <c r="RY8" s="22" t="s">
        <v>246</v>
      </c>
      <c r="RZ8" s="21" t="s">
        <v>247</v>
      </c>
      <c r="SA8" s="21" t="s">
        <v>248</v>
      </c>
      <c r="SB8" s="21"/>
      <c r="SC8" s="22" t="s">
        <v>246</v>
      </c>
      <c r="SD8" s="21" t="s">
        <v>247</v>
      </c>
      <c r="SE8" s="21" t="s">
        <v>248</v>
      </c>
      <c r="SF8" s="21"/>
      <c r="SG8" s="22" t="s">
        <v>246</v>
      </c>
      <c r="SH8" s="21" t="s">
        <v>247</v>
      </c>
      <c r="SI8" s="21" t="s">
        <v>248</v>
      </c>
      <c r="SJ8" s="21"/>
      <c r="SK8" s="26"/>
      <c r="SL8" s="26"/>
      <c r="SM8" s="26"/>
      <c r="SN8" s="26"/>
      <c r="SO8" s="26"/>
      <c r="SP8" s="26"/>
      <c r="SQ8" s="26"/>
      <c r="SR8" s="26"/>
      <c r="SS8" s="26"/>
      <c r="ST8" s="26"/>
      <c r="SU8" s="26"/>
      <c r="SV8" s="26"/>
      <c r="SW8" s="26"/>
      <c r="SX8" s="26"/>
      <c r="SY8" s="26"/>
      <c r="SZ8" s="26"/>
      <c r="TA8" s="26"/>
      <c r="TB8" s="26"/>
      <c r="TC8" s="26"/>
      <c r="TD8" s="26"/>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8"/>
      <c r="WC8" s="28"/>
      <c r="WD8" s="28"/>
      <c r="WE8" s="28"/>
      <c r="WF8" s="28"/>
      <c r="WG8" s="28"/>
      <c r="WH8" s="5"/>
      <c r="WI8" s="5"/>
      <c r="WJ8" s="5"/>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row>
    <row r="9" spans="1:909" ht="15" customHeight="1" x14ac:dyDescent="0.25">
      <c r="A9" s="29" t="s">
        <v>252</v>
      </c>
      <c r="B9" s="30">
        <f>E9+X9+NC9+PZ9</f>
        <v>237303924.78000003</v>
      </c>
      <c r="C9" s="30">
        <f>F9+Y9+ND9+QA9</f>
        <v>320670362.45000005</v>
      </c>
      <c r="D9" s="30">
        <f t="shared" ref="D9:D72" si="0">G9+Z9+NE9+QB9</f>
        <v>0</v>
      </c>
      <c r="E9" s="31">
        <f>H9+P9+T9+L9</f>
        <v>94300000</v>
      </c>
      <c r="F9" s="31">
        <f>I9+Q9+U9+M9</f>
        <v>94300000</v>
      </c>
      <c r="G9" s="31">
        <f>J9+R9+V9+N9</f>
        <v>0</v>
      </c>
      <c r="H9" s="32"/>
      <c r="I9" s="33"/>
      <c r="J9" s="33"/>
      <c r="K9" s="123" t="s">
        <v>253</v>
      </c>
      <c r="L9" s="34">
        <v>70000000</v>
      </c>
      <c r="M9" s="34">
        <v>70000000</v>
      </c>
      <c r="N9" s="34">
        <v>0</v>
      </c>
      <c r="O9" s="123"/>
      <c r="P9" s="35"/>
      <c r="Q9" s="36"/>
      <c r="R9" s="37"/>
      <c r="S9" s="123" t="s">
        <v>254</v>
      </c>
      <c r="T9" s="34">
        <v>24300000</v>
      </c>
      <c r="U9" s="34">
        <v>24300000</v>
      </c>
      <c r="V9" s="34">
        <v>0</v>
      </c>
      <c r="W9" s="123"/>
      <c r="X9" s="38">
        <f>AA9+AE9+AI9+AM9+AQ9+AU9+BC9+BG9+BO9+BS9+BW9+CA9+CE9+CI9+CU9+CY9+DC9+DK9+DO9+DW9+EI9+EU9+EY9+FC9+FK9+FO9+FS9+GA9+GE9+GI9+GM9+GQ9+GU9+GY9+HC9+HG9+HK9+HO9+HS9+HW9+IE9+II9+IM9+IQ9+IU9+IY9+JG9+JS9+JW9+KA9+KM9+KY9+LC9+LG9+LK9+LO9+ME9+MM9+MQ9+MY9+EM9+FG9+JC9++LS9+DS9+EQ9+JK9+KE9+KQ9+KU9+LW9+AY9+BK9+CM9+CQ9+DG9+EA9+EE9+FW9+IA9+JO9+KI9+MA9+MI9+MU9</f>
        <v>13103924.780000027</v>
      </c>
      <c r="Y9" s="38">
        <f>AB9+AF9+AJ9+AN9+AR9+AV9+BD9+BH9+BP9+BT9+BX9+CB9+CF9+CJ9+CV9+CZ9+DD9+DL9+DP9+DX9+EJ9+EV9+EZ9+FD9+FL9+FP9+FT9+GB9+GF9+GJ9+GN9+GR9+GV9+GZ9+HD9+HH9+HL9+HP9+HT9+HX9+IF9+IJ9+IN9+IR9+IV9+IZ9+JH9+JT9+JX9+KB9+KN9+KZ9+LD9+LH9+LL9+LP9+MF9+MN9+MR9+MZ9+EN9+FH9+JD9++LT9+DT9+ER9+JL9+KF9+KR9+KV9+LX9+AZ9+BL9+CN9+CR9+DH9+EB9+EF9+FX9+IB9+JP9+KJ9+MB9+MJ9+MV9</f>
        <v>100511362.45000003</v>
      </c>
      <c r="Z9" s="38">
        <f>AC9+AG9+AK9+AO9+AS9+AW9+BE9+BI9+BQ9+BU9+BY9+CC9+CG9+CK9+CW9+DA9+DE9+DM9+DQ9+DY9+EK9+EW9+FA9+FE9+FM9+FQ9+FU9+GC9+GG9+GK9+GO9+GS9+GW9+HA9+HE9+HI9+HM9+HQ9+HU9+HY9+IG9+IK9+IO9+IS9+IW9+JA9+JI9+JU9+JY9+KC9+KO9+LA9+LE9+LI9+LM9+LQ9+MG9+MO9+MS9+NA9+EO9+FI9+JE9++LU9+DU9+ES9+JM9+KG9+KS9+KW9+LY9+BA9+BM9+CO9+CS9+DI9+EC9+EG9+FY9+IC9+JQ9+KK9+MC9+MK9+MW9</f>
        <v>0</v>
      </c>
      <c r="AA9" s="32"/>
      <c r="AB9" s="33"/>
      <c r="AC9" s="33"/>
      <c r="AD9" s="123" t="s">
        <v>255</v>
      </c>
      <c r="AE9" s="39"/>
      <c r="AF9" s="33"/>
      <c r="AG9" s="33"/>
      <c r="AH9" s="123" t="s">
        <v>256</v>
      </c>
      <c r="AI9" s="33"/>
      <c r="AJ9" s="33"/>
      <c r="AK9" s="33"/>
      <c r="AL9" s="123" t="s">
        <v>257</v>
      </c>
      <c r="AM9" s="33"/>
      <c r="AN9" s="33"/>
      <c r="AO9" s="33"/>
      <c r="AP9" s="123" t="s">
        <v>258</v>
      </c>
      <c r="AQ9" s="34"/>
      <c r="AR9" s="34"/>
      <c r="AS9" s="34"/>
      <c r="AT9" s="123" t="s">
        <v>259</v>
      </c>
      <c r="AU9" s="40"/>
      <c r="AV9" s="33"/>
      <c r="AW9" s="33"/>
      <c r="AX9" s="123" t="s">
        <v>260</v>
      </c>
      <c r="AY9" s="34"/>
      <c r="AZ9" s="34"/>
      <c r="BA9" s="34"/>
      <c r="BB9" s="123" t="s">
        <v>261</v>
      </c>
      <c r="BC9" s="34"/>
      <c r="BD9" s="33">
        <v>9000000</v>
      </c>
      <c r="BE9" s="33"/>
      <c r="BF9" s="123" t="s">
        <v>262</v>
      </c>
      <c r="BG9" s="34"/>
      <c r="BH9" s="33"/>
      <c r="BI9" s="33"/>
      <c r="BJ9" s="123" t="s">
        <v>263</v>
      </c>
      <c r="BK9" s="34"/>
      <c r="BL9" s="34"/>
      <c r="BM9" s="34"/>
      <c r="BN9" s="123" t="s">
        <v>264</v>
      </c>
      <c r="BO9" s="34"/>
      <c r="BP9" s="33"/>
      <c r="BQ9" s="33"/>
      <c r="BR9" s="123" t="s">
        <v>265</v>
      </c>
      <c r="BS9" s="34"/>
      <c r="BT9" s="34"/>
      <c r="BU9" s="34"/>
      <c r="BV9" s="123" t="s">
        <v>266</v>
      </c>
      <c r="BW9" s="34"/>
      <c r="BX9" s="34"/>
      <c r="BY9" s="34"/>
      <c r="BZ9" s="123" t="s">
        <v>267</v>
      </c>
      <c r="CA9" s="34"/>
      <c r="CB9" s="34">
        <v>70291908.180000007</v>
      </c>
      <c r="CC9" s="34">
        <v>0</v>
      </c>
      <c r="CD9" s="123" t="s">
        <v>268</v>
      </c>
      <c r="CE9" s="33"/>
      <c r="CF9" s="33"/>
      <c r="CG9" s="33"/>
      <c r="CH9" s="123" t="s">
        <v>269</v>
      </c>
      <c r="CI9" s="34"/>
      <c r="CJ9" s="33"/>
      <c r="CK9" s="33"/>
      <c r="CL9" s="123" t="s">
        <v>270</v>
      </c>
      <c r="CM9" s="34"/>
      <c r="CN9" s="34"/>
      <c r="CO9" s="34"/>
      <c r="CP9" s="119" t="s">
        <v>271</v>
      </c>
      <c r="CQ9" s="34"/>
      <c r="CR9" s="34"/>
      <c r="CS9" s="34"/>
      <c r="CT9" s="119" t="s">
        <v>272</v>
      </c>
      <c r="CU9" s="34"/>
      <c r="CV9" s="33"/>
      <c r="CW9" s="33"/>
      <c r="CX9" s="123" t="s">
        <v>273</v>
      </c>
      <c r="CY9" s="34"/>
      <c r="CZ9" s="41"/>
      <c r="DA9" s="33"/>
      <c r="DB9" s="123" t="s">
        <v>274</v>
      </c>
      <c r="DC9" s="34"/>
      <c r="DD9" s="33"/>
      <c r="DE9" s="33"/>
      <c r="DF9" s="123" t="s">
        <v>275</v>
      </c>
      <c r="DG9" s="34"/>
      <c r="DH9" s="33"/>
      <c r="DI9" s="33"/>
      <c r="DJ9" s="123" t="s">
        <v>276</v>
      </c>
      <c r="DK9" s="34"/>
      <c r="DL9" s="33"/>
      <c r="DM9" s="33"/>
      <c r="DN9" s="123" t="s">
        <v>277</v>
      </c>
      <c r="DO9" s="33"/>
      <c r="DP9" s="33"/>
      <c r="DQ9" s="33"/>
      <c r="DR9" s="123" t="s">
        <v>278</v>
      </c>
      <c r="DS9" s="34"/>
      <c r="DT9" s="34"/>
      <c r="DU9" s="34"/>
      <c r="DV9" s="122" t="s">
        <v>279</v>
      </c>
      <c r="DW9" s="34"/>
      <c r="DX9" s="33"/>
      <c r="DY9" s="33"/>
      <c r="DZ9" s="123" t="s">
        <v>280</v>
      </c>
      <c r="EA9" s="34">
        <v>1068662.8599999994</v>
      </c>
      <c r="EB9" s="33">
        <v>1068662.8599999994</v>
      </c>
      <c r="EC9" s="33">
        <v>0</v>
      </c>
      <c r="ED9" s="123" t="s">
        <v>281</v>
      </c>
      <c r="EE9" s="34"/>
      <c r="EF9" s="33"/>
      <c r="EG9" s="33"/>
      <c r="EH9" s="123" t="s">
        <v>282</v>
      </c>
      <c r="EI9" s="40"/>
      <c r="EJ9" s="32"/>
      <c r="EK9" s="32"/>
      <c r="EL9" s="123" t="s">
        <v>283</v>
      </c>
      <c r="EM9" s="41"/>
      <c r="EN9" s="41">
        <v>18065.689999999999</v>
      </c>
      <c r="EO9" s="41"/>
      <c r="EP9" s="123" t="s">
        <v>284</v>
      </c>
      <c r="EQ9" s="34"/>
      <c r="ER9" s="34"/>
      <c r="ES9" s="34"/>
      <c r="ET9" s="42"/>
      <c r="EU9" s="34">
        <v>32305.280000030994</v>
      </c>
      <c r="EV9" s="33">
        <v>32305.280000030994</v>
      </c>
      <c r="EW9" s="33">
        <v>0</v>
      </c>
      <c r="EX9" s="123" t="s">
        <v>285</v>
      </c>
      <c r="EY9" s="34">
        <v>9418966</v>
      </c>
      <c r="EZ9" s="34">
        <v>8516429.8000000007</v>
      </c>
      <c r="FA9" s="34"/>
      <c r="FB9" s="123" t="s">
        <v>286</v>
      </c>
      <c r="FC9" s="33">
        <v>5068.8700000010431</v>
      </c>
      <c r="FD9" s="33">
        <v>5068.8700000010431</v>
      </c>
      <c r="FE9" s="33">
        <v>0</v>
      </c>
      <c r="FF9" s="123" t="s">
        <v>287</v>
      </c>
      <c r="FG9" s="34">
        <v>191948.75999999605</v>
      </c>
      <c r="FH9" s="34">
        <v>191948.75999999605</v>
      </c>
      <c r="FI9" s="34">
        <v>0</v>
      </c>
      <c r="FJ9" s="123" t="s">
        <v>288</v>
      </c>
      <c r="FK9" s="34">
        <v>54002.539999999106</v>
      </c>
      <c r="FL9" s="34">
        <v>54002.539999999106</v>
      </c>
      <c r="FM9" s="39"/>
      <c r="FN9" s="123" t="s">
        <v>288</v>
      </c>
      <c r="FO9" s="43">
        <v>679318.0700000003</v>
      </c>
      <c r="FP9" s="33">
        <v>679318.0700000003</v>
      </c>
      <c r="FQ9" s="33"/>
      <c r="FR9" s="123" t="s">
        <v>289</v>
      </c>
      <c r="FS9" s="34">
        <v>10000</v>
      </c>
      <c r="FT9" s="33">
        <v>10000</v>
      </c>
      <c r="FU9" s="33">
        <v>0</v>
      </c>
      <c r="FV9" s="123" t="s">
        <v>290</v>
      </c>
      <c r="FW9" s="34"/>
      <c r="FX9" s="34"/>
      <c r="FY9" s="39"/>
      <c r="FZ9" s="123" t="s">
        <v>291</v>
      </c>
      <c r="GA9" s="33"/>
      <c r="GB9" s="33"/>
      <c r="GC9" s="33"/>
      <c r="GD9" s="123" t="s">
        <v>292</v>
      </c>
      <c r="GE9" s="33"/>
      <c r="GF9" s="33"/>
      <c r="GG9" s="33"/>
      <c r="GH9" s="123" t="s">
        <v>293</v>
      </c>
      <c r="GI9" s="34"/>
      <c r="GJ9" s="33"/>
      <c r="GK9" s="33"/>
      <c r="GL9" s="129" t="s">
        <v>294</v>
      </c>
      <c r="GM9" s="33"/>
      <c r="GN9" s="33"/>
      <c r="GO9" s="33"/>
      <c r="GP9" s="123" t="s">
        <v>295</v>
      </c>
      <c r="GQ9" s="40"/>
      <c r="GR9" s="32"/>
      <c r="GS9" s="32"/>
      <c r="GT9" s="123" t="s">
        <v>296</v>
      </c>
      <c r="GU9" s="34"/>
      <c r="GV9" s="33"/>
      <c r="GW9" s="33"/>
      <c r="GX9" s="129" t="s">
        <v>297</v>
      </c>
      <c r="GY9" s="34"/>
      <c r="GZ9" s="33"/>
      <c r="HA9" s="33"/>
      <c r="HB9" s="129" t="s">
        <v>298</v>
      </c>
      <c r="HC9" s="34"/>
      <c r="HD9" s="44"/>
      <c r="HE9" s="33"/>
      <c r="HF9" s="123" t="s">
        <v>299</v>
      </c>
      <c r="HG9" s="34"/>
      <c r="HH9" s="33"/>
      <c r="HI9" s="33"/>
      <c r="HJ9" s="123" t="s">
        <v>300</v>
      </c>
      <c r="HK9" s="34"/>
      <c r="HL9" s="33"/>
      <c r="HM9" s="33"/>
      <c r="HN9" s="123" t="s">
        <v>301</v>
      </c>
      <c r="HO9" s="33"/>
      <c r="HP9" s="33"/>
      <c r="HQ9" s="33"/>
      <c r="HR9" s="123" t="s">
        <v>302</v>
      </c>
      <c r="HS9" s="34"/>
      <c r="HT9" s="33"/>
      <c r="HU9" s="33"/>
      <c r="HV9" s="123" t="s">
        <v>303</v>
      </c>
      <c r="HW9" s="34"/>
      <c r="HX9" s="34"/>
      <c r="HY9" s="34"/>
      <c r="HZ9" s="123" t="s">
        <v>304</v>
      </c>
      <c r="IA9" s="34">
        <v>1643652.4000000004</v>
      </c>
      <c r="IB9" s="34">
        <v>1643652.4000000004</v>
      </c>
      <c r="IC9" s="34"/>
      <c r="ID9" s="119" t="s">
        <v>305</v>
      </c>
      <c r="IE9" s="34"/>
      <c r="IF9" s="33"/>
      <c r="IG9" s="33"/>
      <c r="IH9" s="123" t="s">
        <v>306</v>
      </c>
      <c r="II9" s="34"/>
      <c r="IJ9" s="33"/>
      <c r="IK9" s="33"/>
      <c r="IL9" s="123" t="s">
        <v>307</v>
      </c>
      <c r="IM9" s="34"/>
      <c r="IN9" s="34"/>
      <c r="IO9" s="32"/>
      <c r="IP9" s="123" t="s">
        <v>308</v>
      </c>
      <c r="IQ9" s="45"/>
      <c r="IR9" s="46"/>
      <c r="IS9" s="33"/>
      <c r="IT9" s="126" t="s">
        <v>309</v>
      </c>
      <c r="IU9" s="34"/>
      <c r="IV9" s="47"/>
      <c r="IW9" s="33"/>
      <c r="IX9" s="123" t="s">
        <v>310</v>
      </c>
      <c r="IY9" s="34"/>
      <c r="IZ9" s="48"/>
      <c r="JA9" s="33"/>
      <c r="JB9" s="126" t="s">
        <v>311</v>
      </c>
      <c r="JC9" s="34"/>
      <c r="JD9" s="39"/>
      <c r="JE9" s="39"/>
      <c r="JF9" s="123" t="s">
        <v>312</v>
      </c>
      <c r="JG9" s="49"/>
      <c r="JH9" s="33"/>
      <c r="JI9" s="33"/>
      <c r="JJ9" s="126" t="s">
        <v>313</v>
      </c>
      <c r="JK9" s="34"/>
      <c r="JL9" s="34"/>
      <c r="JM9" s="34"/>
      <c r="JN9" s="126" t="s">
        <v>314</v>
      </c>
      <c r="JO9" s="34"/>
      <c r="JP9" s="34"/>
      <c r="JQ9" s="34"/>
      <c r="JR9" s="119"/>
      <c r="JS9" s="34"/>
      <c r="JT9" s="33"/>
      <c r="JU9" s="33"/>
      <c r="JV9" s="126" t="s">
        <v>315</v>
      </c>
      <c r="JW9" s="34"/>
      <c r="JX9" s="33"/>
      <c r="JY9" s="33"/>
      <c r="JZ9" s="126" t="s">
        <v>316</v>
      </c>
      <c r="KA9" s="34"/>
      <c r="KB9" s="33"/>
      <c r="KC9" s="33"/>
      <c r="KD9" s="126" t="s">
        <v>317</v>
      </c>
      <c r="KE9" s="50"/>
      <c r="KF9" s="50"/>
      <c r="KG9" s="50"/>
      <c r="KH9" s="126" t="s">
        <v>318</v>
      </c>
      <c r="KI9" s="34"/>
      <c r="KJ9" s="34"/>
      <c r="KK9" s="34"/>
      <c r="KL9" s="126" t="s">
        <v>319</v>
      </c>
      <c r="KM9" s="34"/>
      <c r="KN9" s="33"/>
      <c r="KO9" s="33"/>
      <c r="KP9" s="126" t="s">
        <v>320</v>
      </c>
      <c r="KQ9" s="50"/>
      <c r="KR9" s="50"/>
      <c r="KS9" s="50"/>
      <c r="KT9" s="126" t="s">
        <v>321</v>
      </c>
      <c r="KU9" s="50"/>
      <c r="KV9" s="50"/>
      <c r="KW9" s="50"/>
      <c r="KX9" s="126" t="s">
        <v>322</v>
      </c>
      <c r="KY9" s="34"/>
      <c r="KZ9" s="33"/>
      <c r="LA9" s="33"/>
      <c r="LB9" s="126" t="s">
        <v>323</v>
      </c>
      <c r="LC9" s="34"/>
      <c r="LD9" s="39"/>
      <c r="LE9" s="34"/>
      <c r="LF9" s="126" t="s">
        <v>324</v>
      </c>
      <c r="LG9" s="34"/>
      <c r="LH9" s="33">
        <v>9000000</v>
      </c>
      <c r="LI9" s="33"/>
      <c r="LJ9" s="126" t="s">
        <v>325</v>
      </c>
      <c r="LK9" s="34"/>
      <c r="LL9" s="33"/>
      <c r="LM9" s="33"/>
      <c r="LN9" s="126" t="s">
        <v>326</v>
      </c>
      <c r="LO9" s="34"/>
      <c r="LP9" s="33"/>
      <c r="LQ9" s="33"/>
      <c r="LR9" s="126" t="s">
        <v>327</v>
      </c>
      <c r="LS9" s="50"/>
      <c r="LT9" s="50"/>
      <c r="LU9" s="50"/>
      <c r="LV9" s="126" t="s">
        <v>328</v>
      </c>
      <c r="LW9" s="50"/>
      <c r="LX9" s="50"/>
      <c r="LY9" s="50"/>
      <c r="LZ9" s="126" t="s">
        <v>329</v>
      </c>
      <c r="MA9" s="34"/>
      <c r="MB9" s="34"/>
      <c r="MC9" s="34"/>
      <c r="MD9" s="126" t="s">
        <v>330</v>
      </c>
      <c r="ME9" s="40"/>
      <c r="MF9" s="51"/>
      <c r="MG9" s="51"/>
      <c r="MH9" s="126" t="s">
        <v>331</v>
      </c>
      <c r="MI9" s="40"/>
      <c r="MJ9" s="51"/>
      <c r="MK9" s="51"/>
      <c r="ML9" s="126" t="s">
        <v>331</v>
      </c>
      <c r="MM9" s="34"/>
      <c r="MN9" s="34"/>
      <c r="MO9" s="34"/>
      <c r="MP9" s="126" t="s">
        <v>332</v>
      </c>
      <c r="MQ9" s="34"/>
      <c r="MR9" s="33"/>
      <c r="MS9" s="33"/>
      <c r="MT9" s="126" t="s">
        <v>333</v>
      </c>
      <c r="MU9" s="34"/>
      <c r="MV9" s="34"/>
      <c r="MW9" s="34"/>
      <c r="MX9" s="123"/>
      <c r="MY9" s="34"/>
      <c r="MZ9" s="33"/>
      <c r="NA9" s="33"/>
      <c r="NB9" s="123" t="s">
        <v>334</v>
      </c>
      <c r="NC9" s="52">
        <f>NF9+NJ9+NN9+NV9+NZ9+OD9+OH9+OL9+OT9+OX9+PB9+PF9+PJ9+PN9+PV9+NR9+PR9+OP9</f>
        <v>0</v>
      </c>
      <c r="ND9" s="52">
        <f>NG9+NK9+NO9+NW9+OA9+OE9+OI9+OM9+OU9+OY9+PC9+PG9+PK9+PO9+PW9+NS9+PS9+OQ9</f>
        <v>0</v>
      </c>
      <c r="NE9" s="52">
        <f>NH9+NL9+NP9+NX9+OB9+OF9+OJ9+ON9+OV9+OZ9+PD9+PH9+PL9+PP9+PX9+NT9+PT9+OR9</f>
        <v>0</v>
      </c>
      <c r="NF9" s="53"/>
      <c r="NG9" s="54"/>
      <c r="NH9" s="33"/>
      <c r="NI9" s="126" t="s">
        <v>335</v>
      </c>
      <c r="NJ9" s="34"/>
      <c r="NK9" s="48"/>
      <c r="NL9" s="32"/>
      <c r="NM9" s="126" t="s">
        <v>336</v>
      </c>
      <c r="NN9" s="34"/>
      <c r="NO9" s="48"/>
      <c r="NP9" s="32"/>
      <c r="NQ9" s="126" t="s">
        <v>337</v>
      </c>
      <c r="NR9" s="39"/>
      <c r="NS9" s="34"/>
      <c r="NT9" s="39"/>
      <c r="NU9" s="126" t="s">
        <v>338</v>
      </c>
      <c r="NV9" s="34"/>
      <c r="NW9" s="33"/>
      <c r="NX9" s="32"/>
      <c r="NY9" s="126" t="s">
        <v>339</v>
      </c>
      <c r="NZ9" s="34"/>
      <c r="OA9" s="33"/>
      <c r="OB9" s="33"/>
      <c r="OC9" s="126" t="s">
        <v>340</v>
      </c>
      <c r="OD9" s="34"/>
      <c r="OE9" s="33"/>
      <c r="OF9" s="33"/>
      <c r="OG9" s="126" t="s">
        <v>341</v>
      </c>
      <c r="OH9" s="34"/>
      <c r="OI9" s="33"/>
      <c r="OJ9" s="33"/>
      <c r="OK9" s="126" t="s">
        <v>342</v>
      </c>
      <c r="OL9" s="34"/>
      <c r="OM9" s="33"/>
      <c r="ON9" s="33"/>
      <c r="OO9" s="126" t="s">
        <v>343</v>
      </c>
      <c r="OP9" s="34"/>
      <c r="OQ9" s="34"/>
      <c r="OR9" s="34"/>
      <c r="OS9" s="126" t="s">
        <v>344</v>
      </c>
      <c r="OT9" s="34"/>
      <c r="OU9" s="33"/>
      <c r="OV9" s="33"/>
      <c r="OW9" s="126" t="s">
        <v>345</v>
      </c>
      <c r="OX9" s="34"/>
      <c r="OY9" s="33"/>
      <c r="OZ9" s="33"/>
      <c r="PA9" s="126" t="s">
        <v>346</v>
      </c>
      <c r="PB9" s="34"/>
      <c r="PC9" s="33"/>
      <c r="PD9" s="33"/>
      <c r="PE9" s="126" t="s">
        <v>347</v>
      </c>
      <c r="PF9" s="34"/>
      <c r="PG9" s="33"/>
      <c r="PH9" s="33"/>
      <c r="PI9" s="126" t="s">
        <v>348</v>
      </c>
      <c r="PJ9" s="34"/>
      <c r="PK9" s="33"/>
      <c r="PL9" s="32"/>
      <c r="PM9" s="126" t="s">
        <v>349</v>
      </c>
      <c r="PN9" s="34"/>
      <c r="PO9" s="33"/>
      <c r="PP9" s="33"/>
      <c r="PQ9" s="126" t="s">
        <v>350</v>
      </c>
      <c r="PR9" s="34"/>
      <c r="PS9" s="34"/>
      <c r="PT9" s="34"/>
      <c r="PU9" s="126" t="s">
        <v>351</v>
      </c>
      <c r="PV9" s="34"/>
      <c r="PW9" s="33"/>
      <c r="PX9" s="33"/>
      <c r="PY9" s="123" t="s">
        <v>352</v>
      </c>
      <c r="PZ9" s="55">
        <f>QC9+QS9+QW9+RA9+RE9+RI9+RM9+RQ9+RU9+RY9+QO9+SC9+SG9+QK9+QG9</f>
        <v>129900000</v>
      </c>
      <c r="QA9" s="55">
        <f>QD9+QT9+QX9+RB9+RF9+RJ9+RN9+RR9+RV9+RZ9+QP9+SD9+SH9+QL9+QH9</f>
        <v>125859000</v>
      </c>
      <c r="QB9" s="55">
        <f>QE9+QU9+QY9+RC9+RG9+RK9+RO9+RS9+RW9+SA9+QQ9+SE9+SI9+QM9+QI9</f>
        <v>0</v>
      </c>
      <c r="QC9" s="53"/>
      <c r="QD9" s="32"/>
      <c r="QE9" s="32"/>
      <c r="QF9" s="126" t="s">
        <v>353</v>
      </c>
      <c r="QG9" s="34">
        <v>129900000</v>
      </c>
      <c r="QH9" s="34"/>
      <c r="QI9" s="34"/>
      <c r="QJ9" s="123"/>
      <c r="QK9" s="56">
        <v>0</v>
      </c>
      <c r="QL9" s="32">
        <v>5859000</v>
      </c>
      <c r="QM9" s="32"/>
      <c r="QN9" s="126"/>
      <c r="QO9" s="50"/>
      <c r="QP9" s="50"/>
      <c r="QQ9" s="50"/>
      <c r="QR9" s="122" t="s">
        <v>354</v>
      </c>
      <c r="QS9" s="34"/>
      <c r="QT9" s="34"/>
      <c r="QU9" s="34"/>
      <c r="QV9" s="123" t="s">
        <v>355</v>
      </c>
      <c r="QW9" s="34"/>
      <c r="QX9" s="32"/>
      <c r="QY9" s="32"/>
      <c r="QZ9" s="123" t="s">
        <v>356</v>
      </c>
      <c r="RA9" s="40"/>
      <c r="RB9" s="53"/>
      <c r="RC9" s="53">
        <v>0</v>
      </c>
      <c r="RD9" s="122" t="s">
        <v>357</v>
      </c>
      <c r="RE9" s="40"/>
      <c r="RF9" s="40"/>
      <c r="RG9" s="40"/>
      <c r="RH9" s="122" t="s">
        <v>358</v>
      </c>
      <c r="RI9" s="40"/>
      <c r="RJ9" s="57"/>
      <c r="RK9" s="40"/>
      <c r="RL9" s="122" t="s">
        <v>359</v>
      </c>
      <c r="RM9" s="40"/>
      <c r="RN9" s="33"/>
      <c r="RO9" s="33"/>
      <c r="RP9" s="123" t="s">
        <v>360</v>
      </c>
      <c r="RQ9" s="34"/>
      <c r="RR9" s="33"/>
      <c r="RS9" s="32"/>
      <c r="RT9" s="123" t="s">
        <v>361</v>
      </c>
      <c r="RU9" s="40"/>
      <c r="RV9" s="40"/>
      <c r="RW9" s="40"/>
      <c r="RX9" s="122" t="s">
        <v>362</v>
      </c>
      <c r="RY9" s="40"/>
      <c r="RZ9" s="32"/>
      <c r="SA9" s="32"/>
      <c r="SB9" s="123" t="s">
        <v>363</v>
      </c>
      <c r="SC9" s="40"/>
      <c r="SD9" s="32">
        <v>120000000</v>
      </c>
      <c r="SE9" s="32"/>
      <c r="SF9" s="123" t="s">
        <v>364</v>
      </c>
      <c r="SG9" s="40"/>
      <c r="SH9" s="32"/>
      <c r="SI9" s="32"/>
      <c r="SJ9" s="119" t="s">
        <v>365</v>
      </c>
      <c r="SK9" s="58"/>
      <c r="SL9" s="58"/>
      <c r="SM9" s="58"/>
      <c r="SN9" s="59"/>
      <c r="SO9" s="59"/>
      <c r="SP9" s="58"/>
      <c r="SQ9" s="58"/>
      <c r="SR9" s="58"/>
      <c r="SS9" s="58"/>
      <c r="ST9" s="58"/>
      <c r="SU9" s="58"/>
      <c r="SV9" s="58"/>
      <c r="SW9" s="58"/>
      <c r="SX9" s="58"/>
      <c r="SY9" s="58"/>
      <c r="SZ9" s="58"/>
      <c r="TA9" s="58"/>
      <c r="TB9" s="58"/>
      <c r="TC9" s="58"/>
      <c r="TD9" s="59"/>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5"/>
      <c r="WI9" s="5"/>
      <c r="WJ9" s="5"/>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row>
    <row r="10" spans="1:909" x14ac:dyDescent="0.25">
      <c r="A10" s="17" t="s">
        <v>366</v>
      </c>
      <c r="B10" s="30">
        <f t="shared" ref="B10:C40" si="1">E10+X10+NC10+PZ10</f>
        <v>791474815.80999994</v>
      </c>
      <c r="C10" s="30">
        <f t="shared" si="1"/>
        <v>793457294.70000005</v>
      </c>
      <c r="D10" s="30">
        <f t="shared" si="0"/>
        <v>534021482.29000008</v>
      </c>
      <c r="E10" s="31">
        <f t="shared" ref="E10:G73" si="2">H10+P10+T10+L10</f>
        <v>297158249.17000002</v>
      </c>
      <c r="F10" s="31">
        <f t="shared" si="2"/>
        <v>297158249.17000002</v>
      </c>
      <c r="G10" s="31">
        <f t="shared" si="2"/>
        <v>221012735.17000002</v>
      </c>
      <c r="H10" s="36">
        <v>174343700</v>
      </c>
      <c r="I10" s="36">
        <v>174343700</v>
      </c>
      <c r="J10" s="33">
        <v>130757777</v>
      </c>
      <c r="K10" s="124"/>
      <c r="L10" s="34"/>
      <c r="M10" s="34"/>
      <c r="N10" s="34"/>
      <c r="O10" s="124"/>
      <c r="P10" s="36">
        <v>122814549.17</v>
      </c>
      <c r="Q10" s="36">
        <v>122814549.17</v>
      </c>
      <c r="R10" s="60">
        <v>90254958.170000002</v>
      </c>
      <c r="S10" s="124"/>
      <c r="T10" s="34"/>
      <c r="U10" s="34"/>
      <c r="V10" s="34"/>
      <c r="W10" s="124"/>
      <c r="X10" s="38">
        <f t="shared" ref="X10:Z73" si="3">AA10+AE10+AI10+AM10+AQ10+AU10+BC10+BG10+BO10+BS10+BW10+CA10+CE10+CI10+CU10+CY10+DC10+DK10+DO10+DW10+EI10+EU10+EY10+FC10+FK10+FO10+FS10+GA10+GE10+GI10+GM10+GQ10+GU10+GY10+HC10+HG10+HK10+HO10+HS10+HW10+IE10+II10+IM10+IQ10+IU10+IY10+JG10+JS10+JW10+KA10+KM10+KY10+LC10+LG10+LK10+LO10+ME10+MM10+MQ10+MY10+EM10+FG10+JC10++LS10+DS10+EQ10+JK10+KE10+KQ10+KU10+LW10+AY10+BK10+CM10+CQ10+DG10+EA10+EE10+FW10+IA10+JO10+KI10+MA10+MI10+MU10</f>
        <v>180870784.70000002</v>
      </c>
      <c r="Y10" s="38">
        <f t="shared" si="3"/>
        <v>182853263.59</v>
      </c>
      <c r="Z10" s="38">
        <f t="shared" si="3"/>
        <v>74182270.770000011</v>
      </c>
      <c r="AA10" s="32"/>
      <c r="AB10" s="33"/>
      <c r="AC10" s="32"/>
      <c r="AD10" s="124"/>
      <c r="AE10" s="34">
        <v>2472252.5299999998</v>
      </c>
      <c r="AF10" s="32">
        <v>2472252.5299999998</v>
      </c>
      <c r="AG10" s="32">
        <v>2472252.5299999998</v>
      </c>
      <c r="AH10" s="124"/>
      <c r="AI10" s="32">
        <v>89394</v>
      </c>
      <c r="AJ10" s="32">
        <v>89394</v>
      </c>
      <c r="AK10" s="32">
        <v>89394</v>
      </c>
      <c r="AL10" s="124"/>
      <c r="AM10" s="33"/>
      <c r="AN10" s="33"/>
      <c r="AO10" s="33"/>
      <c r="AP10" s="124"/>
      <c r="AQ10" s="34"/>
      <c r="AR10" s="34"/>
      <c r="AS10" s="34"/>
      <c r="AT10" s="124"/>
      <c r="AU10" s="33">
        <v>38999999.990000002</v>
      </c>
      <c r="AV10" s="33">
        <f>38999999.99
+1982484.89</f>
        <v>40982484.880000003</v>
      </c>
      <c r="AW10" s="33">
        <f>14335606.08+1982484.89</f>
        <v>16318090.970000001</v>
      </c>
      <c r="AX10" s="124"/>
      <c r="AY10" s="34"/>
      <c r="AZ10" s="34"/>
      <c r="BA10" s="34"/>
      <c r="BB10" s="124"/>
      <c r="BC10" s="33">
        <v>18600000</v>
      </c>
      <c r="BD10" s="33">
        <v>18600000</v>
      </c>
      <c r="BE10" s="33">
        <v>0</v>
      </c>
      <c r="BF10" s="124"/>
      <c r="BG10" s="33"/>
      <c r="BH10" s="33"/>
      <c r="BI10" s="32"/>
      <c r="BJ10" s="124"/>
      <c r="BK10" s="34">
        <v>342000</v>
      </c>
      <c r="BL10" s="34">
        <v>342000</v>
      </c>
      <c r="BM10" s="34">
        <v>342000</v>
      </c>
      <c r="BN10" s="124"/>
      <c r="BO10" s="33">
        <v>14000000</v>
      </c>
      <c r="BP10" s="33">
        <v>14000000</v>
      </c>
      <c r="BQ10" s="61">
        <v>0</v>
      </c>
      <c r="BR10" s="124"/>
      <c r="BS10" s="34">
        <v>18173118.5</v>
      </c>
      <c r="BT10" s="34">
        <v>18173118.5</v>
      </c>
      <c r="BU10" s="34">
        <v>10367553.15</v>
      </c>
      <c r="BV10" s="124"/>
      <c r="BW10" s="34">
        <v>984060</v>
      </c>
      <c r="BX10" s="34">
        <v>984060</v>
      </c>
      <c r="BY10" s="34">
        <v>984060</v>
      </c>
      <c r="BZ10" s="124"/>
      <c r="CA10" s="34"/>
      <c r="CB10" s="34"/>
      <c r="CC10" s="34"/>
      <c r="CD10" s="124"/>
      <c r="CE10" s="62"/>
      <c r="CF10" s="62"/>
      <c r="CG10" s="33"/>
      <c r="CH10" s="124"/>
      <c r="CI10" s="33"/>
      <c r="CJ10" s="33"/>
      <c r="CK10" s="33"/>
      <c r="CL10" s="124"/>
      <c r="CM10" s="34"/>
      <c r="CN10" s="34"/>
      <c r="CO10" s="34"/>
      <c r="CP10" s="119"/>
      <c r="CQ10" s="34"/>
      <c r="CR10" s="34"/>
      <c r="CS10" s="34"/>
      <c r="CT10" s="119"/>
      <c r="CU10" s="34">
        <v>1119559</v>
      </c>
      <c r="CV10" s="33">
        <v>1119559</v>
      </c>
      <c r="CW10" s="33">
        <v>839669.25</v>
      </c>
      <c r="CX10" s="124"/>
      <c r="CY10" s="34"/>
      <c r="CZ10" s="41"/>
      <c r="DA10" s="33"/>
      <c r="DB10" s="124"/>
      <c r="DC10" s="34">
        <v>41495505.649999999</v>
      </c>
      <c r="DD10" s="33">
        <v>41495505.649999999</v>
      </c>
      <c r="DE10" s="32">
        <v>34077057.869999997</v>
      </c>
      <c r="DF10" s="124"/>
      <c r="DG10" s="34"/>
      <c r="DH10" s="33"/>
      <c r="DI10" s="32"/>
      <c r="DJ10" s="124"/>
      <c r="DK10" s="34"/>
      <c r="DL10" s="33"/>
      <c r="DM10" s="32"/>
      <c r="DN10" s="124"/>
      <c r="DO10" s="33"/>
      <c r="DP10" s="33"/>
      <c r="DQ10" s="32"/>
      <c r="DR10" s="124"/>
      <c r="DS10" s="34">
        <v>27497.48</v>
      </c>
      <c r="DT10" s="34">
        <v>27497.48</v>
      </c>
      <c r="DU10" s="34">
        <v>27497.48</v>
      </c>
      <c r="DV10" s="120"/>
      <c r="DW10" s="34"/>
      <c r="DX10" s="33"/>
      <c r="DY10" s="33"/>
      <c r="DZ10" s="124"/>
      <c r="EA10" s="34"/>
      <c r="EB10" s="33"/>
      <c r="EC10" s="33"/>
      <c r="ED10" s="124"/>
      <c r="EE10" s="34">
        <v>3281034</v>
      </c>
      <c r="EF10" s="33">
        <v>3281034</v>
      </c>
      <c r="EG10" s="33"/>
      <c r="EH10" s="124"/>
      <c r="EI10" s="32"/>
      <c r="EJ10" s="32"/>
      <c r="EK10" s="32"/>
      <c r="EL10" s="124"/>
      <c r="EM10" s="34">
        <v>4000000</v>
      </c>
      <c r="EN10" s="34">
        <f>4000000-6</f>
        <v>3999994</v>
      </c>
      <c r="EO10" s="34">
        <v>0</v>
      </c>
      <c r="EP10" s="124"/>
      <c r="EQ10" s="34"/>
      <c r="ER10" s="34"/>
      <c r="ES10" s="34"/>
      <c r="ET10" s="120" t="s">
        <v>284</v>
      </c>
      <c r="EU10" s="34">
        <v>7978619.4000000004</v>
      </c>
      <c r="EV10" s="33">
        <v>7978619.4000000004</v>
      </c>
      <c r="EW10" s="33">
        <v>3381067.29</v>
      </c>
      <c r="EX10" s="124"/>
      <c r="EY10" s="34"/>
      <c r="EZ10" s="34"/>
      <c r="FA10" s="34"/>
      <c r="FB10" s="124"/>
      <c r="FC10" s="33"/>
      <c r="FD10" s="33"/>
      <c r="FE10" s="32"/>
      <c r="FF10" s="124"/>
      <c r="FG10" s="40">
        <v>819345.25</v>
      </c>
      <c r="FH10" s="40">
        <v>819345.25</v>
      </c>
      <c r="FI10" s="40">
        <v>819345.25</v>
      </c>
      <c r="FJ10" s="124"/>
      <c r="FK10" s="40">
        <v>729162.64</v>
      </c>
      <c r="FL10" s="40">
        <v>729162.64</v>
      </c>
      <c r="FM10" s="40">
        <v>729162.64</v>
      </c>
      <c r="FN10" s="124"/>
      <c r="FO10" s="33">
        <v>224536.12</v>
      </c>
      <c r="FP10" s="33">
        <v>224536.12</v>
      </c>
      <c r="FQ10" s="32">
        <v>228779.51999999999</v>
      </c>
      <c r="FR10" s="124"/>
      <c r="FS10" s="33"/>
      <c r="FT10" s="33"/>
      <c r="FU10" s="33"/>
      <c r="FV10" s="124"/>
      <c r="FW10" s="34"/>
      <c r="FX10" s="34"/>
      <c r="FY10" s="39"/>
      <c r="FZ10" s="124"/>
      <c r="GA10" s="33">
        <v>8329769.6699999999</v>
      </c>
      <c r="GB10" s="33">
        <v>8329769.6699999999</v>
      </c>
      <c r="GC10" s="32">
        <v>0</v>
      </c>
      <c r="GD10" s="124"/>
      <c r="GE10" s="32"/>
      <c r="GF10" s="32"/>
      <c r="GG10" s="32"/>
      <c r="GH10" s="124"/>
      <c r="GI10" s="32"/>
      <c r="GJ10" s="32"/>
      <c r="GK10" s="32"/>
      <c r="GL10" s="130"/>
      <c r="GM10" s="33"/>
      <c r="GN10" s="33"/>
      <c r="GO10" s="33"/>
      <c r="GP10" s="124"/>
      <c r="GQ10" s="40"/>
      <c r="GR10" s="37"/>
      <c r="GS10" s="32"/>
      <c r="GT10" s="124"/>
      <c r="GU10" s="34">
        <v>1111111.1100000001</v>
      </c>
      <c r="GV10" s="33">
        <v>1111111.1100000001</v>
      </c>
      <c r="GW10" s="33">
        <v>1111111.1100000001</v>
      </c>
      <c r="GX10" s="130"/>
      <c r="GY10" s="33"/>
      <c r="GZ10" s="33"/>
      <c r="HA10" s="33"/>
      <c r="HB10" s="130"/>
      <c r="HC10" s="34"/>
      <c r="HD10" s="34"/>
      <c r="HE10" s="33"/>
      <c r="HF10" s="124"/>
      <c r="HG10" s="33"/>
      <c r="HH10" s="33"/>
      <c r="HI10" s="33"/>
      <c r="HJ10" s="124"/>
      <c r="HK10" s="34">
        <v>93819.36</v>
      </c>
      <c r="HL10" s="33">
        <v>93819.36</v>
      </c>
      <c r="HM10" s="32">
        <v>93819.36</v>
      </c>
      <c r="HN10" s="124"/>
      <c r="HO10" s="32"/>
      <c r="HP10" s="32"/>
      <c r="HQ10" s="32"/>
      <c r="HR10" s="124"/>
      <c r="HS10" s="34">
        <v>12000000</v>
      </c>
      <c r="HT10" s="33">
        <v>12000000</v>
      </c>
      <c r="HU10" s="32">
        <v>1176956.67</v>
      </c>
      <c r="HV10" s="124"/>
      <c r="HW10" s="34"/>
      <c r="HX10" s="34"/>
      <c r="HY10" s="34"/>
      <c r="HZ10" s="124"/>
      <c r="IA10" s="34"/>
      <c r="IB10" s="34"/>
      <c r="IC10" s="34"/>
      <c r="ID10" s="119"/>
      <c r="IE10" s="34"/>
      <c r="IF10" s="32"/>
      <c r="IG10" s="32"/>
      <c r="IH10" s="124"/>
      <c r="II10" s="34"/>
      <c r="IJ10" s="33"/>
      <c r="IK10" s="33"/>
      <c r="IL10" s="124"/>
      <c r="IM10" s="33">
        <v>6000000</v>
      </c>
      <c r="IN10" s="33">
        <v>6000000</v>
      </c>
      <c r="IO10" s="33">
        <v>1124453.68</v>
      </c>
      <c r="IP10" s="124"/>
      <c r="IQ10" s="45"/>
      <c r="IR10" s="46"/>
      <c r="IS10" s="33"/>
      <c r="IT10" s="127"/>
      <c r="IU10" s="34"/>
      <c r="IV10" s="34"/>
      <c r="IW10" s="33"/>
      <c r="IX10" s="124"/>
      <c r="IY10" s="34"/>
      <c r="IZ10" s="33"/>
      <c r="JA10" s="33"/>
      <c r="JB10" s="127"/>
      <c r="JC10" s="34"/>
      <c r="JD10" s="34"/>
      <c r="JE10" s="34"/>
      <c r="JF10" s="124"/>
      <c r="JG10" s="34"/>
      <c r="JH10" s="34"/>
      <c r="JI10" s="33"/>
      <c r="JJ10" s="127"/>
      <c r="JK10" s="34"/>
      <c r="JL10" s="34"/>
      <c r="JM10" s="34"/>
      <c r="JN10" s="127"/>
      <c r="JO10" s="34"/>
      <c r="JP10" s="34"/>
      <c r="JQ10" s="34"/>
      <c r="JR10" s="119"/>
      <c r="JS10" s="33"/>
      <c r="JT10" s="33"/>
      <c r="JU10" s="33"/>
      <c r="JV10" s="127"/>
      <c r="JW10" s="34"/>
      <c r="JX10" s="33"/>
      <c r="JY10" s="33"/>
      <c r="JZ10" s="127"/>
      <c r="KA10" s="34"/>
      <c r="KB10" s="32"/>
      <c r="KC10" s="32"/>
      <c r="KD10" s="127"/>
      <c r="KE10" s="50"/>
      <c r="KF10" s="50"/>
      <c r="KG10" s="50"/>
      <c r="KH10" s="127"/>
      <c r="KI10" s="34"/>
      <c r="KJ10" s="34"/>
      <c r="KK10" s="34"/>
      <c r="KL10" s="127"/>
      <c r="KM10" s="34"/>
      <c r="KN10" s="36"/>
      <c r="KO10" s="32"/>
      <c r="KP10" s="127"/>
      <c r="KQ10" s="50"/>
      <c r="KR10" s="50"/>
      <c r="KS10" s="50"/>
      <c r="KT10" s="127"/>
      <c r="KU10" s="50"/>
      <c r="KV10" s="50"/>
      <c r="KW10" s="50"/>
      <c r="KX10" s="127"/>
      <c r="KY10" s="34"/>
      <c r="KZ10" s="34"/>
      <c r="LA10" s="33"/>
      <c r="LB10" s="127"/>
      <c r="LC10" s="34"/>
      <c r="LD10" s="39"/>
      <c r="LE10" s="34"/>
      <c r="LF10" s="127"/>
      <c r="LG10" s="34"/>
      <c r="LH10" s="33"/>
      <c r="LI10" s="33"/>
      <c r="LJ10" s="127"/>
      <c r="LK10" s="34"/>
      <c r="LL10" s="33"/>
      <c r="LM10" s="33"/>
      <c r="LN10" s="127"/>
      <c r="LO10" s="34"/>
      <c r="LP10" s="33"/>
      <c r="LQ10" s="33"/>
      <c r="LR10" s="127"/>
      <c r="LS10" s="50"/>
      <c r="LT10" s="50"/>
      <c r="LU10" s="50"/>
      <c r="LV10" s="127"/>
      <c r="LW10" s="50"/>
      <c r="LX10" s="50"/>
      <c r="LY10" s="50"/>
      <c r="LZ10" s="127"/>
      <c r="MA10" s="34"/>
      <c r="MB10" s="34"/>
      <c r="MC10" s="34"/>
      <c r="MD10" s="127"/>
      <c r="ME10" s="40"/>
      <c r="MF10" s="50"/>
      <c r="MG10" s="50"/>
      <c r="MH10" s="127"/>
      <c r="MI10" s="40"/>
      <c r="MJ10" s="50"/>
      <c r="MK10" s="50"/>
      <c r="ML10" s="127"/>
      <c r="MM10" s="34"/>
      <c r="MN10" s="34"/>
      <c r="MO10" s="34"/>
      <c r="MP10" s="127"/>
      <c r="MQ10" s="33"/>
      <c r="MR10" s="33"/>
      <c r="MS10" s="33"/>
      <c r="MT10" s="127"/>
      <c r="MU10" s="34"/>
      <c r="MV10" s="34"/>
      <c r="MW10" s="34"/>
      <c r="MX10" s="124"/>
      <c r="MY10" s="34"/>
      <c r="MZ10" s="33"/>
      <c r="NA10" s="33"/>
      <c r="NB10" s="124"/>
      <c r="NC10" s="52">
        <f t="shared" ref="NC10:NE73" si="4">NF10+NJ10+NN10+NV10+NZ10+OD10+OH10+OL10+OT10+OX10+PB10+PF10+PJ10+PN10+PV10+NR10+PR10+OP10</f>
        <v>255048243.45999998</v>
      </c>
      <c r="ND10" s="52">
        <f t="shared" si="4"/>
        <v>255048243.45999998</v>
      </c>
      <c r="NE10" s="52">
        <f t="shared" si="4"/>
        <v>196366281.54000002</v>
      </c>
      <c r="NF10" s="53">
        <v>120580889.25</v>
      </c>
      <c r="NG10" s="33">
        <v>120580889.25</v>
      </c>
      <c r="NH10" s="33">
        <v>90491457</v>
      </c>
      <c r="NI10" s="127"/>
      <c r="NJ10" s="34"/>
      <c r="NK10" s="32"/>
      <c r="NL10" s="32"/>
      <c r="NM10" s="127"/>
      <c r="NN10" s="33">
        <v>109608125</v>
      </c>
      <c r="NO10" s="33">
        <v>109608125</v>
      </c>
      <c r="NP10" s="33">
        <v>89062925</v>
      </c>
      <c r="NQ10" s="127"/>
      <c r="NR10" s="34">
        <v>6421464</v>
      </c>
      <c r="NS10" s="34">
        <v>6421464</v>
      </c>
      <c r="NT10" s="34">
        <v>4816098</v>
      </c>
      <c r="NU10" s="127"/>
      <c r="NV10" s="34"/>
      <c r="NW10" s="33"/>
      <c r="NX10" s="33"/>
      <c r="NY10" s="127"/>
      <c r="NZ10" s="34">
        <v>1358689.64</v>
      </c>
      <c r="OA10" s="34">
        <v>1358689.64</v>
      </c>
      <c r="OB10" s="33">
        <v>344200</v>
      </c>
      <c r="OC10" s="127"/>
      <c r="OD10" s="34"/>
      <c r="OE10" s="33"/>
      <c r="OF10" s="33"/>
      <c r="OG10" s="127"/>
      <c r="OH10" s="34">
        <v>3186990</v>
      </c>
      <c r="OI10" s="34">
        <v>3186990</v>
      </c>
      <c r="OJ10" s="33">
        <v>2390242.5</v>
      </c>
      <c r="OK10" s="127"/>
      <c r="OL10" s="34">
        <v>3080258.66</v>
      </c>
      <c r="OM10" s="34">
        <v>3080258.66</v>
      </c>
      <c r="ON10" s="33">
        <v>1191565.71</v>
      </c>
      <c r="OO10" s="127"/>
      <c r="OP10" s="34">
        <v>4370000</v>
      </c>
      <c r="OQ10" s="34">
        <v>4370000</v>
      </c>
      <c r="OR10" s="34">
        <v>4100000</v>
      </c>
      <c r="OS10" s="127"/>
      <c r="OT10" s="34">
        <v>4668967.8899999997</v>
      </c>
      <c r="OU10" s="33">
        <v>4668967.8899999997</v>
      </c>
      <c r="OV10" s="32">
        <v>2711333.33</v>
      </c>
      <c r="OW10" s="127"/>
      <c r="OX10" s="34">
        <v>89460</v>
      </c>
      <c r="OY10" s="34">
        <v>89460</v>
      </c>
      <c r="OZ10" s="33">
        <v>89460</v>
      </c>
      <c r="PA10" s="127"/>
      <c r="PB10" s="34">
        <v>15005</v>
      </c>
      <c r="PC10" s="34">
        <v>15005</v>
      </c>
      <c r="PD10" s="33">
        <v>0</v>
      </c>
      <c r="PE10" s="127"/>
      <c r="PF10" s="34">
        <v>1343003.86</v>
      </c>
      <c r="PG10" s="34">
        <v>1343003.86</v>
      </c>
      <c r="PH10" s="33">
        <v>845000</v>
      </c>
      <c r="PI10" s="127"/>
      <c r="PJ10" s="34">
        <v>324000</v>
      </c>
      <c r="PK10" s="33">
        <v>324000</v>
      </c>
      <c r="PL10" s="32">
        <v>324000</v>
      </c>
      <c r="PM10" s="127"/>
      <c r="PN10" s="34"/>
      <c r="PO10" s="33"/>
      <c r="PP10" s="33"/>
      <c r="PQ10" s="127"/>
      <c r="PR10" s="34"/>
      <c r="PS10" s="34"/>
      <c r="PT10" s="34"/>
      <c r="PU10" s="127"/>
      <c r="PV10" s="34">
        <v>1390.16</v>
      </c>
      <c r="PW10" s="34">
        <v>1390.16</v>
      </c>
      <c r="PX10" s="33">
        <v>0</v>
      </c>
      <c r="PY10" s="124"/>
      <c r="PZ10" s="55">
        <f t="shared" ref="PZ10:QB73" si="5">QC10+QS10+QW10+RA10+RE10+RI10+RM10+RQ10+RU10+RY10+QO10+SC10+SG10+QK10+QG10</f>
        <v>58397538.480000004</v>
      </c>
      <c r="QA10" s="55">
        <f t="shared" si="5"/>
        <v>58397538.480000004</v>
      </c>
      <c r="QB10" s="55">
        <f t="shared" si="5"/>
        <v>42460194.810000002</v>
      </c>
      <c r="QC10" s="53">
        <v>1598653.98</v>
      </c>
      <c r="QD10" s="53">
        <v>1598653.98</v>
      </c>
      <c r="QE10" s="32">
        <v>1198991.3</v>
      </c>
      <c r="QF10" s="127"/>
      <c r="QG10" s="34"/>
      <c r="QH10" s="34"/>
      <c r="QI10" s="34"/>
      <c r="QJ10" s="124"/>
      <c r="QK10" s="56"/>
      <c r="QL10" s="63"/>
      <c r="QM10" s="32"/>
      <c r="QN10" s="127"/>
      <c r="QO10" s="50">
        <v>2930004</v>
      </c>
      <c r="QP10" s="50">
        <v>2930004</v>
      </c>
      <c r="QQ10" s="50">
        <v>2050787.14</v>
      </c>
      <c r="QR10" s="120"/>
      <c r="QS10" s="34">
        <v>12473160</v>
      </c>
      <c r="QT10" s="34">
        <v>12473160</v>
      </c>
      <c r="QU10" s="34">
        <v>12395040</v>
      </c>
      <c r="QV10" s="124"/>
      <c r="QW10" s="34">
        <v>445434.9</v>
      </c>
      <c r="QX10" s="34">
        <v>445434.9</v>
      </c>
      <c r="QY10" s="32">
        <v>178563.42</v>
      </c>
      <c r="QZ10" s="124"/>
      <c r="RA10" s="40"/>
      <c r="RB10" s="53"/>
      <c r="RC10" s="53"/>
      <c r="RD10" s="120"/>
      <c r="RE10" s="40"/>
      <c r="RF10" s="40"/>
      <c r="RG10" s="40"/>
      <c r="RH10" s="120"/>
      <c r="RI10" s="40">
        <v>36681198.350000001</v>
      </c>
      <c r="RJ10" s="40">
        <v>36681198.350000001</v>
      </c>
      <c r="RK10" s="40">
        <v>26582512.949999999</v>
      </c>
      <c r="RL10" s="120"/>
      <c r="RM10" s="40"/>
      <c r="RN10" s="33"/>
      <c r="RO10" s="32"/>
      <c r="RP10" s="124"/>
      <c r="RQ10" s="34"/>
      <c r="RR10" s="34"/>
      <c r="RS10" s="32"/>
      <c r="RT10" s="124"/>
      <c r="RU10" s="40">
        <v>60000</v>
      </c>
      <c r="RV10" s="40">
        <v>60000</v>
      </c>
      <c r="RW10" s="40">
        <v>54300</v>
      </c>
      <c r="RX10" s="120"/>
      <c r="RY10" s="40">
        <v>4209087.25</v>
      </c>
      <c r="RZ10" s="32">
        <v>4209087.25</v>
      </c>
      <c r="SA10" s="32">
        <v>0</v>
      </c>
      <c r="SB10" s="124"/>
      <c r="SC10" s="40"/>
      <c r="SD10" s="32"/>
      <c r="SE10" s="32"/>
      <c r="SF10" s="124"/>
      <c r="SG10" s="40"/>
      <c r="SH10" s="32"/>
      <c r="SI10" s="32"/>
      <c r="SJ10" s="119"/>
      <c r="SK10" s="58"/>
      <c r="SL10" s="58"/>
      <c r="SM10" s="58"/>
      <c r="SN10" s="59"/>
      <c r="SO10" s="59"/>
      <c r="SP10" s="58"/>
      <c r="SQ10" s="58"/>
      <c r="SR10" s="58"/>
      <c r="SS10" s="58"/>
      <c r="ST10" s="58"/>
      <c r="SU10" s="58"/>
      <c r="SV10" s="58"/>
      <c r="SW10" s="58"/>
      <c r="SX10" s="58"/>
      <c r="SY10" s="58"/>
      <c r="SZ10" s="58"/>
      <c r="TA10" s="58"/>
      <c r="TB10" s="58"/>
      <c r="TC10" s="58"/>
      <c r="TD10" s="59"/>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5"/>
      <c r="WI10" s="5"/>
      <c r="WJ10" s="5"/>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row>
    <row r="11" spans="1:909" x14ac:dyDescent="0.25">
      <c r="A11" s="64" t="s">
        <v>367</v>
      </c>
      <c r="B11" s="30">
        <f t="shared" si="1"/>
        <v>7601541376.1899996</v>
      </c>
      <c r="C11" s="30">
        <f t="shared" si="1"/>
        <v>7605506529.6599998</v>
      </c>
      <c r="D11" s="30">
        <f t="shared" si="0"/>
        <v>4904069361.9700003</v>
      </c>
      <c r="E11" s="31">
        <f t="shared" si="2"/>
        <v>1242584152.52</v>
      </c>
      <c r="F11" s="31">
        <f t="shared" si="2"/>
        <v>1242584152.52</v>
      </c>
      <c r="G11" s="31">
        <f t="shared" si="2"/>
        <v>914412724.51999998</v>
      </c>
      <c r="H11" s="36">
        <v>409599800</v>
      </c>
      <c r="I11" s="36">
        <v>409599800</v>
      </c>
      <c r="J11" s="33">
        <v>307199852</v>
      </c>
      <c r="K11" s="124"/>
      <c r="L11" s="34"/>
      <c r="M11" s="34"/>
      <c r="N11" s="34"/>
      <c r="O11" s="124"/>
      <c r="P11" s="36">
        <v>832984352.51999998</v>
      </c>
      <c r="Q11" s="36">
        <v>832984352.51999998</v>
      </c>
      <c r="R11" s="60">
        <v>607212872.51999998</v>
      </c>
      <c r="S11" s="124"/>
      <c r="T11" s="34"/>
      <c r="U11" s="34"/>
      <c r="V11" s="34"/>
      <c r="W11" s="124"/>
      <c r="X11" s="38">
        <f t="shared" si="3"/>
        <v>2431504176.2399998</v>
      </c>
      <c r="Y11" s="38">
        <f t="shared" si="3"/>
        <v>2435469329.71</v>
      </c>
      <c r="Z11" s="38">
        <f t="shared" si="3"/>
        <v>966646918.35000002</v>
      </c>
      <c r="AA11" s="32">
        <v>21173468.030000001</v>
      </c>
      <c r="AB11" s="33">
        <v>21173468.030000001</v>
      </c>
      <c r="AC11" s="33">
        <v>20554873.960000001</v>
      </c>
      <c r="AD11" s="124"/>
      <c r="AE11" s="34"/>
      <c r="AF11" s="40"/>
      <c r="AG11" s="40"/>
      <c r="AH11" s="124"/>
      <c r="AI11" s="40">
        <v>679394.4</v>
      </c>
      <c r="AJ11" s="40">
        <v>679394.4</v>
      </c>
      <c r="AK11" s="40">
        <v>679185.42</v>
      </c>
      <c r="AL11" s="124"/>
      <c r="AM11" s="33"/>
      <c r="AN11" s="33"/>
      <c r="AO11" s="33"/>
      <c r="AP11" s="124"/>
      <c r="AQ11" s="34"/>
      <c r="AR11" s="34"/>
      <c r="AS11" s="34"/>
      <c r="AT11" s="124"/>
      <c r="AU11" s="33">
        <v>16695262</v>
      </c>
      <c r="AV11" s="33">
        <v>16695262</v>
      </c>
      <c r="AW11" s="33">
        <v>0</v>
      </c>
      <c r="AX11" s="124"/>
      <c r="AY11" s="34"/>
      <c r="AZ11" s="34"/>
      <c r="BA11" s="34"/>
      <c r="BB11" s="124"/>
      <c r="BC11" s="33">
        <v>48797760</v>
      </c>
      <c r="BD11" s="33">
        <v>48797760</v>
      </c>
      <c r="BE11" s="33">
        <f>28997760+19800000</f>
        <v>48797760</v>
      </c>
      <c r="BF11" s="124"/>
      <c r="BG11" s="33"/>
      <c r="BH11" s="33">
        <v>3999994</v>
      </c>
      <c r="BI11" s="32"/>
      <c r="BJ11" s="124"/>
      <c r="BK11" s="34">
        <v>3000000</v>
      </c>
      <c r="BL11" s="34">
        <v>3000000</v>
      </c>
      <c r="BM11" s="34">
        <v>569371.56000000006</v>
      </c>
      <c r="BN11" s="124"/>
      <c r="BO11" s="33">
        <v>85605373.200000003</v>
      </c>
      <c r="BP11" s="33">
        <v>85605373.200000003</v>
      </c>
      <c r="BQ11" s="61">
        <v>57625618.909999996</v>
      </c>
      <c r="BR11" s="124"/>
      <c r="BS11" s="34">
        <v>237224542.5</v>
      </c>
      <c r="BT11" s="34">
        <v>237224542.5</v>
      </c>
      <c r="BU11" s="34">
        <v>161883437.58000001</v>
      </c>
      <c r="BV11" s="124"/>
      <c r="BW11" s="34">
        <v>9751140</v>
      </c>
      <c r="BX11" s="34">
        <v>9751140</v>
      </c>
      <c r="BY11" s="34">
        <v>9751140</v>
      </c>
      <c r="BZ11" s="124"/>
      <c r="CA11" s="34"/>
      <c r="CB11" s="34"/>
      <c r="CC11" s="34"/>
      <c r="CD11" s="124"/>
      <c r="CE11" s="62"/>
      <c r="CF11" s="62"/>
      <c r="CG11" s="33"/>
      <c r="CH11" s="124"/>
      <c r="CI11" s="33"/>
      <c r="CJ11" s="33"/>
      <c r="CK11" s="33"/>
      <c r="CL11" s="124"/>
      <c r="CM11" s="34"/>
      <c r="CN11" s="34"/>
      <c r="CO11" s="34"/>
      <c r="CP11" s="119"/>
      <c r="CQ11" s="34"/>
      <c r="CR11" s="34"/>
      <c r="CS11" s="34"/>
      <c r="CT11" s="119"/>
      <c r="CU11" s="34">
        <v>19071781</v>
      </c>
      <c r="CV11" s="33">
        <v>19071781</v>
      </c>
      <c r="CW11" s="33">
        <v>14303835.75</v>
      </c>
      <c r="CX11" s="124"/>
      <c r="CY11" s="41">
        <v>1118072500</v>
      </c>
      <c r="CZ11" s="41">
        <v>1118072500</v>
      </c>
      <c r="DA11" s="33">
        <f>162808346.27+91611741.28</f>
        <v>254420087.55000001</v>
      </c>
      <c r="DB11" s="124"/>
      <c r="DC11" s="34"/>
      <c r="DD11" s="33"/>
      <c r="DE11" s="32"/>
      <c r="DF11" s="124"/>
      <c r="DG11" s="34"/>
      <c r="DH11" s="33"/>
      <c r="DI11" s="32"/>
      <c r="DJ11" s="124"/>
      <c r="DK11" s="34">
        <v>85000000</v>
      </c>
      <c r="DL11" s="33">
        <v>85000000</v>
      </c>
      <c r="DM11" s="32">
        <v>70873116</v>
      </c>
      <c r="DN11" s="124"/>
      <c r="DO11" s="33"/>
      <c r="DP11" s="33"/>
      <c r="DQ11" s="32"/>
      <c r="DR11" s="124"/>
      <c r="DS11" s="34">
        <v>2332451.25</v>
      </c>
      <c r="DT11" s="34">
        <v>2332451.25</v>
      </c>
      <c r="DU11" s="34">
        <v>2332451.25</v>
      </c>
      <c r="DV11" s="120"/>
      <c r="DW11" s="33"/>
      <c r="DX11" s="33"/>
      <c r="DY11" s="33"/>
      <c r="DZ11" s="124"/>
      <c r="EA11" s="33"/>
      <c r="EB11" s="33"/>
      <c r="EC11" s="33"/>
      <c r="ED11" s="124"/>
      <c r="EE11" s="33"/>
      <c r="EF11" s="33"/>
      <c r="EG11" s="33"/>
      <c r="EH11" s="124"/>
      <c r="EI11" s="32"/>
      <c r="EJ11" s="32"/>
      <c r="EK11" s="32"/>
      <c r="EL11" s="124"/>
      <c r="EM11" s="34">
        <v>159492646.36000001</v>
      </c>
      <c r="EN11" s="34">
        <f>159492646.36-34840.53</f>
        <v>159457805.83000001</v>
      </c>
      <c r="EO11" s="34">
        <v>62073980.420000002</v>
      </c>
      <c r="EP11" s="124"/>
      <c r="EQ11" s="34"/>
      <c r="ER11" s="34"/>
      <c r="ES11" s="34"/>
      <c r="ET11" s="120"/>
      <c r="EU11" s="33">
        <v>29354257.57</v>
      </c>
      <c r="EV11" s="33">
        <v>29354257.57</v>
      </c>
      <c r="EW11" s="33">
        <v>20544012.509999998</v>
      </c>
      <c r="EX11" s="124"/>
      <c r="EY11" s="34">
        <v>14300000</v>
      </c>
      <c r="EZ11" s="34">
        <v>14300000</v>
      </c>
      <c r="FA11" s="34">
        <v>0</v>
      </c>
      <c r="FB11" s="124"/>
      <c r="FC11" s="33"/>
      <c r="FD11" s="33"/>
      <c r="FE11" s="32"/>
      <c r="FF11" s="124"/>
      <c r="FG11" s="40">
        <v>4868475.8099999996</v>
      </c>
      <c r="FH11" s="40">
        <v>4868475.8099999996</v>
      </c>
      <c r="FI11" s="40">
        <v>4868475.8099999996</v>
      </c>
      <c r="FJ11" s="124"/>
      <c r="FK11" s="40">
        <v>4220083.3600000003</v>
      </c>
      <c r="FL11" s="40">
        <v>4220083.3600000003</v>
      </c>
      <c r="FM11" s="40">
        <v>4220083.3600000003</v>
      </c>
      <c r="FN11" s="124"/>
      <c r="FO11" s="33">
        <v>45352303.170000002</v>
      </c>
      <c r="FP11" s="33">
        <v>45352303.170000002</v>
      </c>
      <c r="FQ11" s="32">
        <v>44661801.5</v>
      </c>
      <c r="FR11" s="124"/>
      <c r="FS11" s="33"/>
      <c r="FT11" s="33"/>
      <c r="FU11" s="33"/>
      <c r="FV11" s="124"/>
      <c r="FW11" s="34"/>
      <c r="FX11" s="34"/>
      <c r="FY11" s="39"/>
      <c r="FZ11" s="124"/>
      <c r="GA11" s="33"/>
      <c r="GB11" s="33"/>
      <c r="GC11" s="32"/>
      <c r="GD11" s="124"/>
      <c r="GE11" s="32"/>
      <c r="GF11" s="32"/>
      <c r="GG11" s="32"/>
      <c r="GH11" s="124"/>
      <c r="GI11" s="62"/>
      <c r="GJ11" s="62"/>
      <c r="GK11" s="32"/>
      <c r="GL11" s="130"/>
      <c r="GM11" s="33"/>
      <c r="GN11" s="33"/>
      <c r="GO11" s="33"/>
      <c r="GP11" s="124"/>
      <c r="GQ11" s="40"/>
      <c r="GR11" s="37"/>
      <c r="GS11" s="32"/>
      <c r="GT11" s="124"/>
      <c r="GU11" s="34"/>
      <c r="GV11" s="33"/>
      <c r="GW11" s="33"/>
      <c r="GX11" s="130"/>
      <c r="GY11" s="33"/>
      <c r="GZ11" s="33"/>
      <c r="HA11" s="33"/>
      <c r="HB11" s="130"/>
      <c r="HC11" s="34"/>
      <c r="HD11" s="34"/>
      <c r="HE11" s="34"/>
      <c r="HF11" s="124"/>
      <c r="HG11" s="33"/>
      <c r="HH11" s="33"/>
      <c r="HI11" s="33"/>
      <c r="HJ11" s="124"/>
      <c r="HK11" s="33">
        <v>1127604.8400000001</v>
      </c>
      <c r="HL11" s="33">
        <v>1127604.8400000001</v>
      </c>
      <c r="HM11" s="32">
        <v>1127604.8400000001</v>
      </c>
      <c r="HN11" s="124"/>
      <c r="HO11" s="32"/>
      <c r="HP11" s="32"/>
      <c r="HQ11" s="32"/>
      <c r="HR11" s="124"/>
      <c r="HS11" s="34"/>
      <c r="HT11" s="33"/>
      <c r="HU11" s="32"/>
      <c r="HV11" s="124"/>
      <c r="HW11" s="34"/>
      <c r="HX11" s="34"/>
      <c r="HY11" s="34"/>
      <c r="HZ11" s="124"/>
      <c r="IA11" s="34"/>
      <c r="IB11" s="34"/>
      <c r="IC11" s="34"/>
      <c r="ID11" s="119"/>
      <c r="IE11" s="34">
        <v>359400</v>
      </c>
      <c r="IF11" s="32">
        <v>359400</v>
      </c>
      <c r="IG11" s="32">
        <v>359400</v>
      </c>
      <c r="IH11" s="124"/>
      <c r="II11" s="34"/>
      <c r="IJ11" s="33"/>
      <c r="IK11" s="33"/>
      <c r="IL11" s="124"/>
      <c r="IM11" s="33">
        <v>27820000</v>
      </c>
      <c r="IN11" s="33">
        <v>27820000</v>
      </c>
      <c r="IO11" s="33">
        <v>26420000</v>
      </c>
      <c r="IP11" s="124"/>
      <c r="IQ11" s="45">
        <v>1200000</v>
      </c>
      <c r="IR11" s="46">
        <v>1200000</v>
      </c>
      <c r="IS11" s="33">
        <v>380000</v>
      </c>
      <c r="IT11" s="127"/>
      <c r="IU11" s="34">
        <v>1000000</v>
      </c>
      <c r="IV11" s="34">
        <v>1000000</v>
      </c>
      <c r="IW11" s="33">
        <v>999987.66</v>
      </c>
      <c r="IX11" s="124"/>
      <c r="IY11" s="34">
        <v>6950600</v>
      </c>
      <c r="IZ11" s="33">
        <v>6950600</v>
      </c>
      <c r="JA11" s="33">
        <v>1449473.2</v>
      </c>
      <c r="JB11" s="127"/>
      <c r="JC11" s="34"/>
      <c r="JD11" s="34"/>
      <c r="JE11" s="34"/>
      <c r="JF11" s="124"/>
      <c r="JG11" s="34"/>
      <c r="JH11" s="34"/>
      <c r="JI11" s="33"/>
      <c r="JJ11" s="127"/>
      <c r="JK11" s="34"/>
      <c r="JL11" s="34"/>
      <c r="JM11" s="34"/>
      <c r="JN11" s="127"/>
      <c r="JO11" s="34"/>
      <c r="JP11" s="34"/>
      <c r="JQ11" s="34"/>
      <c r="JR11" s="119"/>
      <c r="JS11" s="33"/>
      <c r="JT11" s="33"/>
      <c r="JU11" s="33"/>
      <c r="JV11" s="127"/>
      <c r="JW11" s="34"/>
      <c r="JX11" s="33"/>
      <c r="JY11" s="33"/>
      <c r="JZ11" s="127"/>
      <c r="KA11" s="34"/>
      <c r="KB11" s="32"/>
      <c r="KC11" s="32"/>
      <c r="KD11" s="127"/>
      <c r="KE11" s="50">
        <v>97084641.810000002</v>
      </c>
      <c r="KF11" s="50">
        <v>97084641.810000002</v>
      </c>
      <c r="KG11" s="50">
        <v>6001830.3200000003</v>
      </c>
      <c r="KH11" s="127"/>
      <c r="KI11" s="34"/>
      <c r="KJ11" s="34"/>
      <c r="KK11" s="34"/>
      <c r="KL11" s="127"/>
      <c r="KM11" s="34">
        <v>363411435.70999998</v>
      </c>
      <c r="KN11" s="36">
        <v>363411435.70999998</v>
      </c>
      <c r="KO11" s="32">
        <v>131565270.75</v>
      </c>
      <c r="KP11" s="127"/>
      <c r="KQ11" s="50">
        <v>27283464.68</v>
      </c>
      <c r="KR11" s="50">
        <v>27283464.68</v>
      </c>
      <c r="KS11" s="50">
        <v>19982278.800000001</v>
      </c>
      <c r="KT11" s="127"/>
      <c r="KU11" s="50">
        <v>275590.55</v>
      </c>
      <c r="KV11" s="50">
        <v>275590.55</v>
      </c>
      <c r="KW11" s="50">
        <v>201841.2</v>
      </c>
      <c r="KX11" s="127"/>
      <c r="KY11" s="34"/>
      <c r="KZ11" s="34"/>
      <c r="LA11" s="33"/>
      <c r="LB11" s="127"/>
      <c r="LC11" s="34"/>
      <c r="LD11" s="34"/>
      <c r="LE11" s="34"/>
      <c r="LF11" s="127"/>
      <c r="LG11" s="34"/>
      <c r="LH11" s="34"/>
      <c r="LI11" s="33"/>
      <c r="LJ11" s="127"/>
      <c r="LK11" s="34"/>
      <c r="LL11" s="33"/>
      <c r="LM11" s="32"/>
      <c r="LN11" s="127"/>
      <c r="LO11" s="34"/>
      <c r="LP11" s="33"/>
      <c r="LQ11" s="33"/>
      <c r="LR11" s="127"/>
      <c r="LS11" s="50"/>
      <c r="LT11" s="50"/>
      <c r="LU11" s="50"/>
      <c r="LV11" s="127"/>
      <c r="LW11" s="50"/>
      <c r="LX11" s="50"/>
      <c r="LY11" s="50"/>
      <c r="LZ11" s="127"/>
      <c r="MA11" s="34"/>
      <c r="MB11" s="34"/>
      <c r="MC11" s="34"/>
      <c r="MD11" s="127"/>
      <c r="ME11" s="40"/>
      <c r="MF11" s="50"/>
      <c r="MG11" s="50"/>
      <c r="MH11" s="127"/>
      <c r="MI11" s="40"/>
      <c r="MJ11" s="50"/>
      <c r="MK11" s="50"/>
      <c r="ML11" s="127"/>
      <c r="MM11" s="34"/>
      <c r="MN11" s="34"/>
      <c r="MO11" s="34"/>
      <c r="MP11" s="127"/>
      <c r="MQ11" s="33"/>
      <c r="MR11" s="33"/>
      <c r="MS11" s="33"/>
      <c r="MT11" s="127"/>
      <c r="MU11" s="34"/>
      <c r="MV11" s="34"/>
      <c r="MW11" s="34"/>
      <c r="MX11" s="124"/>
      <c r="MY11" s="34"/>
      <c r="MZ11" s="33"/>
      <c r="NA11" s="33"/>
      <c r="NB11" s="124"/>
      <c r="NC11" s="52">
        <f t="shared" si="4"/>
        <v>3673320218.1399999</v>
      </c>
      <c r="ND11" s="52">
        <f t="shared" si="4"/>
        <v>3673320218.1399999</v>
      </c>
      <c r="NE11" s="52">
        <f t="shared" si="4"/>
        <v>2877378451.7099996</v>
      </c>
      <c r="NF11" s="53">
        <v>1506315469.75</v>
      </c>
      <c r="NG11" s="33">
        <v>1506315469.75</v>
      </c>
      <c r="NH11" s="33">
        <v>1145895130.5</v>
      </c>
      <c r="NI11" s="127"/>
      <c r="NJ11" s="34">
        <v>35710673.25</v>
      </c>
      <c r="NK11" s="32">
        <v>35710673.25</v>
      </c>
      <c r="NL11" s="32">
        <v>23414891</v>
      </c>
      <c r="NM11" s="127"/>
      <c r="NN11" s="32">
        <v>1762525084</v>
      </c>
      <c r="NO11" s="32">
        <v>1762525084</v>
      </c>
      <c r="NP11" s="32">
        <v>1413060679</v>
      </c>
      <c r="NQ11" s="127"/>
      <c r="NR11" s="34">
        <v>73729656</v>
      </c>
      <c r="NS11" s="34">
        <v>73729656</v>
      </c>
      <c r="NT11" s="34">
        <v>56573989</v>
      </c>
      <c r="NU11" s="127"/>
      <c r="NV11" s="34">
        <v>13298760</v>
      </c>
      <c r="NW11" s="34">
        <v>13298760</v>
      </c>
      <c r="NX11" s="33">
        <v>10205235</v>
      </c>
      <c r="NY11" s="127"/>
      <c r="NZ11" s="34">
        <v>19094757</v>
      </c>
      <c r="OA11" s="34">
        <v>19094757</v>
      </c>
      <c r="OB11" s="33">
        <v>9286895</v>
      </c>
      <c r="OC11" s="127"/>
      <c r="OD11" s="34"/>
      <c r="OE11" s="34"/>
      <c r="OF11" s="33"/>
      <c r="OG11" s="127"/>
      <c r="OH11" s="34">
        <v>15934950</v>
      </c>
      <c r="OI11" s="34">
        <v>15934950</v>
      </c>
      <c r="OJ11" s="33">
        <v>12031752</v>
      </c>
      <c r="OK11" s="127"/>
      <c r="OL11" s="34">
        <v>20099203.27</v>
      </c>
      <c r="OM11" s="34">
        <v>20099203.27</v>
      </c>
      <c r="ON11" s="32">
        <v>5216140.04</v>
      </c>
      <c r="OO11" s="127"/>
      <c r="OP11" s="34">
        <v>52660000</v>
      </c>
      <c r="OQ11" s="34">
        <v>52660000</v>
      </c>
      <c r="OR11" s="34">
        <v>51100000</v>
      </c>
      <c r="OS11" s="127"/>
      <c r="OT11" s="34">
        <v>158503675.22999999</v>
      </c>
      <c r="OU11" s="34">
        <v>158503675.22999999</v>
      </c>
      <c r="OV11" s="32">
        <v>139808592</v>
      </c>
      <c r="OW11" s="127"/>
      <c r="OX11" s="34">
        <v>924420</v>
      </c>
      <c r="OY11" s="34">
        <v>924420</v>
      </c>
      <c r="OZ11" s="33">
        <v>924420</v>
      </c>
      <c r="PA11" s="127"/>
      <c r="PB11" s="34">
        <v>90171.75</v>
      </c>
      <c r="PC11" s="34">
        <v>90171.75</v>
      </c>
      <c r="PD11" s="33">
        <v>0</v>
      </c>
      <c r="PE11" s="127"/>
      <c r="PF11" s="34">
        <v>10180522.640000001</v>
      </c>
      <c r="PG11" s="34">
        <v>10180522.640000001</v>
      </c>
      <c r="PH11" s="33">
        <v>7622181.9800000004</v>
      </c>
      <c r="PI11" s="127"/>
      <c r="PJ11" s="34">
        <v>4050000</v>
      </c>
      <c r="PK11" s="33">
        <v>4050000</v>
      </c>
      <c r="PL11" s="32">
        <v>2035941.95</v>
      </c>
      <c r="PM11" s="127"/>
      <c r="PN11" s="34"/>
      <c r="PO11" s="33"/>
      <c r="PP11" s="33"/>
      <c r="PQ11" s="127"/>
      <c r="PR11" s="34"/>
      <c r="PS11" s="34"/>
      <c r="PT11" s="34"/>
      <c r="PU11" s="127"/>
      <c r="PV11" s="34">
        <v>202875.25</v>
      </c>
      <c r="PW11" s="34">
        <v>202875.25</v>
      </c>
      <c r="PX11" s="33">
        <v>202604.24</v>
      </c>
      <c r="PY11" s="124"/>
      <c r="PZ11" s="55">
        <f t="shared" si="5"/>
        <v>254132829.28999999</v>
      </c>
      <c r="QA11" s="55">
        <f t="shared" si="5"/>
        <v>254132829.28999999</v>
      </c>
      <c r="QB11" s="55">
        <f t="shared" si="5"/>
        <v>145631267.38999999</v>
      </c>
      <c r="QC11" s="53">
        <v>11190577.859999999</v>
      </c>
      <c r="QD11" s="53">
        <v>11190577.859999999</v>
      </c>
      <c r="QE11" s="32">
        <v>8717100</v>
      </c>
      <c r="QF11" s="127"/>
      <c r="QG11" s="34"/>
      <c r="QH11" s="34"/>
      <c r="QI11" s="34"/>
      <c r="QJ11" s="124"/>
      <c r="QK11" s="56"/>
      <c r="QL11" s="63"/>
      <c r="QM11" s="32"/>
      <c r="QN11" s="127"/>
      <c r="QO11" s="50">
        <v>35660075</v>
      </c>
      <c r="QP11" s="50">
        <v>35660075</v>
      </c>
      <c r="QQ11" s="50">
        <v>35660075</v>
      </c>
      <c r="QR11" s="120"/>
      <c r="QS11" s="34">
        <v>122882760</v>
      </c>
      <c r="QT11" s="34">
        <v>122882760</v>
      </c>
      <c r="QU11" s="34">
        <v>94460895</v>
      </c>
      <c r="QV11" s="124"/>
      <c r="QW11" s="34">
        <v>9299416.4299999997</v>
      </c>
      <c r="QX11" s="34">
        <v>9299416.4299999997</v>
      </c>
      <c r="QY11" s="32">
        <v>4152557.01</v>
      </c>
      <c r="QZ11" s="124"/>
      <c r="RA11" s="40"/>
      <c r="RB11" s="53"/>
      <c r="RC11" s="53"/>
      <c r="RD11" s="120"/>
      <c r="RE11" s="40">
        <v>75000000</v>
      </c>
      <c r="RF11" s="40">
        <v>75000000</v>
      </c>
      <c r="RG11" s="40">
        <v>2550140.38</v>
      </c>
      <c r="RH11" s="120"/>
      <c r="RI11" s="40"/>
      <c r="RJ11" s="40"/>
      <c r="RK11" s="40"/>
      <c r="RL11" s="120"/>
      <c r="RM11" s="40"/>
      <c r="RN11" s="33"/>
      <c r="RO11" s="32"/>
      <c r="RP11" s="124"/>
      <c r="RQ11" s="34"/>
      <c r="RR11" s="34"/>
      <c r="RS11" s="32"/>
      <c r="RT11" s="124"/>
      <c r="RU11" s="40">
        <v>100000</v>
      </c>
      <c r="RV11" s="40">
        <v>100000</v>
      </c>
      <c r="RW11" s="40">
        <v>90500</v>
      </c>
      <c r="RX11" s="120"/>
      <c r="RY11" s="40"/>
      <c r="RZ11" s="40"/>
      <c r="SA11" s="32"/>
      <c r="SB11" s="124"/>
      <c r="SC11" s="40"/>
      <c r="SD11" s="40"/>
      <c r="SE11" s="32"/>
      <c r="SF11" s="124"/>
      <c r="SG11" s="40"/>
      <c r="SH11" s="40"/>
      <c r="SI11" s="32"/>
      <c r="SJ11" s="119"/>
      <c r="SK11" s="58"/>
      <c r="SL11" s="58"/>
      <c r="SM11" s="58"/>
      <c r="SN11" s="59"/>
      <c r="SO11" s="59"/>
      <c r="SP11" s="58"/>
      <c r="SQ11" s="58"/>
      <c r="SR11" s="58"/>
      <c r="SS11" s="58"/>
      <c r="ST11" s="58"/>
      <c r="SU11" s="58"/>
      <c r="SV11" s="58"/>
      <c r="SW11" s="58"/>
      <c r="SX11" s="58"/>
      <c r="SY11" s="58"/>
      <c r="SZ11" s="58"/>
      <c r="TA11" s="58"/>
      <c r="TB11" s="58"/>
      <c r="TC11" s="58"/>
      <c r="TD11" s="59"/>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5"/>
      <c r="WI11" s="5"/>
      <c r="WJ11" s="5"/>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row>
    <row r="12" spans="1:909" x14ac:dyDescent="0.25">
      <c r="A12" s="17" t="s">
        <v>368</v>
      </c>
      <c r="B12" s="30">
        <f t="shared" si="1"/>
        <v>3883453309.5200005</v>
      </c>
      <c r="C12" s="30">
        <f t="shared" si="1"/>
        <v>3882987274.1100001</v>
      </c>
      <c r="D12" s="30">
        <f t="shared" si="0"/>
        <v>2549145435.6400003</v>
      </c>
      <c r="E12" s="31">
        <f t="shared" si="2"/>
        <v>626054860.88999999</v>
      </c>
      <c r="F12" s="31">
        <f t="shared" si="2"/>
        <v>626054860.88999999</v>
      </c>
      <c r="G12" s="31">
        <f t="shared" si="2"/>
        <v>465662563.88999999</v>
      </c>
      <c r="H12" s="36">
        <v>371348600</v>
      </c>
      <c r="I12" s="36">
        <v>371348600</v>
      </c>
      <c r="J12" s="33">
        <v>278511452</v>
      </c>
      <c r="K12" s="124"/>
      <c r="L12" s="34"/>
      <c r="M12" s="34"/>
      <c r="N12" s="34"/>
      <c r="O12" s="124"/>
      <c r="P12" s="36">
        <v>254706260.88999999</v>
      </c>
      <c r="Q12" s="36">
        <v>254706260.88999999</v>
      </c>
      <c r="R12" s="60">
        <v>187151111.88999999</v>
      </c>
      <c r="S12" s="124"/>
      <c r="T12" s="34"/>
      <c r="U12" s="34"/>
      <c r="V12" s="34"/>
      <c r="W12" s="124"/>
      <c r="X12" s="38">
        <f t="shared" si="3"/>
        <v>2307866110.0600004</v>
      </c>
      <c r="Y12" s="38">
        <f t="shared" si="3"/>
        <v>2307400074.6500001</v>
      </c>
      <c r="Z12" s="38">
        <f t="shared" si="3"/>
        <v>1388825848.78</v>
      </c>
      <c r="AA12" s="32">
        <v>21173468.030000001</v>
      </c>
      <c r="AB12" s="33">
        <v>21173468.030000001</v>
      </c>
      <c r="AC12" s="33">
        <v>21173468.030000001</v>
      </c>
      <c r="AD12" s="124"/>
      <c r="AE12" s="34"/>
      <c r="AF12" s="40"/>
      <c r="AG12" s="40"/>
      <c r="AH12" s="124"/>
      <c r="AI12" s="40"/>
      <c r="AJ12" s="40"/>
      <c r="AK12" s="40"/>
      <c r="AL12" s="124"/>
      <c r="AM12" s="33"/>
      <c r="AN12" s="33"/>
      <c r="AO12" s="33"/>
      <c r="AP12" s="124"/>
      <c r="AQ12" s="34"/>
      <c r="AR12" s="34"/>
      <c r="AS12" s="34"/>
      <c r="AT12" s="124"/>
      <c r="AU12" s="33">
        <v>16323426.109999999</v>
      </c>
      <c r="AV12" s="33">
        <v>16323426.109999999</v>
      </c>
      <c r="AW12" s="33">
        <v>0</v>
      </c>
      <c r="AX12" s="124"/>
      <c r="AY12" s="34"/>
      <c r="AZ12" s="34"/>
      <c r="BA12" s="34"/>
      <c r="BB12" s="124"/>
      <c r="BC12" s="33">
        <v>26550000</v>
      </c>
      <c r="BD12" s="33">
        <v>26550000</v>
      </c>
      <c r="BE12" s="33">
        <v>3299999.99</v>
      </c>
      <c r="BF12" s="124"/>
      <c r="BG12" s="33"/>
      <c r="BH12" s="33"/>
      <c r="BI12" s="32"/>
      <c r="BJ12" s="124"/>
      <c r="BK12" s="34">
        <v>2930110.88</v>
      </c>
      <c r="BL12" s="34">
        <v>2930110.88</v>
      </c>
      <c r="BM12" s="34">
        <v>2156763.7200000002</v>
      </c>
      <c r="BN12" s="124"/>
      <c r="BO12" s="33">
        <v>11000000</v>
      </c>
      <c r="BP12" s="33">
        <v>11000000</v>
      </c>
      <c r="BQ12" s="61">
        <v>9114273.75</v>
      </c>
      <c r="BR12" s="124"/>
      <c r="BS12" s="34">
        <v>44675136.5</v>
      </c>
      <c r="BT12" s="34">
        <v>44675136.5</v>
      </c>
      <c r="BU12" s="34">
        <v>26750605.859999999</v>
      </c>
      <c r="BV12" s="124"/>
      <c r="BW12" s="34">
        <v>2442258</v>
      </c>
      <c r="BX12" s="34">
        <v>2442258</v>
      </c>
      <c r="BY12" s="34">
        <v>2442258</v>
      </c>
      <c r="BZ12" s="124"/>
      <c r="CA12" s="34">
        <v>171976550</v>
      </c>
      <c r="CB12" s="34">
        <v>171976550</v>
      </c>
      <c r="CC12" s="34">
        <v>163393160.09</v>
      </c>
      <c r="CD12" s="124"/>
      <c r="CE12" s="62"/>
      <c r="CF12" s="62"/>
      <c r="CG12" s="33"/>
      <c r="CH12" s="124"/>
      <c r="CI12" s="33">
        <v>5000000</v>
      </c>
      <c r="CJ12" s="33">
        <v>5000000</v>
      </c>
      <c r="CK12" s="33">
        <v>0</v>
      </c>
      <c r="CL12" s="124"/>
      <c r="CM12" s="34"/>
      <c r="CN12" s="34"/>
      <c r="CO12" s="34"/>
      <c r="CP12" s="119"/>
      <c r="CQ12" s="34"/>
      <c r="CR12" s="34"/>
      <c r="CS12" s="34"/>
      <c r="CT12" s="119"/>
      <c r="CU12" s="34">
        <v>2064595</v>
      </c>
      <c r="CV12" s="33">
        <v>2064595</v>
      </c>
      <c r="CW12" s="33">
        <v>1548446.25</v>
      </c>
      <c r="CX12" s="124"/>
      <c r="CY12" s="41"/>
      <c r="CZ12" s="41"/>
      <c r="DA12" s="33"/>
      <c r="DB12" s="124"/>
      <c r="DC12" s="34">
        <v>100405699.2</v>
      </c>
      <c r="DD12" s="33">
        <v>100405699.2</v>
      </c>
      <c r="DE12" s="32">
        <v>100268483.45</v>
      </c>
      <c r="DF12" s="124"/>
      <c r="DG12" s="34"/>
      <c r="DH12" s="33"/>
      <c r="DI12" s="32"/>
      <c r="DJ12" s="124"/>
      <c r="DK12" s="34"/>
      <c r="DL12" s="33"/>
      <c r="DM12" s="32"/>
      <c r="DN12" s="124"/>
      <c r="DO12" s="33"/>
      <c r="DP12" s="33"/>
      <c r="DQ12" s="32"/>
      <c r="DR12" s="124"/>
      <c r="DS12" s="34">
        <v>170484.38</v>
      </c>
      <c r="DT12" s="34">
        <v>170484.38</v>
      </c>
      <c r="DU12" s="34">
        <v>170484.38</v>
      </c>
      <c r="DV12" s="120"/>
      <c r="DW12" s="33"/>
      <c r="DX12" s="33"/>
      <c r="DY12" s="33"/>
      <c r="DZ12" s="124"/>
      <c r="EA12" s="33"/>
      <c r="EB12" s="33"/>
      <c r="EC12" s="33"/>
      <c r="ED12" s="124"/>
      <c r="EE12" s="33"/>
      <c r="EF12" s="33"/>
      <c r="EG12" s="33"/>
      <c r="EH12" s="124"/>
      <c r="EI12" s="32"/>
      <c r="EJ12" s="32"/>
      <c r="EK12" s="32"/>
      <c r="EL12" s="124"/>
      <c r="EM12" s="34">
        <v>18000000</v>
      </c>
      <c r="EN12" s="34">
        <f>18000000-466035.41</f>
        <v>17533964.59</v>
      </c>
      <c r="EO12" s="34">
        <v>17481830.75</v>
      </c>
      <c r="EP12" s="124"/>
      <c r="EQ12" s="34"/>
      <c r="ER12" s="34"/>
      <c r="ES12" s="34"/>
      <c r="ET12" s="120"/>
      <c r="EU12" s="33">
        <v>13526685.529999999</v>
      </c>
      <c r="EV12" s="33">
        <v>13526685.529999999</v>
      </c>
      <c r="EW12" s="33">
        <v>12787307.939999998</v>
      </c>
      <c r="EX12" s="124"/>
      <c r="EY12" s="34"/>
      <c r="EZ12" s="34"/>
      <c r="FA12" s="34"/>
      <c r="FB12" s="124"/>
      <c r="FC12" s="33"/>
      <c r="FD12" s="33"/>
      <c r="FE12" s="32"/>
      <c r="FF12" s="124"/>
      <c r="FG12" s="40">
        <v>3304247.26</v>
      </c>
      <c r="FH12" s="40">
        <v>3304247.26</v>
      </c>
      <c r="FI12" s="40">
        <v>3304247.26</v>
      </c>
      <c r="FJ12" s="124"/>
      <c r="FK12" s="40">
        <f>5907374.55-721333.42</f>
        <v>5186041.13</v>
      </c>
      <c r="FL12" s="40">
        <f>5907374.55-721333.42</f>
        <v>5186041.13</v>
      </c>
      <c r="FM12" s="40">
        <v>5186041.13</v>
      </c>
      <c r="FN12" s="124"/>
      <c r="FO12" s="33">
        <v>3382593.06</v>
      </c>
      <c r="FP12" s="33">
        <v>3382593.06</v>
      </c>
      <c r="FQ12" s="32">
        <v>2676697.66</v>
      </c>
      <c r="FR12" s="124"/>
      <c r="FS12" s="33"/>
      <c r="FT12" s="33"/>
      <c r="FU12" s="33"/>
      <c r="FV12" s="124"/>
      <c r="FW12" s="34"/>
      <c r="FX12" s="34"/>
      <c r="FY12" s="39"/>
      <c r="FZ12" s="124"/>
      <c r="GA12" s="33">
        <v>27383413.609999999</v>
      </c>
      <c r="GB12" s="33">
        <v>27383413.609999999</v>
      </c>
      <c r="GC12" s="32">
        <v>10590408.310000001</v>
      </c>
      <c r="GD12" s="124"/>
      <c r="GE12" s="32">
        <v>9474987.1199999992</v>
      </c>
      <c r="GF12" s="32">
        <v>9474987.1199999992</v>
      </c>
      <c r="GG12" s="32">
        <v>5550058.1600000001</v>
      </c>
      <c r="GH12" s="124"/>
      <c r="GI12" s="32"/>
      <c r="GJ12" s="32"/>
      <c r="GK12" s="32"/>
      <c r="GL12" s="130"/>
      <c r="GM12" s="33"/>
      <c r="GN12" s="33"/>
      <c r="GO12" s="33"/>
      <c r="GP12" s="124"/>
      <c r="GQ12" s="40"/>
      <c r="GR12" s="37"/>
      <c r="GS12" s="32"/>
      <c r="GT12" s="124"/>
      <c r="GU12" s="34"/>
      <c r="GV12" s="33"/>
      <c r="GW12" s="32"/>
      <c r="GX12" s="130"/>
      <c r="GY12" s="33"/>
      <c r="GZ12" s="33"/>
      <c r="HA12" s="33"/>
      <c r="HB12" s="130"/>
      <c r="HC12" s="34"/>
      <c r="HD12" s="34"/>
      <c r="HE12" s="34"/>
      <c r="HF12" s="124"/>
      <c r="HG12" s="33"/>
      <c r="HH12" s="33"/>
      <c r="HI12" s="33"/>
      <c r="HJ12" s="124"/>
      <c r="HK12" s="33">
        <v>237043.15</v>
      </c>
      <c r="HL12" s="33">
        <v>237043.15</v>
      </c>
      <c r="HM12" s="32">
        <v>237043.15</v>
      </c>
      <c r="HN12" s="124"/>
      <c r="HO12" s="32"/>
      <c r="HP12" s="32"/>
      <c r="HQ12" s="32"/>
      <c r="HR12" s="124"/>
      <c r="HS12" s="34"/>
      <c r="HT12" s="33"/>
      <c r="HU12" s="32"/>
      <c r="HV12" s="124"/>
      <c r="HW12" s="34"/>
      <c r="HX12" s="34"/>
      <c r="HY12" s="34"/>
      <c r="HZ12" s="124"/>
      <c r="IA12" s="34"/>
      <c r="IB12" s="34"/>
      <c r="IC12" s="34"/>
      <c r="ID12" s="119"/>
      <c r="IE12" s="34"/>
      <c r="IF12" s="32"/>
      <c r="IG12" s="32"/>
      <c r="IH12" s="124"/>
      <c r="II12" s="34"/>
      <c r="IJ12" s="33"/>
      <c r="IK12" s="33"/>
      <c r="IL12" s="124"/>
      <c r="IM12" s="33">
        <v>5694400</v>
      </c>
      <c r="IN12" s="33">
        <v>5694400</v>
      </c>
      <c r="IO12" s="33">
        <v>2352400</v>
      </c>
      <c r="IP12" s="124"/>
      <c r="IQ12" s="45">
        <v>44600</v>
      </c>
      <c r="IR12" s="46">
        <v>44600</v>
      </c>
      <c r="IS12" s="33">
        <v>44600</v>
      </c>
      <c r="IT12" s="127"/>
      <c r="IU12" s="34">
        <v>1080100</v>
      </c>
      <c r="IV12" s="34">
        <v>1080100</v>
      </c>
      <c r="IW12" s="33">
        <v>481200</v>
      </c>
      <c r="IX12" s="124"/>
      <c r="IY12" s="34">
        <v>604900</v>
      </c>
      <c r="IZ12" s="33">
        <v>604900</v>
      </c>
      <c r="JA12" s="33">
        <v>604900</v>
      </c>
      <c r="JB12" s="127"/>
      <c r="JC12" s="34"/>
      <c r="JD12" s="34"/>
      <c r="JE12" s="34"/>
      <c r="JF12" s="124"/>
      <c r="JG12" s="34">
        <v>538800</v>
      </c>
      <c r="JH12" s="34">
        <v>538800</v>
      </c>
      <c r="JI12" s="33">
        <v>538800</v>
      </c>
      <c r="JJ12" s="127"/>
      <c r="JK12" s="34"/>
      <c r="JL12" s="34"/>
      <c r="JM12" s="34"/>
      <c r="JN12" s="127"/>
      <c r="JO12" s="34"/>
      <c r="JP12" s="34"/>
      <c r="JQ12" s="34"/>
      <c r="JR12" s="119"/>
      <c r="JS12" s="33"/>
      <c r="JT12" s="33"/>
      <c r="JU12" s="33"/>
      <c r="JV12" s="127"/>
      <c r="JW12" s="34"/>
      <c r="JX12" s="33"/>
      <c r="JY12" s="33"/>
      <c r="JZ12" s="127"/>
      <c r="KA12" s="34"/>
      <c r="KB12" s="32"/>
      <c r="KC12" s="32"/>
      <c r="KD12" s="127"/>
      <c r="KE12" s="50"/>
      <c r="KF12" s="50"/>
      <c r="KG12" s="50"/>
      <c r="KH12" s="127"/>
      <c r="KI12" s="34"/>
      <c r="KJ12" s="34"/>
      <c r="KK12" s="34"/>
      <c r="KL12" s="127"/>
      <c r="KM12" s="34"/>
      <c r="KN12" s="36"/>
      <c r="KO12" s="32"/>
      <c r="KP12" s="127"/>
      <c r="KQ12" s="50">
        <v>27074282.399999999</v>
      </c>
      <c r="KR12" s="50">
        <v>27074282.399999999</v>
      </c>
      <c r="KS12" s="50">
        <v>21221550.489999998</v>
      </c>
      <c r="KT12" s="127"/>
      <c r="KU12" s="50">
        <v>273477.59999999998</v>
      </c>
      <c r="KV12" s="50">
        <v>273477.59999999998</v>
      </c>
      <c r="KW12" s="50">
        <v>214359.11</v>
      </c>
      <c r="KX12" s="127"/>
      <c r="KY12" s="34"/>
      <c r="KZ12" s="34"/>
      <c r="LA12" s="33"/>
      <c r="LB12" s="127"/>
      <c r="LC12" s="34"/>
      <c r="LD12" s="39"/>
      <c r="LE12" s="34"/>
      <c r="LF12" s="127"/>
      <c r="LG12" s="34">
        <v>4936150.3</v>
      </c>
      <c r="LH12" s="34">
        <v>4936150.3</v>
      </c>
      <c r="LI12" s="33">
        <v>3777377.32</v>
      </c>
      <c r="LJ12" s="127"/>
      <c r="LK12" s="34">
        <v>1283069220</v>
      </c>
      <c r="LL12" s="33">
        <v>1283069220</v>
      </c>
      <c r="LM12" s="32">
        <v>783189530.75999999</v>
      </c>
      <c r="LN12" s="127"/>
      <c r="LO12" s="34">
        <v>315910608</v>
      </c>
      <c r="LP12" s="33">
        <v>315910608</v>
      </c>
      <c r="LQ12" s="33">
        <v>120403086.23999999</v>
      </c>
      <c r="LR12" s="127"/>
      <c r="LS12" s="50">
        <v>178112392</v>
      </c>
      <c r="LT12" s="50">
        <v>178112392</v>
      </c>
      <c r="LU12" s="50">
        <v>67866466.980000004</v>
      </c>
      <c r="LV12" s="127"/>
      <c r="LW12" s="50"/>
      <c r="LX12" s="50"/>
      <c r="LY12" s="50"/>
      <c r="LZ12" s="127"/>
      <c r="MA12" s="34"/>
      <c r="MB12" s="34"/>
      <c r="MC12" s="34"/>
      <c r="MD12" s="127"/>
      <c r="ME12" s="40"/>
      <c r="MF12" s="50"/>
      <c r="MG12" s="50"/>
      <c r="MH12" s="127"/>
      <c r="MI12" s="40"/>
      <c r="MJ12" s="50"/>
      <c r="MK12" s="50"/>
      <c r="ML12" s="127"/>
      <c r="MM12" s="34"/>
      <c r="MN12" s="34"/>
      <c r="MO12" s="34"/>
      <c r="MP12" s="127"/>
      <c r="MQ12" s="33"/>
      <c r="MR12" s="33"/>
      <c r="MS12" s="33"/>
      <c r="MT12" s="127"/>
      <c r="MU12" s="34"/>
      <c r="MV12" s="34"/>
      <c r="MW12" s="34"/>
      <c r="MX12" s="124"/>
      <c r="MY12" s="34">
        <v>5320440.8</v>
      </c>
      <c r="MZ12" s="33">
        <v>5320440.8</v>
      </c>
      <c r="NA12" s="33">
        <v>0</v>
      </c>
      <c r="NB12" s="124"/>
      <c r="NC12" s="52">
        <f t="shared" si="4"/>
        <v>649529585.20000017</v>
      </c>
      <c r="ND12" s="52">
        <f t="shared" si="4"/>
        <v>649529585.20000017</v>
      </c>
      <c r="NE12" s="52">
        <f t="shared" si="4"/>
        <v>485269766.56999999</v>
      </c>
      <c r="NF12" s="53">
        <v>289104452.25</v>
      </c>
      <c r="NG12" s="32">
        <v>289104452.25</v>
      </c>
      <c r="NH12" s="32">
        <v>215275154.5</v>
      </c>
      <c r="NI12" s="127"/>
      <c r="NJ12" s="34">
        <v>3490010.25</v>
      </c>
      <c r="NK12" s="32">
        <v>3490010.25</v>
      </c>
      <c r="NL12" s="32">
        <v>2197489</v>
      </c>
      <c r="NM12" s="127"/>
      <c r="NN12" s="32">
        <v>305578808</v>
      </c>
      <c r="NO12" s="32">
        <v>305578808</v>
      </c>
      <c r="NP12" s="32">
        <v>229184103</v>
      </c>
      <c r="NQ12" s="127"/>
      <c r="NR12" s="34">
        <v>15561504</v>
      </c>
      <c r="NS12" s="34">
        <v>15561504</v>
      </c>
      <c r="NT12" s="34">
        <v>11647692</v>
      </c>
      <c r="NU12" s="127"/>
      <c r="NV12" s="34"/>
      <c r="NW12" s="33"/>
      <c r="NX12" s="33"/>
      <c r="NY12" s="127"/>
      <c r="NZ12" s="34">
        <v>3120700.88</v>
      </c>
      <c r="OA12" s="34">
        <v>3120700.88</v>
      </c>
      <c r="OB12" s="33">
        <v>417577.1</v>
      </c>
      <c r="OC12" s="127"/>
      <c r="OD12" s="34"/>
      <c r="OE12" s="34"/>
      <c r="OF12" s="33"/>
      <c r="OG12" s="127"/>
      <c r="OH12" s="34">
        <v>2514181</v>
      </c>
      <c r="OI12" s="34">
        <v>2514181</v>
      </c>
      <c r="OJ12" s="33">
        <v>1885635</v>
      </c>
      <c r="OK12" s="127"/>
      <c r="OL12" s="34">
        <v>5903127.4400000004</v>
      </c>
      <c r="OM12" s="34">
        <v>5903127.4400000004</v>
      </c>
      <c r="ON12" s="32">
        <v>2932357.2</v>
      </c>
      <c r="OO12" s="127"/>
      <c r="OP12" s="34">
        <v>10040000</v>
      </c>
      <c r="OQ12" s="34">
        <v>10040000</v>
      </c>
      <c r="OR12" s="34">
        <v>9820000</v>
      </c>
      <c r="OS12" s="127"/>
      <c r="OT12" s="34">
        <v>10377501.199999999</v>
      </c>
      <c r="OU12" s="34">
        <v>10377501.199999999</v>
      </c>
      <c r="OV12" s="32">
        <v>9980674.7199999988</v>
      </c>
      <c r="OW12" s="127"/>
      <c r="OX12" s="34">
        <v>214704</v>
      </c>
      <c r="OY12" s="34">
        <v>214704</v>
      </c>
      <c r="OZ12" s="33">
        <v>214704</v>
      </c>
      <c r="PA12" s="127"/>
      <c r="PB12" s="34">
        <v>30329.200000000001</v>
      </c>
      <c r="PC12" s="34">
        <v>30329.200000000001</v>
      </c>
      <c r="PD12" s="33">
        <v>30329.200000000001</v>
      </c>
      <c r="PE12" s="127"/>
      <c r="PF12" s="34">
        <v>2298266.98</v>
      </c>
      <c r="PG12" s="34">
        <v>2298266.98</v>
      </c>
      <c r="PH12" s="33">
        <v>1204050.8500000001</v>
      </c>
      <c r="PI12" s="127"/>
      <c r="PJ12" s="34">
        <v>1296000</v>
      </c>
      <c r="PK12" s="33">
        <v>1296000</v>
      </c>
      <c r="PL12" s="32">
        <v>480000</v>
      </c>
      <c r="PM12" s="127"/>
      <c r="PN12" s="34"/>
      <c r="PO12" s="33"/>
      <c r="PP12" s="33"/>
      <c r="PQ12" s="127"/>
      <c r="PR12" s="34"/>
      <c r="PS12" s="34"/>
      <c r="PT12" s="34"/>
      <c r="PU12" s="127"/>
      <c r="PV12" s="34">
        <v>0</v>
      </c>
      <c r="PW12" s="34">
        <v>0</v>
      </c>
      <c r="PX12" s="33">
        <v>0</v>
      </c>
      <c r="PY12" s="124"/>
      <c r="PZ12" s="55">
        <f t="shared" si="5"/>
        <v>300002753.37</v>
      </c>
      <c r="QA12" s="55">
        <f t="shared" si="5"/>
        <v>300002753.37</v>
      </c>
      <c r="QB12" s="55">
        <f t="shared" si="5"/>
        <v>209387256.39999998</v>
      </c>
      <c r="QC12" s="53">
        <v>2968928.82</v>
      </c>
      <c r="QD12" s="53">
        <v>2968928.82</v>
      </c>
      <c r="QE12" s="32">
        <v>2349639.09</v>
      </c>
      <c r="QF12" s="127"/>
      <c r="QG12" s="34"/>
      <c r="QH12" s="34"/>
      <c r="QI12" s="34"/>
      <c r="QJ12" s="124"/>
      <c r="QK12" s="56"/>
      <c r="QL12" s="63"/>
      <c r="QM12" s="32"/>
      <c r="QN12" s="127"/>
      <c r="QO12" s="50">
        <v>9195021</v>
      </c>
      <c r="QP12" s="50">
        <v>9195021</v>
      </c>
      <c r="QQ12" s="50">
        <v>5267076</v>
      </c>
      <c r="QR12" s="120"/>
      <c r="QS12" s="34">
        <v>30245460</v>
      </c>
      <c r="QT12" s="34">
        <v>30245460</v>
      </c>
      <c r="QU12" s="34">
        <v>30245460</v>
      </c>
      <c r="QV12" s="124"/>
      <c r="QW12" s="34">
        <v>1358502.75</v>
      </c>
      <c r="QX12" s="34">
        <v>1358502.75</v>
      </c>
      <c r="QY12" s="32">
        <v>302694.81</v>
      </c>
      <c r="QZ12" s="124"/>
      <c r="RA12" s="40">
        <v>107829569.53</v>
      </c>
      <c r="RB12" s="40">
        <v>107829569.53</v>
      </c>
      <c r="RC12" s="53">
        <v>83884561.150000006</v>
      </c>
      <c r="RD12" s="120"/>
      <c r="RE12" s="40"/>
      <c r="RF12" s="40"/>
      <c r="RG12" s="40"/>
      <c r="RH12" s="120"/>
      <c r="RI12" s="40">
        <f>18241561.34+11194779.31
+30977800+29179290+711840.62</f>
        <v>90305271.270000011</v>
      </c>
      <c r="RJ12" s="40">
        <f>18241561.34+11194779.31
+30977800+29179290+711840.62</f>
        <v>90305271.270000011</v>
      </c>
      <c r="RK12" s="40">
        <v>43071191.140000001</v>
      </c>
      <c r="RL12" s="120"/>
      <c r="RM12" s="40"/>
      <c r="RN12" s="33"/>
      <c r="RO12" s="32"/>
      <c r="RP12" s="124"/>
      <c r="RQ12" s="34">
        <v>2000000</v>
      </c>
      <c r="RR12" s="34">
        <v>2000000</v>
      </c>
      <c r="RS12" s="32">
        <v>1026180.95</v>
      </c>
      <c r="RT12" s="124"/>
      <c r="RU12" s="40">
        <v>100000</v>
      </c>
      <c r="RV12" s="40">
        <v>100000</v>
      </c>
      <c r="RW12" s="40">
        <v>90500</v>
      </c>
      <c r="RX12" s="120"/>
      <c r="RY12" s="40">
        <v>8500000</v>
      </c>
      <c r="RZ12" s="40">
        <v>8500000</v>
      </c>
      <c r="SA12" s="32">
        <v>1118870.51</v>
      </c>
      <c r="SB12" s="124"/>
      <c r="SC12" s="40">
        <v>47500000</v>
      </c>
      <c r="SD12" s="40">
        <v>47500000</v>
      </c>
      <c r="SE12" s="32">
        <v>42031082.75</v>
      </c>
      <c r="SF12" s="124"/>
      <c r="SG12" s="40"/>
      <c r="SH12" s="40"/>
      <c r="SI12" s="32"/>
      <c r="SJ12" s="119"/>
      <c r="SK12" s="58"/>
      <c r="SL12" s="58"/>
      <c r="SM12" s="58"/>
      <c r="SN12" s="59"/>
      <c r="SO12" s="59"/>
      <c r="SP12" s="58"/>
      <c r="SQ12" s="58"/>
      <c r="SR12" s="58"/>
      <c r="SS12" s="58"/>
      <c r="ST12" s="58"/>
      <c r="SU12" s="58"/>
      <c r="SV12" s="58"/>
      <c r="SW12" s="58"/>
      <c r="SX12" s="58"/>
      <c r="SY12" s="58"/>
      <c r="SZ12" s="58"/>
      <c r="TA12" s="58"/>
      <c r="TB12" s="58"/>
      <c r="TC12" s="58"/>
      <c r="TD12" s="59"/>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5"/>
      <c r="WI12" s="5"/>
      <c r="WJ12" s="5"/>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row>
    <row r="13" spans="1:909" x14ac:dyDescent="0.25">
      <c r="A13" s="17" t="s">
        <v>369</v>
      </c>
      <c r="B13" s="30">
        <f t="shared" si="1"/>
        <v>804776458.89999998</v>
      </c>
      <c r="C13" s="30">
        <f t="shared" si="1"/>
        <v>844873679.09000003</v>
      </c>
      <c r="D13" s="30">
        <f t="shared" si="0"/>
        <v>569034079.67999995</v>
      </c>
      <c r="E13" s="31">
        <f t="shared" si="2"/>
        <v>224992445.71000001</v>
      </c>
      <c r="F13" s="31">
        <f t="shared" si="2"/>
        <v>224992445.71000001</v>
      </c>
      <c r="G13" s="31">
        <f t="shared" si="2"/>
        <v>167349035.71000001</v>
      </c>
      <c r="H13" s="36">
        <v>175895800</v>
      </c>
      <c r="I13" s="36">
        <v>175895800</v>
      </c>
      <c r="J13" s="33">
        <v>131921851</v>
      </c>
      <c r="K13" s="124"/>
      <c r="L13" s="34"/>
      <c r="M13" s="34"/>
      <c r="N13" s="34"/>
      <c r="O13" s="124"/>
      <c r="P13" s="36">
        <v>49096645.710000001</v>
      </c>
      <c r="Q13" s="36">
        <v>49096645.710000001</v>
      </c>
      <c r="R13" s="60">
        <v>35427184.710000001</v>
      </c>
      <c r="S13" s="124"/>
      <c r="T13" s="34"/>
      <c r="U13" s="34"/>
      <c r="V13" s="34"/>
      <c r="W13" s="124"/>
      <c r="X13" s="38">
        <f t="shared" si="3"/>
        <v>240518000.14000002</v>
      </c>
      <c r="Y13" s="38">
        <f t="shared" si="3"/>
        <v>280615220.32999998</v>
      </c>
      <c r="Z13" s="38">
        <f t="shared" si="3"/>
        <v>125388278.87999998</v>
      </c>
      <c r="AA13" s="32"/>
      <c r="AB13" s="33"/>
      <c r="AC13" s="32"/>
      <c r="AD13" s="124"/>
      <c r="AE13" s="34">
        <v>2472252.5299999998</v>
      </c>
      <c r="AF13" s="32">
        <v>2472252.5299999998</v>
      </c>
      <c r="AG13" s="32">
        <v>2319765.9300000002</v>
      </c>
      <c r="AH13" s="124"/>
      <c r="AI13" s="32"/>
      <c r="AJ13" s="32"/>
      <c r="AK13" s="32"/>
      <c r="AL13" s="124"/>
      <c r="AM13" s="33">
        <v>54311318.689999998</v>
      </c>
      <c r="AN13" s="33">
        <v>54311318.689999998</v>
      </c>
      <c r="AO13" s="33">
        <v>54311318.689999998</v>
      </c>
      <c r="AP13" s="124"/>
      <c r="AQ13" s="34"/>
      <c r="AR13" s="34">
        <v>7741074.2400000002</v>
      </c>
      <c r="AS13" s="34">
        <v>4988984.45</v>
      </c>
      <c r="AT13" s="124"/>
      <c r="AU13" s="33"/>
      <c r="AV13" s="33"/>
      <c r="AW13" s="33"/>
      <c r="AX13" s="124"/>
      <c r="AY13" s="34"/>
      <c r="AZ13" s="34"/>
      <c r="BA13" s="34"/>
      <c r="BB13" s="124"/>
      <c r="BC13" s="33">
        <v>8300000</v>
      </c>
      <c r="BD13" s="33">
        <v>8300000</v>
      </c>
      <c r="BE13" s="33">
        <v>0</v>
      </c>
      <c r="BF13" s="124"/>
      <c r="BG13" s="33"/>
      <c r="BH13" s="33"/>
      <c r="BI13" s="32"/>
      <c r="BJ13" s="124"/>
      <c r="BK13" s="34">
        <v>950000</v>
      </c>
      <c r="BL13" s="34">
        <v>950000</v>
      </c>
      <c r="BM13" s="34">
        <v>817693.17</v>
      </c>
      <c r="BN13" s="124"/>
      <c r="BO13" s="33">
        <v>11183029.050000001</v>
      </c>
      <c r="BP13" s="33">
        <v>11183029.050000001</v>
      </c>
      <c r="BQ13" s="61">
        <v>2964443.81</v>
      </c>
      <c r="BR13" s="124"/>
      <c r="BS13" s="34">
        <v>17110806</v>
      </c>
      <c r="BT13" s="34">
        <v>17110806</v>
      </c>
      <c r="BU13" s="34">
        <v>9260947.1699999999</v>
      </c>
      <c r="BV13" s="124"/>
      <c r="BW13" s="34">
        <v>715680</v>
      </c>
      <c r="BX13" s="34">
        <v>715680</v>
      </c>
      <c r="BY13" s="34">
        <v>715679.99</v>
      </c>
      <c r="BZ13" s="124"/>
      <c r="CA13" s="34"/>
      <c r="CB13" s="34"/>
      <c r="CC13" s="34"/>
      <c r="CD13" s="124"/>
      <c r="CE13" s="62"/>
      <c r="CF13" s="62"/>
      <c r="CG13" s="33"/>
      <c r="CH13" s="124"/>
      <c r="CI13" s="33"/>
      <c r="CJ13" s="33"/>
      <c r="CK13" s="33"/>
      <c r="CL13" s="124"/>
      <c r="CM13" s="34"/>
      <c r="CN13" s="34"/>
      <c r="CO13" s="34"/>
      <c r="CP13" s="119"/>
      <c r="CQ13" s="34"/>
      <c r="CR13" s="34"/>
      <c r="CS13" s="34"/>
      <c r="CT13" s="119"/>
      <c r="CU13" s="34">
        <v>1051204</v>
      </c>
      <c r="CV13" s="33">
        <v>1051204</v>
      </c>
      <c r="CW13" s="33">
        <v>788403</v>
      </c>
      <c r="CX13" s="124"/>
      <c r="CY13" s="41">
        <v>31927500</v>
      </c>
      <c r="CZ13" s="41">
        <v>31927500</v>
      </c>
      <c r="DA13" s="33">
        <v>9578250</v>
      </c>
      <c r="DB13" s="124"/>
      <c r="DC13" s="34">
        <v>4465000</v>
      </c>
      <c r="DD13" s="33">
        <v>4465000</v>
      </c>
      <c r="DE13" s="32">
        <v>0</v>
      </c>
      <c r="DF13" s="124"/>
      <c r="DG13" s="34"/>
      <c r="DH13" s="33"/>
      <c r="DI13" s="32"/>
      <c r="DJ13" s="124"/>
      <c r="DK13" s="34"/>
      <c r="DL13" s="33"/>
      <c r="DM13" s="32"/>
      <c r="DN13" s="124"/>
      <c r="DO13" s="33"/>
      <c r="DP13" s="33"/>
      <c r="DQ13" s="32"/>
      <c r="DR13" s="124"/>
      <c r="DS13" s="34"/>
      <c r="DT13" s="34"/>
      <c r="DU13" s="34"/>
      <c r="DV13" s="120"/>
      <c r="DW13" s="33">
        <v>83870967.739999995</v>
      </c>
      <c r="DX13" s="33">
        <v>83870967.739999995</v>
      </c>
      <c r="DY13" s="33">
        <v>0</v>
      </c>
      <c r="DZ13" s="124"/>
      <c r="EA13" s="33">
        <v>2266858.34</v>
      </c>
      <c r="EB13" s="33">
        <v>2266858.34</v>
      </c>
      <c r="EC13" s="33">
        <v>0</v>
      </c>
      <c r="ED13" s="124"/>
      <c r="EE13" s="33"/>
      <c r="EF13" s="33"/>
      <c r="EG13" s="33"/>
      <c r="EH13" s="124"/>
      <c r="EI13" s="32"/>
      <c r="EJ13" s="32"/>
      <c r="EK13" s="32"/>
      <c r="EL13" s="124"/>
      <c r="EM13" s="34"/>
      <c r="EN13" s="34"/>
      <c r="EO13" s="34"/>
      <c r="EP13" s="124"/>
      <c r="EQ13" s="34"/>
      <c r="ER13" s="34"/>
      <c r="ES13" s="34"/>
      <c r="ET13" s="120"/>
      <c r="EU13" s="33">
        <v>12314115.210000001</v>
      </c>
      <c r="EV13" s="33">
        <v>12314115.210000001</v>
      </c>
      <c r="EW13" s="32">
        <v>12314115.209999999</v>
      </c>
      <c r="EX13" s="124"/>
      <c r="EY13" s="34"/>
      <c r="EZ13" s="34"/>
      <c r="FA13" s="34"/>
      <c r="FB13" s="124"/>
      <c r="FC13" s="33"/>
      <c r="FD13" s="33"/>
      <c r="FE13" s="32"/>
      <c r="FF13" s="124"/>
      <c r="FG13" s="40"/>
      <c r="FH13" s="40"/>
      <c r="FI13" s="40"/>
      <c r="FJ13" s="124"/>
      <c r="FK13" s="40">
        <v>4642091.6900000004</v>
      </c>
      <c r="FL13" s="40">
        <v>4642091.6900000004</v>
      </c>
      <c r="FM13" s="40">
        <v>4642091.6900000004</v>
      </c>
      <c r="FN13" s="124"/>
      <c r="FO13" s="33"/>
      <c r="FP13" s="33"/>
      <c r="FQ13" s="32"/>
      <c r="FR13" s="124"/>
      <c r="FS13" s="33"/>
      <c r="FT13" s="33"/>
      <c r="FU13" s="33"/>
      <c r="FV13" s="124"/>
      <c r="FW13" s="34"/>
      <c r="FX13" s="34"/>
      <c r="FY13" s="39"/>
      <c r="FZ13" s="124"/>
      <c r="GA13" s="32"/>
      <c r="GB13" s="32"/>
      <c r="GC13" s="32"/>
      <c r="GD13" s="124"/>
      <c r="GE13" s="32"/>
      <c r="GF13" s="32"/>
      <c r="GG13" s="32"/>
      <c r="GH13" s="124"/>
      <c r="GI13" s="32"/>
      <c r="GJ13" s="32"/>
      <c r="GK13" s="32"/>
      <c r="GL13" s="130"/>
      <c r="GM13" s="33"/>
      <c r="GN13" s="33"/>
      <c r="GO13" s="33"/>
      <c r="GP13" s="124"/>
      <c r="GQ13" s="40"/>
      <c r="GR13" s="37"/>
      <c r="GS13" s="32"/>
      <c r="GT13" s="124"/>
      <c r="GU13" s="34"/>
      <c r="GV13" s="33"/>
      <c r="GW13" s="32"/>
      <c r="GX13" s="130"/>
      <c r="GY13" s="33"/>
      <c r="GZ13" s="33"/>
      <c r="HA13" s="33"/>
      <c r="HB13" s="130"/>
      <c r="HC13" s="34"/>
      <c r="HD13" s="34"/>
      <c r="HE13" s="34"/>
      <c r="HF13" s="124"/>
      <c r="HG13" s="33"/>
      <c r="HH13" s="33"/>
      <c r="HI13" s="33"/>
      <c r="HJ13" s="124"/>
      <c r="HK13" s="33">
        <v>95638.84</v>
      </c>
      <c r="HL13" s="33">
        <v>95638.84</v>
      </c>
      <c r="HM13" s="32">
        <v>95638.84</v>
      </c>
      <c r="HN13" s="124"/>
      <c r="HO13" s="32"/>
      <c r="HP13" s="32"/>
      <c r="HQ13" s="32"/>
      <c r="HR13" s="124"/>
      <c r="HS13" s="34"/>
      <c r="HT13" s="33"/>
      <c r="HU13" s="32"/>
      <c r="HV13" s="124"/>
      <c r="HW13" s="34"/>
      <c r="HX13" s="34"/>
      <c r="HY13" s="34"/>
      <c r="HZ13" s="124"/>
      <c r="IA13" s="34"/>
      <c r="IB13" s="34"/>
      <c r="IC13" s="34"/>
      <c r="ID13" s="119"/>
      <c r="IE13" s="34"/>
      <c r="IF13" s="32"/>
      <c r="IG13" s="32"/>
      <c r="IH13" s="124"/>
      <c r="II13" s="34"/>
      <c r="IJ13" s="33"/>
      <c r="IK13" s="32"/>
      <c r="IL13" s="124"/>
      <c r="IM13" s="33">
        <v>3000000</v>
      </c>
      <c r="IN13" s="33">
        <v>3000000</v>
      </c>
      <c r="IO13" s="33">
        <v>0</v>
      </c>
      <c r="IP13" s="124"/>
      <c r="IQ13" s="45"/>
      <c r="IR13" s="46"/>
      <c r="IS13" s="33"/>
      <c r="IT13" s="127"/>
      <c r="IU13" s="34"/>
      <c r="IV13" s="34"/>
      <c r="IW13" s="33"/>
      <c r="IX13" s="124"/>
      <c r="IY13" s="34"/>
      <c r="IZ13" s="33"/>
      <c r="JA13" s="33"/>
      <c r="JB13" s="127"/>
      <c r="JC13" s="34"/>
      <c r="JD13" s="34"/>
      <c r="JE13" s="34"/>
      <c r="JF13" s="124"/>
      <c r="JG13" s="34"/>
      <c r="JH13" s="34"/>
      <c r="JI13" s="33"/>
      <c r="JJ13" s="127"/>
      <c r="JK13" s="34"/>
      <c r="JL13" s="34"/>
      <c r="JM13" s="34"/>
      <c r="JN13" s="127"/>
      <c r="JO13" s="34"/>
      <c r="JP13" s="34"/>
      <c r="JQ13" s="34"/>
      <c r="JR13" s="119"/>
      <c r="JS13" s="33"/>
      <c r="JT13" s="33">
        <f>32356145.95</f>
        <v>32356145.949999999</v>
      </c>
      <c r="JU13" s="33">
        <v>22590946.93</v>
      </c>
      <c r="JV13" s="127"/>
      <c r="JW13" s="34"/>
      <c r="JX13" s="33"/>
      <c r="JY13" s="33"/>
      <c r="JZ13" s="127"/>
      <c r="KA13" s="34"/>
      <c r="KB13" s="32"/>
      <c r="KC13" s="32"/>
      <c r="KD13" s="127"/>
      <c r="KE13" s="50"/>
      <c r="KF13" s="50"/>
      <c r="KG13" s="50"/>
      <c r="KH13" s="127"/>
      <c r="KI13" s="34"/>
      <c r="KJ13" s="34"/>
      <c r="KK13" s="34"/>
      <c r="KL13" s="127"/>
      <c r="KM13" s="34"/>
      <c r="KN13" s="36"/>
      <c r="KO13" s="32"/>
      <c r="KP13" s="127"/>
      <c r="KQ13" s="50"/>
      <c r="KR13" s="50"/>
      <c r="KS13" s="50"/>
      <c r="KT13" s="127"/>
      <c r="KU13" s="50"/>
      <c r="KV13" s="50"/>
      <c r="KW13" s="50"/>
      <c r="KX13" s="127"/>
      <c r="KY13" s="34"/>
      <c r="KZ13" s="34"/>
      <c r="LA13" s="33"/>
      <c r="LB13" s="127"/>
      <c r="LC13" s="34"/>
      <c r="LD13" s="39"/>
      <c r="LE13" s="34"/>
      <c r="LF13" s="127"/>
      <c r="LG13" s="34"/>
      <c r="LH13" s="34"/>
      <c r="LI13" s="33"/>
      <c r="LJ13" s="127"/>
      <c r="LK13" s="34"/>
      <c r="LL13" s="33"/>
      <c r="LM13" s="32"/>
      <c r="LN13" s="127"/>
      <c r="LO13" s="34"/>
      <c r="LP13" s="33"/>
      <c r="LQ13" s="33"/>
      <c r="LR13" s="127"/>
      <c r="LS13" s="50"/>
      <c r="LT13" s="50"/>
      <c r="LU13" s="50"/>
      <c r="LV13" s="127"/>
      <c r="LW13" s="50"/>
      <c r="LX13" s="50"/>
      <c r="LY13" s="50"/>
      <c r="LZ13" s="127"/>
      <c r="MA13" s="34">
        <v>1841538.05</v>
      </c>
      <c r="MB13" s="34">
        <v>1841538.05</v>
      </c>
      <c r="MC13" s="34"/>
      <c r="MD13" s="127"/>
      <c r="ME13" s="40"/>
      <c r="MF13" s="50"/>
      <c r="MG13" s="50"/>
      <c r="MH13" s="127"/>
      <c r="MI13" s="40"/>
      <c r="MJ13" s="50"/>
      <c r="MK13" s="50"/>
      <c r="ML13" s="127"/>
      <c r="MM13" s="34"/>
      <c r="MN13" s="34"/>
      <c r="MO13" s="34"/>
      <c r="MP13" s="127"/>
      <c r="MQ13" s="33"/>
      <c r="MR13" s="33"/>
      <c r="MS13" s="33"/>
      <c r="MT13" s="127"/>
      <c r="MU13" s="34"/>
      <c r="MV13" s="34"/>
      <c r="MW13" s="34"/>
      <c r="MX13" s="124"/>
      <c r="MY13" s="34"/>
      <c r="MZ13" s="33"/>
      <c r="NA13" s="33"/>
      <c r="NB13" s="124"/>
      <c r="NC13" s="52">
        <f t="shared" si="4"/>
        <v>292763752.70999998</v>
      </c>
      <c r="ND13" s="52">
        <f t="shared" si="4"/>
        <v>292763752.70999998</v>
      </c>
      <c r="NE13" s="52">
        <f t="shared" si="4"/>
        <v>236103346.05000001</v>
      </c>
      <c r="NF13" s="53">
        <v>112969590.25</v>
      </c>
      <c r="NG13" s="32">
        <v>112969590.25</v>
      </c>
      <c r="NH13" s="32">
        <v>84250665.340000004</v>
      </c>
      <c r="NI13" s="127"/>
      <c r="NJ13" s="34"/>
      <c r="NK13" s="32"/>
      <c r="NL13" s="32"/>
      <c r="NM13" s="127"/>
      <c r="NN13" s="33">
        <v>153913364</v>
      </c>
      <c r="NO13" s="33">
        <v>153913364</v>
      </c>
      <c r="NP13" s="33">
        <v>132469902</v>
      </c>
      <c r="NQ13" s="127"/>
      <c r="NR13" s="34">
        <v>5765256</v>
      </c>
      <c r="NS13" s="34">
        <v>5765256</v>
      </c>
      <c r="NT13" s="34">
        <v>4323942</v>
      </c>
      <c r="NU13" s="127"/>
      <c r="NV13" s="34"/>
      <c r="NW13" s="33"/>
      <c r="NX13" s="33"/>
      <c r="NY13" s="127"/>
      <c r="NZ13" s="34">
        <v>705812.8</v>
      </c>
      <c r="OA13" s="34">
        <v>705812.8</v>
      </c>
      <c r="OB13" s="33">
        <v>194998.46</v>
      </c>
      <c r="OC13" s="127"/>
      <c r="OD13" s="34"/>
      <c r="OE13" s="34"/>
      <c r="OF13" s="33"/>
      <c r="OG13" s="127"/>
      <c r="OH13" s="34">
        <v>779042</v>
      </c>
      <c r="OI13" s="34">
        <v>779042</v>
      </c>
      <c r="OJ13" s="33">
        <v>584280</v>
      </c>
      <c r="OK13" s="127"/>
      <c r="OL13" s="34">
        <v>1975144.33</v>
      </c>
      <c r="OM13" s="34">
        <v>1975144.33</v>
      </c>
      <c r="ON13" s="32">
        <v>557655.15</v>
      </c>
      <c r="OO13" s="127"/>
      <c r="OP13" s="34">
        <v>3660000</v>
      </c>
      <c r="OQ13" s="34">
        <v>3660000</v>
      </c>
      <c r="OR13" s="34">
        <v>3660000</v>
      </c>
      <c r="OS13" s="127"/>
      <c r="OT13" s="34">
        <v>9150945.0700000003</v>
      </c>
      <c r="OU13" s="34">
        <v>9150945.0700000003</v>
      </c>
      <c r="OV13" s="32">
        <v>8134000</v>
      </c>
      <c r="OW13" s="127"/>
      <c r="OX13" s="34">
        <v>59640</v>
      </c>
      <c r="OY13" s="34">
        <v>59640</v>
      </c>
      <c r="OZ13" s="33">
        <v>59640</v>
      </c>
      <c r="PA13" s="127"/>
      <c r="PB13" s="34">
        <v>15296</v>
      </c>
      <c r="PC13" s="34">
        <v>15296</v>
      </c>
      <c r="PD13" s="33">
        <v>0</v>
      </c>
      <c r="PE13" s="127"/>
      <c r="PF13" s="34">
        <v>1483726.26</v>
      </c>
      <c r="PG13" s="34">
        <v>1483726.26</v>
      </c>
      <c r="PH13" s="33">
        <v>659438.76</v>
      </c>
      <c r="PI13" s="127"/>
      <c r="PJ13" s="34">
        <v>202500</v>
      </c>
      <c r="PK13" s="33">
        <v>202500</v>
      </c>
      <c r="PL13" s="32">
        <v>198000</v>
      </c>
      <c r="PM13" s="127"/>
      <c r="PN13" s="34"/>
      <c r="PO13" s="33"/>
      <c r="PP13" s="33"/>
      <c r="PQ13" s="127"/>
      <c r="PR13" s="34">
        <v>2074400</v>
      </c>
      <c r="PS13" s="34">
        <v>2074400</v>
      </c>
      <c r="PT13" s="34">
        <v>1004440.34</v>
      </c>
      <c r="PU13" s="127"/>
      <c r="PV13" s="34">
        <v>9036</v>
      </c>
      <c r="PW13" s="34">
        <v>9036</v>
      </c>
      <c r="PX13" s="33">
        <v>6384</v>
      </c>
      <c r="PY13" s="124"/>
      <c r="PZ13" s="55">
        <f t="shared" si="5"/>
        <v>46502260.340000004</v>
      </c>
      <c r="QA13" s="55">
        <f t="shared" si="5"/>
        <v>46502260.340000004</v>
      </c>
      <c r="QB13" s="55">
        <f t="shared" si="5"/>
        <v>40193419.039999999</v>
      </c>
      <c r="QC13" s="53">
        <v>913516.56</v>
      </c>
      <c r="QD13" s="53">
        <v>913516.56</v>
      </c>
      <c r="QE13" s="32">
        <v>609011.04</v>
      </c>
      <c r="QF13" s="127"/>
      <c r="QG13" s="34"/>
      <c r="QH13" s="34"/>
      <c r="QI13" s="34"/>
      <c r="QJ13" s="124"/>
      <c r="QK13" s="56"/>
      <c r="QL13" s="63"/>
      <c r="QM13" s="32"/>
      <c r="QN13" s="127"/>
      <c r="QO13" s="50">
        <v>3353262</v>
      </c>
      <c r="QP13" s="50">
        <v>3353262</v>
      </c>
      <c r="QQ13" s="50">
        <v>3135600</v>
      </c>
      <c r="QR13" s="120"/>
      <c r="QS13" s="34">
        <v>11210220</v>
      </c>
      <c r="QT13" s="34">
        <v>11210220</v>
      </c>
      <c r="QU13" s="34">
        <v>11210220</v>
      </c>
      <c r="QV13" s="124"/>
      <c r="QW13" s="34">
        <v>711425</v>
      </c>
      <c r="QX13" s="34">
        <v>711425</v>
      </c>
      <c r="QY13" s="32">
        <v>184288</v>
      </c>
      <c r="QZ13" s="124"/>
      <c r="RA13" s="40"/>
      <c r="RB13" s="40"/>
      <c r="RC13" s="53"/>
      <c r="RD13" s="120"/>
      <c r="RE13" s="40">
        <v>25000000</v>
      </c>
      <c r="RF13" s="40">
        <v>25000000</v>
      </c>
      <c r="RG13" s="40">
        <v>25000000</v>
      </c>
      <c r="RH13" s="120"/>
      <c r="RI13" s="40"/>
      <c r="RJ13" s="40"/>
      <c r="RK13" s="40"/>
      <c r="RL13" s="120"/>
      <c r="RM13" s="40"/>
      <c r="RN13" s="33"/>
      <c r="RO13" s="32"/>
      <c r="RP13" s="124"/>
      <c r="RQ13" s="34"/>
      <c r="RR13" s="34"/>
      <c r="RS13" s="32"/>
      <c r="RT13" s="124"/>
      <c r="RU13" s="40">
        <v>60000</v>
      </c>
      <c r="RV13" s="40">
        <v>60000</v>
      </c>
      <c r="RW13" s="40">
        <v>54300</v>
      </c>
      <c r="RX13" s="120"/>
      <c r="RY13" s="40">
        <v>5253836.78</v>
      </c>
      <c r="RZ13" s="40">
        <v>5253836.78</v>
      </c>
      <c r="SA13" s="32">
        <v>0</v>
      </c>
      <c r="SB13" s="124"/>
      <c r="SC13" s="40"/>
      <c r="SD13" s="40"/>
      <c r="SE13" s="32"/>
      <c r="SF13" s="124"/>
      <c r="SG13" s="40"/>
      <c r="SH13" s="40"/>
      <c r="SI13" s="32"/>
      <c r="SJ13" s="119"/>
      <c r="SK13" s="58"/>
      <c r="SL13" s="58"/>
      <c r="SM13" s="58"/>
      <c r="SN13" s="59"/>
      <c r="SO13" s="59"/>
      <c r="SP13" s="58"/>
      <c r="SQ13" s="58"/>
      <c r="SR13" s="58"/>
      <c r="SS13" s="58"/>
      <c r="ST13" s="58"/>
      <c r="SU13" s="58"/>
      <c r="SV13" s="58"/>
      <c r="SW13" s="58"/>
      <c r="SX13" s="58"/>
      <c r="SY13" s="58"/>
      <c r="SZ13" s="58"/>
      <c r="TA13" s="58"/>
      <c r="TB13" s="58"/>
      <c r="TC13" s="58"/>
      <c r="TD13" s="59"/>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5"/>
      <c r="WI13" s="5"/>
      <c r="WJ13" s="5"/>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row>
    <row r="14" spans="1:909" x14ac:dyDescent="0.25">
      <c r="A14" s="17" t="s">
        <v>370</v>
      </c>
      <c r="B14" s="30">
        <f t="shared" si="1"/>
        <v>777313009.57999992</v>
      </c>
      <c r="C14" s="30">
        <f t="shared" si="1"/>
        <v>777313009.57999992</v>
      </c>
      <c r="D14" s="30">
        <f t="shared" si="0"/>
        <v>418816129.48000002</v>
      </c>
      <c r="E14" s="31">
        <f t="shared" si="2"/>
        <v>146127480.32999998</v>
      </c>
      <c r="F14" s="31">
        <f t="shared" si="2"/>
        <v>146127480.32999998</v>
      </c>
      <c r="G14" s="31">
        <f t="shared" si="2"/>
        <v>108110607.33</v>
      </c>
      <c r="H14" s="36">
        <v>73761700</v>
      </c>
      <c r="I14" s="36">
        <v>73761700</v>
      </c>
      <c r="J14" s="33">
        <v>55321276</v>
      </c>
      <c r="K14" s="124"/>
      <c r="L14" s="34"/>
      <c r="M14" s="34"/>
      <c r="N14" s="34"/>
      <c r="O14" s="124"/>
      <c r="P14" s="36">
        <v>72365780.329999998</v>
      </c>
      <c r="Q14" s="36">
        <v>72365780.329999998</v>
      </c>
      <c r="R14" s="60">
        <v>52789331.329999998</v>
      </c>
      <c r="S14" s="124"/>
      <c r="T14" s="34"/>
      <c r="U14" s="34"/>
      <c r="V14" s="34"/>
      <c r="W14" s="124"/>
      <c r="X14" s="38">
        <f t="shared" si="3"/>
        <v>315086799.00999999</v>
      </c>
      <c r="Y14" s="38">
        <f t="shared" si="3"/>
        <v>315086799.00999999</v>
      </c>
      <c r="Z14" s="38">
        <f t="shared" si="3"/>
        <v>71737788.539999992</v>
      </c>
      <c r="AA14" s="32"/>
      <c r="AB14" s="33"/>
      <c r="AC14" s="32"/>
      <c r="AD14" s="124"/>
      <c r="AE14" s="34"/>
      <c r="AF14" s="32"/>
      <c r="AG14" s="32"/>
      <c r="AH14" s="124"/>
      <c r="AI14" s="32">
        <v>119192</v>
      </c>
      <c r="AJ14" s="32">
        <v>119192</v>
      </c>
      <c r="AK14" s="32">
        <v>119192</v>
      </c>
      <c r="AL14" s="124"/>
      <c r="AM14" s="33"/>
      <c r="AN14" s="33"/>
      <c r="AO14" s="33"/>
      <c r="AP14" s="124"/>
      <c r="AQ14" s="34"/>
      <c r="AR14" s="34"/>
      <c r="AS14" s="34"/>
      <c r="AT14" s="124"/>
      <c r="AU14" s="33">
        <v>12735481.369999999</v>
      </c>
      <c r="AV14" s="33">
        <v>12735481.369999999</v>
      </c>
      <c r="AW14" s="33">
        <v>0</v>
      </c>
      <c r="AX14" s="124"/>
      <c r="AY14" s="34"/>
      <c r="AZ14" s="34"/>
      <c r="BA14" s="34"/>
      <c r="BB14" s="124"/>
      <c r="BC14" s="33">
        <v>8300000</v>
      </c>
      <c r="BD14" s="33">
        <v>8300000</v>
      </c>
      <c r="BE14" s="33">
        <f>5000000+3300000</f>
        <v>8300000</v>
      </c>
      <c r="BF14" s="124"/>
      <c r="BG14" s="33"/>
      <c r="BH14" s="33"/>
      <c r="BI14" s="32"/>
      <c r="BJ14" s="124"/>
      <c r="BK14" s="34">
        <v>1520000</v>
      </c>
      <c r="BL14" s="34">
        <v>1520000</v>
      </c>
      <c r="BM14" s="34">
        <v>1520000</v>
      </c>
      <c r="BN14" s="124"/>
      <c r="BO14" s="33">
        <v>8000000</v>
      </c>
      <c r="BP14" s="33">
        <v>8000000</v>
      </c>
      <c r="BQ14" s="61">
        <v>7795141.3099999996</v>
      </c>
      <c r="BR14" s="124"/>
      <c r="BS14" s="34">
        <v>19554309.5</v>
      </c>
      <c r="BT14" s="34">
        <v>19554309.5</v>
      </c>
      <c r="BU14" s="34">
        <v>9754488.3100000005</v>
      </c>
      <c r="BV14" s="124"/>
      <c r="BW14" s="34">
        <v>864780</v>
      </c>
      <c r="BX14" s="34">
        <v>864780</v>
      </c>
      <c r="BY14" s="34">
        <v>864780</v>
      </c>
      <c r="BZ14" s="124"/>
      <c r="CA14" s="34"/>
      <c r="CB14" s="34"/>
      <c r="CC14" s="34"/>
      <c r="CD14" s="124"/>
      <c r="CE14" s="62"/>
      <c r="CF14" s="62"/>
      <c r="CG14" s="33"/>
      <c r="CH14" s="124"/>
      <c r="CI14" s="33"/>
      <c r="CJ14" s="33"/>
      <c r="CK14" s="33"/>
      <c r="CL14" s="124"/>
      <c r="CM14" s="34"/>
      <c r="CN14" s="34"/>
      <c r="CO14" s="34"/>
      <c r="CP14" s="119"/>
      <c r="CQ14" s="34"/>
      <c r="CR14" s="34"/>
      <c r="CS14" s="34"/>
      <c r="CT14" s="119"/>
      <c r="CU14" s="34">
        <v>1307094</v>
      </c>
      <c r="CV14" s="33">
        <v>1307094</v>
      </c>
      <c r="CW14" s="33">
        <v>980320.5</v>
      </c>
      <c r="CX14" s="124"/>
      <c r="CY14" s="41"/>
      <c r="CZ14" s="41"/>
      <c r="DA14" s="33"/>
      <c r="DB14" s="124"/>
      <c r="DC14" s="34">
        <v>40149213.850000001</v>
      </c>
      <c r="DD14" s="33">
        <v>40149213.850000001</v>
      </c>
      <c r="DE14" s="32">
        <v>16138803.98</v>
      </c>
      <c r="DF14" s="124"/>
      <c r="DG14" s="34"/>
      <c r="DH14" s="33"/>
      <c r="DI14" s="32"/>
      <c r="DJ14" s="124"/>
      <c r="DK14" s="34"/>
      <c r="DL14" s="33"/>
      <c r="DM14" s="32"/>
      <c r="DN14" s="124"/>
      <c r="DO14" s="33"/>
      <c r="DP14" s="33"/>
      <c r="DQ14" s="32"/>
      <c r="DR14" s="124"/>
      <c r="DS14" s="34"/>
      <c r="DT14" s="34"/>
      <c r="DU14" s="34"/>
      <c r="DV14" s="120"/>
      <c r="DW14" s="33"/>
      <c r="DX14" s="33"/>
      <c r="DY14" s="33"/>
      <c r="DZ14" s="124"/>
      <c r="EA14" s="33"/>
      <c r="EB14" s="33"/>
      <c r="EC14" s="33"/>
      <c r="ED14" s="124"/>
      <c r="EE14" s="33"/>
      <c r="EF14" s="33"/>
      <c r="EG14" s="33"/>
      <c r="EH14" s="124"/>
      <c r="EI14" s="32"/>
      <c r="EJ14" s="32"/>
      <c r="EK14" s="32"/>
      <c r="EL14" s="124"/>
      <c r="EM14" s="34">
        <v>4000000</v>
      </c>
      <c r="EN14" s="34">
        <v>4000000</v>
      </c>
      <c r="EO14" s="34">
        <v>4000000</v>
      </c>
      <c r="EP14" s="124"/>
      <c r="EQ14" s="34"/>
      <c r="ER14" s="34"/>
      <c r="ES14" s="34"/>
      <c r="ET14" s="120"/>
      <c r="EU14" s="33">
        <v>10866347.43</v>
      </c>
      <c r="EV14" s="33">
        <v>10866347.43</v>
      </c>
      <c r="EW14" s="33">
        <v>716374.82</v>
      </c>
      <c r="EX14" s="124"/>
      <c r="EY14" s="34"/>
      <c r="EZ14" s="34"/>
      <c r="FA14" s="34"/>
      <c r="FB14" s="124"/>
      <c r="FC14" s="33"/>
      <c r="FD14" s="33"/>
      <c r="FE14" s="32"/>
      <c r="FF14" s="124"/>
      <c r="FG14" s="40"/>
      <c r="FH14" s="40"/>
      <c r="FI14" s="40"/>
      <c r="FJ14" s="124"/>
      <c r="FK14" s="40"/>
      <c r="FL14" s="40"/>
      <c r="FM14" s="40"/>
      <c r="FN14" s="124"/>
      <c r="FO14" s="33"/>
      <c r="FP14" s="33"/>
      <c r="FQ14" s="32"/>
      <c r="FR14" s="124"/>
      <c r="FS14" s="33"/>
      <c r="FT14" s="33"/>
      <c r="FU14" s="33"/>
      <c r="FV14" s="124"/>
      <c r="FW14" s="34">
        <v>2332045.4300000002</v>
      </c>
      <c r="FX14" s="34">
        <v>2332045.4300000002</v>
      </c>
      <c r="FY14" s="39"/>
      <c r="FZ14" s="124"/>
      <c r="GA14" s="33">
        <v>30853017</v>
      </c>
      <c r="GB14" s="33">
        <v>30853017</v>
      </c>
      <c r="GC14" s="32">
        <v>0</v>
      </c>
      <c r="GD14" s="124"/>
      <c r="GE14" s="32"/>
      <c r="GF14" s="32"/>
      <c r="GG14" s="32"/>
      <c r="GH14" s="124"/>
      <c r="GI14" s="32"/>
      <c r="GJ14" s="32"/>
      <c r="GK14" s="32"/>
      <c r="GL14" s="130"/>
      <c r="GM14" s="33"/>
      <c r="GN14" s="33"/>
      <c r="GO14" s="33"/>
      <c r="GP14" s="124"/>
      <c r="GQ14" s="40"/>
      <c r="GR14" s="37"/>
      <c r="GS14" s="32"/>
      <c r="GT14" s="124"/>
      <c r="GU14" s="34"/>
      <c r="GV14" s="33"/>
      <c r="GW14" s="32"/>
      <c r="GX14" s="130"/>
      <c r="GY14" s="33"/>
      <c r="GZ14" s="33"/>
      <c r="HA14" s="33"/>
      <c r="HB14" s="130"/>
      <c r="HC14" s="34"/>
      <c r="HD14" s="34"/>
      <c r="HE14" s="34"/>
      <c r="HF14" s="124"/>
      <c r="HG14" s="33"/>
      <c r="HH14" s="33"/>
      <c r="HI14" s="33"/>
      <c r="HJ14" s="124"/>
      <c r="HK14" s="33">
        <v>96173.440000000002</v>
      </c>
      <c r="HL14" s="33">
        <v>96173.440000000002</v>
      </c>
      <c r="HM14" s="32">
        <v>96173.440000000002</v>
      </c>
      <c r="HN14" s="124"/>
      <c r="HO14" s="32"/>
      <c r="HP14" s="32"/>
      <c r="HQ14" s="32"/>
      <c r="HR14" s="124"/>
      <c r="HS14" s="34"/>
      <c r="HT14" s="33"/>
      <c r="HU14" s="32"/>
      <c r="HV14" s="124"/>
      <c r="HW14" s="34"/>
      <c r="HX14" s="34"/>
      <c r="HY14" s="34"/>
      <c r="HZ14" s="124"/>
      <c r="IA14" s="34"/>
      <c r="IB14" s="34"/>
      <c r="IC14" s="34"/>
      <c r="ID14" s="119"/>
      <c r="IE14" s="34"/>
      <c r="IF14" s="32"/>
      <c r="IG14" s="32"/>
      <c r="IH14" s="124"/>
      <c r="II14" s="34"/>
      <c r="IJ14" s="33"/>
      <c r="IK14" s="33"/>
      <c r="IL14" s="124"/>
      <c r="IM14" s="33">
        <v>1000000</v>
      </c>
      <c r="IN14" s="33">
        <v>1000000</v>
      </c>
      <c r="IO14" s="33">
        <v>1000000</v>
      </c>
      <c r="IP14" s="124"/>
      <c r="IQ14" s="45"/>
      <c r="IR14" s="46"/>
      <c r="IS14" s="33"/>
      <c r="IT14" s="127"/>
      <c r="IU14" s="34"/>
      <c r="IV14" s="34"/>
      <c r="IW14" s="33"/>
      <c r="IX14" s="124"/>
      <c r="IY14" s="34">
        <v>1700000</v>
      </c>
      <c r="IZ14" s="33">
        <v>1700000</v>
      </c>
      <c r="JA14" s="33">
        <v>500000</v>
      </c>
      <c r="JB14" s="127"/>
      <c r="JC14" s="34"/>
      <c r="JD14" s="34"/>
      <c r="JE14" s="34"/>
      <c r="JF14" s="124"/>
      <c r="JG14" s="34"/>
      <c r="JH14" s="34"/>
      <c r="JI14" s="33"/>
      <c r="JJ14" s="127"/>
      <c r="JK14" s="34"/>
      <c r="JL14" s="34"/>
      <c r="JM14" s="34"/>
      <c r="JN14" s="127"/>
      <c r="JO14" s="34"/>
      <c r="JP14" s="34"/>
      <c r="JQ14" s="34"/>
      <c r="JR14" s="119"/>
      <c r="JS14" s="33"/>
      <c r="JT14" s="33"/>
      <c r="JU14" s="33"/>
      <c r="JV14" s="127"/>
      <c r="JW14" s="34"/>
      <c r="JX14" s="33"/>
      <c r="JY14" s="33"/>
      <c r="JZ14" s="127"/>
      <c r="KA14" s="34"/>
      <c r="KB14" s="32"/>
      <c r="KC14" s="32"/>
      <c r="KD14" s="127"/>
      <c r="KE14" s="50"/>
      <c r="KF14" s="50"/>
      <c r="KG14" s="50"/>
      <c r="KH14" s="127"/>
      <c r="KI14" s="34"/>
      <c r="KJ14" s="34"/>
      <c r="KK14" s="34"/>
      <c r="KL14" s="127"/>
      <c r="KM14" s="34"/>
      <c r="KN14" s="36"/>
      <c r="KO14" s="32"/>
      <c r="KP14" s="127"/>
      <c r="KQ14" s="50"/>
      <c r="KR14" s="50"/>
      <c r="KS14" s="50"/>
      <c r="KT14" s="127"/>
      <c r="KU14" s="50"/>
      <c r="KV14" s="50"/>
      <c r="KW14" s="50"/>
      <c r="KX14" s="127"/>
      <c r="KY14" s="34"/>
      <c r="KZ14" s="34"/>
      <c r="LA14" s="33"/>
      <c r="LB14" s="127"/>
      <c r="LC14" s="34"/>
      <c r="LD14" s="39"/>
      <c r="LE14" s="34"/>
      <c r="LF14" s="127"/>
      <c r="LG14" s="34">
        <v>1595508.63</v>
      </c>
      <c r="LH14" s="34">
        <v>1595508.63</v>
      </c>
      <c r="LI14" s="33">
        <v>1595508.63</v>
      </c>
      <c r="LJ14" s="127"/>
      <c r="LK14" s="34"/>
      <c r="LL14" s="33"/>
      <c r="LM14" s="32"/>
      <c r="LN14" s="127"/>
      <c r="LO14" s="34"/>
      <c r="LP14" s="33"/>
      <c r="LQ14" s="33"/>
      <c r="LR14" s="127"/>
      <c r="LS14" s="50"/>
      <c r="LT14" s="50"/>
      <c r="LU14" s="50"/>
      <c r="LV14" s="127"/>
      <c r="LW14" s="50"/>
      <c r="LX14" s="50"/>
      <c r="LY14" s="50"/>
      <c r="LZ14" s="127"/>
      <c r="MA14" s="34"/>
      <c r="MB14" s="34"/>
      <c r="MC14" s="34"/>
      <c r="MD14" s="127"/>
      <c r="ME14" s="40">
        <v>86363636.359999999</v>
      </c>
      <c r="MF14" s="50">
        <v>86363636.359999999</v>
      </c>
      <c r="MG14" s="50">
        <v>18357005.550000001</v>
      </c>
      <c r="MH14" s="127"/>
      <c r="MI14" s="40">
        <v>83730000.000000015</v>
      </c>
      <c r="MJ14" s="50">
        <v>83730000.000000015</v>
      </c>
      <c r="MK14" s="50">
        <v>0</v>
      </c>
      <c r="ML14" s="127"/>
      <c r="MM14" s="34"/>
      <c r="MN14" s="34"/>
      <c r="MO14" s="34"/>
      <c r="MP14" s="127"/>
      <c r="MQ14" s="33"/>
      <c r="MR14" s="33"/>
      <c r="MS14" s="33"/>
      <c r="MT14" s="127"/>
      <c r="MU14" s="34"/>
      <c r="MV14" s="34"/>
      <c r="MW14" s="34"/>
      <c r="MX14" s="124"/>
      <c r="MY14" s="34"/>
      <c r="MZ14" s="33"/>
      <c r="NA14" s="33"/>
      <c r="NB14" s="124"/>
      <c r="NC14" s="52">
        <f t="shared" si="4"/>
        <v>292605531.99000001</v>
      </c>
      <c r="ND14" s="52">
        <f t="shared" si="4"/>
        <v>292605531.99000001</v>
      </c>
      <c r="NE14" s="52">
        <f t="shared" si="4"/>
        <v>220647515.24000001</v>
      </c>
      <c r="NF14" s="53">
        <v>128392557.75</v>
      </c>
      <c r="NG14" s="33">
        <v>128392557.75</v>
      </c>
      <c r="NH14" s="33">
        <v>95974500</v>
      </c>
      <c r="NI14" s="127"/>
      <c r="NJ14" s="34"/>
      <c r="NK14" s="32"/>
      <c r="NL14" s="32"/>
      <c r="NM14" s="127"/>
      <c r="NN14" s="33">
        <v>132757616</v>
      </c>
      <c r="NO14" s="33">
        <v>132757616</v>
      </c>
      <c r="NP14" s="33">
        <v>101445331</v>
      </c>
      <c r="NQ14" s="127"/>
      <c r="NR14" s="34">
        <v>6749568</v>
      </c>
      <c r="NS14" s="34">
        <v>6749568</v>
      </c>
      <c r="NT14" s="34">
        <v>5062176</v>
      </c>
      <c r="NU14" s="127"/>
      <c r="NV14" s="34">
        <v>7040520</v>
      </c>
      <c r="NW14" s="33">
        <v>7040520</v>
      </c>
      <c r="NX14" s="33">
        <v>5111595</v>
      </c>
      <c r="NY14" s="127"/>
      <c r="NZ14" s="34">
        <v>1285587.6000000001</v>
      </c>
      <c r="OA14" s="34">
        <v>1285587.6000000001</v>
      </c>
      <c r="OB14" s="33">
        <v>460000</v>
      </c>
      <c r="OC14" s="127"/>
      <c r="OD14" s="34"/>
      <c r="OE14" s="34"/>
      <c r="OF14" s="33"/>
      <c r="OG14" s="127"/>
      <c r="OH14" s="34">
        <v>460343</v>
      </c>
      <c r="OI14" s="34">
        <v>460343</v>
      </c>
      <c r="OJ14" s="33">
        <v>336969</v>
      </c>
      <c r="OK14" s="127"/>
      <c r="OL14" s="34">
        <v>1493185.73</v>
      </c>
      <c r="OM14" s="34">
        <v>1493185.73</v>
      </c>
      <c r="ON14" s="32">
        <v>441577.49</v>
      </c>
      <c r="OO14" s="127"/>
      <c r="OP14" s="34">
        <v>4530000</v>
      </c>
      <c r="OQ14" s="34">
        <v>4530000</v>
      </c>
      <c r="OR14" s="34">
        <v>4350000</v>
      </c>
      <c r="OS14" s="127"/>
      <c r="OT14" s="34">
        <v>8212016.9000000004</v>
      </c>
      <c r="OU14" s="34">
        <v>8212016.9000000004</v>
      </c>
      <c r="OV14" s="32">
        <v>6415524.3600000003</v>
      </c>
      <c r="OW14" s="127"/>
      <c r="OX14" s="34">
        <v>59640</v>
      </c>
      <c r="OY14" s="34">
        <v>59640</v>
      </c>
      <c r="OZ14" s="33">
        <v>59640</v>
      </c>
      <c r="PA14" s="127"/>
      <c r="PB14" s="34">
        <v>15381.5</v>
      </c>
      <c r="PC14" s="34">
        <v>15381.5</v>
      </c>
      <c r="PD14" s="33">
        <v>0</v>
      </c>
      <c r="PE14" s="127"/>
      <c r="PF14" s="34">
        <v>1484313.89</v>
      </c>
      <c r="PG14" s="34">
        <v>1484313.89</v>
      </c>
      <c r="PH14" s="33">
        <v>990202.39</v>
      </c>
      <c r="PI14" s="127"/>
      <c r="PJ14" s="34">
        <v>121500</v>
      </c>
      <c r="PK14" s="33">
        <v>121500</v>
      </c>
      <c r="PL14" s="32">
        <v>0</v>
      </c>
      <c r="PM14" s="127"/>
      <c r="PN14" s="34"/>
      <c r="PO14" s="33"/>
      <c r="PP14" s="33"/>
      <c r="PQ14" s="127"/>
      <c r="PR14" s="34"/>
      <c r="PS14" s="34"/>
      <c r="PT14" s="34"/>
      <c r="PU14" s="127"/>
      <c r="PV14" s="34">
        <v>3301.62</v>
      </c>
      <c r="PW14" s="34">
        <v>3301.62</v>
      </c>
      <c r="PX14" s="33">
        <v>0</v>
      </c>
      <c r="PY14" s="124"/>
      <c r="PZ14" s="55">
        <f t="shared" si="5"/>
        <v>23493198.25</v>
      </c>
      <c r="QA14" s="55">
        <f t="shared" si="5"/>
        <v>23493198.25</v>
      </c>
      <c r="QB14" s="55">
        <f t="shared" si="5"/>
        <v>18320218.369999997</v>
      </c>
      <c r="QC14" s="53">
        <v>1141895.7</v>
      </c>
      <c r="QD14" s="53">
        <v>1141895.7</v>
      </c>
      <c r="QE14" s="32">
        <v>856422</v>
      </c>
      <c r="QF14" s="127"/>
      <c r="QG14" s="34"/>
      <c r="QH14" s="34"/>
      <c r="QI14" s="34"/>
      <c r="QJ14" s="124"/>
      <c r="QK14" s="56"/>
      <c r="QL14" s="63"/>
      <c r="QM14" s="32"/>
      <c r="QN14" s="127"/>
      <c r="QO14" s="50">
        <v>4064324</v>
      </c>
      <c r="QP14" s="50">
        <v>4064324</v>
      </c>
      <c r="QQ14" s="50">
        <v>3200000</v>
      </c>
      <c r="QR14" s="120"/>
      <c r="QS14" s="34">
        <v>13124160</v>
      </c>
      <c r="QT14" s="34">
        <v>13124160</v>
      </c>
      <c r="QU14" s="34">
        <v>13124160</v>
      </c>
      <c r="QV14" s="124"/>
      <c r="QW14" s="34">
        <v>711950.65</v>
      </c>
      <c r="QX14" s="34">
        <v>711950.65</v>
      </c>
      <c r="QY14" s="32">
        <v>348076</v>
      </c>
      <c r="QZ14" s="124"/>
      <c r="RA14" s="40"/>
      <c r="RB14" s="40"/>
      <c r="RC14" s="53"/>
      <c r="RD14" s="120"/>
      <c r="RE14" s="40"/>
      <c r="RF14" s="40"/>
      <c r="RG14" s="40"/>
      <c r="RH14" s="120"/>
      <c r="RI14" s="40">
        <v>2390867.9</v>
      </c>
      <c r="RJ14" s="40">
        <v>2390867.9</v>
      </c>
      <c r="RK14" s="40">
        <v>717260.37</v>
      </c>
      <c r="RL14" s="120"/>
      <c r="RM14" s="40"/>
      <c r="RN14" s="33"/>
      <c r="RO14" s="32"/>
      <c r="RP14" s="124"/>
      <c r="RQ14" s="34">
        <v>2000000</v>
      </c>
      <c r="RR14" s="34">
        <v>2000000</v>
      </c>
      <c r="RS14" s="32">
        <v>20000</v>
      </c>
      <c r="RT14" s="124"/>
      <c r="RU14" s="40">
        <v>60000</v>
      </c>
      <c r="RV14" s="40">
        <v>60000</v>
      </c>
      <c r="RW14" s="40">
        <v>54300</v>
      </c>
      <c r="RX14" s="120"/>
      <c r="RY14" s="40"/>
      <c r="RZ14" s="40"/>
      <c r="SA14" s="32"/>
      <c r="SB14" s="124"/>
      <c r="SC14" s="40"/>
      <c r="SD14" s="40"/>
      <c r="SE14" s="32"/>
      <c r="SF14" s="124"/>
      <c r="SG14" s="40"/>
      <c r="SH14" s="40"/>
      <c r="SI14" s="32"/>
      <c r="SJ14" s="119"/>
      <c r="SK14" s="58"/>
      <c r="SL14" s="58"/>
      <c r="SM14" s="58"/>
      <c r="SN14" s="59"/>
      <c r="SO14" s="59"/>
      <c r="SP14" s="58"/>
      <c r="SQ14" s="58"/>
      <c r="SR14" s="58"/>
      <c r="SS14" s="58"/>
      <c r="ST14" s="58"/>
      <c r="SU14" s="58"/>
      <c r="SV14" s="58"/>
      <c r="SW14" s="58"/>
      <c r="SX14" s="58"/>
      <c r="SY14" s="58"/>
      <c r="SZ14" s="58"/>
      <c r="TA14" s="58"/>
      <c r="TB14" s="58"/>
      <c r="TC14" s="58"/>
      <c r="TD14" s="59"/>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5"/>
      <c r="WI14" s="5"/>
      <c r="WJ14" s="5"/>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row>
    <row r="15" spans="1:909" x14ac:dyDescent="0.25">
      <c r="A15" s="17" t="s">
        <v>371</v>
      </c>
      <c r="B15" s="30">
        <f t="shared" si="1"/>
        <v>1312650423.25</v>
      </c>
      <c r="C15" s="30">
        <f t="shared" si="1"/>
        <v>1312650423.25</v>
      </c>
      <c r="D15" s="30">
        <f t="shared" si="0"/>
        <v>890170006.11000013</v>
      </c>
      <c r="E15" s="31">
        <f t="shared" si="2"/>
        <v>333507637.24000001</v>
      </c>
      <c r="F15" s="31">
        <f t="shared" si="2"/>
        <v>333507637.24000001</v>
      </c>
      <c r="G15" s="31">
        <f t="shared" si="2"/>
        <v>247565542.24000001</v>
      </c>
      <c r="H15" s="36">
        <v>221511200</v>
      </c>
      <c r="I15" s="36">
        <v>221511200</v>
      </c>
      <c r="J15" s="33">
        <v>166133402</v>
      </c>
      <c r="K15" s="124"/>
      <c r="L15" s="34"/>
      <c r="M15" s="34"/>
      <c r="N15" s="34"/>
      <c r="O15" s="124"/>
      <c r="P15" s="36">
        <v>111996437.23999999</v>
      </c>
      <c r="Q15" s="36">
        <v>111996437.23999999</v>
      </c>
      <c r="R15" s="60">
        <v>81432140.239999995</v>
      </c>
      <c r="S15" s="124"/>
      <c r="T15" s="34"/>
      <c r="U15" s="34"/>
      <c r="V15" s="34"/>
      <c r="W15" s="124"/>
      <c r="X15" s="38">
        <f t="shared" si="3"/>
        <v>313981087.84999996</v>
      </c>
      <c r="Y15" s="38">
        <f t="shared" si="3"/>
        <v>313981087.84999996</v>
      </c>
      <c r="Z15" s="38">
        <f t="shared" si="3"/>
        <v>162156029.10999998</v>
      </c>
      <c r="AA15" s="32">
        <v>21173468.030000001</v>
      </c>
      <c r="AB15" s="33">
        <v>21173468.030000001</v>
      </c>
      <c r="AC15" s="32">
        <v>18755204.530000001</v>
      </c>
      <c r="AD15" s="124"/>
      <c r="AE15" s="34"/>
      <c r="AF15" s="32"/>
      <c r="AG15" s="32"/>
      <c r="AH15" s="124"/>
      <c r="AI15" s="32">
        <v>238384</v>
      </c>
      <c r="AJ15" s="32">
        <v>238384</v>
      </c>
      <c r="AK15" s="32">
        <v>238384</v>
      </c>
      <c r="AL15" s="124"/>
      <c r="AM15" s="33"/>
      <c r="AN15" s="33"/>
      <c r="AO15" s="33"/>
      <c r="AP15" s="124"/>
      <c r="AQ15" s="34"/>
      <c r="AR15" s="34"/>
      <c r="AS15" s="34"/>
      <c r="AT15" s="124"/>
      <c r="AU15" s="33"/>
      <c r="AV15" s="33"/>
      <c r="AW15" s="33"/>
      <c r="AX15" s="124"/>
      <c r="AY15" s="34"/>
      <c r="AZ15" s="34"/>
      <c r="BA15" s="34"/>
      <c r="BB15" s="124"/>
      <c r="BC15" s="33">
        <v>18300000</v>
      </c>
      <c r="BD15" s="33">
        <v>18300000</v>
      </c>
      <c r="BE15" s="33">
        <f>15000000+3300000</f>
        <v>18300000</v>
      </c>
      <c r="BF15" s="124"/>
      <c r="BG15" s="33"/>
      <c r="BH15" s="33"/>
      <c r="BI15" s="32"/>
      <c r="BJ15" s="124"/>
      <c r="BK15" s="34">
        <v>2871000</v>
      </c>
      <c r="BL15" s="34">
        <v>2871000</v>
      </c>
      <c r="BM15" s="34">
        <v>542576.19999999995</v>
      </c>
      <c r="BN15" s="124"/>
      <c r="BO15" s="33">
        <v>7650872.5</v>
      </c>
      <c r="BP15" s="33">
        <v>7650872.5</v>
      </c>
      <c r="BQ15" s="61">
        <v>2073565.95</v>
      </c>
      <c r="BR15" s="124"/>
      <c r="BS15" s="34">
        <v>33616740.5</v>
      </c>
      <c r="BT15" s="34">
        <v>33616740.5</v>
      </c>
      <c r="BU15" s="34">
        <v>23100000</v>
      </c>
      <c r="BV15" s="124"/>
      <c r="BW15" s="34">
        <v>1401540</v>
      </c>
      <c r="BX15" s="34">
        <v>1401540</v>
      </c>
      <c r="BY15" s="34">
        <v>1401540</v>
      </c>
      <c r="BZ15" s="124"/>
      <c r="CA15" s="34"/>
      <c r="CB15" s="34"/>
      <c r="CC15" s="34"/>
      <c r="CD15" s="124"/>
      <c r="CE15" s="62"/>
      <c r="CF15" s="62"/>
      <c r="CG15" s="33"/>
      <c r="CH15" s="124"/>
      <c r="CI15" s="33"/>
      <c r="CJ15" s="33"/>
      <c r="CK15" s="33"/>
      <c r="CL15" s="124"/>
      <c r="CM15" s="34"/>
      <c r="CN15" s="34"/>
      <c r="CO15" s="34"/>
      <c r="CP15" s="119"/>
      <c r="CQ15" s="34">
        <v>15151515.15</v>
      </c>
      <c r="CR15" s="34">
        <v>15151515.15</v>
      </c>
      <c r="CS15" s="34">
        <v>0</v>
      </c>
      <c r="CT15" s="119"/>
      <c r="CU15" s="34">
        <v>2880945</v>
      </c>
      <c r="CV15" s="33">
        <v>2880945</v>
      </c>
      <c r="CW15" s="33">
        <v>2160708.75</v>
      </c>
      <c r="CX15" s="124"/>
      <c r="CY15" s="41"/>
      <c r="CZ15" s="41"/>
      <c r="DA15" s="33"/>
      <c r="DB15" s="124"/>
      <c r="DC15" s="34">
        <v>70418362.420000002</v>
      </c>
      <c r="DD15" s="33">
        <v>70418362.420000002</v>
      </c>
      <c r="DE15" s="32">
        <v>27792079.93</v>
      </c>
      <c r="DF15" s="124"/>
      <c r="DG15" s="34"/>
      <c r="DH15" s="33"/>
      <c r="DI15" s="32"/>
      <c r="DJ15" s="124"/>
      <c r="DK15" s="34"/>
      <c r="DL15" s="33"/>
      <c r="DM15" s="32"/>
      <c r="DN15" s="124"/>
      <c r="DO15" s="33"/>
      <c r="DP15" s="33"/>
      <c r="DQ15" s="32"/>
      <c r="DR15" s="124"/>
      <c r="DS15" s="34">
        <v>171966.6</v>
      </c>
      <c r="DT15" s="34">
        <v>171966.6</v>
      </c>
      <c r="DU15" s="34">
        <v>171966.6</v>
      </c>
      <c r="DV15" s="120"/>
      <c r="DW15" s="33"/>
      <c r="DX15" s="33"/>
      <c r="DY15" s="33"/>
      <c r="DZ15" s="124"/>
      <c r="EA15" s="33"/>
      <c r="EB15" s="33"/>
      <c r="EC15" s="33"/>
      <c r="ED15" s="124"/>
      <c r="EE15" s="33"/>
      <c r="EF15" s="33"/>
      <c r="EG15" s="33"/>
      <c r="EH15" s="124"/>
      <c r="EI15" s="32">
        <v>66468484.850000001</v>
      </c>
      <c r="EJ15" s="32">
        <v>66468484.850000001</v>
      </c>
      <c r="EK15" s="32">
        <v>23356442.350000001</v>
      </c>
      <c r="EL15" s="124"/>
      <c r="EM15" s="34">
        <v>25000000</v>
      </c>
      <c r="EN15" s="34">
        <v>25000000</v>
      </c>
      <c r="EO15" s="34">
        <v>8914790.1199999992</v>
      </c>
      <c r="EP15" s="124"/>
      <c r="EQ15" s="34"/>
      <c r="ER15" s="34"/>
      <c r="ES15" s="34"/>
      <c r="ET15" s="120"/>
      <c r="EU15" s="33">
        <v>12252631.41</v>
      </c>
      <c r="EV15" s="33">
        <v>12252631.41</v>
      </c>
      <c r="EW15" s="33">
        <v>11307631.390000001</v>
      </c>
      <c r="EX15" s="124"/>
      <c r="EY15" s="34"/>
      <c r="EZ15" s="34"/>
      <c r="FA15" s="34"/>
      <c r="FB15" s="124"/>
      <c r="FC15" s="33">
        <v>11270526.609999999</v>
      </c>
      <c r="FD15" s="33">
        <v>11270526.609999999</v>
      </c>
      <c r="FE15" s="32">
        <v>0</v>
      </c>
      <c r="FF15" s="124"/>
      <c r="FG15" s="40"/>
      <c r="FH15" s="40"/>
      <c r="FI15" s="40"/>
      <c r="FJ15" s="124"/>
      <c r="FK15" s="40">
        <f>2504860.16-0.01+1073511.49</f>
        <v>3578371.6400000006</v>
      </c>
      <c r="FL15" s="40">
        <f>2504860.16-0.01+1073511.49</f>
        <v>3578371.6400000006</v>
      </c>
      <c r="FM15" s="40">
        <v>2504860.15</v>
      </c>
      <c r="FN15" s="124"/>
      <c r="FO15" s="33"/>
      <c r="FP15" s="33"/>
      <c r="FQ15" s="32"/>
      <c r="FR15" s="124"/>
      <c r="FS15" s="33"/>
      <c r="FT15" s="33"/>
      <c r="FU15" s="33"/>
      <c r="FV15" s="124"/>
      <c r="FW15" s="34"/>
      <c r="FX15" s="34"/>
      <c r="FY15" s="39"/>
      <c r="FZ15" s="124"/>
      <c r="GA15" s="33"/>
      <c r="GB15" s="33"/>
      <c r="GC15" s="32"/>
      <c r="GD15" s="124"/>
      <c r="GE15" s="32"/>
      <c r="GF15" s="32"/>
      <c r="GG15" s="32"/>
      <c r="GH15" s="124"/>
      <c r="GI15" s="32">
        <v>15967741.939999999</v>
      </c>
      <c r="GJ15" s="32">
        <v>15967741.939999999</v>
      </c>
      <c r="GK15" s="32">
        <v>15967741.939999999</v>
      </c>
      <c r="GL15" s="130"/>
      <c r="GM15" s="33"/>
      <c r="GN15" s="33"/>
      <c r="GO15" s="33"/>
      <c r="GP15" s="124"/>
      <c r="GQ15" s="40"/>
      <c r="GR15" s="37"/>
      <c r="GS15" s="32"/>
      <c r="GT15" s="124"/>
      <c r="GU15" s="34"/>
      <c r="GV15" s="33"/>
      <c r="GW15" s="32"/>
      <c r="GX15" s="130"/>
      <c r="GY15" s="33"/>
      <c r="GZ15" s="33"/>
      <c r="HA15" s="33"/>
      <c r="HB15" s="130"/>
      <c r="HC15" s="34"/>
      <c r="HD15" s="34"/>
      <c r="HE15" s="34"/>
      <c r="HF15" s="124"/>
      <c r="HG15" s="33"/>
      <c r="HH15" s="33"/>
      <c r="HI15" s="33"/>
      <c r="HJ15" s="124"/>
      <c r="HK15" s="33">
        <v>168537.2</v>
      </c>
      <c r="HL15" s="33">
        <v>168537.2</v>
      </c>
      <c r="HM15" s="32">
        <v>168537.2</v>
      </c>
      <c r="HN15" s="124"/>
      <c r="HO15" s="32"/>
      <c r="HP15" s="32"/>
      <c r="HQ15" s="32"/>
      <c r="HR15" s="124"/>
      <c r="HS15" s="34"/>
      <c r="HT15" s="33"/>
      <c r="HU15" s="32"/>
      <c r="HV15" s="124"/>
      <c r="HW15" s="34"/>
      <c r="HX15" s="34"/>
      <c r="HY15" s="34"/>
      <c r="HZ15" s="124"/>
      <c r="IA15" s="34"/>
      <c r="IB15" s="34"/>
      <c r="IC15" s="34"/>
      <c r="ID15" s="119"/>
      <c r="IE15" s="34"/>
      <c r="IF15" s="32"/>
      <c r="IG15" s="32"/>
      <c r="IH15" s="124"/>
      <c r="II15" s="34"/>
      <c r="IJ15" s="33"/>
      <c r="IK15" s="33"/>
      <c r="IL15" s="124"/>
      <c r="IM15" s="33">
        <v>5400000</v>
      </c>
      <c r="IN15" s="33">
        <v>5400000</v>
      </c>
      <c r="IO15" s="33">
        <v>5400000</v>
      </c>
      <c r="IP15" s="124"/>
      <c r="IQ15" s="45"/>
      <c r="IR15" s="46"/>
      <c r="IS15" s="33"/>
      <c r="IT15" s="127"/>
      <c r="IU15" s="34"/>
      <c r="IV15" s="34"/>
      <c r="IW15" s="33"/>
      <c r="IX15" s="124"/>
      <c r="IY15" s="34"/>
      <c r="IZ15" s="33"/>
      <c r="JA15" s="33"/>
      <c r="JB15" s="127"/>
      <c r="JC15" s="34"/>
      <c r="JD15" s="34"/>
      <c r="JE15" s="34"/>
      <c r="JF15" s="124"/>
      <c r="JG15" s="34"/>
      <c r="JH15" s="34"/>
      <c r="JI15" s="33"/>
      <c r="JJ15" s="127"/>
      <c r="JK15" s="34"/>
      <c r="JL15" s="34"/>
      <c r="JM15" s="34"/>
      <c r="JN15" s="127"/>
      <c r="JO15" s="34"/>
      <c r="JP15" s="34"/>
      <c r="JQ15" s="34"/>
      <c r="JR15" s="119"/>
      <c r="JS15" s="33"/>
      <c r="JT15" s="33"/>
      <c r="JU15" s="33"/>
      <c r="JV15" s="127"/>
      <c r="JW15" s="34"/>
      <c r="JX15" s="33"/>
      <c r="JY15" s="33"/>
      <c r="JZ15" s="127"/>
      <c r="KA15" s="34"/>
      <c r="KB15" s="32"/>
      <c r="KC15" s="32"/>
      <c r="KD15" s="127"/>
      <c r="KE15" s="50"/>
      <c r="KF15" s="50"/>
      <c r="KG15" s="50"/>
      <c r="KH15" s="127"/>
      <c r="KI15" s="34"/>
      <c r="KJ15" s="34"/>
      <c r="KK15" s="34"/>
      <c r="KL15" s="127"/>
      <c r="KM15" s="34"/>
      <c r="KN15" s="36"/>
      <c r="KO15" s="32"/>
      <c r="KP15" s="127"/>
      <c r="KQ15" s="50"/>
      <c r="KR15" s="50"/>
      <c r="KS15" s="50"/>
      <c r="KT15" s="127"/>
      <c r="KU15" s="50"/>
      <c r="KV15" s="50"/>
      <c r="KW15" s="50"/>
      <c r="KX15" s="127"/>
      <c r="KY15" s="34"/>
      <c r="KZ15" s="34"/>
      <c r="LA15" s="33"/>
      <c r="LB15" s="127"/>
      <c r="LC15" s="34"/>
      <c r="LD15" s="39"/>
      <c r="LE15" s="34"/>
      <c r="LF15" s="127"/>
      <c r="LG15" s="34"/>
      <c r="LH15" s="34"/>
      <c r="LI15" s="33"/>
      <c r="LJ15" s="127"/>
      <c r="LK15" s="34"/>
      <c r="LL15" s="33"/>
      <c r="LM15" s="32"/>
      <c r="LN15" s="127"/>
      <c r="LO15" s="34"/>
      <c r="LP15" s="33"/>
      <c r="LQ15" s="33"/>
      <c r="LR15" s="127"/>
      <c r="LS15" s="50"/>
      <c r="LT15" s="50"/>
      <c r="LU15" s="50"/>
      <c r="LV15" s="127"/>
      <c r="LW15" s="50"/>
      <c r="LX15" s="50"/>
      <c r="LY15" s="50"/>
      <c r="LZ15" s="127"/>
      <c r="MA15" s="34"/>
      <c r="MB15" s="34"/>
      <c r="MC15" s="34"/>
      <c r="MD15" s="127"/>
      <c r="ME15" s="40"/>
      <c r="MF15" s="50"/>
      <c r="MG15" s="50"/>
      <c r="MH15" s="127"/>
      <c r="MI15" s="40"/>
      <c r="MJ15" s="50"/>
      <c r="MK15" s="50"/>
      <c r="ML15" s="127"/>
      <c r="MM15" s="34"/>
      <c r="MN15" s="34"/>
      <c r="MO15" s="34"/>
      <c r="MP15" s="127"/>
      <c r="MQ15" s="33"/>
      <c r="MR15" s="33"/>
      <c r="MS15" s="33"/>
      <c r="MT15" s="127"/>
      <c r="MU15" s="34"/>
      <c r="MV15" s="34"/>
      <c r="MW15" s="34"/>
      <c r="MX15" s="124"/>
      <c r="MY15" s="34"/>
      <c r="MZ15" s="33"/>
      <c r="NA15" s="33"/>
      <c r="NB15" s="124"/>
      <c r="NC15" s="52">
        <f t="shared" si="4"/>
        <v>527200193.72999996</v>
      </c>
      <c r="ND15" s="52">
        <f t="shared" si="4"/>
        <v>527200193.72999996</v>
      </c>
      <c r="NE15" s="52">
        <f t="shared" si="4"/>
        <v>383401088.78000003</v>
      </c>
      <c r="NF15" s="53">
        <v>220639582</v>
      </c>
      <c r="NG15" s="33">
        <v>220639582</v>
      </c>
      <c r="NH15" s="33">
        <v>163424300</v>
      </c>
      <c r="NI15" s="127"/>
      <c r="NJ15" s="34">
        <v>1215421.5</v>
      </c>
      <c r="NK15" s="32">
        <v>1215421.5</v>
      </c>
      <c r="NL15" s="32">
        <v>956444</v>
      </c>
      <c r="NM15" s="127"/>
      <c r="NN15" s="33">
        <v>252321305</v>
      </c>
      <c r="NO15" s="33">
        <v>252321305</v>
      </c>
      <c r="NP15" s="33">
        <v>182613418</v>
      </c>
      <c r="NQ15" s="127"/>
      <c r="NR15" s="34">
        <v>11296152</v>
      </c>
      <c r="NS15" s="34">
        <v>11296152</v>
      </c>
      <c r="NT15" s="34">
        <v>8472114</v>
      </c>
      <c r="NU15" s="127"/>
      <c r="NV15" s="34"/>
      <c r="NW15" s="33"/>
      <c r="NX15" s="33"/>
      <c r="NY15" s="127"/>
      <c r="NZ15" s="34">
        <v>7915186.4000000004</v>
      </c>
      <c r="OA15" s="34">
        <v>7915186.4000000004</v>
      </c>
      <c r="OB15" s="33">
        <v>995912</v>
      </c>
      <c r="OC15" s="127"/>
      <c r="OD15" s="34"/>
      <c r="OE15" s="34"/>
      <c r="OF15" s="33"/>
      <c r="OG15" s="127"/>
      <c r="OH15" s="34">
        <v>2939113</v>
      </c>
      <c r="OI15" s="34">
        <v>2939113</v>
      </c>
      <c r="OJ15" s="33">
        <v>2112850</v>
      </c>
      <c r="OK15" s="127"/>
      <c r="OL15" s="34">
        <v>4757066.8600000003</v>
      </c>
      <c r="OM15" s="34">
        <v>4757066.8600000003</v>
      </c>
      <c r="ON15" s="32">
        <v>1400196.41</v>
      </c>
      <c r="OO15" s="127"/>
      <c r="OP15" s="34">
        <v>7780000</v>
      </c>
      <c r="OQ15" s="34">
        <v>7780000</v>
      </c>
      <c r="OR15" s="34">
        <v>7360000</v>
      </c>
      <c r="OS15" s="127"/>
      <c r="OT15" s="34">
        <v>15947858.380000001</v>
      </c>
      <c r="OU15" s="34">
        <v>15947858.380000001</v>
      </c>
      <c r="OV15" s="32">
        <v>14789936</v>
      </c>
      <c r="OW15" s="127"/>
      <c r="OX15" s="34">
        <v>149100</v>
      </c>
      <c r="OY15" s="34">
        <v>149100</v>
      </c>
      <c r="OZ15" s="33">
        <v>149100</v>
      </c>
      <c r="PA15" s="127"/>
      <c r="PB15" s="34">
        <v>21564</v>
      </c>
      <c r="PC15" s="34">
        <v>21564</v>
      </c>
      <c r="PD15" s="33">
        <v>7422.8</v>
      </c>
      <c r="PE15" s="127"/>
      <c r="PF15" s="34">
        <v>1641413.59</v>
      </c>
      <c r="PG15" s="34">
        <v>1641413.59</v>
      </c>
      <c r="PH15" s="33">
        <v>1060991.6299999999</v>
      </c>
      <c r="PI15" s="127"/>
      <c r="PJ15" s="34">
        <v>513000</v>
      </c>
      <c r="PK15" s="33">
        <v>513000</v>
      </c>
      <c r="PL15" s="32">
        <v>0</v>
      </c>
      <c r="PM15" s="127"/>
      <c r="PN15" s="34">
        <v>53699.94</v>
      </c>
      <c r="PO15" s="33">
        <v>53699.94</v>
      </c>
      <c r="PP15" s="33">
        <v>53699.94</v>
      </c>
      <c r="PQ15" s="127"/>
      <c r="PR15" s="34"/>
      <c r="PS15" s="34"/>
      <c r="PT15" s="34"/>
      <c r="PU15" s="127"/>
      <c r="PV15" s="34">
        <v>9731.06</v>
      </c>
      <c r="PW15" s="34">
        <v>9731.06</v>
      </c>
      <c r="PX15" s="33">
        <v>4704</v>
      </c>
      <c r="PY15" s="124"/>
      <c r="PZ15" s="55">
        <f t="shared" si="5"/>
        <v>137961504.43000001</v>
      </c>
      <c r="QA15" s="55">
        <f t="shared" si="5"/>
        <v>137961504.43000001</v>
      </c>
      <c r="QB15" s="55">
        <f t="shared" si="5"/>
        <v>97047345.979999989</v>
      </c>
      <c r="QC15" s="53">
        <v>2740549.68</v>
      </c>
      <c r="QD15" s="53">
        <v>2740549.68</v>
      </c>
      <c r="QE15" s="32">
        <v>2055412.26</v>
      </c>
      <c r="QF15" s="127"/>
      <c r="QG15" s="34"/>
      <c r="QH15" s="34"/>
      <c r="QI15" s="34"/>
      <c r="QJ15" s="124"/>
      <c r="QK15" s="56"/>
      <c r="QL15" s="63"/>
      <c r="QM15" s="32"/>
      <c r="QN15" s="127"/>
      <c r="QO15" s="50">
        <v>7054575</v>
      </c>
      <c r="QP15" s="50">
        <v>7054575</v>
      </c>
      <c r="QQ15" s="50">
        <v>5520400</v>
      </c>
      <c r="QR15" s="120"/>
      <c r="QS15" s="34">
        <v>21964740</v>
      </c>
      <c r="QT15" s="34">
        <v>21964740</v>
      </c>
      <c r="QU15" s="34">
        <v>21964740</v>
      </c>
      <c r="QV15" s="124"/>
      <c r="QW15" s="34">
        <v>1105468.26</v>
      </c>
      <c r="QX15" s="34">
        <v>1105468.26</v>
      </c>
      <c r="QY15" s="32">
        <v>685507.38</v>
      </c>
      <c r="QZ15" s="124"/>
      <c r="RA15" s="40">
        <v>37341098</v>
      </c>
      <c r="RB15" s="40">
        <v>37341098</v>
      </c>
      <c r="RC15" s="53">
        <v>27507546.280000001</v>
      </c>
      <c r="RD15" s="120"/>
      <c r="RE15" s="40"/>
      <c r="RF15" s="40"/>
      <c r="RG15" s="40"/>
      <c r="RH15" s="120"/>
      <c r="RI15" s="40">
        <f>3066174.97+11306270.9+3055760.07+2636819.82+3226795.73</f>
        <v>23291821.490000002</v>
      </c>
      <c r="RJ15" s="40">
        <f>3066174.97+11306270.9+3055760.07+2636819.82+3226795.73</f>
        <v>23291821.490000002</v>
      </c>
      <c r="RK15" s="40">
        <v>19720504.149999999</v>
      </c>
      <c r="RL15" s="120"/>
      <c r="RM15" s="40"/>
      <c r="RN15" s="33"/>
      <c r="RO15" s="32"/>
      <c r="RP15" s="124"/>
      <c r="RQ15" s="34"/>
      <c r="RR15" s="34"/>
      <c r="RS15" s="32"/>
      <c r="RT15" s="124"/>
      <c r="RU15" s="40">
        <v>100000</v>
      </c>
      <c r="RV15" s="40">
        <v>100000</v>
      </c>
      <c r="RW15" s="40">
        <v>90500</v>
      </c>
      <c r="RX15" s="120"/>
      <c r="RY15" s="40"/>
      <c r="RZ15" s="40"/>
      <c r="SA15" s="32"/>
      <c r="SB15" s="124"/>
      <c r="SC15" s="40">
        <v>44363252</v>
      </c>
      <c r="SD15" s="40">
        <v>44363252</v>
      </c>
      <c r="SE15" s="32">
        <v>19502735.91</v>
      </c>
      <c r="SF15" s="124"/>
      <c r="SG15" s="40"/>
      <c r="SH15" s="40"/>
      <c r="SI15" s="32"/>
      <c r="SJ15" s="119"/>
      <c r="SK15" s="58"/>
      <c r="SL15" s="58"/>
      <c r="SM15" s="58"/>
      <c r="SN15" s="59"/>
      <c r="SO15" s="59"/>
      <c r="SP15" s="58"/>
      <c r="SQ15" s="58"/>
      <c r="SR15" s="58"/>
      <c r="SS15" s="58"/>
      <c r="ST15" s="58"/>
      <c r="SU15" s="58"/>
      <c r="SV15" s="58"/>
      <c r="SW15" s="58"/>
      <c r="SX15" s="58"/>
      <c r="SY15" s="58"/>
      <c r="SZ15" s="58"/>
      <c r="TA15" s="58"/>
      <c r="TB15" s="58"/>
      <c r="TC15" s="58"/>
      <c r="TD15" s="59"/>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5"/>
      <c r="WI15" s="5"/>
      <c r="WJ15" s="5"/>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row>
    <row r="16" spans="1:909" ht="25.5" x14ac:dyDescent="0.25">
      <c r="A16" s="17" t="s">
        <v>372</v>
      </c>
      <c r="B16" s="30">
        <f t="shared" si="1"/>
        <v>104633730.83000001</v>
      </c>
      <c r="C16" s="30">
        <f t="shared" si="1"/>
        <v>104633730.83000001</v>
      </c>
      <c r="D16" s="30">
        <f t="shared" si="0"/>
        <v>74780060.040000007</v>
      </c>
      <c r="E16" s="31">
        <f t="shared" si="2"/>
        <v>60406415.210000001</v>
      </c>
      <c r="F16" s="31">
        <f t="shared" si="2"/>
        <v>60406415.210000001</v>
      </c>
      <c r="G16" s="31">
        <f t="shared" si="2"/>
        <v>44939153.210000001</v>
      </c>
      <c r="H16" s="36">
        <v>44868700</v>
      </c>
      <c r="I16" s="36">
        <v>44868700</v>
      </c>
      <c r="J16" s="33">
        <v>33651526</v>
      </c>
      <c r="K16" s="124"/>
      <c r="L16" s="34"/>
      <c r="M16" s="34"/>
      <c r="N16" s="34"/>
      <c r="O16" s="124"/>
      <c r="P16" s="36">
        <v>15537715.210000001</v>
      </c>
      <c r="Q16" s="36">
        <v>15537715.210000001</v>
      </c>
      <c r="R16" s="60">
        <v>11287627.210000001</v>
      </c>
      <c r="S16" s="124"/>
      <c r="T16" s="34"/>
      <c r="U16" s="34"/>
      <c r="V16" s="34"/>
      <c r="W16" s="124"/>
      <c r="X16" s="38">
        <f t="shared" si="3"/>
        <v>15848037.330000002</v>
      </c>
      <c r="Y16" s="38">
        <f t="shared" si="3"/>
        <v>15848037.330000002</v>
      </c>
      <c r="Z16" s="38">
        <f t="shared" si="3"/>
        <v>8577785.9399999995</v>
      </c>
      <c r="AA16" s="32"/>
      <c r="AB16" s="33"/>
      <c r="AC16" s="33"/>
      <c r="AD16" s="124"/>
      <c r="AE16" s="34"/>
      <c r="AF16" s="33"/>
      <c r="AG16" s="33"/>
      <c r="AH16" s="124"/>
      <c r="AI16" s="33"/>
      <c r="AJ16" s="33"/>
      <c r="AK16" s="33"/>
      <c r="AL16" s="124"/>
      <c r="AM16" s="33"/>
      <c r="AN16" s="33"/>
      <c r="AO16" s="33"/>
      <c r="AP16" s="124"/>
      <c r="AQ16" s="34"/>
      <c r="AR16" s="34"/>
      <c r="AS16" s="34"/>
      <c r="AT16" s="124"/>
      <c r="AU16" s="33"/>
      <c r="AV16" s="33"/>
      <c r="AW16" s="33"/>
      <c r="AX16" s="124"/>
      <c r="AY16" s="34"/>
      <c r="AZ16" s="34"/>
      <c r="BA16" s="34"/>
      <c r="BB16" s="124"/>
      <c r="BC16" s="33"/>
      <c r="BD16" s="33"/>
      <c r="BE16" s="33"/>
      <c r="BF16" s="124"/>
      <c r="BG16" s="33"/>
      <c r="BH16" s="33"/>
      <c r="BI16" s="33"/>
      <c r="BJ16" s="124"/>
      <c r="BK16" s="34"/>
      <c r="BL16" s="34"/>
      <c r="BM16" s="34"/>
      <c r="BN16" s="124"/>
      <c r="BO16" s="33">
        <v>10426056.300000001</v>
      </c>
      <c r="BP16" s="33">
        <v>10426056.300000001</v>
      </c>
      <c r="BQ16" s="61">
        <v>6370000</v>
      </c>
      <c r="BR16" s="124"/>
      <c r="BS16" s="34">
        <v>925597.5</v>
      </c>
      <c r="BT16" s="34">
        <v>925597.5</v>
      </c>
      <c r="BU16" s="34">
        <v>503687.05</v>
      </c>
      <c r="BV16" s="124"/>
      <c r="BW16" s="34">
        <v>119280</v>
      </c>
      <c r="BX16" s="34">
        <v>119280</v>
      </c>
      <c r="BY16" s="34">
        <v>119280</v>
      </c>
      <c r="BZ16" s="124"/>
      <c r="CA16" s="34"/>
      <c r="CB16" s="34"/>
      <c r="CC16" s="34"/>
      <c r="CD16" s="124"/>
      <c r="CE16" s="62"/>
      <c r="CF16" s="62"/>
      <c r="CG16" s="33"/>
      <c r="CH16" s="124"/>
      <c r="CI16" s="33"/>
      <c r="CJ16" s="33"/>
      <c r="CK16" s="33"/>
      <c r="CL16" s="124"/>
      <c r="CM16" s="34"/>
      <c r="CN16" s="34"/>
      <c r="CO16" s="34"/>
      <c r="CP16" s="119"/>
      <c r="CQ16" s="34"/>
      <c r="CR16" s="34"/>
      <c r="CS16" s="34"/>
      <c r="CT16" s="119"/>
      <c r="CU16" s="34">
        <v>678193</v>
      </c>
      <c r="CV16" s="33">
        <v>678193</v>
      </c>
      <c r="CW16" s="33">
        <v>508644.75</v>
      </c>
      <c r="CX16" s="124"/>
      <c r="CY16" s="41"/>
      <c r="CZ16" s="41"/>
      <c r="DA16" s="33"/>
      <c r="DB16" s="124"/>
      <c r="DC16" s="34">
        <v>2643907.0099999998</v>
      </c>
      <c r="DD16" s="33">
        <v>2643907.0099999998</v>
      </c>
      <c r="DE16" s="32">
        <v>793172.1</v>
      </c>
      <c r="DF16" s="124"/>
      <c r="DG16" s="34"/>
      <c r="DH16" s="33"/>
      <c r="DI16" s="32"/>
      <c r="DJ16" s="124"/>
      <c r="DK16" s="34"/>
      <c r="DL16" s="33"/>
      <c r="DM16" s="32"/>
      <c r="DN16" s="124"/>
      <c r="DO16" s="33">
        <v>772001.48</v>
      </c>
      <c r="DP16" s="33">
        <v>772001.48</v>
      </c>
      <c r="DQ16" s="32">
        <v>0</v>
      </c>
      <c r="DR16" s="124"/>
      <c r="DS16" s="34"/>
      <c r="DT16" s="34"/>
      <c r="DU16" s="34"/>
      <c r="DV16" s="120"/>
      <c r="DW16" s="33"/>
      <c r="DX16" s="33"/>
      <c r="DY16" s="33"/>
      <c r="DZ16" s="124"/>
      <c r="EA16" s="33"/>
      <c r="EB16" s="33"/>
      <c r="EC16" s="33"/>
      <c r="ED16" s="124"/>
      <c r="EE16" s="33"/>
      <c r="EF16" s="33"/>
      <c r="EG16" s="33"/>
      <c r="EH16" s="124"/>
      <c r="EI16" s="32"/>
      <c r="EJ16" s="32"/>
      <c r="EK16" s="32"/>
      <c r="EL16" s="124"/>
      <c r="EM16" s="34"/>
      <c r="EN16" s="34"/>
      <c r="EO16" s="34"/>
      <c r="EP16" s="124"/>
      <c r="EQ16" s="34"/>
      <c r="ER16" s="34"/>
      <c r="ES16" s="34"/>
      <c r="ET16" s="120"/>
      <c r="EU16" s="33"/>
      <c r="EV16" s="33"/>
      <c r="EW16" s="33"/>
      <c r="EX16" s="124"/>
      <c r="EY16" s="34"/>
      <c r="EZ16" s="34"/>
      <c r="FA16" s="34"/>
      <c r="FB16" s="124"/>
      <c r="FC16" s="33"/>
      <c r="FD16" s="33"/>
      <c r="FE16" s="32"/>
      <c r="FF16" s="124"/>
      <c r="FG16" s="40">
        <v>276796.39</v>
      </c>
      <c r="FH16" s="40">
        <v>276796.39</v>
      </c>
      <c r="FI16" s="40">
        <v>276796.39</v>
      </c>
      <c r="FJ16" s="124"/>
      <c r="FK16" s="40"/>
      <c r="FL16" s="40"/>
      <c r="FM16" s="40"/>
      <c r="FN16" s="124"/>
      <c r="FO16" s="33"/>
      <c r="FP16" s="33"/>
      <c r="FQ16" s="32"/>
      <c r="FR16" s="124"/>
      <c r="FS16" s="33"/>
      <c r="FT16" s="33"/>
      <c r="FU16" s="33"/>
      <c r="FV16" s="124"/>
      <c r="FW16" s="34"/>
      <c r="FX16" s="34"/>
      <c r="FY16" s="39"/>
      <c r="FZ16" s="124"/>
      <c r="GA16" s="33"/>
      <c r="GB16" s="33"/>
      <c r="GC16" s="32"/>
      <c r="GD16" s="124"/>
      <c r="GE16" s="32"/>
      <c r="GF16" s="32"/>
      <c r="GG16" s="32"/>
      <c r="GH16" s="124"/>
      <c r="GI16" s="62"/>
      <c r="GJ16" s="62"/>
      <c r="GK16" s="32"/>
      <c r="GL16" s="130"/>
      <c r="GM16" s="33"/>
      <c r="GN16" s="33"/>
      <c r="GO16" s="33"/>
      <c r="GP16" s="124"/>
      <c r="GQ16" s="40"/>
      <c r="GR16" s="37"/>
      <c r="GS16" s="32"/>
      <c r="GT16" s="124"/>
      <c r="GU16" s="34"/>
      <c r="GV16" s="33"/>
      <c r="GW16" s="32"/>
      <c r="GX16" s="130"/>
      <c r="GY16" s="33"/>
      <c r="GZ16" s="33"/>
      <c r="HA16" s="33"/>
      <c r="HB16" s="130"/>
      <c r="HC16" s="34"/>
      <c r="HD16" s="34"/>
      <c r="HE16" s="34"/>
      <c r="HF16" s="124"/>
      <c r="HG16" s="33"/>
      <c r="HH16" s="33"/>
      <c r="HI16" s="33"/>
      <c r="HJ16" s="124"/>
      <c r="HK16" s="33">
        <v>6205.65</v>
      </c>
      <c r="HL16" s="33">
        <v>6205.65</v>
      </c>
      <c r="HM16" s="32">
        <v>6205.65</v>
      </c>
      <c r="HN16" s="124"/>
      <c r="HO16" s="32"/>
      <c r="HP16" s="32"/>
      <c r="HQ16" s="32"/>
      <c r="HR16" s="124"/>
      <c r="HS16" s="34"/>
      <c r="HT16" s="33"/>
      <c r="HU16" s="32"/>
      <c r="HV16" s="124"/>
      <c r="HW16" s="34"/>
      <c r="HX16" s="34"/>
      <c r="HY16" s="34"/>
      <c r="HZ16" s="124"/>
      <c r="IA16" s="34"/>
      <c r="IB16" s="34"/>
      <c r="IC16" s="34"/>
      <c r="ID16" s="119"/>
      <c r="IE16" s="34"/>
      <c r="IF16" s="32"/>
      <c r="IG16" s="32"/>
      <c r="IH16" s="124"/>
      <c r="II16" s="34"/>
      <c r="IJ16" s="33"/>
      <c r="IK16" s="33"/>
      <c r="IL16" s="124"/>
      <c r="IM16" s="33"/>
      <c r="IN16" s="33"/>
      <c r="IO16" s="33"/>
      <c r="IP16" s="124"/>
      <c r="IQ16" s="45"/>
      <c r="IR16" s="46"/>
      <c r="IS16" s="33"/>
      <c r="IT16" s="127"/>
      <c r="IU16" s="34"/>
      <c r="IV16" s="34"/>
      <c r="IW16" s="33"/>
      <c r="IX16" s="124"/>
      <c r="IY16" s="34"/>
      <c r="IZ16" s="33"/>
      <c r="JA16" s="33"/>
      <c r="JB16" s="127"/>
      <c r="JC16" s="34"/>
      <c r="JD16" s="34"/>
      <c r="JE16" s="34"/>
      <c r="JF16" s="124"/>
      <c r="JG16" s="34"/>
      <c r="JH16" s="34"/>
      <c r="JI16" s="33"/>
      <c r="JJ16" s="127"/>
      <c r="JK16" s="34"/>
      <c r="JL16" s="34"/>
      <c r="JM16" s="34"/>
      <c r="JN16" s="127"/>
      <c r="JO16" s="34"/>
      <c r="JP16" s="34"/>
      <c r="JQ16" s="34"/>
      <c r="JR16" s="119"/>
      <c r="JS16" s="33"/>
      <c r="JT16" s="33"/>
      <c r="JU16" s="33"/>
      <c r="JV16" s="127"/>
      <c r="JW16" s="34"/>
      <c r="JX16" s="33"/>
      <c r="JY16" s="33"/>
      <c r="JZ16" s="127"/>
      <c r="KA16" s="34"/>
      <c r="KB16" s="32"/>
      <c r="KC16" s="32"/>
      <c r="KD16" s="127"/>
      <c r="KE16" s="50"/>
      <c r="KF16" s="50"/>
      <c r="KG16" s="50"/>
      <c r="KH16" s="127"/>
      <c r="KI16" s="34"/>
      <c r="KJ16" s="34"/>
      <c r="KK16" s="34"/>
      <c r="KL16" s="127"/>
      <c r="KM16" s="34"/>
      <c r="KN16" s="36"/>
      <c r="KO16" s="32"/>
      <c r="KP16" s="127"/>
      <c r="KQ16" s="50"/>
      <c r="KR16" s="50"/>
      <c r="KS16" s="50"/>
      <c r="KT16" s="127"/>
      <c r="KU16" s="50"/>
      <c r="KV16" s="50"/>
      <c r="KW16" s="50"/>
      <c r="KX16" s="127"/>
      <c r="KY16" s="34"/>
      <c r="KZ16" s="34"/>
      <c r="LA16" s="33"/>
      <c r="LB16" s="127"/>
      <c r="LC16" s="34"/>
      <c r="LD16" s="39"/>
      <c r="LE16" s="34"/>
      <c r="LF16" s="127"/>
      <c r="LG16" s="34"/>
      <c r="LH16" s="34"/>
      <c r="LI16" s="33"/>
      <c r="LJ16" s="127"/>
      <c r="LK16" s="34"/>
      <c r="LL16" s="33"/>
      <c r="LM16" s="32"/>
      <c r="LN16" s="127"/>
      <c r="LO16" s="34"/>
      <c r="LP16" s="33"/>
      <c r="LQ16" s="33"/>
      <c r="LR16" s="127"/>
      <c r="LS16" s="50"/>
      <c r="LT16" s="50"/>
      <c r="LU16" s="50"/>
      <c r="LV16" s="127"/>
      <c r="LW16" s="50"/>
      <c r="LX16" s="50"/>
      <c r="LY16" s="50"/>
      <c r="LZ16" s="127"/>
      <c r="MA16" s="34"/>
      <c r="MB16" s="34"/>
      <c r="MC16" s="34"/>
      <c r="MD16" s="127"/>
      <c r="ME16" s="40"/>
      <c r="MF16" s="50"/>
      <c r="MG16" s="50"/>
      <c r="MH16" s="127"/>
      <c r="MI16" s="40"/>
      <c r="MJ16" s="50"/>
      <c r="MK16" s="50"/>
      <c r="ML16" s="127"/>
      <c r="MM16" s="34"/>
      <c r="MN16" s="34"/>
      <c r="MO16" s="34"/>
      <c r="MP16" s="127"/>
      <c r="MQ16" s="33"/>
      <c r="MR16" s="33"/>
      <c r="MS16" s="33"/>
      <c r="MT16" s="127"/>
      <c r="MU16" s="34"/>
      <c r="MV16" s="34"/>
      <c r="MW16" s="34"/>
      <c r="MX16" s="124"/>
      <c r="MY16" s="34"/>
      <c r="MZ16" s="33"/>
      <c r="NA16" s="33"/>
      <c r="NB16" s="124"/>
      <c r="NC16" s="52">
        <f t="shared" si="4"/>
        <v>25768796.009999998</v>
      </c>
      <c r="ND16" s="52">
        <f t="shared" si="4"/>
        <v>25768796.009999998</v>
      </c>
      <c r="NE16" s="52">
        <f t="shared" si="4"/>
        <v>19065672.849999998</v>
      </c>
      <c r="NF16" s="53">
        <v>16114476</v>
      </c>
      <c r="NG16" s="33">
        <v>16114476</v>
      </c>
      <c r="NH16" s="33">
        <v>12311194</v>
      </c>
      <c r="NI16" s="127"/>
      <c r="NJ16" s="34"/>
      <c r="NK16" s="32"/>
      <c r="NL16" s="32"/>
      <c r="NM16" s="127"/>
      <c r="NN16" s="34">
        <v>5844285</v>
      </c>
      <c r="NO16" s="34">
        <v>5844285</v>
      </c>
      <c r="NP16" s="33">
        <v>4459890</v>
      </c>
      <c r="NQ16" s="127"/>
      <c r="NR16" s="34">
        <v>937440</v>
      </c>
      <c r="NS16" s="34">
        <v>937440</v>
      </c>
      <c r="NT16" s="34">
        <v>703080</v>
      </c>
      <c r="NU16" s="127"/>
      <c r="NV16" s="34"/>
      <c r="NW16" s="33"/>
      <c r="NX16" s="33"/>
      <c r="NY16" s="127"/>
      <c r="NZ16" s="34">
        <v>239472.2</v>
      </c>
      <c r="OA16" s="34">
        <v>239472.2</v>
      </c>
      <c r="OB16" s="33">
        <v>6951.3</v>
      </c>
      <c r="OC16" s="127"/>
      <c r="OD16" s="34"/>
      <c r="OE16" s="34"/>
      <c r="OF16" s="33"/>
      <c r="OG16" s="127"/>
      <c r="OH16" s="34">
        <v>59496</v>
      </c>
      <c r="OI16" s="34">
        <v>59496</v>
      </c>
      <c r="OJ16" s="33">
        <v>44622</v>
      </c>
      <c r="OK16" s="127"/>
      <c r="OL16" s="34">
        <v>103651.8</v>
      </c>
      <c r="OM16" s="34">
        <v>103651.8</v>
      </c>
      <c r="ON16" s="32">
        <v>31543.06</v>
      </c>
      <c r="OO16" s="127"/>
      <c r="OP16" s="34">
        <v>380000</v>
      </c>
      <c r="OQ16" s="34">
        <v>380000</v>
      </c>
      <c r="OR16" s="34">
        <v>380000</v>
      </c>
      <c r="OS16" s="127"/>
      <c r="OT16" s="34">
        <v>1341862.74</v>
      </c>
      <c r="OU16" s="34">
        <v>1341862.74</v>
      </c>
      <c r="OV16" s="32">
        <v>644918.49</v>
      </c>
      <c r="OW16" s="127"/>
      <c r="OX16" s="34">
        <v>29820</v>
      </c>
      <c r="OY16" s="34">
        <v>29820</v>
      </c>
      <c r="OZ16" s="33">
        <v>29820</v>
      </c>
      <c r="PA16" s="127"/>
      <c r="PB16" s="34">
        <v>2391</v>
      </c>
      <c r="PC16" s="34">
        <v>2391</v>
      </c>
      <c r="PD16" s="33">
        <v>0</v>
      </c>
      <c r="PE16" s="127"/>
      <c r="PF16" s="34">
        <v>616950.37</v>
      </c>
      <c r="PG16" s="34">
        <v>616950.37</v>
      </c>
      <c r="PH16" s="33">
        <v>436300</v>
      </c>
      <c r="PI16" s="127"/>
      <c r="PJ16" s="34">
        <v>27000</v>
      </c>
      <c r="PK16" s="33">
        <v>27000</v>
      </c>
      <c r="PL16" s="32">
        <v>0</v>
      </c>
      <c r="PM16" s="127"/>
      <c r="PN16" s="34">
        <v>71950.899999999994</v>
      </c>
      <c r="PO16" s="33">
        <v>71950.899999999994</v>
      </c>
      <c r="PP16" s="33">
        <v>17354</v>
      </c>
      <c r="PQ16" s="127"/>
      <c r="PR16" s="34"/>
      <c r="PS16" s="34"/>
      <c r="PT16" s="34"/>
      <c r="PU16" s="127"/>
      <c r="PV16" s="34">
        <v>0</v>
      </c>
      <c r="PW16" s="34">
        <v>0</v>
      </c>
      <c r="PX16" s="33">
        <v>0</v>
      </c>
      <c r="PY16" s="124"/>
      <c r="PZ16" s="55">
        <f t="shared" si="5"/>
        <v>2610482.2800000003</v>
      </c>
      <c r="QA16" s="55">
        <f t="shared" si="5"/>
        <v>2610482.2800000003</v>
      </c>
      <c r="QB16" s="55">
        <f t="shared" si="5"/>
        <v>2197448.04</v>
      </c>
      <c r="QC16" s="53">
        <v>456758.28</v>
      </c>
      <c r="QD16" s="53">
        <v>456758.28</v>
      </c>
      <c r="QE16" s="32">
        <v>227272.18</v>
      </c>
      <c r="QF16" s="127"/>
      <c r="QG16" s="34"/>
      <c r="QH16" s="34"/>
      <c r="QI16" s="34"/>
      <c r="QJ16" s="124"/>
      <c r="QK16" s="56"/>
      <c r="QL16" s="63"/>
      <c r="QM16" s="32"/>
      <c r="QN16" s="127"/>
      <c r="QO16" s="50">
        <v>291104</v>
      </c>
      <c r="QP16" s="50">
        <v>291104</v>
      </c>
      <c r="QQ16" s="50">
        <v>140900</v>
      </c>
      <c r="QR16" s="120"/>
      <c r="QS16" s="34">
        <v>1809780</v>
      </c>
      <c r="QT16" s="34">
        <v>1809780</v>
      </c>
      <c r="QU16" s="34">
        <v>1809760.1</v>
      </c>
      <c r="QV16" s="124"/>
      <c r="QW16" s="34">
        <v>32840</v>
      </c>
      <c r="QX16" s="34">
        <v>32840</v>
      </c>
      <c r="QY16" s="32">
        <v>1415.76</v>
      </c>
      <c r="QZ16" s="124"/>
      <c r="RA16" s="53"/>
      <c r="RB16" s="53"/>
      <c r="RC16" s="53"/>
      <c r="RD16" s="120"/>
      <c r="RE16" s="40"/>
      <c r="RF16" s="40"/>
      <c r="RG16" s="40"/>
      <c r="RH16" s="120"/>
      <c r="RI16" s="40"/>
      <c r="RJ16" s="40"/>
      <c r="RK16" s="40"/>
      <c r="RL16" s="120"/>
      <c r="RM16" s="40"/>
      <c r="RN16" s="33"/>
      <c r="RO16" s="32"/>
      <c r="RP16" s="124"/>
      <c r="RQ16" s="34"/>
      <c r="RR16" s="34"/>
      <c r="RS16" s="32"/>
      <c r="RT16" s="124"/>
      <c r="RU16" s="40">
        <v>20000</v>
      </c>
      <c r="RV16" s="40">
        <v>20000</v>
      </c>
      <c r="RW16" s="40">
        <v>18100</v>
      </c>
      <c r="RX16" s="120"/>
      <c r="RY16" s="40"/>
      <c r="RZ16" s="40"/>
      <c r="SA16" s="32"/>
      <c r="SB16" s="124"/>
      <c r="SC16" s="40"/>
      <c r="SD16" s="40"/>
      <c r="SE16" s="32"/>
      <c r="SF16" s="124"/>
      <c r="SG16" s="40"/>
      <c r="SH16" s="40"/>
      <c r="SI16" s="32"/>
      <c r="SJ16" s="119"/>
      <c r="SK16" s="58"/>
      <c r="SL16" s="58"/>
      <c r="SM16" s="58"/>
      <c r="SN16" s="59"/>
      <c r="SO16" s="59"/>
      <c r="SP16" s="58"/>
      <c r="SQ16" s="58"/>
      <c r="SR16" s="58"/>
      <c r="SS16" s="58"/>
      <c r="ST16" s="58"/>
      <c r="SU16" s="58"/>
      <c r="SV16" s="58"/>
      <c r="SW16" s="58"/>
      <c r="SX16" s="58"/>
      <c r="SY16" s="58"/>
      <c r="SZ16" s="58"/>
      <c r="TA16" s="58"/>
      <c r="TB16" s="58"/>
      <c r="TC16" s="58"/>
      <c r="TD16" s="59"/>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5"/>
      <c r="WI16" s="5"/>
      <c r="WJ16" s="5"/>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row>
    <row r="17" spans="1:909" x14ac:dyDescent="0.25">
      <c r="A17" s="29" t="s">
        <v>373</v>
      </c>
      <c r="B17" s="30">
        <f t="shared" si="1"/>
        <v>15813625.529999999</v>
      </c>
      <c r="C17" s="30">
        <f t="shared" si="1"/>
        <v>15813625.529999999</v>
      </c>
      <c r="D17" s="30">
        <f t="shared" si="0"/>
        <v>9466962.1099999994</v>
      </c>
      <c r="E17" s="31">
        <f t="shared" si="2"/>
        <v>9505644.6799999997</v>
      </c>
      <c r="F17" s="31">
        <f t="shared" si="2"/>
        <v>9505644.6799999997</v>
      </c>
      <c r="G17" s="31">
        <f t="shared" si="2"/>
        <v>7129236.6799999997</v>
      </c>
      <c r="H17" s="36">
        <v>6121900</v>
      </c>
      <c r="I17" s="36">
        <v>6121900</v>
      </c>
      <c r="J17" s="33">
        <v>4591426</v>
      </c>
      <c r="K17" s="124"/>
      <c r="L17" s="34"/>
      <c r="M17" s="34"/>
      <c r="N17" s="34"/>
      <c r="O17" s="124"/>
      <c r="P17" s="36">
        <v>3383744.68</v>
      </c>
      <c r="Q17" s="36">
        <v>3383744.68</v>
      </c>
      <c r="R17" s="60">
        <v>2537810.6800000002</v>
      </c>
      <c r="S17" s="124"/>
      <c r="T17" s="34"/>
      <c r="U17" s="34"/>
      <c r="V17" s="34"/>
      <c r="W17" s="124"/>
      <c r="X17" s="38">
        <f t="shared" si="3"/>
        <v>3955248.85</v>
      </c>
      <c r="Y17" s="38">
        <f t="shared" si="3"/>
        <v>3955248.85</v>
      </c>
      <c r="Z17" s="38">
        <f t="shared" si="3"/>
        <v>2152934.33</v>
      </c>
      <c r="AA17" s="32"/>
      <c r="AB17" s="33"/>
      <c r="AC17" s="33"/>
      <c r="AD17" s="124"/>
      <c r="AE17" s="34"/>
      <c r="AF17" s="33"/>
      <c r="AG17" s="33"/>
      <c r="AH17" s="124"/>
      <c r="AI17" s="33"/>
      <c r="AJ17" s="33"/>
      <c r="AK17" s="33"/>
      <c r="AL17" s="124"/>
      <c r="AM17" s="33"/>
      <c r="AN17" s="33"/>
      <c r="AO17" s="33"/>
      <c r="AP17" s="124"/>
      <c r="AQ17" s="34"/>
      <c r="AR17" s="34"/>
      <c r="AS17" s="34"/>
      <c r="AT17" s="124"/>
      <c r="AU17" s="33"/>
      <c r="AV17" s="33"/>
      <c r="AW17" s="33"/>
      <c r="AX17" s="124"/>
      <c r="AY17" s="34"/>
      <c r="AZ17" s="34"/>
      <c r="BA17" s="34"/>
      <c r="BB17" s="124"/>
      <c r="BC17" s="33"/>
      <c r="BD17" s="33"/>
      <c r="BE17" s="33"/>
      <c r="BF17" s="124"/>
      <c r="BG17" s="33"/>
      <c r="BH17" s="33"/>
      <c r="BI17" s="33"/>
      <c r="BJ17" s="124"/>
      <c r="BK17" s="34"/>
      <c r="BL17" s="34"/>
      <c r="BM17" s="34"/>
      <c r="BN17" s="124"/>
      <c r="BO17" s="33"/>
      <c r="BP17" s="33"/>
      <c r="BQ17" s="61"/>
      <c r="BR17" s="124"/>
      <c r="BS17" s="34"/>
      <c r="BT17" s="34"/>
      <c r="BU17" s="34"/>
      <c r="BV17" s="124"/>
      <c r="BW17" s="34"/>
      <c r="BX17" s="34"/>
      <c r="BY17" s="34"/>
      <c r="BZ17" s="124"/>
      <c r="CA17" s="34"/>
      <c r="CB17" s="34"/>
      <c r="CC17" s="34"/>
      <c r="CD17" s="124"/>
      <c r="CE17" s="34"/>
      <c r="CF17" s="33"/>
      <c r="CG17" s="33"/>
      <c r="CH17" s="124"/>
      <c r="CI17" s="33"/>
      <c r="CJ17" s="33"/>
      <c r="CK17" s="33"/>
      <c r="CL17" s="124"/>
      <c r="CM17" s="34"/>
      <c r="CN17" s="34"/>
      <c r="CO17" s="34"/>
      <c r="CP17" s="119"/>
      <c r="CQ17" s="34"/>
      <c r="CR17" s="34"/>
      <c r="CS17" s="34"/>
      <c r="CT17" s="119"/>
      <c r="CU17" s="34"/>
      <c r="CV17" s="33"/>
      <c r="CW17" s="33"/>
      <c r="CX17" s="124"/>
      <c r="CY17" s="41"/>
      <c r="CZ17" s="41"/>
      <c r="DA17" s="33"/>
      <c r="DB17" s="124"/>
      <c r="DC17" s="34">
        <v>2574735.02</v>
      </c>
      <c r="DD17" s="33">
        <v>2574735.02</v>
      </c>
      <c r="DE17" s="32">
        <v>772420.5</v>
      </c>
      <c r="DF17" s="124"/>
      <c r="DG17" s="34"/>
      <c r="DH17" s="33"/>
      <c r="DI17" s="32"/>
      <c r="DJ17" s="124"/>
      <c r="DK17" s="34"/>
      <c r="DL17" s="33"/>
      <c r="DM17" s="32"/>
      <c r="DN17" s="124"/>
      <c r="DO17" s="33"/>
      <c r="DP17" s="33"/>
      <c r="DQ17" s="32"/>
      <c r="DR17" s="124"/>
      <c r="DS17" s="34"/>
      <c r="DT17" s="34"/>
      <c r="DU17" s="34"/>
      <c r="DV17" s="120"/>
      <c r="DW17" s="33"/>
      <c r="DX17" s="33"/>
      <c r="DY17" s="33"/>
      <c r="DZ17" s="124"/>
      <c r="EA17" s="33"/>
      <c r="EB17" s="33"/>
      <c r="EC17" s="33"/>
      <c r="ED17" s="124"/>
      <c r="EE17" s="33"/>
      <c r="EF17" s="33"/>
      <c r="EG17" s="33"/>
      <c r="EH17" s="124"/>
      <c r="EI17" s="32"/>
      <c r="EJ17" s="32"/>
      <c r="EK17" s="32"/>
      <c r="EL17" s="124"/>
      <c r="EM17" s="34"/>
      <c r="EN17" s="34"/>
      <c r="EO17" s="34"/>
      <c r="EP17" s="124"/>
      <c r="EQ17" s="34"/>
      <c r="ER17" s="34"/>
      <c r="ES17" s="34"/>
      <c r="ET17" s="120"/>
      <c r="EU17" s="33">
        <v>624261.29</v>
      </c>
      <c r="EV17" s="33">
        <v>624261.29</v>
      </c>
      <c r="EW17" s="33">
        <v>624261.29</v>
      </c>
      <c r="EX17" s="124"/>
      <c r="EY17" s="34"/>
      <c r="EZ17" s="34"/>
      <c r="FA17" s="34"/>
      <c r="FB17" s="124"/>
      <c r="FC17" s="33"/>
      <c r="FD17" s="33"/>
      <c r="FE17" s="32"/>
      <c r="FF17" s="124"/>
      <c r="FG17" s="40"/>
      <c r="FH17" s="40"/>
      <c r="FI17" s="40"/>
      <c r="FJ17" s="124"/>
      <c r="FK17" s="40"/>
      <c r="FL17" s="40"/>
      <c r="FM17" s="40"/>
      <c r="FN17" s="124"/>
      <c r="FO17" s="33"/>
      <c r="FP17" s="33"/>
      <c r="FQ17" s="32"/>
      <c r="FR17" s="124"/>
      <c r="FS17" s="33"/>
      <c r="FT17" s="33"/>
      <c r="FU17" s="33"/>
      <c r="FV17" s="124"/>
      <c r="FW17" s="34"/>
      <c r="FX17" s="34"/>
      <c r="FY17" s="39"/>
      <c r="FZ17" s="124"/>
      <c r="GA17" s="33"/>
      <c r="GB17" s="33"/>
      <c r="GC17" s="32"/>
      <c r="GD17" s="124"/>
      <c r="GE17" s="32"/>
      <c r="GF17" s="32"/>
      <c r="GG17" s="32"/>
      <c r="GH17" s="124"/>
      <c r="GI17" s="62"/>
      <c r="GJ17" s="62"/>
      <c r="GK17" s="32"/>
      <c r="GL17" s="130"/>
      <c r="GM17" s="33"/>
      <c r="GN17" s="33"/>
      <c r="GO17" s="33"/>
      <c r="GP17" s="124"/>
      <c r="GQ17" s="40"/>
      <c r="GR17" s="37"/>
      <c r="GS17" s="65"/>
      <c r="GT17" s="124"/>
      <c r="GU17" s="34"/>
      <c r="GV17" s="33"/>
      <c r="GW17" s="32"/>
      <c r="GX17" s="130"/>
      <c r="GY17" s="33"/>
      <c r="GZ17" s="33"/>
      <c r="HA17" s="33"/>
      <c r="HB17" s="130"/>
      <c r="HC17" s="34"/>
      <c r="HD17" s="34"/>
      <c r="HE17" s="34"/>
      <c r="HF17" s="124"/>
      <c r="HG17" s="33"/>
      <c r="HH17" s="33"/>
      <c r="HI17" s="33"/>
      <c r="HJ17" s="124"/>
      <c r="HK17" s="33">
        <v>6252.54</v>
      </c>
      <c r="HL17" s="33">
        <v>6252.54</v>
      </c>
      <c r="HM17" s="32">
        <v>6252.54</v>
      </c>
      <c r="HN17" s="124"/>
      <c r="HO17" s="32"/>
      <c r="HP17" s="32"/>
      <c r="HQ17" s="32"/>
      <c r="HR17" s="124"/>
      <c r="HS17" s="34"/>
      <c r="HT17" s="33"/>
      <c r="HU17" s="32"/>
      <c r="HV17" s="124"/>
      <c r="HW17" s="34"/>
      <c r="HX17" s="34"/>
      <c r="HY17" s="34"/>
      <c r="HZ17" s="124"/>
      <c r="IA17" s="34"/>
      <c r="IB17" s="34"/>
      <c r="IC17" s="34"/>
      <c r="ID17" s="119"/>
      <c r="IE17" s="34"/>
      <c r="IF17" s="32"/>
      <c r="IG17" s="32"/>
      <c r="IH17" s="124"/>
      <c r="II17" s="34"/>
      <c r="IJ17" s="33"/>
      <c r="IK17" s="33"/>
      <c r="IL17" s="124"/>
      <c r="IM17" s="33"/>
      <c r="IN17" s="33"/>
      <c r="IO17" s="33"/>
      <c r="IP17" s="124"/>
      <c r="IQ17" s="45"/>
      <c r="IR17" s="46"/>
      <c r="IS17" s="33"/>
      <c r="IT17" s="127"/>
      <c r="IU17" s="33">
        <v>750000</v>
      </c>
      <c r="IV17" s="33">
        <v>750000</v>
      </c>
      <c r="IW17" s="33">
        <v>750000</v>
      </c>
      <c r="IX17" s="124"/>
      <c r="IY17" s="34"/>
      <c r="IZ17" s="33"/>
      <c r="JA17" s="33"/>
      <c r="JB17" s="127"/>
      <c r="JC17" s="34"/>
      <c r="JD17" s="34"/>
      <c r="JE17" s="34"/>
      <c r="JF17" s="124"/>
      <c r="JG17" s="34"/>
      <c r="JH17" s="34"/>
      <c r="JI17" s="33"/>
      <c r="JJ17" s="127"/>
      <c r="JK17" s="34"/>
      <c r="JL17" s="34"/>
      <c r="JM17" s="34"/>
      <c r="JN17" s="127"/>
      <c r="JO17" s="34"/>
      <c r="JP17" s="34"/>
      <c r="JQ17" s="34"/>
      <c r="JR17" s="119"/>
      <c r="JS17" s="33"/>
      <c r="JT17" s="33"/>
      <c r="JU17" s="33"/>
      <c r="JV17" s="127"/>
      <c r="JW17" s="34"/>
      <c r="JX17" s="33"/>
      <c r="JY17" s="33"/>
      <c r="JZ17" s="127"/>
      <c r="KA17" s="34"/>
      <c r="KB17" s="32"/>
      <c r="KC17" s="32"/>
      <c r="KD17" s="127"/>
      <c r="KE17" s="50"/>
      <c r="KF17" s="50"/>
      <c r="KG17" s="50"/>
      <c r="KH17" s="127"/>
      <c r="KI17" s="34"/>
      <c r="KJ17" s="34"/>
      <c r="KK17" s="34"/>
      <c r="KL17" s="127"/>
      <c r="KM17" s="34"/>
      <c r="KN17" s="36"/>
      <c r="KO17" s="32"/>
      <c r="KP17" s="127"/>
      <c r="KQ17" s="50"/>
      <c r="KR17" s="50"/>
      <c r="KS17" s="50"/>
      <c r="KT17" s="127"/>
      <c r="KU17" s="50"/>
      <c r="KV17" s="50"/>
      <c r="KW17" s="50"/>
      <c r="KX17" s="127"/>
      <c r="KY17" s="34"/>
      <c r="KZ17" s="34"/>
      <c r="LA17" s="33"/>
      <c r="LB17" s="127"/>
      <c r="LC17" s="34"/>
      <c r="LD17" s="39"/>
      <c r="LE17" s="34"/>
      <c r="LF17" s="127"/>
      <c r="LG17" s="34"/>
      <c r="LH17" s="34"/>
      <c r="LI17" s="33"/>
      <c r="LJ17" s="127"/>
      <c r="LK17" s="34"/>
      <c r="LL17" s="33"/>
      <c r="LM17" s="32"/>
      <c r="LN17" s="127"/>
      <c r="LO17" s="34"/>
      <c r="LP17" s="33"/>
      <c r="LQ17" s="33"/>
      <c r="LR17" s="127"/>
      <c r="LS17" s="50"/>
      <c r="LT17" s="50"/>
      <c r="LU17" s="50"/>
      <c r="LV17" s="127"/>
      <c r="LW17" s="50"/>
      <c r="LX17" s="50"/>
      <c r="LY17" s="50"/>
      <c r="LZ17" s="127"/>
      <c r="MA17" s="34"/>
      <c r="MB17" s="34"/>
      <c r="MC17" s="34"/>
      <c r="MD17" s="127"/>
      <c r="ME17" s="40"/>
      <c r="MF17" s="50"/>
      <c r="MG17" s="50"/>
      <c r="MH17" s="127"/>
      <c r="MI17" s="40"/>
      <c r="MJ17" s="50"/>
      <c r="MK17" s="50"/>
      <c r="ML17" s="127"/>
      <c r="MM17" s="34"/>
      <c r="MN17" s="34"/>
      <c r="MO17" s="34"/>
      <c r="MP17" s="127"/>
      <c r="MQ17" s="33"/>
      <c r="MR17" s="33"/>
      <c r="MS17" s="33"/>
      <c r="MT17" s="127"/>
      <c r="MU17" s="34"/>
      <c r="MV17" s="34"/>
      <c r="MW17" s="34"/>
      <c r="MX17" s="124"/>
      <c r="MY17" s="34"/>
      <c r="MZ17" s="33"/>
      <c r="NA17" s="33"/>
      <c r="NB17" s="124"/>
      <c r="NC17" s="52">
        <f t="shared" si="4"/>
        <v>345750</v>
      </c>
      <c r="ND17" s="52">
        <f t="shared" si="4"/>
        <v>345750</v>
      </c>
      <c r="NE17" s="52">
        <f t="shared" si="4"/>
        <v>184791.1</v>
      </c>
      <c r="NF17" s="53"/>
      <c r="NG17" s="33"/>
      <c r="NH17" s="33"/>
      <c r="NI17" s="127"/>
      <c r="NJ17" s="34"/>
      <c r="NK17" s="33"/>
      <c r="NL17" s="33"/>
      <c r="NM17" s="127"/>
      <c r="NN17" s="33"/>
      <c r="NO17" s="33"/>
      <c r="NP17" s="33"/>
      <c r="NQ17" s="127"/>
      <c r="NR17" s="34"/>
      <c r="NS17" s="34"/>
      <c r="NT17" s="34"/>
      <c r="NU17" s="127"/>
      <c r="NV17" s="34"/>
      <c r="NW17" s="33"/>
      <c r="NX17" s="33"/>
      <c r="NY17" s="127"/>
      <c r="NZ17" s="34"/>
      <c r="OA17" s="34"/>
      <c r="OB17" s="33"/>
      <c r="OC17" s="127"/>
      <c r="OD17" s="34"/>
      <c r="OE17" s="34"/>
      <c r="OF17" s="33"/>
      <c r="OG17" s="127"/>
      <c r="OH17" s="34"/>
      <c r="OI17" s="34"/>
      <c r="OJ17" s="33"/>
      <c r="OK17" s="127"/>
      <c r="OL17" s="34"/>
      <c r="OM17" s="34"/>
      <c r="ON17" s="32"/>
      <c r="OO17" s="127"/>
      <c r="OP17" s="34"/>
      <c r="OQ17" s="34"/>
      <c r="OR17" s="34"/>
      <c r="OS17" s="127"/>
      <c r="OT17" s="34"/>
      <c r="OU17" s="34"/>
      <c r="OV17" s="32"/>
      <c r="OW17" s="127"/>
      <c r="OX17" s="34"/>
      <c r="OY17" s="34"/>
      <c r="OZ17" s="33"/>
      <c r="PA17" s="127"/>
      <c r="PB17" s="34"/>
      <c r="PC17" s="34"/>
      <c r="PD17" s="33"/>
      <c r="PE17" s="127"/>
      <c r="PF17" s="34"/>
      <c r="PG17" s="34"/>
      <c r="PH17" s="33"/>
      <c r="PI17" s="127"/>
      <c r="PJ17" s="34"/>
      <c r="PK17" s="33"/>
      <c r="PL17" s="32"/>
      <c r="PM17" s="127"/>
      <c r="PN17" s="34"/>
      <c r="PO17" s="33"/>
      <c r="PP17" s="33"/>
      <c r="PQ17" s="127"/>
      <c r="PR17" s="34">
        <v>345750</v>
      </c>
      <c r="PS17" s="34">
        <v>345750</v>
      </c>
      <c r="PT17" s="34">
        <v>184791.1</v>
      </c>
      <c r="PU17" s="127"/>
      <c r="PV17" s="34"/>
      <c r="PW17" s="34"/>
      <c r="PX17" s="33"/>
      <c r="PY17" s="124"/>
      <c r="PZ17" s="55">
        <f t="shared" si="5"/>
        <v>2006982</v>
      </c>
      <c r="QA17" s="55">
        <f t="shared" si="5"/>
        <v>2006982</v>
      </c>
      <c r="QB17" s="55">
        <f t="shared" si="5"/>
        <v>0</v>
      </c>
      <c r="QC17" s="53"/>
      <c r="QD17" s="53"/>
      <c r="QE17" s="32"/>
      <c r="QF17" s="127"/>
      <c r="QG17" s="34"/>
      <c r="QH17" s="34"/>
      <c r="QI17" s="34"/>
      <c r="QJ17" s="124"/>
      <c r="QK17" s="56"/>
      <c r="QL17" s="63"/>
      <c r="QM17" s="32"/>
      <c r="QN17" s="127"/>
      <c r="QO17" s="50"/>
      <c r="QP17" s="50"/>
      <c r="QQ17" s="50"/>
      <c r="QR17" s="120"/>
      <c r="QS17" s="34"/>
      <c r="QT17" s="34"/>
      <c r="QU17" s="34"/>
      <c r="QV17" s="124"/>
      <c r="QW17" s="34"/>
      <c r="QX17" s="34"/>
      <c r="QY17" s="32"/>
      <c r="QZ17" s="124"/>
      <c r="RA17" s="53"/>
      <c r="RB17" s="53"/>
      <c r="RC17" s="53"/>
      <c r="RD17" s="120"/>
      <c r="RE17" s="40"/>
      <c r="RF17" s="40"/>
      <c r="RG17" s="40"/>
      <c r="RH17" s="120"/>
      <c r="RI17" s="40"/>
      <c r="RJ17" s="40"/>
      <c r="RK17" s="40"/>
      <c r="RL17" s="120"/>
      <c r="RM17" s="40"/>
      <c r="RN17" s="33"/>
      <c r="RO17" s="32"/>
      <c r="RP17" s="124"/>
      <c r="RQ17" s="34"/>
      <c r="RR17" s="34"/>
      <c r="RS17" s="32"/>
      <c r="RT17" s="124"/>
      <c r="RU17" s="40"/>
      <c r="RV17" s="40"/>
      <c r="RW17" s="40"/>
      <c r="RX17" s="120"/>
      <c r="RY17" s="40">
        <v>2006982</v>
      </c>
      <c r="RZ17" s="40">
        <v>2006982</v>
      </c>
      <c r="SA17" s="32">
        <v>0</v>
      </c>
      <c r="SB17" s="124"/>
      <c r="SC17" s="40"/>
      <c r="SD17" s="40"/>
      <c r="SE17" s="32"/>
      <c r="SF17" s="124"/>
      <c r="SG17" s="40"/>
      <c r="SH17" s="40"/>
      <c r="SI17" s="32"/>
      <c r="SJ17" s="119"/>
      <c r="SK17" s="58"/>
      <c r="SL17" s="58"/>
      <c r="SM17" s="58"/>
      <c r="SN17" s="59"/>
      <c r="SO17" s="59"/>
      <c r="SP17" s="58"/>
      <c r="SQ17" s="58"/>
      <c r="SR17" s="58"/>
      <c r="SS17" s="58"/>
      <c r="ST17" s="58"/>
      <c r="SU17" s="58"/>
      <c r="SV17" s="58"/>
      <c r="SW17" s="58"/>
      <c r="SX17" s="58"/>
      <c r="SY17" s="58"/>
      <c r="SZ17" s="58"/>
      <c r="TA17" s="58"/>
      <c r="TB17" s="58"/>
      <c r="TC17" s="58"/>
      <c r="TD17" s="59"/>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5"/>
      <c r="WI17" s="5"/>
      <c r="WJ17" s="5"/>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row>
    <row r="18" spans="1:909" x14ac:dyDescent="0.25">
      <c r="A18" s="29" t="s">
        <v>374</v>
      </c>
      <c r="B18" s="30">
        <f t="shared" si="1"/>
        <v>4531097.74</v>
      </c>
      <c r="C18" s="30">
        <f t="shared" si="1"/>
        <v>4531097.74</v>
      </c>
      <c r="D18" s="30">
        <f t="shared" si="0"/>
        <v>3271211.0300000003</v>
      </c>
      <c r="E18" s="31">
        <f t="shared" si="2"/>
        <v>4253895.04</v>
      </c>
      <c r="F18" s="31">
        <f t="shared" si="2"/>
        <v>4253895.04</v>
      </c>
      <c r="G18" s="31">
        <f t="shared" si="2"/>
        <v>3176976.04</v>
      </c>
      <c r="H18" s="36">
        <v>3395800</v>
      </c>
      <c r="I18" s="36">
        <v>3395800</v>
      </c>
      <c r="J18" s="33">
        <v>2546851</v>
      </c>
      <c r="K18" s="124"/>
      <c r="L18" s="34"/>
      <c r="M18" s="34"/>
      <c r="N18" s="34"/>
      <c r="O18" s="124"/>
      <c r="P18" s="36">
        <v>858095.04</v>
      </c>
      <c r="Q18" s="36">
        <v>858095.04</v>
      </c>
      <c r="R18" s="60">
        <v>630125.04</v>
      </c>
      <c r="S18" s="124"/>
      <c r="T18" s="34"/>
      <c r="U18" s="34"/>
      <c r="V18" s="34"/>
      <c r="W18" s="124"/>
      <c r="X18" s="38">
        <f t="shared" si="3"/>
        <v>138902.70000000001</v>
      </c>
      <c r="Y18" s="38">
        <f t="shared" si="3"/>
        <v>138902.70000000001</v>
      </c>
      <c r="Z18" s="38">
        <f t="shared" si="3"/>
        <v>0</v>
      </c>
      <c r="AA18" s="32"/>
      <c r="AB18" s="33"/>
      <c r="AC18" s="33"/>
      <c r="AD18" s="124"/>
      <c r="AE18" s="34"/>
      <c r="AF18" s="33"/>
      <c r="AG18" s="33"/>
      <c r="AH18" s="124"/>
      <c r="AI18" s="33"/>
      <c r="AJ18" s="33"/>
      <c r="AK18" s="33"/>
      <c r="AL18" s="124"/>
      <c r="AM18" s="33"/>
      <c r="AN18" s="33"/>
      <c r="AO18" s="33"/>
      <c r="AP18" s="124"/>
      <c r="AQ18" s="34"/>
      <c r="AR18" s="34"/>
      <c r="AS18" s="34"/>
      <c r="AT18" s="124"/>
      <c r="AU18" s="33"/>
      <c r="AV18" s="33"/>
      <c r="AW18" s="33"/>
      <c r="AX18" s="124"/>
      <c r="AY18" s="34"/>
      <c r="AZ18" s="34"/>
      <c r="BA18" s="34"/>
      <c r="BB18" s="124"/>
      <c r="BC18" s="33"/>
      <c r="BD18" s="33"/>
      <c r="BE18" s="33"/>
      <c r="BF18" s="124"/>
      <c r="BG18" s="33"/>
      <c r="BH18" s="33"/>
      <c r="BI18" s="33"/>
      <c r="BJ18" s="124"/>
      <c r="BK18" s="34"/>
      <c r="BL18" s="34"/>
      <c r="BM18" s="34"/>
      <c r="BN18" s="124"/>
      <c r="BO18" s="33"/>
      <c r="BP18" s="33"/>
      <c r="BQ18" s="61"/>
      <c r="BR18" s="124"/>
      <c r="BS18" s="34"/>
      <c r="BT18" s="34"/>
      <c r="BU18" s="34"/>
      <c r="BV18" s="124"/>
      <c r="BW18" s="34"/>
      <c r="BX18" s="34"/>
      <c r="BY18" s="34"/>
      <c r="BZ18" s="124"/>
      <c r="CA18" s="34"/>
      <c r="CB18" s="34"/>
      <c r="CC18" s="34"/>
      <c r="CD18" s="124"/>
      <c r="CE18" s="34"/>
      <c r="CF18" s="33"/>
      <c r="CG18" s="33"/>
      <c r="CH18" s="124"/>
      <c r="CI18" s="33"/>
      <c r="CJ18" s="33"/>
      <c r="CK18" s="33"/>
      <c r="CL18" s="124"/>
      <c r="CM18" s="34"/>
      <c r="CN18" s="34"/>
      <c r="CO18" s="34"/>
      <c r="CP18" s="119"/>
      <c r="CQ18" s="34"/>
      <c r="CR18" s="34"/>
      <c r="CS18" s="34"/>
      <c r="CT18" s="119"/>
      <c r="CU18" s="34"/>
      <c r="CV18" s="33"/>
      <c r="CW18" s="33"/>
      <c r="CX18" s="124"/>
      <c r="CY18" s="41"/>
      <c r="CZ18" s="41"/>
      <c r="DA18" s="33"/>
      <c r="DB18" s="124"/>
      <c r="DC18" s="34"/>
      <c r="DD18" s="33"/>
      <c r="DE18" s="32"/>
      <c r="DF18" s="124"/>
      <c r="DG18" s="34"/>
      <c r="DH18" s="33"/>
      <c r="DI18" s="32"/>
      <c r="DJ18" s="124"/>
      <c r="DK18" s="34"/>
      <c r="DL18" s="33"/>
      <c r="DM18" s="32"/>
      <c r="DN18" s="124"/>
      <c r="DO18" s="33">
        <v>138902.70000000001</v>
      </c>
      <c r="DP18" s="33">
        <v>138902.70000000001</v>
      </c>
      <c r="DQ18" s="32"/>
      <c r="DR18" s="124"/>
      <c r="DS18" s="34"/>
      <c r="DT18" s="34"/>
      <c r="DU18" s="34"/>
      <c r="DV18" s="120"/>
      <c r="DW18" s="33"/>
      <c r="DX18" s="33"/>
      <c r="DY18" s="33"/>
      <c r="DZ18" s="124"/>
      <c r="EA18" s="33"/>
      <c r="EB18" s="33"/>
      <c r="EC18" s="33"/>
      <c r="ED18" s="124"/>
      <c r="EE18" s="33"/>
      <c r="EF18" s="33"/>
      <c r="EG18" s="33"/>
      <c r="EH18" s="124"/>
      <c r="EI18" s="32"/>
      <c r="EJ18" s="32"/>
      <c r="EK18" s="32"/>
      <c r="EL18" s="124"/>
      <c r="EM18" s="34"/>
      <c r="EN18" s="34"/>
      <c r="EO18" s="34"/>
      <c r="EP18" s="124"/>
      <c r="EQ18" s="34"/>
      <c r="ER18" s="34"/>
      <c r="ES18" s="34"/>
      <c r="ET18" s="120"/>
      <c r="EU18" s="33"/>
      <c r="EV18" s="33"/>
      <c r="EW18" s="33"/>
      <c r="EX18" s="124"/>
      <c r="EY18" s="34"/>
      <c r="EZ18" s="34"/>
      <c r="FA18" s="34"/>
      <c r="FB18" s="124"/>
      <c r="FC18" s="33"/>
      <c r="FD18" s="33"/>
      <c r="FE18" s="32"/>
      <c r="FF18" s="124"/>
      <c r="FG18" s="40"/>
      <c r="FH18" s="40"/>
      <c r="FI18" s="40"/>
      <c r="FJ18" s="124"/>
      <c r="FK18" s="40"/>
      <c r="FL18" s="40"/>
      <c r="FM18" s="40"/>
      <c r="FN18" s="124"/>
      <c r="FO18" s="33"/>
      <c r="FP18" s="33"/>
      <c r="FQ18" s="32"/>
      <c r="FR18" s="124"/>
      <c r="FS18" s="33"/>
      <c r="FT18" s="33"/>
      <c r="FU18" s="33"/>
      <c r="FV18" s="124"/>
      <c r="FW18" s="34"/>
      <c r="FX18" s="34"/>
      <c r="FY18" s="39"/>
      <c r="FZ18" s="124"/>
      <c r="GA18" s="33"/>
      <c r="GB18" s="33"/>
      <c r="GC18" s="32"/>
      <c r="GD18" s="124"/>
      <c r="GE18" s="32"/>
      <c r="GF18" s="32"/>
      <c r="GG18" s="32"/>
      <c r="GH18" s="124"/>
      <c r="GI18" s="32"/>
      <c r="GJ18" s="32"/>
      <c r="GK18" s="32"/>
      <c r="GL18" s="130"/>
      <c r="GM18" s="33"/>
      <c r="GN18" s="33"/>
      <c r="GO18" s="33"/>
      <c r="GP18" s="124"/>
      <c r="GQ18" s="40"/>
      <c r="GR18" s="37"/>
      <c r="GS18" s="32"/>
      <c r="GT18" s="124"/>
      <c r="GU18" s="34"/>
      <c r="GV18" s="33"/>
      <c r="GW18" s="32"/>
      <c r="GX18" s="130"/>
      <c r="GY18" s="33"/>
      <c r="GZ18" s="33"/>
      <c r="HA18" s="33"/>
      <c r="HB18" s="130"/>
      <c r="HC18" s="34"/>
      <c r="HD18" s="34"/>
      <c r="HE18" s="34"/>
      <c r="HF18" s="124"/>
      <c r="HG18" s="33"/>
      <c r="HH18" s="33"/>
      <c r="HI18" s="33"/>
      <c r="HJ18" s="124"/>
      <c r="HK18" s="33"/>
      <c r="HL18" s="33"/>
      <c r="HM18" s="32"/>
      <c r="HN18" s="124"/>
      <c r="HO18" s="32"/>
      <c r="HP18" s="32"/>
      <c r="HQ18" s="32"/>
      <c r="HR18" s="124"/>
      <c r="HS18" s="34"/>
      <c r="HT18" s="33"/>
      <c r="HU18" s="32"/>
      <c r="HV18" s="124"/>
      <c r="HW18" s="34"/>
      <c r="HX18" s="34"/>
      <c r="HY18" s="34"/>
      <c r="HZ18" s="124"/>
      <c r="IA18" s="34"/>
      <c r="IB18" s="34"/>
      <c r="IC18" s="34"/>
      <c r="ID18" s="119"/>
      <c r="IE18" s="34"/>
      <c r="IF18" s="32"/>
      <c r="IG18" s="32"/>
      <c r="IH18" s="124"/>
      <c r="II18" s="34"/>
      <c r="IJ18" s="33"/>
      <c r="IK18" s="33"/>
      <c r="IL18" s="124"/>
      <c r="IM18" s="33"/>
      <c r="IN18" s="33"/>
      <c r="IO18" s="33"/>
      <c r="IP18" s="124"/>
      <c r="IQ18" s="45"/>
      <c r="IR18" s="46"/>
      <c r="IS18" s="33"/>
      <c r="IT18" s="127"/>
      <c r="IU18" s="33"/>
      <c r="IV18" s="33"/>
      <c r="IW18" s="33"/>
      <c r="IX18" s="124"/>
      <c r="IY18" s="34"/>
      <c r="IZ18" s="33"/>
      <c r="JA18" s="33"/>
      <c r="JB18" s="127"/>
      <c r="JC18" s="34"/>
      <c r="JD18" s="34"/>
      <c r="JE18" s="34"/>
      <c r="JF18" s="124"/>
      <c r="JG18" s="34"/>
      <c r="JH18" s="34"/>
      <c r="JI18" s="33"/>
      <c r="JJ18" s="127"/>
      <c r="JK18" s="34"/>
      <c r="JL18" s="34"/>
      <c r="JM18" s="34"/>
      <c r="JN18" s="127"/>
      <c r="JO18" s="34"/>
      <c r="JP18" s="34"/>
      <c r="JQ18" s="34"/>
      <c r="JR18" s="119"/>
      <c r="JS18" s="33"/>
      <c r="JT18" s="33"/>
      <c r="JU18" s="33"/>
      <c r="JV18" s="127"/>
      <c r="JW18" s="34"/>
      <c r="JX18" s="33"/>
      <c r="JY18" s="33"/>
      <c r="JZ18" s="127"/>
      <c r="KA18" s="34"/>
      <c r="KB18" s="32"/>
      <c r="KC18" s="32"/>
      <c r="KD18" s="127"/>
      <c r="KE18" s="50"/>
      <c r="KF18" s="50"/>
      <c r="KG18" s="50"/>
      <c r="KH18" s="127"/>
      <c r="KI18" s="34"/>
      <c r="KJ18" s="34"/>
      <c r="KK18" s="34"/>
      <c r="KL18" s="127"/>
      <c r="KM18" s="34"/>
      <c r="KN18" s="36"/>
      <c r="KO18" s="32"/>
      <c r="KP18" s="127"/>
      <c r="KQ18" s="50"/>
      <c r="KR18" s="50"/>
      <c r="KS18" s="50"/>
      <c r="KT18" s="127"/>
      <c r="KU18" s="50"/>
      <c r="KV18" s="50"/>
      <c r="KW18" s="50"/>
      <c r="KX18" s="127"/>
      <c r="KY18" s="34"/>
      <c r="KZ18" s="34"/>
      <c r="LA18" s="33"/>
      <c r="LB18" s="127"/>
      <c r="LC18" s="34"/>
      <c r="LD18" s="39"/>
      <c r="LE18" s="34"/>
      <c r="LF18" s="127"/>
      <c r="LG18" s="34"/>
      <c r="LH18" s="34"/>
      <c r="LI18" s="33"/>
      <c r="LJ18" s="127"/>
      <c r="LK18" s="34"/>
      <c r="LL18" s="33"/>
      <c r="LM18" s="32"/>
      <c r="LN18" s="127"/>
      <c r="LO18" s="34"/>
      <c r="LP18" s="33"/>
      <c r="LQ18" s="33"/>
      <c r="LR18" s="127"/>
      <c r="LS18" s="50"/>
      <c r="LT18" s="50"/>
      <c r="LU18" s="50"/>
      <c r="LV18" s="127"/>
      <c r="LW18" s="50"/>
      <c r="LX18" s="50"/>
      <c r="LY18" s="50"/>
      <c r="LZ18" s="127"/>
      <c r="MA18" s="34"/>
      <c r="MB18" s="34"/>
      <c r="MC18" s="34"/>
      <c r="MD18" s="127"/>
      <c r="ME18" s="40"/>
      <c r="MF18" s="50"/>
      <c r="MG18" s="50"/>
      <c r="MH18" s="127"/>
      <c r="MI18" s="40"/>
      <c r="MJ18" s="50"/>
      <c r="MK18" s="50"/>
      <c r="ML18" s="127"/>
      <c r="MM18" s="34"/>
      <c r="MN18" s="34"/>
      <c r="MO18" s="34"/>
      <c r="MP18" s="127"/>
      <c r="MQ18" s="33"/>
      <c r="MR18" s="33"/>
      <c r="MS18" s="33"/>
      <c r="MT18" s="127"/>
      <c r="MU18" s="34"/>
      <c r="MV18" s="34"/>
      <c r="MW18" s="34"/>
      <c r="MX18" s="124"/>
      <c r="MY18" s="34"/>
      <c r="MZ18" s="33"/>
      <c r="NA18" s="33"/>
      <c r="NB18" s="124"/>
      <c r="NC18" s="52">
        <f t="shared" si="4"/>
        <v>138300</v>
      </c>
      <c r="ND18" s="52">
        <f t="shared" si="4"/>
        <v>138300</v>
      </c>
      <c r="NE18" s="52">
        <f t="shared" si="4"/>
        <v>94234.99</v>
      </c>
      <c r="NF18" s="53"/>
      <c r="NG18" s="33"/>
      <c r="NH18" s="33"/>
      <c r="NI18" s="127"/>
      <c r="NJ18" s="34"/>
      <c r="NK18" s="33"/>
      <c r="NL18" s="33"/>
      <c r="NM18" s="127"/>
      <c r="NN18" s="33"/>
      <c r="NO18" s="33"/>
      <c r="NP18" s="33"/>
      <c r="NQ18" s="127"/>
      <c r="NR18" s="34"/>
      <c r="NS18" s="34"/>
      <c r="NT18" s="34"/>
      <c r="NU18" s="127"/>
      <c r="NV18" s="34"/>
      <c r="NW18" s="33"/>
      <c r="NX18" s="33"/>
      <c r="NY18" s="127"/>
      <c r="NZ18" s="34"/>
      <c r="OA18" s="34"/>
      <c r="OB18" s="33"/>
      <c r="OC18" s="127"/>
      <c r="OD18" s="34"/>
      <c r="OE18" s="34"/>
      <c r="OF18" s="33"/>
      <c r="OG18" s="127"/>
      <c r="OH18" s="34"/>
      <c r="OI18" s="34"/>
      <c r="OJ18" s="33"/>
      <c r="OK18" s="127"/>
      <c r="OL18" s="34"/>
      <c r="OM18" s="34"/>
      <c r="ON18" s="32"/>
      <c r="OO18" s="127"/>
      <c r="OP18" s="34"/>
      <c r="OQ18" s="34"/>
      <c r="OR18" s="34"/>
      <c r="OS18" s="127"/>
      <c r="OT18" s="34"/>
      <c r="OU18" s="34"/>
      <c r="OV18" s="32"/>
      <c r="OW18" s="127"/>
      <c r="OX18" s="34"/>
      <c r="OY18" s="34"/>
      <c r="OZ18" s="33"/>
      <c r="PA18" s="127"/>
      <c r="PB18" s="34"/>
      <c r="PC18" s="34"/>
      <c r="PD18" s="33"/>
      <c r="PE18" s="127"/>
      <c r="PF18" s="34"/>
      <c r="PG18" s="34"/>
      <c r="PH18" s="33"/>
      <c r="PI18" s="127"/>
      <c r="PJ18" s="34"/>
      <c r="PK18" s="33"/>
      <c r="PL18" s="32"/>
      <c r="PM18" s="127"/>
      <c r="PN18" s="34"/>
      <c r="PO18" s="33"/>
      <c r="PP18" s="33"/>
      <c r="PQ18" s="127"/>
      <c r="PR18" s="34">
        <v>138300</v>
      </c>
      <c r="PS18" s="34">
        <v>138300</v>
      </c>
      <c r="PT18" s="34">
        <v>94234.99</v>
      </c>
      <c r="PU18" s="127"/>
      <c r="PV18" s="34"/>
      <c r="PW18" s="34"/>
      <c r="PX18" s="33"/>
      <c r="PY18" s="124"/>
      <c r="PZ18" s="55">
        <f t="shared" si="5"/>
        <v>0</v>
      </c>
      <c r="QA18" s="55">
        <f t="shared" si="5"/>
        <v>0</v>
      </c>
      <c r="QB18" s="55">
        <f t="shared" si="5"/>
        <v>0</v>
      </c>
      <c r="QC18" s="53"/>
      <c r="QD18" s="53"/>
      <c r="QE18" s="32"/>
      <c r="QF18" s="127"/>
      <c r="QG18" s="34"/>
      <c r="QH18" s="34"/>
      <c r="QI18" s="34"/>
      <c r="QJ18" s="124"/>
      <c r="QK18" s="56"/>
      <c r="QL18" s="63"/>
      <c r="QM18" s="32"/>
      <c r="QN18" s="127"/>
      <c r="QO18" s="50"/>
      <c r="QP18" s="50"/>
      <c r="QQ18" s="50"/>
      <c r="QR18" s="120"/>
      <c r="QS18" s="34"/>
      <c r="QT18" s="34"/>
      <c r="QU18" s="34"/>
      <c r="QV18" s="124"/>
      <c r="QW18" s="34"/>
      <c r="QX18" s="34"/>
      <c r="QY18" s="32"/>
      <c r="QZ18" s="124"/>
      <c r="RA18" s="53"/>
      <c r="RB18" s="53"/>
      <c r="RC18" s="53"/>
      <c r="RD18" s="120"/>
      <c r="RE18" s="40"/>
      <c r="RF18" s="40"/>
      <c r="RG18" s="40"/>
      <c r="RH18" s="120"/>
      <c r="RI18" s="40"/>
      <c r="RJ18" s="40"/>
      <c r="RK18" s="40"/>
      <c r="RL18" s="120"/>
      <c r="RM18" s="40"/>
      <c r="RN18" s="33"/>
      <c r="RO18" s="32"/>
      <c r="RP18" s="124"/>
      <c r="RQ18" s="34"/>
      <c r="RR18" s="34"/>
      <c r="RS18" s="32"/>
      <c r="RT18" s="124"/>
      <c r="RU18" s="40"/>
      <c r="RV18" s="40"/>
      <c r="RW18" s="40"/>
      <c r="RX18" s="120"/>
      <c r="RY18" s="40"/>
      <c r="RZ18" s="40"/>
      <c r="SA18" s="32"/>
      <c r="SB18" s="124"/>
      <c r="SC18" s="40"/>
      <c r="SD18" s="40"/>
      <c r="SE18" s="32"/>
      <c r="SF18" s="124"/>
      <c r="SG18" s="40"/>
      <c r="SH18" s="40"/>
      <c r="SI18" s="32"/>
      <c r="SJ18" s="119"/>
      <c r="SK18" s="58"/>
      <c r="SL18" s="58"/>
      <c r="SM18" s="58"/>
      <c r="SN18" s="59"/>
      <c r="SO18" s="59"/>
      <c r="SP18" s="58"/>
      <c r="SQ18" s="58"/>
      <c r="SR18" s="58"/>
      <c r="SS18" s="58"/>
      <c r="ST18" s="58"/>
      <c r="SU18" s="58"/>
      <c r="SV18" s="58"/>
      <c r="SW18" s="58"/>
      <c r="SX18" s="58"/>
      <c r="SY18" s="58"/>
      <c r="SZ18" s="58"/>
      <c r="TA18" s="58"/>
      <c r="TB18" s="58"/>
      <c r="TC18" s="58"/>
      <c r="TD18" s="59"/>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5"/>
      <c r="WI18" s="5"/>
      <c r="WJ18" s="5"/>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row>
    <row r="19" spans="1:909" x14ac:dyDescent="0.25">
      <c r="A19" s="29" t="s">
        <v>375</v>
      </c>
      <c r="B19" s="30">
        <f t="shared" si="1"/>
        <v>26118649.710000001</v>
      </c>
      <c r="C19" s="30">
        <f t="shared" si="1"/>
        <v>26118649.710000001</v>
      </c>
      <c r="D19" s="30">
        <f t="shared" si="0"/>
        <v>22151156.310000002</v>
      </c>
      <c r="E19" s="31">
        <f t="shared" si="2"/>
        <v>8002040.0299999993</v>
      </c>
      <c r="F19" s="31">
        <f t="shared" si="2"/>
        <v>8002040.0299999993</v>
      </c>
      <c r="G19" s="31">
        <f t="shared" si="2"/>
        <v>5959757.0300000003</v>
      </c>
      <c r="H19" s="36">
        <v>5612000</v>
      </c>
      <c r="I19" s="36">
        <v>5612000</v>
      </c>
      <c r="J19" s="33">
        <v>4209002</v>
      </c>
      <c r="K19" s="124"/>
      <c r="L19" s="34"/>
      <c r="M19" s="34"/>
      <c r="N19" s="34"/>
      <c r="O19" s="124"/>
      <c r="P19" s="36">
        <v>2390040.0299999998</v>
      </c>
      <c r="Q19" s="36">
        <v>2390040.0299999998</v>
      </c>
      <c r="R19" s="60">
        <v>1750755.03</v>
      </c>
      <c r="S19" s="124"/>
      <c r="T19" s="34"/>
      <c r="U19" s="34"/>
      <c r="V19" s="34"/>
      <c r="W19" s="124"/>
      <c r="X19" s="38">
        <f t="shared" si="3"/>
        <v>17978309.68</v>
      </c>
      <c r="Y19" s="38">
        <f t="shared" si="3"/>
        <v>17978309.68</v>
      </c>
      <c r="Z19" s="38">
        <f t="shared" si="3"/>
        <v>16115460.359999999</v>
      </c>
      <c r="AA19" s="32"/>
      <c r="AB19" s="33"/>
      <c r="AC19" s="33"/>
      <c r="AD19" s="124"/>
      <c r="AE19" s="34"/>
      <c r="AF19" s="33"/>
      <c r="AG19" s="33"/>
      <c r="AH19" s="124"/>
      <c r="AI19" s="33"/>
      <c r="AJ19" s="33"/>
      <c r="AK19" s="33"/>
      <c r="AL19" s="124"/>
      <c r="AM19" s="33"/>
      <c r="AN19" s="33"/>
      <c r="AO19" s="33"/>
      <c r="AP19" s="124"/>
      <c r="AQ19" s="34"/>
      <c r="AR19" s="34"/>
      <c r="AS19" s="34"/>
      <c r="AT19" s="124"/>
      <c r="AU19" s="33"/>
      <c r="AV19" s="33"/>
      <c r="AW19" s="33"/>
      <c r="AX19" s="124"/>
      <c r="AY19" s="34"/>
      <c r="AZ19" s="34"/>
      <c r="BA19" s="34"/>
      <c r="BB19" s="124"/>
      <c r="BC19" s="33"/>
      <c r="BD19" s="33"/>
      <c r="BE19" s="33"/>
      <c r="BF19" s="124"/>
      <c r="BG19" s="33"/>
      <c r="BH19" s="33"/>
      <c r="BI19" s="33"/>
      <c r="BJ19" s="124"/>
      <c r="BK19" s="34"/>
      <c r="BL19" s="34"/>
      <c r="BM19" s="34"/>
      <c r="BN19" s="124"/>
      <c r="BO19" s="33"/>
      <c r="BP19" s="33"/>
      <c r="BQ19" s="61"/>
      <c r="BR19" s="124"/>
      <c r="BS19" s="34"/>
      <c r="BT19" s="34"/>
      <c r="BU19" s="34"/>
      <c r="BV19" s="124"/>
      <c r="BW19" s="34"/>
      <c r="BX19" s="34"/>
      <c r="BY19" s="34"/>
      <c r="BZ19" s="124"/>
      <c r="CA19" s="34"/>
      <c r="CB19" s="34"/>
      <c r="CC19" s="34"/>
      <c r="CD19" s="124"/>
      <c r="CE19" s="34"/>
      <c r="CF19" s="33"/>
      <c r="CG19" s="33"/>
      <c r="CH19" s="124"/>
      <c r="CI19" s="33"/>
      <c r="CJ19" s="33"/>
      <c r="CK19" s="33"/>
      <c r="CL19" s="124"/>
      <c r="CM19" s="34"/>
      <c r="CN19" s="34"/>
      <c r="CO19" s="34"/>
      <c r="CP19" s="119"/>
      <c r="CQ19" s="34"/>
      <c r="CR19" s="34"/>
      <c r="CS19" s="34"/>
      <c r="CT19" s="119"/>
      <c r="CU19" s="34"/>
      <c r="CV19" s="33"/>
      <c r="CW19" s="33"/>
      <c r="CX19" s="124"/>
      <c r="CY19" s="41"/>
      <c r="CZ19" s="41"/>
      <c r="DA19" s="33"/>
      <c r="DB19" s="124"/>
      <c r="DC19" s="34"/>
      <c r="DD19" s="33"/>
      <c r="DE19" s="32"/>
      <c r="DF19" s="124"/>
      <c r="DG19" s="34"/>
      <c r="DH19" s="33"/>
      <c r="DI19" s="32"/>
      <c r="DJ19" s="124"/>
      <c r="DK19" s="34"/>
      <c r="DL19" s="33"/>
      <c r="DM19" s="32"/>
      <c r="DN19" s="124"/>
      <c r="DO19" s="33"/>
      <c r="DP19" s="33"/>
      <c r="DQ19" s="32"/>
      <c r="DR19" s="124"/>
      <c r="DS19" s="34"/>
      <c r="DT19" s="34"/>
      <c r="DU19" s="34"/>
      <c r="DV19" s="120"/>
      <c r="DW19" s="33"/>
      <c r="DX19" s="33"/>
      <c r="DY19" s="33"/>
      <c r="DZ19" s="124"/>
      <c r="EA19" s="33"/>
      <c r="EB19" s="33"/>
      <c r="EC19" s="33"/>
      <c r="ED19" s="124"/>
      <c r="EE19" s="33"/>
      <c r="EF19" s="33"/>
      <c r="EG19" s="33"/>
      <c r="EH19" s="124"/>
      <c r="EI19" s="32"/>
      <c r="EJ19" s="32"/>
      <c r="EK19" s="32"/>
      <c r="EL19" s="124"/>
      <c r="EM19" s="34"/>
      <c r="EN19" s="34"/>
      <c r="EO19" s="34"/>
      <c r="EP19" s="124"/>
      <c r="EQ19" s="34"/>
      <c r="ER19" s="34"/>
      <c r="ES19" s="34"/>
      <c r="ET19" s="120"/>
      <c r="EU19" s="33">
        <v>999600</v>
      </c>
      <c r="EV19" s="33">
        <v>999600</v>
      </c>
      <c r="EW19" s="33">
        <v>999600</v>
      </c>
      <c r="EX19" s="124"/>
      <c r="EY19" s="34"/>
      <c r="EZ19" s="34"/>
      <c r="FA19" s="34"/>
      <c r="FB19" s="124"/>
      <c r="FC19" s="33"/>
      <c r="FD19" s="33"/>
      <c r="FE19" s="32"/>
      <c r="FF19" s="124"/>
      <c r="FG19" s="40"/>
      <c r="FH19" s="40"/>
      <c r="FI19" s="40"/>
      <c r="FJ19" s="124"/>
      <c r="FK19" s="40"/>
      <c r="FL19" s="40"/>
      <c r="FM19" s="40"/>
      <c r="FN19" s="124"/>
      <c r="FO19" s="33"/>
      <c r="FP19" s="33"/>
      <c r="FQ19" s="32"/>
      <c r="FR19" s="124"/>
      <c r="FS19" s="33"/>
      <c r="FT19" s="33"/>
      <c r="FU19" s="33"/>
      <c r="FV19" s="124"/>
      <c r="FW19" s="34"/>
      <c r="FX19" s="34"/>
      <c r="FY19" s="39"/>
      <c r="FZ19" s="124"/>
      <c r="GA19" s="33"/>
      <c r="GB19" s="33"/>
      <c r="GC19" s="32"/>
      <c r="GD19" s="124"/>
      <c r="GE19" s="32"/>
      <c r="GF19" s="32"/>
      <c r="GG19" s="32"/>
      <c r="GH19" s="124"/>
      <c r="GI19" s="32"/>
      <c r="GJ19" s="32"/>
      <c r="GK19" s="32"/>
      <c r="GL19" s="130"/>
      <c r="GM19" s="33">
        <v>16178709.68</v>
      </c>
      <c r="GN19" s="33">
        <v>16178709.68</v>
      </c>
      <c r="GO19" s="33">
        <v>14315860.359999999</v>
      </c>
      <c r="GP19" s="124"/>
      <c r="GQ19" s="40"/>
      <c r="GR19" s="37"/>
      <c r="GS19" s="32"/>
      <c r="GT19" s="124"/>
      <c r="GU19" s="34"/>
      <c r="GV19" s="33"/>
      <c r="GW19" s="32"/>
      <c r="GX19" s="130"/>
      <c r="GY19" s="33"/>
      <c r="GZ19" s="33"/>
      <c r="HA19" s="33"/>
      <c r="HB19" s="130"/>
      <c r="HC19" s="34"/>
      <c r="HD19" s="34"/>
      <c r="HE19" s="34"/>
      <c r="HF19" s="124"/>
      <c r="HG19" s="33"/>
      <c r="HH19" s="33"/>
      <c r="HI19" s="33"/>
      <c r="HJ19" s="124"/>
      <c r="HK19" s="33"/>
      <c r="HL19" s="33"/>
      <c r="HM19" s="32"/>
      <c r="HN19" s="124"/>
      <c r="HO19" s="32">
        <v>800000</v>
      </c>
      <c r="HP19" s="32">
        <v>800000</v>
      </c>
      <c r="HQ19" s="32">
        <v>800000</v>
      </c>
      <c r="HR19" s="124"/>
      <c r="HS19" s="34"/>
      <c r="HT19" s="33"/>
      <c r="HU19" s="32"/>
      <c r="HV19" s="124"/>
      <c r="HW19" s="34"/>
      <c r="HX19" s="34"/>
      <c r="HY19" s="34"/>
      <c r="HZ19" s="124"/>
      <c r="IA19" s="34"/>
      <c r="IB19" s="34"/>
      <c r="IC19" s="34"/>
      <c r="ID19" s="119"/>
      <c r="IE19" s="34"/>
      <c r="IF19" s="32"/>
      <c r="IG19" s="32"/>
      <c r="IH19" s="124"/>
      <c r="II19" s="34"/>
      <c r="IJ19" s="33"/>
      <c r="IK19" s="33"/>
      <c r="IL19" s="124"/>
      <c r="IM19" s="33"/>
      <c r="IN19" s="33"/>
      <c r="IO19" s="33"/>
      <c r="IP19" s="124"/>
      <c r="IQ19" s="45"/>
      <c r="IR19" s="46"/>
      <c r="IS19" s="33"/>
      <c r="IT19" s="127"/>
      <c r="IU19" s="33"/>
      <c r="IV19" s="33"/>
      <c r="IW19" s="33"/>
      <c r="IX19" s="124"/>
      <c r="IY19" s="34"/>
      <c r="IZ19" s="33"/>
      <c r="JA19" s="33"/>
      <c r="JB19" s="127"/>
      <c r="JC19" s="34"/>
      <c r="JD19" s="34"/>
      <c r="JE19" s="34"/>
      <c r="JF19" s="124"/>
      <c r="JG19" s="34"/>
      <c r="JH19" s="34"/>
      <c r="JI19" s="33"/>
      <c r="JJ19" s="127"/>
      <c r="JK19" s="34"/>
      <c r="JL19" s="34"/>
      <c r="JM19" s="34"/>
      <c r="JN19" s="127"/>
      <c r="JO19" s="34"/>
      <c r="JP19" s="34"/>
      <c r="JQ19" s="34"/>
      <c r="JR19" s="119"/>
      <c r="JS19" s="33"/>
      <c r="JT19" s="33"/>
      <c r="JU19" s="33"/>
      <c r="JV19" s="127"/>
      <c r="JW19" s="34"/>
      <c r="JX19" s="33"/>
      <c r="JY19" s="33"/>
      <c r="JZ19" s="127"/>
      <c r="KA19" s="34"/>
      <c r="KB19" s="32"/>
      <c r="KC19" s="32"/>
      <c r="KD19" s="127"/>
      <c r="KE19" s="50"/>
      <c r="KF19" s="50"/>
      <c r="KG19" s="50"/>
      <c r="KH19" s="127"/>
      <c r="KI19" s="34"/>
      <c r="KJ19" s="34"/>
      <c r="KK19" s="34"/>
      <c r="KL19" s="127"/>
      <c r="KM19" s="34"/>
      <c r="KN19" s="36"/>
      <c r="KO19" s="32"/>
      <c r="KP19" s="127"/>
      <c r="KQ19" s="50"/>
      <c r="KR19" s="50"/>
      <c r="KS19" s="50"/>
      <c r="KT19" s="127"/>
      <c r="KU19" s="50"/>
      <c r="KV19" s="50"/>
      <c r="KW19" s="50"/>
      <c r="KX19" s="127"/>
      <c r="KY19" s="34"/>
      <c r="KZ19" s="34"/>
      <c r="LA19" s="33"/>
      <c r="LB19" s="127"/>
      <c r="LC19" s="34"/>
      <c r="LD19" s="39"/>
      <c r="LE19" s="34"/>
      <c r="LF19" s="127"/>
      <c r="LG19" s="34"/>
      <c r="LH19" s="34"/>
      <c r="LI19" s="33"/>
      <c r="LJ19" s="127"/>
      <c r="LK19" s="34"/>
      <c r="LL19" s="33"/>
      <c r="LM19" s="32"/>
      <c r="LN19" s="127"/>
      <c r="LO19" s="34"/>
      <c r="LP19" s="33"/>
      <c r="LQ19" s="33"/>
      <c r="LR19" s="127"/>
      <c r="LS19" s="50"/>
      <c r="LT19" s="50"/>
      <c r="LU19" s="50"/>
      <c r="LV19" s="127"/>
      <c r="LW19" s="50"/>
      <c r="LX19" s="50"/>
      <c r="LY19" s="50"/>
      <c r="LZ19" s="127"/>
      <c r="MA19" s="34"/>
      <c r="MB19" s="34"/>
      <c r="MC19" s="34"/>
      <c r="MD19" s="127"/>
      <c r="ME19" s="40"/>
      <c r="MF19" s="50"/>
      <c r="MG19" s="50"/>
      <c r="MH19" s="127"/>
      <c r="MI19" s="40"/>
      <c r="MJ19" s="50"/>
      <c r="MK19" s="50"/>
      <c r="ML19" s="127"/>
      <c r="MM19" s="34"/>
      <c r="MN19" s="34"/>
      <c r="MO19" s="34"/>
      <c r="MP19" s="127"/>
      <c r="MQ19" s="33"/>
      <c r="MR19" s="33"/>
      <c r="MS19" s="33"/>
      <c r="MT19" s="127"/>
      <c r="MU19" s="34"/>
      <c r="MV19" s="34"/>
      <c r="MW19" s="34"/>
      <c r="MX19" s="124"/>
      <c r="MY19" s="34"/>
      <c r="MZ19" s="33"/>
      <c r="NA19" s="33"/>
      <c r="NB19" s="124"/>
      <c r="NC19" s="52">
        <f t="shared" si="4"/>
        <v>138300</v>
      </c>
      <c r="ND19" s="52">
        <f t="shared" si="4"/>
        <v>138300</v>
      </c>
      <c r="NE19" s="52">
        <f t="shared" si="4"/>
        <v>75938.92</v>
      </c>
      <c r="NF19" s="53"/>
      <c r="NG19" s="33"/>
      <c r="NH19" s="33"/>
      <c r="NI19" s="127"/>
      <c r="NJ19" s="34"/>
      <c r="NK19" s="33"/>
      <c r="NL19" s="33"/>
      <c r="NM19" s="127"/>
      <c r="NN19" s="33"/>
      <c r="NO19" s="33"/>
      <c r="NP19" s="33"/>
      <c r="NQ19" s="127"/>
      <c r="NR19" s="34"/>
      <c r="NS19" s="34"/>
      <c r="NT19" s="34"/>
      <c r="NU19" s="127"/>
      <c r="NV19" s="34"/>
      <c r="NW19" s="33"/>
      <c r="NX19" s="33"/>
      <c r="NY19" s="127"/>
      <c r="NZ19" s="34"/>
      <c r="OA19" s="34"/>
      <c r="OB19" s="33"/>
      <c r="OC19" s="127"/>
      <c r="OD19" s="34"/>
      <c r="OE19" s="34"/>
      <c r="OF19" s="33"/>
      <c r="OG19" s="127"/>
      <c r="OH19" s="34"/>
      <c r="OI19" s="34"/>
      <c r="OJ19" s="33"/>
      <c r="OK19" s="127"/>
      <c r="OL19" s="34"/>
      <c r="OM19" s="34"/>
      <c r="ON19" s="32"/>
      <c r="OO19" s="127"/>
      <c r="OP19" s="34"/>
      <c r="OQ19" s="34"/>
      <c r="OR19" s="34"/>
      <c r="OS19" s="127"/>
      <c r="OT19" s="34"/>
      <c r="OU19" s="34"/>
      <c r="OV19" s="32"/>
      <c r="OW19" s="127"/>
      <c r="OX19" s="34"/>
      <c r="OY19" s="34"/>
      <c r="OZ19" s="33"/>
      <c r="PA19" s="127"/>
      <c r="PB19" s="34"/>
      <c r="PC19" s="34"/>
      <c r="PD19" s="33"/>
      <c r="PE19" s="127"/>
      <c r="PF19" s="34"/>
      <c r="PG19" s="34"/>
      <c r="PH19" s="33"/>
      <c r="PI19" s="127"/>
      <c r="PJ19" s="34"/>
      <c r="PK19" s="33"/>
      <c r="PL19" s="32"/>
      <c r="PM19" s="127"/>
      <c r="PN19" s="34"/>
      <c r="PO19" s="33"/>
      <c r="PP19" s="33"/>
      <c r="PQ19" s="127"/>
      <c r="PR19" s="34">
        <v>138300</v>
      </c>
      <c r="PS19" s="34">
        <v>138300</v>
      </c>
      <c r="PT19" s="34">
        <v>75938.92</v>
      </c>
      <c r="PU19" s="127"/>
      <c r="PV19" s="34"/>
      <c r="PW19" s="34"/>
      <c r="PX19" s="33"/>
      <c r="PY19" s="124"/>
      <c r="PZ19" s="55">
        <f t="shared" si="5"/>
        <v>0</v>
      </c>
      <c r="QA19" s="55">
        <f t="shared" si="5"/>
        <v>0</v>
      </c>
      <c r="QB19" s="55">
        <f t="shared" si="5"/>
        <v>0</v>
      </c>
      <c r="QC19" s="53"/>
      <c r="QD19" s="53"/>
      <c r="QE19" s="32"/>
      <c r="QF19" s="127"/>
      <c r="QG19" s="34"/>
      <c r="QH19" s="34"/>
      <c r="QI19" s="34"/>
      <c r="QJ19" s="124"/>
      <c r="QK19" s="56"/>
      <c r="QL19" s="63"/>
      <c r="QM19" s="32"/>
      <c r="QN19" s="127"/>
      <c r="QO19" s="50"/>
      <c r="QP19" s="50"/>
      <c r="QQ19" s="50"/>
      <c r="QR19" s="120"/>
      <c r="QS19" s="34"/>
      <c r="QT19" s="34"/>
      <c r="QU19" s="34"/>
      <c r="QV19" s="124"/>
      <c r="QW19" s="34"/>
      <c r="QX19" s="34"/>
      <c r="QY19" s="32"/>
      <c r="QZ19" s="124"/>
      <c r="RA19" s="53"/>
      <c r="RB19" s="53"/>
      <c r="RC19" s="53"/>
      <c r="RD19" s="120"/>
      <c r="RE19" s="40"/>
      <c r="RF19" s="40"/>
      <c r="RG19" s="40"/>
      <c r="RH19" s="120"/>
      <c r="RI19" s="40"/>
      <c r="RJ19" s="40"/>
      <c r="RK19" s="40"/>
      <c r="RL19" s="120"/>
      <c r="RM19" s="40"/>
      <c r="RN19" s="33"/>
      <c r="RO19" s="32"/>
      <c r="RP19" s="124"/>
      <c r="RQ19" s="34"/>
      <c r="RR19" s="34"/>
      <c r="RS19" s="32"/>
      <c r="RT19" s="124"/>
      <c r="RU19" s="40"/>
      <c r="RV19" s="40"/>
      <c r="RW19" s="40"/>
      <c r="RX19" s="120"/>
      <c r="RY19" s="40"/>
      <c r="RZ19" s="40"/>
      <c r="SA19" s="32"/>
      <c r="SB19" s="124"/>
      <c r="SC19" s="40"/>
      <c r="SD19" s="40"/>
      <c r="SE19" s="32"/>
      <c r="SF19" s="124"/>
      <c r="SG19" s="40"/>
      <c r="SH19" s="40"/>
      <c r="SI19" s="32"/>
      <c r="SJ19" s="119"/>
      <c r="SK19" s="58"/>
      <c r="SL19" s="58"/>
      <c r="SM19" s="58"/>
      <c r="SN19" s="59"/>
      <c r="SO19" s="59"/>
      <c r="SP19" s="58"/>
      <c r="SQ19" s="58"/>
      <c r="SR19" s="58"/>
      <c r="SS19" s="58"/>
      <c r="ST19" s="58"/>
      <c r="SU19" s="58"/>
      <c r="SV19" s="58"/>
      <c r="SW19" s="58"/>
      <c r="SX19" s="58"/>
      <c r="SY19" s="58"/>
      <c r="SZ19" s="58"/>
      <c r="TA19" s="58"/>
      <c r="TB19" s="58"/>
      <c r="TC19" s="58"/>
      <c r="TD19" s="59"/>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5"/>
      <c r="WI19" s="5"/>
      <c r="WJ19" s="5"/>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row>
    <row r="20" spans="1:909" x14ac:dyDescent="0.25">
      <c r="A20" s="29" t="s">
        <v>376</v>
      </c>
      <c r="B20" s="30">
        <f t="shared" si="1"/>
        <v>4241133</v>
      </c>
      <c r="C20" s="30">
        <f t="shared" si="1"/>
        <v>4241133</v>
      </c>
      <c r="D20" s="30">
        <f t="shared" si="0"/>
        <v>3239807.4</v>
      </c>
      <c r="E20" s="31">
        <f t="shared" si="2"/>
        <v>3799366.86</v>
      </c>
      <c r="F20" s="31">
        <f t="shared" si="2"/>
        <v>3799366.86</v>
      </c>
      <c r="G20" s="31">
        <f t="shared" si="2"/>
        <v>2839804.86</v>
      </c>
      <c r="H20" s="36">
        <v>2949400</v>
      </c>
      <c r="I20" s="36">
        <v>2949400</v>
      </c>
      <c r="J20" s="33">
        <v>2212051</v>
      </c>
      <c r="K20" s="124"/>
      <c r="L20" s="34"/>
      <c r="M20" s="34"/>
      <c r="N20" s="34"/>
      <c r="O20" s="124"/>
      <c r="P20" s="36">
        <v>849966.86</v>
      </c>
      <c r="Q20" s="36">
        <v>849966.86</v>
      </c>
      <c r="R20" s="60">
        <v>627753.86</v>
      </c>
      <c r="S20" s="124"/>
      <c r="T20" s="34"/>
      <c r="U20" s="34"/>
      <c r="V20" s="34"/>
      <c r="W20" s="124"/>
      <c r="X20" s="38">
        <f t="shared" si="3"/>
        <v>303466.14</v>
      </c>
      <c r="Y20" s="38">
        <f t="shared" si="3"/>
        <v>303466.14</v>
      </c>
      <c r="Z20" s="38">
        <f t="shared" si="3"/>
        <v>303466.14</v>
      </c>
      <c r="AA20" s="32"/>
      <c r="AB20" s="33"/>
      <c r="AC20" s="33"/>
      <c r="AD20" s="124"/>
      <c r="AE20" s="34"/>
      <c r="AF20" s="33"/>
      <c r="AG20" s="33"/>
      <c r="AH20" s="124"/>
      <c r="AI20" s="33"/>
      <c r="AJ20" s="33"/>
      <c r="AK20" s="33"/>
      <c r="AL20" s="124"/>
      <c r="AM20" s="33"/>
      <c r="AN20" s="33"/>
      <c r="AO20" s="33"/>
      <c r="AP20" s="124"/>
      <c r="AQ20" s="34"/>
      <c r="AR20" s="34"/>
      <c r="AS20" s="34"/>
      <c r="AT20" s="124"/>
      <c r="AU20" s="33"/>
      <c r="AV20" s="33"/>
      <c r="AW20" s="33"/>
      <c r="AX20" s="124"/>
      <c r="AY20" s="34"/>
      <c r="AZ20" s="34"/>
      <c r="BA20" s="34"/>
      <c r="BB20" s="124"/>
      <c r="BC20" s="33"/>
      <c r="BD20" s="33"/>
      <c r="BE20" s="33"/>
      <c r="BF20" s="124"/>
      <c r="BG20" s="33"/>
      <c r="BH20" s="33"/>
      <c r="BI20" s="33"/>
      <c r="BJ20" s="124"/>
      <c r="BK20" s="34"/>
      <c r="BL20" s="34"/>
      <c r="BM20" s="34"/>
      <c r="BN20" s="124"/>
      <c r="BO20" s="33"/>
      <c r="BP20" s="33"/>
      <c r="BQ20" s="61"/>
      <c r="BR20" s="124"/>
      <c r="BS20" s="34"/>
      <c r="BT20" s="34"/>
      <c r="BU20" s="34"/>
      <c r="BV20" s="124"/>
      <c r="BW20" s="34"/>
      <c r="BX20" s="34"/>
      <c r="BY20" s="34"/>
      <c r="BZ20" s="124"/>
      <c r="CA20" s="34"/>
      <c r="CB20" s="34"/>
      <c r="CC20" s="34"/>
      <c r="CD20" s="124"/>
      <c r="CE20" s="34"/>
      <c r="CF20" s="33"/>
      <c r="CG20" s="33"/>
      <c r="CH20" s="124"/>
      <c r="CI20" s="33"/>
      <c r="CJ20" s="33"/>
      <c r="CK20" s="33"/>
      <c r="CL20" s="124"/>
      <c r="CM20" s="34"/>
      <c r="CN20" s="34"/>
      <c r="CO20" s="34"/>
      <c r="CP20" s="119"/>
      <c r="CQ20" s="34"/>
      <c r="CR20" s="34"/>
      <c r="CS20" s="34"/>
      <c r="CT20" s="119"/>
      <c r="CU20" s="34"/>
      <c r="CV20" s="33"/>
      <c r="CW20" s="33"/>
      <c r="CX20" s="124"/>
      <c r="CY20" s="41"/>
      <c r="CZ20" s="41"/>
      <c r="DA20" s="33"/>
      <c r="DB20" s="124"/>
      <c r="DC20" s="34"/>
      <c r="DD20" s="33"/>
      <c r="DE20" s="32"/>
      <c r="DF20" s="124"/>
      <c r="DG20" s="34"/>
      <c r="DH20" s="33"/>
      <c r="DI20" s="32"/>
      <c r="DJ20" s="124"/>
      <c r="DK20" s="34"/>
      <c r="DL20" s="33"/>
      <c r="DM20" s="32"/>
      <c r="DN20" s="124"/>
      <c r="DO20" s="33"/>
      <c r="DP20" s="33"/>
      <c r="DQ20" s="32"/>
      <c r="DR20" s="124"/>
      <c r="DS20" s="34"/>
      <c r="DT20" s="34"/>
      <c r="DU20" s="34"/>
      <c r="DV20" s="120"/>
      <c r="DW20" s="33"/>
      <c r="DX20" s="33"/>
      <c r="DY20" s="33"/>
      <c r="DZ20" s="124"/>
      <c r="EA20" s="33"/>
      <c r="EB20" s="33"/>
      <c r="EC20" s="33"/>
      <c r="ED20" s="124"/>
      <c r="EE20" s="33"/>
      <c r="EF20" s="33"/>
      <c r="EG20" s="33"/>
      <c r="EH20" s="124"/>
      <c r="EI20" s="32"/>
      <c r="EJ20" s="32"/>
      <c r="EK20" s="32"/>
      <c r="EL20" s="124"/>
      <c r="EM20" s="34"/>
      <c r="EN20" s="34"/>
      <c r="EO20" s="34"/>
      <c r="EP20" s="124"/>
      <c r="EQ20" s="34"/>
      <c r="ER20" s="34"/>
      <c r="ES20" s="34"/>
      <c r="ET20" s="120"/>
      <c r="EU20" s="33">
        <v>303466.14</v>
      </c>
      <c r="EV20" s="33">
        <v>303466.14</v>
      </c>
      <c r="EW20" s="33">
        <v>303466.14</v>
      </c>
      <c r="EX20" s="124"/>
      <c r="EY20" s="34"/>
      <c r="EZ20" s="34"/>
      <c r="FA20" s="34"/>
      <c r="FB20" s="124"/>
      <c r="FC20" s="33"/>
      <c r="FD20" s="33"/>
      <c r="FE20" s="32"/>
      <c r="FF20" s="124"/>
      <c r="FG20" s="40"/>
      <c r="FH20" s="40"/>
      <c r="FI20" s="40"/>
      <c r="FJ20" s="124"/>
      <c r="FK20" s="40"/>
      <c r="FL20" s="40"/>
      <c r="FM20" s="40"/>
      <c r="FN20" s="124"/>
      <c r="FO20" s="33"/>
      <c r="FP20" s="33"/>
      <c r="FQ20" s="32"/>
      <c r="FR20" s="124"/>
      <c r="FS20" s="33"/>
      <c r="FT20" s="33"/>
      <c r="FU20" s="33"/>
      <c r="FV20" s="124"/>
      <c r="FW20" s="34"/>
      <c r="FX20" s="34"/>
      <c r="FY20" s="39"/>
      <c r="FZ20" s="124"/>
      <c r="GA20" s="33"/>
      <c r="GB20" s="33"/>
      <c r="GC20" s="32"/>
      <c r="GD20" s="124"/>
      <c r="GE20" s="32"/>
      <c r="GF20" s="32"/>
      <c r="GG20" s="32"/>
      <c r="GH20" s="124"/>
      <c r="GI20" s="32"/>
      <c r="GJ20" s="32"/>
      <c r="GK20" s="32"/>
      <c r="GL20" s="130"/>
      <c r="GM20" s="33"/>
      <c r="GN20" s="33"/>
      <c r="GO20" s="33"/>
      <c r="GP20" s="124"/>
      <c r="GQ20" s="40"/>
      <c r="GR20" s="37"/>
      <c r="GS20" s="32"/>
      <c r="GT20" s="124"/>
      <c r="GU20" s="34"/>
      <c r="GV20" s="33"/>
      <c r="GW20" s="32"/>
      <c r="GX20" s="130"/>
      <c r="GY20" s="33"/>
      <c r="GZ20" s="33"/>
      <c r="HA20" s="33"/>
      <c r="HB20" s="130"/>
      <c r="HC20" s="34"/>
      <c r="HD20" s="34"/>
      <c r="HE20" s="34"/>
      <c r="HF20" s="124"/>
      <c r="HG20" s="33"/>
      <c r="HH20" s="33"/>
      <c r="HI20" s="33"/>
      <c r="HJ20" s="124"/>
      <c r="HK20" s="33"/>
      <c r="HL20" s="33"/>
      <c r="HM20" s="32"/>
      <c r="HN20" s="124"/>
      <c r="HO20" s="32"/>
      <c r="HP20" s="32"/>
      <c r="HQ20" s="32"/>
      <c r="HR20" s="124"/>
      <c r="HS20" s="34"/>
      <c r="HT20" s="33"/>
      <c r="HU20" s="32"/>
      <c r="HV20" s="124"/>
      <c r="HW20" s="34"/>
      <c r="HX20" s="34"/>
      <c r="HY20" s="34"/>
      <c r="HZ20" s="124"/>
      <c r="IA20" s="34"/>
      <c r="IB20" s="34"/>
      <c r="IC20" s="34"/>
      <c r="ID20" s="119"/>
      <c r="IE20" s="34"/>
      <c r="IF20" s="32"/>
      <c r="IG20" s="32"/>
      <c r="IH20" s="124"/>
      <c r="II20" s="34"/>
      <c r="IJ20" s="33"/>
      <c r="IK20" s="33"/>
      <c r="IL20" s="124"/>
      <c r="IM20" s="33"/>
      <c r="IN20" s="33"/>
      <c r="IO20" s="33"/>
      <c r="IP20" s="124"/>
      <c r="IQ20" s="45"/>
      <c r="IR20" s="46"/>
      <c r="IS20" s="33"/>
      <c r="IT20" s="127"/>
      <c r="IU20" s="33"/>
      <c r="IV20" s="33"/>
      <c r="IW20" s="33"/>
      <c r="IX20" s="124"/>
      <c r="IY20" s="34"/>
      <c r="IZ20" s="33"/>
      <c r="JA20" s="33"/>
      <c r="JB20" s="127"/>
      <c r="JC20" s="34"/>
      <c r="JD20" s="34"/>
      <c r="JE20" s="34"/>
      <c r="JF20" s="124"/>
      <c r="JG20" s="34"/>
      <c r="JH20" s="34"/>
      <c r="JI20" s="33"/>
      <c r="JJ20" s="127"/>
      <c r="JK20" s="34"/>
      <c r="JL20" s="34"/>
      <c r="JM20" s="34"/>
      <c r="JN20" s="127"/>
      <c r="JO20" s="34"/>
      <c r="JP20" s="34"/>
      <c r="JQ20" s="34"/>
      <c r="JR20" s="119"/>
      <c r="JS20" s="33"/>
      <c r="JT20" s="33"/>
      <c r="JU20" s="33"/>
      <c r="JV20" s="127"/>
      <c r="JW20" s="34"/>
      <c r="JX20" s="33"/>
      <c r="JY20" s="33"/>
      <c r="JZ20" s="127"/>
      <c r="KA20" s="34"/>
      <c r="KB20" s="32"/>
      <c r="KC20" s="32"/>
      <c r="KD20" s="127"/>
      <c r="KE20" s="50"/>
      <c r="KF20" s="50"/>
      <c r="KG20" s="50"/>
      <c r="KH20" s="127"/>
      <c r="KI20" s="34"/>
      <c r="KJ20" s="34"/>
      <c r="KK20" s="34"/>
      <c r="KL20" s="127"/>
      <c r="KM20" s="34"/>
      <c r="KN20" s="36"/>
      <c r="KO20" s="32"/>
      <c r="KP20" s="127"/>
      <c r="KQ20" s="50"/>
      <c r="KR20" s="50"/>
      <c r="KS20" s="50"/>
      <c r="KT20" s="127"/>
      <c r="KU20" s="50"/>
      <c r="KV20" s="50"/>
      <c r="KW20" s="50"/>
      <c r="KX20" s="127"/>
      <c r="KY20" s="34"/>
      <c r="KZ20" s="34"/>
      <c r="LA20" s="33"/>
      <c r="LB20" s="127"/>
      <c r="LC20" s="34"/>
      <c r="LD20" s="39"/>
      <c r="LE20" s="34"/>
      <c r="LF20" s="127"/>
      <c r="LG20" s="34"/>
      <c r="LH20" s="34"/>
      <c r="LI20" s="33"/>
      <c r="LJ20" s="127"/>
      <c r="LK20" s="34"/>
      <c r="LL20" s="33"/>
      <c r="LM20" s="32"/>
      <c r="LN20" s="127"/>
      <c r="LO20" s="34"/>
      <c r="LP20" s="33"/>
      <c r="LQ20" s="33"/>
      <c r="LR20" s="127"/>
      <c r="LS20" s="50"/>
      <c r="LT20" s="50"/>
      <c r="LU20" s="50"/>
      <c r="LV20" s="127"/>
      <c r="LW20" s="50"/>
      <c r="LX20" s="50"/>
      <c r="LY20" s="50"/>
      <c r="LZ20" s="127"/>
      <c r="MA20" s="34"/>
      <c r="MB20" s="34"/>
      <c r="MC20" s="34"/>
      <c r="MD20" s="127"/>
      <c r="ME20" s="40"/>
      <c r="MF20" s="50"/>
      <c r="MG20" s="50"/>
      <c r="MH20" s="127"/>
      <c r="MI20" s="40"/>
      <c r="MJ20" s="50"/>
      <c r="MK20" s="50"/>
      <c r="ML20" s="127"/>
      <c r="MM20" s="34"/>
      <c r="MN20" s="34"/>
      <c r="MO20" s="34"/>
      <c r="MP20" s="127"/>
      <c r="MQ20" s="33"/>
      <c r="MR20" s="33"/>
      <c r="MS20" s="33"/>
      <c r="MT20" s="127"/>
      <c r="MU20" s="34"/>
      <c r="MV20" s="34"/>
      <c r="MW20" s="34"/>
      <c r="MX20" s="124"/>
      <c r="MY20" s="34"/>
      <c r="MZ20" s="33"/>
      <c r="NA20" s="33"/>
      <c r="NB20" s="124"/>
      <c r="NC20" s="52">
        <f t="shared" si="4"/>
        <v>138300</v>
      </c>
      <c r="ND20" s="52">
        <f t="shared" si="4"/>
        <v>138300</v>
      </c>
      <c r="NE20" s="52">
        <f t="shared" si="4"/>
        <v>96536.4</v>
      </c>
      <c r="NF20" s="53"/>
      <c r="NG20" s="33"/>
      <c r="NH20" s="33"/>
      <c r="NI20" s="127"/>
      <c r="NJ20" s="34"/>
      <c r="NK20" s="33"/>
      <c r="NL20" s="33"/>
      <c r="NM20" s="127"/>
      <c r="NN20" s="33"/>
      <c r="NO20" s="33"/>
      <c r="NP20" s="33"/>
      <c r="NQ20" s="127"/>
      <c r="NR20" s="34"/>
      <c r="NS20" s="34"/>
      <c r="NT20" s="34"/>
      <c r="NU20" s="127"/>
      <c r="NV20" s="34"/>
      <c r="NW20" s="33"/>
      <c r="NX20" s="33"/>
      <c r="NY20" s="127"/>
      <c r="NZ20" s="34"/>
      <c r="OA20" s="34"/>
      <c r="OB20" s="33"/>
      <c r="OC20" s="127"/>
      <c r="OD20" s="34"/>
      <c r="OE20" s="34"/>
      <c r="OF20" s="33"/>
      <c r="OG20" s="127"/>
      <c r="OH20" s="34"/>
      <c r="OI20" s="34"/>
      <c r="OJ20" s="33"/>
      <c r="OK20" s="127"/>
      <c r="OL20" s="34"/>
      <c r="OM20" s="34"/>
      <c r="ON20" s="32"/>
      <c r="OO20" s="127"/>
      <c r="OP20" s="34"/>
      <c r="OQ20" s="34"/>
      <c r="OR20" s="34"/>
      <c r="OS20" s="127"/>
      <c r="OT20" s="34"/>
      <c r="OU20" s="34"/>
      <c r="OV20" s="32"/>
      <c r="OW20" s="127"/>
      <c r="OX20" s="34"/>
      <c r="OY20" s="34"/>
      <c r="OZ20" s="33"/>
      <c r="PA20" s="127"/>
      <c r="PB20" s="34"/>
      <c r="PC20" s="34"/>
      <c r="PD20" s="33"/>
      <c r="PE20" s="127"/>
      <c r="PF20" s="34"/>
      <c r="PG20" s="34"/>
      <c r="PH20" s="33"/>
      <c r="PI20" s="127"/>
      <c r="PJ20" s="34"/>
      <c r="PK20" s="33"/>
      <c r="PL20" s="32"/>
      <c r="PM20" s="127"/>
      <c r="PN20" s="34"/>
      <c r="PO20" s="33"/>
      <c r="PP20" s="33"/>
      <c r="PQ20" s="127"/>
      <c r="PR20" s="34">
        <v>138300</v>
      </c>
      <c r="PS20" s="34">
        <v>138300</v>
      </c>
      <c r="PT20" s="34">
        <v>96536.4</v>
      </c>
      <c r="PU20" s="127"/>
      <c r="PV20" s="34"/>
      <c r="PW20" s="34"/>
      <c r="PX20" s="33"/>
      <c r="PY20" s="124"/>
      <c r="PZ20" s="55">
        <f t="shared" si="5"/>
        <v>0</v>
      </c>
      <c r="QA20" s="55">
        <f t="shared" si="5"/>
        <v>0</v>
      </c>
      <c r="QB20" s="55">
        <f t="shared" si="5"/>
        <v>0</v>
      </c>
      <c r="QC20" s="53"/>
      <c r="QD20" s="53"/>
      <c r="QE20" s="32"/>
      <c r="QF20" s="127"/>
      <c r="QG20" s="34"/>
      <c r="QH20" s="34"/>
      <c r="QI20" s="34"/>
      <c r="QJ20" s="124"/>
      <c r="QK20" s="56"/>
      <c r="QL20" s="63"/>
      <c r="QM20" s="32"/>
      <c r="QN20" s="127"/>
      <c r="QO20" s="50"/>
      <c r="QP20" s="50"/>
      <c r="QQ20" s="50"/>
      <c r="QR20" s="120"/>
      <c r="QS20" s="34"/>
      <c r="QT20" s="34"/>
      <c r="QU20" s="34"/>
      <c r="QV20" s="124"/>
      <c r="QW20" s="34"/>
      <c r="QX20" s="34"/>
      <c r="QY20" s="32"/>
      <c r="QZ20" s="124"/>
      <c r="RA20" s="53"/>
      <c r="RB20" s="53"/>
      <c r="RC20" s="53"/>
      <c r="RD20" s="120"/>
      <c r="RE20" s="40"/>
      <c r="RF20" s="40"/>
      <c r="RG20" s="40"/>
      <c r="RH20" s="120"/>
      <c r="RI20" s="40"/>
      <c r="RJ20" s="40"/>
      <c r="RK20" s="40"/>
      <c r="RL20" s="120"/>
      <c r="RM20" s="40"/>
      <c r="RN20" s="33"/>
      <c r="RO20" s="32"/>
      <c r="RP20" s="124"/>
      <c r="RQ20" s="34"/>
      <c r="RR20" s="34"/>
      <c r="RS20" s="32"/>
      <c r="RT20" s="124"/>
      <c r="RU20" s="40"/>
      <c r="RV20" s="40"/>
      <c r="RW20" s="40"/>
      <c r="RX20" s="120"/>
      <c r="RY20" s="40"/>
      <c r="RZ20" s="40"/>
      <c r="SA20" s="32"/>
      <c r="SB20" s="124"/>
      <c r="SC20" s="40"/>
      <c r="SD20" s="40"/>
      <c r="SE20" s="32"/>
      <c r="SF20" s="124"/>
      <c r="SG20" s="40"/>
      <c r="SH20" s="40"/>
      <c r="SI20" s="32"/>
      <c r="SJ20" s="119"/>
      <c r="SK20" s="58"/>
      <c r="SL20" s="58"/>
      <c r="SM20" s="58"/>
      <c r="SN20" s="59"/>
      <c r="SO20" s="59"/>
      <c r="SP20" s="58"/>
      <c r="SQ20" s="58"/>
      <c r="SR20" s="58"/>
      <c r="SS20" s="58"/>
      <c r="ST20" s="58"/>
      <c r="SU20" s="58"/>
      <c r="SV20" s="58"/>
      <c r="SW20" s="58"/>
      <c r="SX20" s="58"/>
      <c r="SY20" s="58"/>
      <c r="SZ20" s="58"/>
      <c r="TA20" s="58"/>
      <c r="TB20" s="58"/>
      <c r="TC20" s="58"/>
      <c r="TD20" s="59"/>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5"/>
      <c r="WI20" s="5"/>
      <c r="WJ20" s="5"/>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row>
    <row r="21" spans="1:909" x14ac:dyDescent="0.25">
      <c r="A21" s="17" t="s">
        <v>377</v>
      </c>
      <c r="B21" s="30">
        <f t="shared" si="1"/>
        <v>495928710.60000002</v>
      </c>
      <c r="C21" s="30">
        <f t="shared" si="1"/>
        <v>496336906.49000001</v>
      </c>
      <c r="D21" s="30">
        <f t="shared" si="0"/>
        <v>302799639.12</v>
      </c>
      <c r="E21" s="31">
        <f t="shared" si="2"/>
        <v>163349795.43000001</v>
      </c>
      <c r="F21" s="31">
        <f t="shared" si="2"/>
        <v>163349795.43000001</v>
      </c>
      <c r="G21" s="31">
        <f t="shared" si="2"/>
        <v>121556612.43000001</v>
      </c>
      <c r="H21" s="36">
        <v>119052600</v>
      </c>
      <c r="I21" s="36">
        <v>119052600</v>
      </c>
      <c r="J21" s="33">
        <v>89289450</v>
      </c>
      <c r="K21" s="124"/>
      <c r="L21" s="34"/>
      <c r="M21" s="34"/>
      <c r="N21" s="34"/>
      <c r="O21" s="124"/>
      <c r="P21" s="36">
        <v>44297195.43</v>
      </c>
      <c r="Q21" s="36">
        <v>44297195.43</v>
      </c>
      <c r="R21" s="60">
        <v>32267162.43</v>
      </c>
      <c r="S21" s="124"/>
      <c r="T21" s="34"/>
      <c r="U21" s="34"/>
      <c r="V21" s="34"/>
      <c r="W21" s="124"/>
      <c r="X21" s="38">
        <f t="shared" si="3"/>
        <v>175140855.55000001</v>
      </c>
      <c r="Y21" s="38">
        <f t="shared" si="3"/>
        <v>175549051.44</v>
      </c>
      <c r="Z21" s="38">
        <f t="shared" si="3"/>
        <v>63809139.110000007</v>
      </c>
      <c r="AA21" s="32"/>
      <c r="AB21" s="33"/>
      <c r="AC21" s="33"/>
      <c r="AD21" s="124"/>
      <c r="AE21" s="34"/>
      <c r="AF21" s="33"/>
      <c r="AG21" s="33"/>
      <c r="AH21" s="124"/>
      <c r="AI21" s="33"/>
      <c r="AJ21" s="33"/>
      <c r="AK21" s="33"/>
      <c r="AL21" s="124"/>
      <c r="AM21" s="33"/>
      <c r="AN21" s="33"/>
      <c r="AO21" s="33"/>
      <c r="AP21" s="124"/>
      <c r="AQ21" s="34"/>
      <c r="AR21" s="34"/>
      <c r="AS21" s="34"/>
      <c r="AT21" s="124"/>
      <c r="AU21" s="33">
        <v>5813943.2999999998</v>
      </c>
      <c r="AV21" s="33">
        <v>5813943.2999999998</v>
      </c>
      <c r="AW21" s="33">
        <v>0</v>
      </c>
      <c r="AX21" s="124"/>
      <c r="AY21" s="34"/>
      <c r="AZ21" s="34"/>
      <c r="BA21" s="34"/>
      <c r="BB21" s="124"/>
      <c r="BC21" s="33">
        <v>8300000</v>
      </c>
      <c r="BD21" s="33">
        <v>8300000</v>
      </c>
      <c r="BE21" s="33">
        <v>5000000</v>
      </c>
      <c r="BF21" s="124"/>
      <c r="BG21" s="33"/>
      <c r="BH21" s="33"/>
      <c r="BI21" s="33"/>
      <c r="BJ21" s="124"/>
      <c r="BK21" s="34">
        <v>149490</v>
      </c>
      <c r="BL21" s="34">
        <v>149490</v>
      </c>
      <c r="BM21" s="34">
        <v>93248.57</v>
      </c>
      <c r="BN21" s="124"/>
      <c r="BO21" s="33">
        <v>9780210</v>
      </c>
      <c r="BP21" s="33">
        <f>9780210+408195.89</f>
        <v>10188405.890000001</v>
      </c>
      <c r="BQ21" s="61">
        <f>405332.26+7071532.17</f>
        <v>7476864.4299999997</v>
      </c>
      <c r="BR21" s="124"/>
      <c r="BS21" s="34">
        <v>6963227.5</v>
      </c>
      <c r="BT21" s="34">
        <v>6963227.5</v>
      </c>
      <c r="BU21" s="34">
        <v>3535281.23</v>
      </c>
      <c r="BV21" s="124"/>
      <c r="BW21" s="34">
        <v>596400</v>
      </c>
      <c r="BX21" s="34">
        <v>596400</v>
      </c>
      <c r="BY21" s="34">
        <v>596399.96</v>
      </c>
      <c r="BZ21" s="124"/>
      <c r="CA21" s="34"/>
      <c r="CB21" s="34"/>
      <c r="CC21" s="34"/>
      <c r="CD21" s="124"/>
      <c r="CE21" s="34"/>
      <c r="CF21" s="62"/>
      <c r="CG21" s="33"/>
      <c r="CH21" s="124"/>
      <c r="CI21" s="33"/>
      <c r="CJ21" s="33"/>
      <c r="CK21" s="33"/>
      <c r="CL21" s="124"/>
      <c r="CM21" s="34"/>
      <c r="CN21" s="34"/>
      <c r="CO21" s="34"/>
      <c r="CP21" s="119"/>
      <c r="CQ21" s="34"/>
      <c r="CR21" s="34"/>
      <c r="CS21" s="34"/>
      <c r="CT21" s="119"/>
      <c r="CU21" s="34"/>
      <c r="CV21" s="33"/>
      <c r="CW21" s="33"/>
      <c r="CX21" s="124"/>
      <c r="CY21" s="41"/>
      <c r="CZ21" s="41"/>
      <c r="DA21" s="33"/>
      <c r="DB21" s="124"/>
      <c r="DC21" s="34">
        <v>7875358.6699999999</v>
      </c>
      <c r="DD21" s="33">
        <v>7875358.6699999999</v>
      </c>
      <c r="DE21" s="32">
        <v>7257147.1399999997</v>
      </c>
      <c r="DF21" s="124"/>
      <c r="DG21" s="34"/>
      <c r="DH21" s="33"/>
      <c r="DI21" s="32"/>
      <c r="DJ21" s="124"/>
      <c r="DK21" s="34"/>
      <c r="DL21" s="33"/>
      <c r="DM21" s="32"/>
      <c r="DN21" s="124"/>
      <c r="DO21" s="33">
        <v>7232029.9299999997</v>
      </c>
      <c r="DP21" s="33">
        <v>7232029.9299999997</v>
      </c>
      <c r="DQ21" s="32">
        <v>0</v>
      </c>
      <c r="DR21" s="124"/>
      <c r="DS21" s="34"/>
      <c r="DT21" s="34"/>
      <c r="DU21" s="34"/>
      <c r="DV21" s="120"/>
      <c r="DW21" s="33"/>
      <c r="DX21" s="33"/>
      <c r="DY21" s="33"/>
      <c r="DZ21" s="124"/>
      <c r="EA21" s="33"/>
      <c r="EB21" s="33"/>
      <c r="EC21" s="33"/>
      <c r="ED21" s="124"/>
      <c r="EE21" s="33"/>
      <c r="EF21" s="33"/>
      <c r="EG21" s="33"/>
      <c r="EH21" s="124"/>
      <c r="EI21" s="32"/>
      <c r="EJ21" s="32"/>
      <c r="EK21" s="32"/>
      <c r="EL21" s="124"/>
      <c r="EM21" s="34"/>
      <c r="EN21" s="34"/>
      <c r="EO21" s="34"/>
      <c r="EP21" s="124"/>
      <c r="EQ21" s="34"/>
      <c r="ER21" s="34"/>
      <c r="ES21" s="34"/>
      <c r="ET21" s="120"/>
      <c r="EU21" s="33"/>
      <c r="EV21" s="33"/>
      <c r="EW21" s="33"/>
      <c r="EX21" s="124"/>
      <c r="EY21" s="34"/>
      <c r="EZ21" s="34"/>
      <c r="FA21" s="34"/>
      <c r="FB21" s="124"/>
      <c r="FC21" s="33"/>
      <c r="FD21" s="33"/>
      <c r="FE21" s="32"/>
      <c r="FF21" s="124"/>
      <c r="FG21" s="40"/>
      <c r="FH21" s="40"/>
      <c r="FI21" s="40"/>
      <c r="FJ21" s="124"/>
      <c r="FK21" s="40"/>
      <c r="FL21" s="40"/>
      <c r="FM21" s="40"/>
      <c r="FN21" s="124"/>
      <c r="FO21" s="33"/>
      <c r="FP21" s="33"/>
      <c r="FQ21" s="32"/>
      <c r="FR21" s="124"/>
      <c r="FS21" s="33"/>
      <c r="FT21" s="33"/>
      <c r="FU21" s="33"/>
      <c r="FV21" s="124"/>
      <c r="FW21" s="34"/>
      <c r="FX21" s="34"/>
      <c r="FY21" s="39"/>
      <c r="FZ21" s="124"/>
      <c r="GA21" s="33">
        <v>4154040</v>
      </c>
      <c r="GB21" s="33">
        <v>4154040</v>
      </c>
      <c r="GC21" s="32">
        <v>2858624.01</v>
      </c>
      <c r="GD21" s="124"/>
      <c r="GE21" s="32"/>
      <c r="GF21" s="32"/>
      <c r="GG21" s="32"/>
      <c r="GH21" s="124"/>
      <c r="GI21" s="62"/>
      <c r="GJ21" s="62"/>
      <c r="GK21" s="32"/>
      <c r="GL21" s="130"/>
      <c r="GM21" s="33"/>
      <c r="GN21" s="33"/>
      <c r="GO21" s="33"/>
      <c r="GP21" s="124"/>
      <c r="GQ21" s="40"/>
      <c r="GR21" s="37"/>
      <c r="GS21" s="32"/>
      <c r="GT21" s="124"/>
      <c r="GU21" s="34"/>
      <c r="GV21" s="33"/>
      <c r="GW21" s="32"/>
      <c r="GX21" s="130"/>
      <c r="GY21" s="33"/>
      <c r="GZ21" s="33"/>
      <c r="HA21" s="33"/>
      <c r="HB21" s="130"/>
      <c r="HC21" s="34"/>
      <c r="HD21" s="34"/>
      <c r="HE21" s="34"/>
      <c r="HF21" s="124"/>
      <c r="HG21" s="33"/>
      <c r="HH21" s="33"/>
      <c r="HI21" s="33"/>
      <c r="HJ21" s="124"/>
      <c r="HK21" s="33">
        <v>17554</v>
      </c>
      <c r="HL21" s="33">
        <v>17554</v>
      </c>
      <c r="HM21" s="32">
        <v>17554</v>
      </c>
      <c r="HN21" s="124"/>
      <c r="HO21" s="32"/>
      <c r="HP21" s="32"/>
      <c r="HQ21" s="32"/>
      <c r="HR21" s="124"/>
      <c r="HS21" s="34"/>
      <c r="HT21" s="33"/>
      <c r="HU21" s="32"/>
      <c r="HV21" s="124"/>
      <c r="HW21" s="34"/>
      <c r="HX21" s="34"/>
      <c r="HY21" s="34"/>
      <c r="HZ21" s="124"/>
      <c r="IA21" s="34"/>
      <c r="IB21" s="34"/>
      <c r="IC21" s="34"/>
      <c r="ID21" s="119"/>
      <c r="IE21" s="34"/>
      <c r="IF21" s="32"/>
      <c r="IG21" s="32"/>
      <c r="IH21" s="124"/>
      <c r="II21" s="34"/>
      <c r="IJ21" s="33"/>
      <c r="IK21" s="33"/>
      <c r="IL21" s="124"/>
      <c r="IM21" s="33"/>
      <c r="IN21" s="33"/>
      <c r="IO21" s="33"/>
      <c r="IP21" s="124"/>
      <c r="IQ21" s="45"/>
      <c r="IR21" s="46"/>
      <c r="IS21" s="33"/>
      <c r="IT21" s="127"/>
      <c r="IU21" s="33"/>
      <c r="IV21" s="33"/>
      <c r="IW21" s="33"/>
      <c r="IX21" s="124"/>
      <c r="IY21" s="34"/>
      <c r="IZ21" s="33"/>
      <c r="JA21" s="33"/>
      <c r="JB21" s="127"/>
      <c r="JC21" s="34"/>
      <c r="JD21" s="34"/>
      <c r="JE21" s="34"/>
      <c r="JF21" s="124"/>
      <c r="JG21" s="34"/>
      <c r="JH21" s="34"/>
      <c r="JI21" s="33"/>
      <c r="JJ21" s="127"/>
      <c r="JK21" s="34"/>
      <c r="JL21" s="34"/>
      <c r="JM21" s="34"/>
      <c r="JN21" s="127"/>
      <c r="JO21" s="34"/>
      <c r="JP21" s="34"/>
      <c r="JQ21" s="34"/>
      <c r="JR21" s="119"/>
      <c r="JS21" s="33"/>
      <c r="JT21" s="33"/>
      <c r="JU21" s="33"/>
      <c r="JV21" s="127"/>
      <c r="JW21" s="34"/>
      <c r="JX21" s="33"/>
      <c r="JY21" s="33"/>
      <c r="JZ21" s="127"/>
      <c r="KA21" s="34"/>
      <c r="KB21" s="32"/>
      <c r="KC21" s="32"/>
      <c r="KD21" s="127"/>
      <c r="KE21" s="50"/>
      <c r="KF21" s="50"/>
      <c r="KG21" s="50"/>
      <c r="KH21" s="127"/>
      <c r="KI21" s="34"/>
      <c r="KJ21" s="34"/>
      <c r="KK21" s="34"/>
      <c r="KL21" s="127"/>
      <c r="KM21" s="34"/>
      <c r="KN21" s="36"/>
      <c r="KO21" s="32"/>
      <c r="KP21" s="127"/>
      <c r="KQ21" s="50"/>
      <c r="KR21" s="50"/>
      <c r="KS21" s="50"/>
      <c r="KT21" s="127"/>
      <c r="KU21" s="50"/>
      <c r="KV21" s="50"/>
      <c r="KW21" s="50"/>
      <c r="KX21" s="127"/>
      <c r="KY21" s="34"/>
      <c r="KZ21" s="34"/>
      <c r="LA21" s="33"/>
      <c r="LB21" s="127"/>
      <c r="LC21" s="34"/>
      <c r="LD21" s="39"/>
      <c r="LE21" s="34"/>
      <c r="LF21" s="127"/>
      <c r="LG21" s="34"/>
      <c r="LH21" s="34"/>
      <c r="LI21" s="33"/>
      <c r="LJ21" s="127"/>
      <c r="LK21" s="34"/>
      <c r="LL21" s="33"/>
      <c r="LM21" s="32"/>
      <c r="LN21" s="127"/>
      <c r="LO21" s="34"/>
      <c r="LP21" s="33"/>
      <c r="LQ21" s="33"/>
      <c r="LR21" s="127"/>
      <c r="LS21" s="50"/>
      <c r="LT21" s="50"/>
      <c r="LU21" s="50"/>
      <c r="LV21" s="127"/>
      <c r="LW21" s="50"/>
      <c r="LX21" s="50"/>
      <c r="LY21" s="50"/>
      <c r="LZ21" s="127"/>
      <c r="MA21" s="34"/>
      <c r="MB21" s="34"/>
      <c r="MC21" s="34"/>
      <c r="MD21" s="127"/>
      <c r="ME21" s="40"/>
      <c r="MF21" s="50"/>
      <c r="MG21" s="50"/>
      <c r="MH21" s="127"/>
      <c r="MI21" s="40"/>
      <c r="MJ21" s="50"/>
      <c r="MK21" s="50"/>
      <c r="ML21" s="127"/>
      <c r="MM21" s="34">
        <v>124258602.15000001</v>
      </c>
      <c r="MN21" s="34">
        <v>124258602.15000001</v>
      </c>
      <c r="MO21" s="34">
        <v>36974019.770000003</v>
      </c>
      <c r="MP21" s="127"/>
      <c r="MQ21" s="33"/>
      <c r="MR21" s="33"/>
      <c r="MS21" s="33"/>
      <c r="MT21" s="127"/>
      <c r="MU21" s="34"/>
      <c r="MV21" s="34"/>
      <c r="MW21" s="34"/>
      <c r="MX21" s="124"/>
      <c r="MY21" s="34"/>
      <c r="MZ21" s="33"/>
      <c r="NA21" s="33"/>
      <c r="NB21" s="124"/>
      <c r="NC21" s="52">
        <f t="shared" si="4"/>
        <v>143032942.48000002</v>
      </c>
      <c r="ND21" s="52">
        <f t="shared" si="4"/>
        <v>143032942.48000002</v>
      </c>
      <c r="NE21" s="52">
        <f t="shared" si="4"/>
        <v>107565492.22</v>
      </c>
      <c r="NF21" s="53">
        <v>93572420.75</v>
      </c>
      <c r="NG21" s="33">
        <v>93572420.75</v>
      </c>
      <c r="NH21" s="33">
        <v>69515697</v>
      </c>
      <c r="NI21" s="127"/>
      <c r="NJ21" s="34"/>
      <c r="NK21" s="32"/>
      <c r="NL21" s="32"/>
      <c r="NM21" s="127"/>
      <c r="NN21" s="34">
        <v>38458992</v>
      </c>
      <c r="NO21" s="34">
        <v>38458992</v>
      </c>
      <c r="NP21" s="33">
        <v>29644246</v>
      </c>
      <c r="NQ21" s="127"/>
      <c r="NR21" s="34">
        <v>3656016</v>
      </c>
      <c r="NS21" s="34">
        <v>3656016</v>
      </c>
      <c r="NT21" s="34">
        <v>2742012</v>
      </c>
      <c r="NU21" s="127"/>
      <c r="NV21" s="34"/>
      <c r="NW21" s="33"/>
      <c r="NX21" s="33"/>
      <c r="NY21" s="127"/>
      <c r="NZ21" s="34">
        <v>441133</v>
      </c>
      <c r="OA21" s="34">
        <v>441133</v>
      </c>
      <c r="OB21" s="33">
        <v>124558.19</v>
      </c>
      <c r="OC21" s="127"/>
      <c r="OD21" s="34"/>
      <c r="OE21" s="34"/>
      <c r="OF21" s="33"/>
      <c r="OG21" s="127"/>
      <c r="OH21" s="34">
        <v>148740</v>
      </c>
      <c r="OI21" s="34">
        <v>148740</v>
      </c>
      <c r="OJ21" s="33">
        <v>111555</v>
      </c>
      <c r="OK21" s="127"/>
      <c r="OL21" s="34">
        <v>701705.79</v>
      </c>
      <c r="OM21" s="34">
        <v>701705.79</v>
      </c>
      <c r="ON21" s="32">
        <v>257714.94</v>
      </c>
      <c r="OO21" s="127"/>
      <c r="OP21" s="34">
        <v>2010000</v>
      </c>
      <c r="OQ21" s="34">
        <v>2010000</v>
      </c>
      <c r="OR21" s="34">
        <v>2010000</v>
      </c>
      <c r="OS21" s="127"/>
      <c r="OT21" s="34">
        <v>3072007.55</v>
      </c>
      <c r="OU21" s="34">
        <v>3072007.55</v>
      </c>
      <c r="OV21" s="32">
        <v>2420000</v>
      </c>
      <c r="OW21" s="127"/>
      <c r="OX21" s="34">
        <v>59640</v>
      </c>
      <c r="OY21" s="34">
        <v>59640</v>
      </c>
      <c r="OZ21" s="33">
        <v>59640</v>
      </c>
      <c r="PA21" s="127"/>
      <c r="PB21" s="34">
        <v>9571.7999999999993</v>
      </c>
      <c r="PC21" s="34">
        <v>9571.7999999999993</v>
      </c>
      <c r="PD21" s="33">
        <v>0</v>
      </c>
      <c r="PE21" s="127"/>
      <c r="PF21" s="34">
        <v>687981.71</v>
      </c>
      <c r="PG21" s="34">
        <v>687981.71</v>
      </c>
      <c r="PH21" s="33">
        <v>517569.09</v>
      </c>
      <c r="PI21" s="127"/>
      <c r="PJ21" s="34">
        <v>162000</v>
      </c>
      <c r="PK21" s="33">
        <v>162000</v>
      </c>
      <c r="PL21" s="32">
        <v>150000</v>
      </c>
      <c r="PM21" s="127"/>
      <c r="PN21" s="34">
        <v>52647</v>
      </c>
      <c r="PO21" s="33">
        <v>52647</v>
      </c>
      <c r="PP21" s="33">
        <v>12500</v>
      </c>
      <c r="PQ21" s="127"/>
      <c r="PR21" s="34"/>
      <c r="PS21" s="34"/>
      <c r="PT21" s="34"/>
      <c r="PU21" s="127"/>
      <c r="PV21" s="34">
        <v>86.88</v>
      </c>
      <c r="PW21" s="34">
        <v>86.88</v>
      </c>
      <c r="PX21" s="33">
        <v>0</v>
      </c>
      <c r="PY21" s="124"/>
      <c r="PZ21" s="55">
        <f t="shared" si="5"/>
        <v>14405117.140000001</v>
      </c>
      <c r="QA21" s="55">
        <f t="shared" si="5"/>
        <v>14405117.140000001</v>
      </c>
      <c r="QB21" s="55">
        <f t="shared" si="5"/>
        <v>9868395.3599999994</v>
      </c>
      <c r="QC21" s="53">
        <v>1598653.98</v>
      </c>
      <c r="QD21" s="53">
        <v>1598653.98</v>
      </c>
      <c r="QE21" s="32">
        <v>956342.57</v>
      </c>
      <c r="QF21" s="127"/>
      <c r="QG21" s="34"/>
      <c r="QH21" s="34"/>
      <c r="QI21" s="34"/>
      <c r="QJ21" s="124"/>
      <c r="QK21" s="56"/>
      <c r="QL21" s="63"/>
      <c r="QM21" s="32"/>
      <c r="QN21" s="127"/>
      <c r="QO21" s="50">
        <v>1128022.5</v>
      </c>
      <c r="QP21" s="50">
        <v>1128022.5</v>
      </c>
      <c r="QQ21" s="50">
        <v>625866</v>
      </c>
      <c r="QR21" s="120"/>
      <c r="QS21" s="34">
        <v>7108920</v>
      </c>
      <c r="QT21" s="34">
        <v>7108920</v>
      </c>
      <c r="QU21" s="34">
        <v>7056106.1600000001</v>
      </c>
      <c r="QV21" s="124"/>
      <c r="QW21" s="34">
        <v>268958.55</v>
      </c>
      <c r="QX21" s="34">
        <v>268958.55</v>
      </c>
      <c r="QY21" s="32">
        <v>45625.47</v>
      </c>
      <c r="QZ21" s="124"/>
      <c r="RA21" s="53"/>
      <c r="RB21" s="53"/>
      <c r="RC21" s="53"/>
      <c r="RD21" s="120"/>
      <c r="RE21" s="40"/>
      <c r="RF21" s="40"/>
      <c r="RG21" s="40"/>
      <c r="RH21" s="120"/>
      <c r="RI21" s="40">
        <f>2515001.46
+598075.76
+1147484.89</f>
        <v>4260562.1099999994</v>
      </c>
      <c r="RJ21" s="40">
        <f>2515001.46
+598075.76
+1147484.89</f>
        <v>4260562.1099999994</v>
      </c>
      <c r="RK21" s="40">
        <v>1148255.1599999999</v>
      </c>
      <c r="RL21" s="120"/>
      <c r="RM21" s="40"/>
      <c r="RN21" s="33"/>
      <c r="RO21" s="32"/>
      <c r="RP21" s="124"/>
      <c r="RQ21" s="34"/>
      <c r="RR21" s="34"/>
      <c r="RS21" s="32"/>
      <c r="RT21" s="124"/>
      <c r="RU21" s="40">
        <v>40000</v>
      </c>
      <c r="RV21" s="40">
        <v>40000</v>
      </c>
      <c r="RW21" s="40">
        <v>36200</v>
      </c>
      <c r="RX21" s="120"/>
      <c r="RY21" s="40"/>
      <c r="RZ21" s="40"/>
      <c r="SA21" s="32"/>
      <c r="SB21" s="124"/>
      <c r="SC21" s="40"/>
      <c r="SD21" s="40"/>
      <c r="SE21" s="32"/>
      <c r="SF21" s="124"/>
      <c r="SG21" s="40"/>
      <c r="SH21" s="40"/>
      <c r="SI21" s="32"/>
      <c r="SJ21" s="119"/>
      <c r="SK21" s="58"/>
      <c r="SL21" s="58"/>
      <c r="SM21" s="58"/>
      <c r="SN21" s="59"/>
      <c r="SO21" s="59"/>
      <c r="SP21" s="58"/>
      <c r="SQ21" s="58"/>
      <c r="SR21" s="58"/>
      <c r="SS21" s="58"/>
      <c r="ST21" s="58"/>
      <c r="SU21" s="58"/>
      <c r="SV21" s="58"/>
      <c r="SW21" s="58"/>
      <c r="SX21" s="58"/>
      <c r="SY21" s="58"/>
      <c r="SZ21" s="58"/>
      <c r="TA21" s="58"/>
      <c r="TB21" s="58"/>
      <c r="TC21" s="58"/>
      <c r="TD21" s="59"/>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5"/>
      <c r="WI21" s="5"/>
      <c r="WJ21" s="5"/>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row>
    <row r="22" spans="1:909" x14ac:dyDescent="0.25">
      <c r="A22" s="29" t="s">
        <v>378</v>
      </c>
      <c r="B22" s="30">
        <f t="shared" si="1"/>
        <v>24678314.050000001</v>
      </c>
      <c r="C22" s="30">
        <f t="shared" si="1"/>
        <v>24453314.120000001</v>
      </c>
      <c r="D22" s="30">
        <f t="shared" si="0"/>
        <v>16076480.33</v>
      </c>
      <c r="E22" s="31">
        <f t="shared" si="2"/>
        <v>12101759.440000001</v>
      </c>
      <c r="F22" s="31">
        <f t="shared" si="2"/>
        <v>12101759.440000001</v>
      </c>
      <c r="G22" s="31">
        <f t="shared" si="2"/>
        <v>9003449.4399999995</v>
      </c>
      <c r="H22" s="36">
        <v>6907600</v>
      </c>
      <c r="I22" s="36">
        <v>6907600</v>
      </c>
      <c r="J22" s="33">
        <v>5180701</v>
      </c>
      <c r="K22" s="124"/>
      <c r="L22" s="34"/>
      <c r="M22" s="34"/>
      <c r="N22" s="34"/>
      <c r="O22" s="124"/>
      <c r="P22" s="36">
        <v>5194159.4400000004</v>
      </c>
      <c r="Q22" s="36">
        <v>5194159.4400000004</v>
      </c>
      <c r="R22" s="60">
        <v>3822748.44</v>
      </c>
      <c r="S22" s="124"/>
      <c r="T22" s="34"/>
      <c r="U22" s="34"/>
      <c r="V22" s="34"/>
      <c r="W22" s="124"/>
      <c r="X22" s="38">
        <f t="shared" si="3"/>
        <v>12230804.609999999</v>
      </c>
      <c r="Y22" s="38">
        <f t="shared" si="3"/>
        <v>12005804.68</v>
      </c>
      <c r="Z22" s="38">
        <f t="shared" si="3"/>
        <v>6883699.1300000008</v>
      </c>
      <c r="AA22" s="32"/>
      <c r="AB22" s="33"/>
      <c r="AC22" s="33"/>
      <c r="AD22" s="124"/>
      <c r="AE22" s="34"/>
      <c r="AF22" s="33"/>
      <c r="AG22" s="33"/>
      <c r="AH22" s="124"/>
      <c r="AI22" s="33"/>
      <c r="AJ22" s="33"/>
      <c r="AK22" s="33"/>
      <c r="AL22" s="124"/>
      <c r="AM22" s="33"/>
      <c r="AN22" s="33"/>
      <c r="AO22" s="33"/>
      <c r="AP22" s="124"/>
      <c r="AQ22" s="34"/>
      <c r="AR22" s="34"/>
      <c r="AS22" s="34"/>
      <c r="AT22" s="124"/>
      <c r="AU22" s="33"/>
      <c r="AV22" s="33"/>
      <c r="AW22" s="33"/>
      <c r="AX22" s="124"/>
      <c r="AY22" s="34"/>
      <c r="AZ22" s="34"/>
      <c r="BA22" s="34"/>
      <c r="BB22" s="124"/>
      <c r="BC22" s="33"/>
      <c r="BD22" s="33"/>
      <c r="BE22" s="33"/>
      <c r="BF22" s="124"/>
      <c r="BG22" s="33"/>
      <c r="BH22" s="33"/>
      <c r="BI22" s="33"/>
      <c r="BJ22" s="124"/>
      <c r="BK22" s="34"/>
      <c r="BL22" s="34"/>
      <c r="BM22" s="34"/>
      <c r="BN22" s="124"/>
      <c r="BO22" s="33"/>
      <c r="BP22" s="33"/>
      <c r="BQ22" s="61"/>
      <c r="BR22" s="124"/>
      <c r="BS22" s="34"/>
      <c r="BT22" s="34"/>
      <c r="BU22" s="34"/>
      <c r="BV22" s="124"/>
      <c r="BW22" s="34"/>
      <c r="BX22" s="34"/>
      <c r="BY22" s="34"/>
      <c r="BZ22" s="124"/>
      <c r="CA22" s="34"/>
      <c r="CB22" s="34"/>
      <c r="CC22" s="34"/>
      <c r="CD22" s="124"/>
      <c r="CE22" s="34"/>
      <c r="CF22" s="33"/>
      <c r="CG22" s="33"/>
      <c r="CH22" s="124"/>
      <c r="CI22" s="33"/>
      <c r="CJ22" s="33"/>
      <c r="CK22" s="33"/>
      <c r="CL22" s="124"/>
      <c r="CM22" s="34"/>
      <c r="CN22" s="34"/>
      <c r="CO22" s="34"/>
      <c r="CP22" s="119"/>
      <c r="CQ22" s="34"/>
      <c r="CR22" s="34"/>
      <c r="CS22" s="34"/>
      <c r="CT22" s="119"/>
      <c r="CU22" s="34"/>
      <c r="CV22" s="33"/>
      <c r="CW22" s="33"/>
      <c r="CX22" s="124"/>
      <c r="CY22" s="41"/>
      <c r="CZ22" s="41"/>
      <c r="DA22" s="33"/>
      <c r="DB22" s="124"/>
      <c r="DC22" s="34">
        <v>4277134.45</v>
      </c>
      <c r="DD22" s="33">
        <v>4277134.45</v>
      </c>
      <c r="DE22" s="32">
        <v>4168975.72</v>
      </c>
      <c r="DF22" s="124"/>
      <c r="DG22" s="34"/>
      <c r="DH22" s="33"/>
      <c r="DI22" s="32"/>
      <c r="DJ22" s="124"/>
      <c r="DK22" s="34"/>
      <c r="DL22" s="33"/>
      <c r="DM22" s="32"/>
      <c r="DN22" s="124"/>
      <c r="DO22" s="33"/>
      <c r="DP22" s="33"/>
      <c r="DQ22" s="32"/>
      <c r="DR22" s="124"/>
      <c r="DS22" s="34"/>
      <c r="DT22" s="34"/>
      <c r="DU22" s="34"/>
      <c r="DV22" s="120"/>
      <c r="DW22" s="33"/>
      <c r="DX22" s="33"/>
      <c r="DY22" s="33"/>
      <c r="DZ22" s="124"/>
      <c r="EA22" s="33">
        <v>2156500</v>
      </c>
      <c r="EB22" s="33">
        <v>2156500</v>
      </c>
      <c r="EC22" s="33">
        <v>0</v>
      </c>
      <c r="ED22" s="124"/>
      <c r="EE22" s="33"/>
      <c r="EF22" s="33"/>
      <c r="EG22" s="33"/>
      <c r="EH22" s="124"/>
      <c r="EI22" s="32"/>
      <c r="EJ22" s="32"/>
      <c r="EK22" s="32"/>
      <c r="EL22" s="124"/>
      <c r="EM22" s="34">
        <v>3000000</v>
      </c>
      <c r="EN22" s="34">
        <f>3000000-224999.93</f>
        <v>2775000.07</v>
      </c>
      <c r="EO22" s="34">
        <v>2703553.25</v>
      </c>
      <c r="EP22" s="124"/>
      <c r="EQ22" s="34"/>
      <c r="ER22" s="34"/>
      <c r="ES22" s="34"/>
      <c r="ET22" s="120"/>
      <c r="EU22" s="33">
        <v>995000</v>
      </c>
      <c r="EV22" s="33">
        <v>995000</v>
      </c>
      <c r="EW22" s="33"/>
      <c r="EX22" s="124"/>
      <c r="EY22" s="34"/>
      <c r="EZ22" s="34"/>
      <c r="FA22" s="34"/>
      <c r="FB22" s="124"/>
      <c r="FC22" s="33"/>
      <c r="FD22" s="33"/>
      <c r="FE22" s="32"/>
      <c r="FF22" s="124"/>
      <c r="FG22" s="40"/>
      <c r="FH22" s="40"/>
      <c r="FI22" s="40"/>
      <c r="FJ22" s="124"/>
      <c r="FK22" s="40"/>
      <c r="FL22" s="40"/>
      <c r="FM22" s="40"/>
      <c r="FN22" s="124"/>
      <c r="FO22" s="33"/>
      <c r="FP22" s="33"/>
      <c r="FQ22" s="32"/>
      <c r="FR22" s="124"/>
      <c r="FS22" s="33"/>
      <c r="FT22" s="33"/>
      <c r="FU22" s="33"/>
      <c r="FV22" s="124"/>
      <c r="FW22" s="34"/>
      <c r="FX22" s="34"/>
      <c r="FY22" s="39"/>
      <c r="FZ22" s="124"/>
      <c r="GA22" s="33"/>
      <c r="GB22" s="33"/>
      <c r="GC22" s="32"/>
      <c r="GD22" s="124"/>
      <c r="GE22" s="32"/>
      <c r="GF22" s="32"/>
      <c r="GG22" s="32"/>
      <c r="GH22" s="124"/>
      <c r="GI22" s="62"/>
      <c r="GJ22" s="62"/>
      <c r="GK22" s="32"/>
      <c r="GL22" s="130"/>
      <c r="GM22" s="33"/>
      <c r="GN22" s="33"/>
      <c r="GO22" s="33"/>
      <c r="GP22" s="124"/>
      <c r="GQ22" s="40"/>
      <c r="GR22" s="37"/>
      <c r="GS22" s="32"/>
      <c r="GT22" s="124"/>
      <c r="GU22" s="34"/>
      <c r="GV22" s="33"/>
      <c r="GW22" s="32"/>
      <c r="GX22" s="130"/>
      <c r="GY22" s="33"/>
      <c r="GZ22" s="33"/>
      <c r="HA22" s="33"/>
      <c r="HB22" s="130"/>
      <c r="HC22" s="34"/>
      <c r="HD22" s="34"/>
      <c r="HE22" s="34"/>
      <c r="HF22" s="124"/>
      <c r="HG22" s="33"/>
      <c r="HH22" s="33"/>
      <c r="HI22" s="33"/>
      <c r="HJ22" s="124"/>
      <c r="HK22" s="33">
        <v>11170.16</v>
      </c>
      <c r="HL22" s="33">
        <v>11170.16</v>
      </c>
      <c r="HM22" s="32">
        <v>11170.16</v>
      </c>
      <c r="HN22" s="124"/>
      <c r="HO22" s="32">
        <v>1666000</v>
      </c>
      <c r="HP22" s="32">
        <v>1666000</v>
      </c>
      <c r="HQ22" s="32"/>
      <c r="HR22" s="124"/>
      <c r="HS22" s="34"/>
      <c r="HT22" s="33"/>
      <c r="HU22" s="32"/>
      <c r="HV22" s="124"/>
      <c r="HW22" s="34"/>
      <c r="HX22" s="34"/>
      <c r="HY22" s="34"/>
      <c r="HZ22" s="124"/>
      <c r="IA22" s="34"/>
      <c r="IB22" s="34"/>
      <c r="IC22" s="34"/>
      <c r="ID22" s="119"/>
      <c r="IE22" s="34"/>
      <c r="IF22" s="32"/>
      <c r="IG22" s="32"/>
      <c r="IH22" s="124"/>
      <c r="II22" s="34"/>
      <c r="IJ22" s="33"/>
      <c r="IK22" s="33"/>
      <c r="IL22" s="124"/>
      <c r="IM22" s="33"/>
      <c r="IN22" s="33"/>
      <c r="IO22" s="33"/>
      <c r="IP22" s="124"/>
      <c r="IQ22" s="45"/>
      <c r="IR22" s="46"/>
      <c r="IS22" s="33"/>
      <c r="IT22" s="127"/>
      <c r="IU22" s="33"/>
      <c r="IV22" s="33"/>
      <c r="IW22" s="33"/>
      <c r="IX22" s="124"/>
      <c r="IY22" s="34">
        <v>125000</v>
      </c>
      <c r="IZ22" s="33">
        <v>125000</v>
      </c>
      <c r="JA22" s="33">
        <v>0</v>
      </c>
      <c r="JB22" s="127"/>
      <c r="JC22" s="34"/>
      <c r="JD22" s="34"/>
      <c r="JE22" s="34"/>
      <c r="JF22" s="124"/>
      <c r="JG22" s="34"/>
      <c r="JH22" s="34"/>
      <c r="JI22" s="33"/>
      <c r="JJ22" s="127"/>
      <c r="JK22" s="34"/>
      <c r="JL22" s="34"/>
      <c r="JM22" s="34"/>
      <c r="JN22" s="127"/>
      <c r="JO22" s="34"/>
      <c r="JP22" s="34"/>
      <c r="JQ22" s="34"/>
      <c r="JR22" s="119"/>
      <c r="JS22" s="33"/>
      <c r="JT22" s="33"/>
      <c r="JU22" s="33"/>
      <c r="JV22" s="127"/>
      <c r="JW22" s="34"/>
      <c r="JX22" s="33"/>
      <c r="JY22" s="33"/>
      <c r="JZ22" s="127"/>
      <c r="KA22" s="34"/>
      <c r="KB22" s="32"/>
      <c r="KC22" s="32"/>
      <c r="KD22" s="127"/>
      <c r="KE22" s="50"/>
      <c r="KF22" s="50"/>
      <c r="KG22" s="50"/>
      <c r="KH22" s="127"/>
      <c r="KI22" s="34"/>
      <c r="KJ22" s="34"/>
      <c r="KK22" s="34"/>
      <c r="KL22" s="127"/>
      <c r="KM22" s="34"/>
      <c r="KN22" s="36"/>
      <c r="KO22" s="32"/>
      <c r="KP22" s="127"/>
      <c r="KQ22" s="50"/>
      <c r="KR22" s="50"/>
      <c r="KS22" s="50"/>
      <c r="KT22" s="127"/>
      <c r="KU22" s="50"/>
      <c r="KV22" s="50"/>
      <c r="KW22" s="50"/>
      <c r="KX22" s="127"/>
      <c r="KY22" s="34"/>
      <c r="KZ22" s="34"/>
      <c r="LA22" s="33"/>
      <c r="LB22" s="127"/>
      <c r="LC22" s="34"/>
      <c r="LD22" s="39"/>
      <c r="LE22" s="34"/>
      <c r="LF22" s="127"/>
      <c r="LG22" s="34"/>
      <c r="LH22" s="34"/>
      <c r="LI22" s="33"/>
      <c r="LJ22" s="127"/>
      <c r="LK22" s="34"/>
      <c r="LL22" s="33"/>
      <c r="LM22" s="32"/>
      <c r="LN22" s="127"/>
      <c r="LO22" s="34"/>
      <c r="LP22" s="33"/>
      <c r="LQ22" s="33"/>
      <c r="LR22" s="127"/>
      <c r="LS22" s="50"/>
      <c r="LT22" s="50"/>
      <c r="LU22" s="50"/>
      <c r="LV22" s="127"/>
      <c r="LW22" s="50"/>
      <c r="LX22" s="50"/>
      <c r="LY22" s="50"/>
      <c r="LZ22" s="127"/>
      <c r="MA22" s="34"/>
      <c r="MB22" s="34"/>
      <c r="MC22" s="34"/>
      <c r="MD22" s="127"/>
      <c r="ME22" s="40"/>
      <c r="MF22" s="50"/>
      <c r="MG22" s="50"/>
      <c r="MH22" s="127"/>
      <c r="MI22" s="40"/>
      <c r="MJ22" s="50"/>
      <c r="MK22" s="50"/>
      <c r="ML22" s="127"/>
      <c r="MM22" s="34"/>
      <c r="MN22" s="34"/>
      <c r="MO22" s="34"/>
      <c r="MP22" s="127"/>
      <c r="MQ22" s="33"/>
      <c r="MR22" s="33"/>
      <c r="MS22" s="33"/>
      <c r="MT22" s="127"/>
      <c r="MU22" s="34"/>
      <c r="MV22" s="34"/>
      <c r="MW22" s="34"/>
      <c r="MX22" s="124"/>
      <c r="MY22" s="34"/>
      <c r="MZ22" s="33"/>
      <c r="NA22" s="33"/>
      <c r="NB22" s="124"/>
      <c r="NC22" s="52">
        <f t="shared" si="4"/>
        <v>345750</v>
      </c>
      <c r="ND22" s="52">
        <f t="shared" si="4"/>
        <v>345750</v>
      </c>
      <c r="NE22" s="52">
        <f t="shared" si="4"/>
        <v>189331.76</v>
      </c>
      <c r="NF22" s="53"/>
      <c r="NG22" s="33"/>
      <c r="NH22" s="33"/>
      <c r="NI22" s="127"/>
      <c r="NJ22" s="34"/>
      <c r="NK22" s="33"/>
      <c r="NL22" s="33"/>
      <c r="NM22" s="127"/>
      <c r="NN22" s="33"/>
      <c r="NO22" s="33"/>
      <c r="NP22" s="33"/>
      <c r="NQ22" s="127"/>
      <c r="NR22" s="34"/>
      <c r="NS22" s="34"/>
      <c r="NT22" s="34"/>
      <c r="NU22" s="127"/>
      <c r="NV22" s="34"/>
      <c r="NW22" s="33"/>
      <c r="NX22" s="33"/>
      <c r="NY22" s="127"/>
      <c r="NZ22" s="34"/>
      <c r="OA22" s="34"/>
      <c r="OB22" s="33"/>
      <c r="OC22" s="127"/>
      <c r="OD22" s="34"/>
      <c r="OE22" s="34"/>
      <c r="OF22" s="33"/>
      <c r="OG22" s="127"/>
      <c r="OH22" s="34"/>
      <c r="OI22" s="34"/>
      <c r="OJ22" s="33"/>
      <c r="OK22" s="127"/>
      <c r="OL22" s="34"/>
      <c r="OM22" s="34"/>
      <c r="ON22" s="32"/>
      <c r="OO22" s="127"/>
      <c r="OP22" s="34"/>
      <c r="OQ22" s="34"/>
      <c r="OR22" s="34"/>
      <c r="OS22" s="127"/>
      <c r="OT22" s="34"/>
      <c r="OU22" s="34"/>
      <c r="OV22" s="32"/>
      <c r="OW22" s="127"/>
      <c r="OX22" s="34"/>
      <c r="OY22" s="34"/>
      <c r="OZ22" s="33"/>
      <c r="PA22" s="127"/>
      <c r="PB22" s="34"/>
      <c r="PC22" s="34"/>
      <c r="PD22" s="33"/>
      <c r="PE22" s="127"/>
      <c r="PF22" s="34"/>
      <c r="PG22" s="34"/>
      <c r="PH22" s="33"/>
      <c r="PI22" s="127"/>
      <c r="PJ22" s="34"/>
      <c r="PK22" s="33"/>
      <c r="PL22" s="32"/>
      <c r="PM22" s="127"/>
      <c r="PN22" s="34"/>
      <c r="PO22" s="33"/>
      <c r="PP22" s="33"/>
      <c r="PQ22" s="127"/>
      <c r="PR22" s="34">
        <v>345750</v>
      </c>
      <c r="PS22" s="34">
        <v>345750</v>
      </c>
      <c r="PT22" s="34">
        <v>189331.76</v>
      </c>
      <c r="PU22" s="127"/>
      <c r="PV22" s="34"/>
      <c r="PW22" s="34"/>
      <c r="PX22" s="33"/>
      <c r="PY22" s="124"/>
      <c r="PZ22" s="55">
        <f t="shared" si="5"/>
        <v>0</v>
      </c>
      <c r="QA22" s="55">
        <f t="shared" si="5"/>
        <v>0</v>
      </c>
      <c r="QB22" s="55">
        <f t="shared" si="5"/>
        <v>0</v>
      </c>
      <c r="QC22" s="53"/>
      <c r="QD22" s="53"/>
      <c r="QE22" s="32"/>
      <c r="QF22" s="127"/>
      <c r="QG22" s="34"/>
      <c r="QH22" s="34"/>
      <c r="QI22" s="34"/>
      <c r="QJ22" s="124"/>
      <c r="QK22" s="56"/>
      <c r="QL22" s="63"/>
      <c r="QM22" s="32"/>
      <c r="QN22" s="127"/>
      <c r="QO22" s="50"/>
      <c r="QP22" s="50"/>
      <c r="QQ22" s="50"/>
      <c r="QR22" s="120"/>
      <c r="QS22" s="34"/>
      <c r="QT22" s="34"/>
      <c r="QU22" s="34"/>
      <c r="QV22" s="124"/>
      <c r="QW22" s="34"/>
      <c r="QX22" s="34"/>
      <c r="QY22" s="32"/>
      <c r="QZ22" s="124"/>
      <c r="RA22" s="53"/>
      <c r="RB22" s="53"/>
      <c r="RC22" s="53"/>
      <c r="RD22" s="120"/>
      <c r="RE22" s="40"/>
      <c r="RF22" s="40"/>
      <c r="RG22" s="40"/>
      <c r="RH22" s="120"/>
      <c r="RI22" s="40"/>
      <c r="RJ22" s="40"/>
      <c r="RK22" s="40"/>
      <c r="RL22" s="120"/>
      <c r="RM22" s="40"/>
      <c r="RN22" s="33"/>
      <c r="RO22" s="32"/>
      <c r="RP22" s="124"/>
      <c r="RQ22" s="34"/>
      <c r="RR22" s="34"/>
      <c r="RS22" s="32"/>
      <c r="RT22" s="124"/>
      <c r="RU22" s="40"/>
      <c r="RV22" s="40"/>
      <c r="RW22" s="40"/>
      <c r="RX22" s="120"/>
      <c r="RY22" s="40"/>
      <c r="RZ22" s="40"/>
      <c r="SA22" s="32"/>
      <c r="SB22" s="124"/>
      <c r="SC22" s="40"/>
      <c r="SD22" s="40"/>
      <c r="SE22" s="32"/>
      <c r="SF22" s="124"/>
      <c r="SG22" s="40"/>
      <c r="SH22" s="40"/>
      <c r="SI22" s="32"/>
      <c r="SJ22" s="119"/>
      <c r="SK22" s="58"/>
      <c r="SL22" s="58"/>
      <c r="SM22" s="58"/>
      <c r="SN22" s="59"/>
      <c r="SO22" s="59"/>
      <c r="SP22" s="58"/>
      <c r="SQ22" s="58"/>
      <c r="SR22" s="58"/>
      <c r="SS22" s="58"/>
      <c r="ST22" s="58"/>
      <c r="SU22" s="58"/>
      <c r="SV22" s="58"/>
      <c r="SW22" s="58"/>
      <c r="SX22" s="58"/>
      <c r="SY22" s="58"/>
      <c r="SZ22" s="58"/>
      <c r="TA22" s="58"/>
      <c r="TB22" s="58"/>
      <c r="TC22" s="58"/>
      <c r="TD22" s="59"/>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5"/>
      <c r="WI22" s="5"/>
      <c r="WJ22" s="5"/>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row>
    <row r="23" spans="1:909" x14ac:dyDescent="0.25">
      <c r="A23" s="29" t="s">
        <v>379</v>
      </c>
      <c r="B23" s="30">
        <f t="shared" si="1"/>
        <v>9340669.9100000001</v>
      </c>
      <c r="C23" s="30">
        <f t="shared" si="1"/>
        <v>9340669.9100000001</v>
      </c>
      <c r="D23" s="30">
        <f t="shared" si="0"/>
        <v>7558752.959999999</v>
      </c>
      <c r="E23" s="31">
        <f t="shared" si="2"/>
        <v>6206510.6899999995</v>
      </c>
      <c r="F23" s="31">
        <f t="shared" si="2"/>
        <v>6206510.6899999995</v>
      </c>
      <c r="G23" s="31">
        <f t="shared" si="2"/>
        <v>4611788.6899999995</v>
      </c>
      <c r="H23" s="36">
        <v>4714400</v>
      </c>
      <c r="I23" s="36">
        <v>4714400</v>
      </c>
      <c r="J23" s="33">
        <v>3535802</v>
      </c>
      <c r="K23" s="124"/>
      <c r="L23" s="34"/>
      <c r="M23" s="34"/>
      <c r="N23" s="34"/>
      <c r="O23" s="124"/>
      <c r="P23" s="36">
        <v>1492110.69</v>
      </c>
      <c r="Q23" s="36">
        <v>1492110.69</v>
      </c>
      <c r="R23" s="60">
        <v>1075986.69</v>
      </c>
      <c r="S23" s="124"/>
      <c r="T23" s="34"/>
      <c r="U23" s="34"/>
      <c r="V23" s="34"/>
      <c r="W23" s="124"/>
      <c r="X23" s="38">
        <f t="shared" si="3"/>
        <v>2995859.22</v>
      </c>
      <c r="Y23" s="38">
        <f t="shared" si="3"/>
        <v>2995859.22</v>
      </c>
      <c r="Z23" s="38">
        <f t="shared" si="3"/>
        <v>2875367.2600000002</v>
      </c>
      <c r="AA23" s="32"/>
      <c r="AB23" s="33"/>
      <c r="AC23" s="33"/>
      <c r="AD23" s="124"/>
      <c r="AE23" s="34"/>
      <c r="AF23" s="33"/>
      <c r="AG23" s="33"/>
      <c r="AH23" s="124"/>
      <c r="AI23" s="33"/>
      <c r="AJ23" s="33"/>
      <c r="AK23" s="33"/>
      <c r="AL23" s="124"/>
      <c r="AM23" s="33"/>
      <c r="AN23" s="33"/>
      <c r="AO23" s="33"/>
      <c r="AP23" s="124"/>
      <c r="AQ23" s="34"/>
      <c r="AR23" s="34"/>
      <c r="AS23" s="34"/>
      <c r="AT23" s="124"/>
      <c r="AU23" s="33"/>
      <c r="AV23" s="33"/>
      <c r="AW23" s="33"/>
      <c r="AX23" s="124"/>
      <c r="AY23" s="34"/>
      <c r="AZ23" s="34"/>
      <c r="BA23" s="34"/>
      <c r="BB23" s="124"/>
      <c r="BC23" s="33"/>
      <c r="BD23" s="33"/>
      <c r="BE23" s="33"/>
      <c r="BF23" s="124"/>
      <c r="BG23" s="33"/>
      <c r="BH23" s="33"/>
      <c r="BI23" s="33"/>
      <c r="BJ23" s="124"/>
      <c r="BK23" s="34"/>
      <c r="BL23" s="34"/>
      <c r="BM23" s="34"/>
      <c r="BN23" s="124"/>
      <c r="BO23" s="33"/>
      <c r="BP23" s="33"/>
      <c r="BQ23" s="61"/>
      <c r="BR23" s="124"/>
      <c r="BS23" s="34"/>
      <c r="BT23" s="34"/>
      <c r="BU23" s="34"/>
      <c r="BV23" s="124"/>
      <c r="BW23" s="34"/>
      <c r="BX23" s="34"/>
      <c r="BY23" s="34"/>
      <c r="BZ23" s="124"/>
      <c r="CA23" s="34"/>
      <c r="CB23" s="34"/>
      <c r="CC23" s="34"/>
      <c r="CD23" s="124"/>
      <c r="CE23" s="34"/>
      <c r="CF23" s="33"/>
      <c r="CG23" s="33"/>
      <c r="CH23" s="124"/>
      <c r="CI23" s="33"/>
      <c r="CJ23" s="33"/>
      <c r="CK23" s="33"/>
      <c r="CL23" s="124"/>
      <c r="CM23" s="34"/>
      <c r="CN23" s="34"/>
      <c r="CO23" s="34"/>
      <c r="CP23" s="119"/>
      <c r="CQ23" s="34"/>
      <c r="CR23" s="34"/>
      <c r="CS23" s="34"/>
      <c r="CT23" s="119"/>
      <c r="CU23" s="34"/>
      <c r="CV23" s="33"/>
      <c r="CW23" s="33"/>
      <c r="CX23" s="124"/>
      <c r="CY23" s="41"/>
      <c r="CZ23" s="41"/>
      <c r="DA23" s="33"/>
      <c r="DB23" s="124"/>
      <c r="DC23" s="34">
        <v>2688740.7</v>
      </c>
      <c r="DD23" s="33">
        <v>2688740.7</v>
      </c>
      <c r="DE23" s="32">
        <v>2620748.7400000002</v>
      </c>
      <c r="DF23" s="124"/>
      <c r="DG23" s="34"/>
      <c r="DH23" s="33"/>
      <c r="DI23" s="32"/>
      <c r="DJ23" s="124"/>
      <c r="DK23" s="34"/>
      <c r="DL23" s="33"/>
      <c r="DM23" s="32"/>
      <c r="DN23" s="124"/>
      <c r="DO23" s="33"/>
      <c r="DP23" s="33"/>
      <c r="DQ23" s="32"/>
      <c r="DR23" s="124"/>
      <c r="DS23" s="34"/>
      <c r="DT23" s="34"/>
      <c r="DU23" s="34"/>
      <c r="DV23" s="120"/>
      <c r="DW23" s="33"/>
      <c r="DX23" s="33"/>
      <c r="DY23" s="33"/>
      <c r="DZ23" s="124"/>
      <c r="EA23" s="33"/>
      <c r="EB23" s="33"/>
      <c r="EC23" s="33"/>
      <c r="ED23" s="124"/>
      <c r="EE23" s="33"/>
      <c r="EF23" s="33"/>
      <c r="EG23" s="33"/>
      <c r="EH23" s="124"/>
      <c r="EI23" s="32"/>
      <c r="EJ23" s="32"/>
      <c r="EK23" s="32"/>
      <c r="EL23" s="124"/>
      <c r="EM23" s="34"/>
      <c r="EN23" s="34"/>
      <c r="EO23" s="34"/>
      <c r="EP23" s="124"/>
      <c r="EQ23" s="34"/>
      <c r="ER23" s="34"/>
      <c r="ES23" s="34"/>
      <c r="ET23" s="120"/>
      <c r="EU23" s="33"/>
      <c r="EV23" s="33"/>
      <c r="EW23" s="33"/>
      <c r="EX23" s="124"/>
      <c r="EY23" s="34"/>
      <c r="EZ23" s="34"/>
      <c r="FA23" s="34"/>
      <c r="FB23" s="124"/>
      <c r="FC23" s="33"/>
      <c r="FD23" s="33"/>
      <c r="FE23" s="32"/>
      <c r="FF23" s="124"/>
      <c r="FG23" s="40"/>
      <c r="FH23" s="40"/>
      <c r="FI23" s="40"/>
      <c r="FJ23" s="124"/>
      <c r="FK23" s="40"/>
      <c r="FL23" s="40"/>
      <c r="FM23" s="40"/>
      <c r="FN23" s="124"/>
      <c r="FO23" s="33"/>
      <c r="FP23" s="33"/>
      <c r="FQ23" s="32"/>
      <c r="FR23" s="124"/>
      <c r="FS23" s="33"/>
      <c r="FT23" s="33"/>
      <c r="FU23" s="33"/>
      <c r="FV23" s="124"/>
      <c r="FW23" s="34"/>
      <c r="FX23" s="34"/>
      <c r="FY23" s="39"/>
      <c r="FZ23" s="124"/>
      <c r="GA23" s="33"/>
      <c r="GB23" s="33"/>
      <c r="GC23" s="32"/>
      <c r="GD23" s="124"/>
      <c r="GE23" s="32"/>
      <c r="GF23" s="32"/>
      <c r="GG23" s="32"/>
      <c r="GH23" s="124"/>
      <c r="GI23" s="62"/>
      <c r="GJ23" s="62"/>
      <c r="GK23" s="32"/>
      <c r="GL23" s="130"/>
      <c r="GM23" s="33"/>
      <c r="GN23" s="33"/>
      <c r="GO23" s="33"/>
      <c r="GP23" s="124"/>
      <c r="GQ23" s="40"/>
      <c r="GR23" s="37"/>
      <c r="GS23" s="32"/>
      <c r="GT23" s="124"/>
      <c r="GU23" s="34"/>
      <c r="GV23" s="33"/>
      <c r="GW23" s="32"/>
      <c r="GX23" s="130"/>
      <c r="GY23" s="33"/>
      <c r="GZ23" s="33"/>
      <c r="HA23" s="33"/>
      <c r="HB23" s="130"/>
      <c r="HC23" s="34"/>
      <c r="HD23" s="34"/>
      <c r="HE23" s="34"/>
      <c r="HF23" s="124"/>
      <c r="HG23" s="33"/>
      <c r="HH23" s="33"/>
      <c r="HI23" s="33"/>
      <c r="HJ23" s="124"/>
      <c r="HK23" s="33">
        <v>7118.52</v>
      </c>
      <c r="HL23" s="33">
        <v>7118.52</v>
      </c>
      <c r="HM23" s="32">
        <v>7118.52</v>
      </c>
      <c r="HN23" s="124"/>
      <c r="HO23" s="32"/>
      <c r="HP23" s="32"/>
      <c r="HQ23" s="32"/>
      <c r="HR23" s="124"/>
      <c r="HS23" s="34"/>
      <c r="HT23" s="33"/>
      <c r="HU23" s="32"/>
      <c r="HV23" s="124"/>
      <c r="HW23" s="34"/>
      <c r="HX23" s="34"/>
      <c r="HY23" s="34"/>
      <c r="HZ23" s="124"/>
      <c r="IA23" s="34"/>
      <c r="IB23" s="34"/>
      <c r="IC23" s="34"/>
      <c r="ID23" s="119"/>
      <c r="IE23" s="34"/>
      <c r="IF23" s="32"/>
      <c r="IG23" s="32"/>
      <c r="IH23" s="124"/>
      <c r="II23" s="34"/>
      <c r="IJ23" s="33"/>
      <c r="IK23" s="33"/>
      <c r="IL23" s="124"/>
      <c r="IM23" s="33"/>
      <c r="IN23" s="33"/>
      <c r="IO23" s="33"/>
      <c r="IP23" s="124"/>
      <c r="IQ23" s="45"/>
      <c r="IR23" s="46"/>
      <c r="IS23" s="33"/>
      <c r="IT23" s="127"/>
      <c r="IU23" s="33"/>
      <c r="IV23" s="33"/>
      <c r="IW23" s="33"/>
      <c r="IX23" s="124"/>
      <c r="IY23" s="34">
        <v>300000</v>
      </c>
      <c r="IZ23" s="33">
        <v>300000</v>
      </c>
      <c r="JA23" s="33">
        <v>247500</v>
      </c>
      <c r="JB23" s="127"/>
      <c r="JC23" s="34"/>
      <c r="JD23" s="34"/>
      <c r="JE23" s="34"/>
      <c r="JF23" s="124"/>
      <c r="JG23" s="34"/>
      <c r="JH23" s="34"/>
      <c r="JI23" s="33"/>
      <c r="JJ23" s="127"/>
      <c r="JK23" s="34"/>
      <c r="JL23" s="34"/>
      <c r="JM23" s="34"/>
      <c r="JN23" s="127"/>
      <c r="JO23" s="34"/>
      <c r="JP23" s="34"/>
      <c r="JQ23" s="34"/>
      <c r="JR23" s="119"/>
      <c r="JS23" s="33"/>
      <c r="JT23" s="33"/>
      <c r="JU23" s="33"/>
      <c r="JV23" s="127"/>
      <c r="JW23" s="34"/>
      <c r="JX23" s="33"/>
      <c r="JY23" s="33"/>
      <c r="JZ23" s="127"/>
      <c r="KA23" s="34"/>
      <c r="KB23" s="32"/>
      <c r="KC23" s="32"/>
      <c r="KD23" s="127"/>
      <c r="KE23" s="50"/>
      <c r="KF23" s="50"/>
      <c r="KG23" s="50"/>
      <c r="KH23" s="127"/>
      <c r="KI23" s="34"/>
      <c r="KJ23" s="34"/>
      <c r="KK23" s="34"/>
      <c r="KL23" s="127"/>
      <c r="KM23" s="34"/>
      <c r="KN23" s="36"/>
      <c r="KO23" s="32"/>
      <c r="KP23" s="127"/>
      <c r="KQ23" s="50"/>
      <c r="KR23" s="50"/>
      <c r="KS23" s="50"/>
      <c r="KT23" s="127"/>
      <c r="KU23" s="50"/>
      <c r="KV23" s="50"/>
      <c r="KW23" s="50"/>
      <c r="KX23" s="127"/>
      <c r="KY23" s="34"/>
      <c r="KZ23" s="34"/>
      <c r="LA23" s="33"/>
      <c r="LB23" s="127"/>
      <c r="LC23" s="34"/>
      <c r="LD23" s="39"/>
      <c r="LE23" s="34"/>
      <c r="LF23" s="127"/>
      <c r="LG23" s="34"/>
      <c r="LH23" s="34"/>
      <c r="LI23" s="33"/>
      <c r="LJ23" s="127"/>
      <c r="LK23" s="34"/>
      <c r="LL23" s="33"/>
      <c r="LM23" s="32"/>
      <c r="LN23" s="127"/>
      <c r="LO23" s="34"/>
      <c r="LP23" s="33"/>
      <c r="LQ23" s="33"/>
      <c r="LR23" s="127"/>
      <c r="LS23" s="50"/>
      <c r="LT23" s="50"/>
      <c r="LU23" s="50"/>
      <c r="LV23" s="127"/>
      <c r="LW23" s="50"/>
      <c r="LX23" s="50"/>
      <c r="LY23" s="50"/>
      <c r="LZ23" s="127"/>
      <c r="MA23" s="34"/>
      <c r="MB23" s="34"/>
      <c r="MC23" s="34"/>
      <c r="MD23" s="127"/>
      <c r="ME23" s="40"/>
      <c r="MF23" s="50"/>
      <c r="MG23" s="50"/>
      <c r="MH23" s="127"/>
      <c r="MI23" s="40"/>
      <c r="MJ23" s="50"/>
      <c r="MK23" s="50"/>
      <c r="ML23" s="127"/>
      <c r="MM23" s="34"/>
      <c r="MN23" s="34"/>
      <c r="MO23" s="34"/>
      <c r="MP23" s="127"/>
      <c r="MQ23" s="33"/>
      <c r="MR23" s="33"/>
      <c r="MS23" s="33"/>
      <c r="MT23" s="127"/>
      <c r="MU23" s="34"/>
      <c r="MV23" s="34"/>
      <c r="MW23" s="34"/>
      <c r="MX23" s="124"/>
      <c r="MY23" s="34"/>
      <c r="MZ23" s="33"/>
      <c r="NA23" s="33"/>
      <c r="NB23" s="124"/>
      <c r="NC23" s="52">
        <f t="shared" si="4"/>
        <v>138300</v>
      </c>
      <c r="ND23" s="52">
        <f t="shared" si="4"/>
        <v>138300</v>
      </c>
      <c r="NE23" s="52">
        <f t="shared" si="4"/>
        <v>71597.009999999995</v>
      </c>
      <c r="NF23" s="53"/>
      <c r="NG23" s="33"/>
      <c r="NH23" s="33"/>
      <c r="NI23" s="127"/>
      <c r="NJ23" s="34"/>
      <c r="NK23" s="33"/>
      <c r="NL23" s="33"/>
      <c r="NM23" s="127"/>
      <c r="NN23" s="33"/>
      <c r="NO23" s="33"/>
      <c r="NP23" s="33"/>
      <c r="NQ23" s="127"/>
      <c r="NR23" s="34"/>
      <c r="NS23" s="34"/>
      <c r="NT23" s="34"/>
      <c r="NU23" s="127"/>
      <c r="NV23" s="34"/>
      <c r="NW23" s="33"/>
      <c r="NX23" s="33"/>
      <c r="NY23" s="127"/>
      <c r="NZ23" s="34"/>
      <c r="OA23" s="34"/>
      <c r="OB23" s="33"/>
      <c r="OC23" s="127"/>
      <c r="OD23" s="34"/>
      <c r="OE23" s="34"/>
      <c r="OF23" s="33"/>
      <c r="OG23" s="127"/>
      <c r="OH23" s="34"/>
      <c r="OI23" s="34"/>
      <c r="OJ23" s="33"/>
      <c r="OK23" s="127"/>
      <c r="OL23" s="34"/>
      <c r="OM23" s="34"/>
      <c r="ON23" s="32"/>
      <c r="OO23" s="127"/>
      <c r="OP23" s="34"/>
      <c r="OQ23" s="34"/>
      <c r="OR23" s="34"/>
      <c r="OS23" s="127"/>
      <c r="OT23" s="34"/>
      <c r="OU23" s="34"/>
      <c r="OV23" s="32"/>
      <c r="OW23" s="127"/>
      <c r="OX23" s="34"/>
      <c r="OY23" s="34"/>
      <c r="OZ23" s="33"/>
      <c r="PA23" s="127"/>
      <c r="PB23" s="34"/>
      <c r="PC23" s="34"/>
      <c r="PD23" s="33"/>
      <c r="PE23" s="127"/>
      <c r="PF23" s="34"/>
      <c r="PG23" s="34"/>
      <c r="PH23" s="33"/>
      <c r="PI23" s="127"/>
      <c r="PJ23" s="34"/>
      <c r="PK23" s="33"/>
      <c r="PL23" s="32"/>
      <c r="PM23" s="127"/>
      <c r="PN23" s="34"/>
      <c r="PO23" s="33"/>
      <c r="PP23" s="33"/>
      <c r="PQ23" s="127"/>
      <c r="PR23" s="34">
        <v>138300</v>
      </c>
      <c r="PS23" s="34">
        <v>138300</v>
      </c>
      <c r="PT23" s="34">
        <v>71597.009999999995</v>
      </c>
      <c r="PU23" s="127"/>
      <c r="PV23" s="34"/>
      <c r="PW23" s="34"/>
      <c r="PX23" s="33"/>
      <c r="PY23" s="124"/>
      <c r="PZ23" s="55">
        <f t="shared" si="5"/>
        <v>0</v>
      </c>
      <c r="QA23" s="55">
        <f t="shared" si="5"/>
        <v>0</v>
      </c>
      <c r="QB23" s="55">
        <f t="shared" si="5"/>
        <v>0</v>
      </c>
      <c r="QC23" s="53"/>
      <c r="QD23" s="53"/>
      <c r="QE23" s="32"/>
      <c r="QF23" s="127"/>
      <c r="QG23" s="34"/>
      <c r="QH23" s="34"/>
      <c r="QI23" s="34"/>
      <c r="QJ23" s="124"/>
      <c r="QK23" s="56"/>
      <c r="QL23" s="63"/>
      <c r="QM23" s="32"/>
      <c r="QN23" s="127"/>
      <c r="QO23" s="50"/>
      <c r="QP23" s="50"/>
      <c r="QQ23" s="50"/>
      <c r="QR23" s="120"/>
      <c r="QS23" s="34"/>
      <c r="QT23" s="34"/>
      <c r="QU23" s="34"/>
      <c r="QV23" s="124"/>
      <c r="QW23" s="34"/>
      <c r="QX23" s="34"/>
      <c r="QY23" s="32"/>
      <c r="QZ23" s="124"/>
      <c r="RA23" s="53"/>
      <c r="RB23" s="53"/>
      <c r="RC23" s="53"/>
      <c r="RD23" s="120"/>
      <c r="RE23" s="40"/>
      <c r="RF23" s="40"/>
      <c r="RG23" s="40"/>
      <c r="RH23" s="120"/>
      <c r="RI23" s="40"/>
      <c r="RJ23" s="40"/>
      <c r="RK23" s="40"/>
      <c r="RL23" s="120"/>
      <c r="RM23" s="40"/>
      <c r="RN23" s="33"/>
      <c r="RO23" s="32"/>
      <c r="RP23" s="124"/>
      <c r="RQ23" s="34"/>
      <c r="RR23" s="34"/>
      <c r="RS23" s="32"/>
      <c r="RT23" s="124"/>
      <c r="RU23" s="40"/>
      <c r="RV23" s="40"/>
      <c r="RW23" s="40"/>
      <c r="RX23" s="120"/>
      <c r="RY23" s="40"/>
      <c r="RZ23" s="40"/>
      <c r="SA23" s="32"/>
      <c r="SB23" s="124"/>
      <c r="SC23" s="40"/>
      <c r="SD23" s="40"/>
      <c r="SE23" s="32"/>
      <c r="SF23" s="124"/>
      <c r="SG23" s="40"/>
      <c r="SH23" s="40"/>
      <c r="SI23" s="32"/>
      <c r="SJ23" s="119"/>
      <c r="SK23" s="58"/>
      <c r="SL23" s="58"/>
      <c r="SM23" s="58"/>
      <c r="SN23" s="59"/>
      <c r="SO23" s="59"/>
      <c r="SP23" s="58"/>
      <c r="SQ23" s="58"/>
      <c r="SR23" s="58"/>
      <c r="SS23" s="58"/>
      <c r="ST23" s="58"/>
      <c r="SU23" s="58"/>
      <c r="SV23" s="58"/>
      <c r="SW23" s="58"/>
      <c r="SX23" s="58"/>
      <c r="SY23" s="58"/>
      <c r="SZ23" s="58"/>
      <c r="TA23" s="58"/>
      <c r="TB23" s="58"/>
      <c r="TC23" s="58"/>
      <c r="TD23" s="59"/>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5"/>
      <c r="WI23" s="5"/>
      <c r="WJ23" s="5"/>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row>
    <row r="24" spans="1:909" x14ac:dyDescent="0.25">
      <c r="A24" s="29" t="s">
        <v>380</v>
      </c>
      <c r="B24" s="30">
        <f t="shared" si="1"/>
        <v>27073347.719999999</v>
      </c>
      <c r="C24" s="30">
        <f t="shared" si="1"/>
        <v>27626627.719999999</v>
      </c>
      <c r="D24" s="30">
        <f t="shared" si="0"/>
        <v>18110653.649999999</v>
      </c>
      <c r="E24" s="31">
        <f t="shared" si="2"/>
        <v>12288452.91</v>
      </c>
      <c r="F24" s="31">
        <f t="shared" si="2"/>
        <v>12288452.91</v>
      </c>
      <c r="G24" s="31">
        <f t="shared" si="2"/>
        <v>9144266.9100000001</v>
      </c>
      <c r="H24" s="36">
        <v>8211600</v>
      </c>
      <c r="I24" s="36">
        <v>8211600</v>
      </c>
      <c r="J24" s="33">
        <v>6158700</v>
      </c>
      <c r="K24" s="124"/>
      <c r="L24" s="34"/>
      <c r="M24" s="34"/>
      <c r="N24" s="34"/>
      <c r="O24" s="124"/>
      <c r="P24" s="36">
        <v>4076852.91</v>
      </c>
      <c r="Q24" s="36">
        <v>4076852.91</v>
      </c>
      <c r="R24" s="60">
        <v>2985566.91</v>
      </c>
      <c r="S24" s="124"/>
      <c r="T24" s="34"/>
      <c r="U24" s="34"/>
      <c r="V24" s="34"/>
      <c r="W24" s="124"/>
      <c r="X24" s="38">
        <f t="shared" si="3"/>
        <v>12192162.57</v>
      </c>
      <c r="Y24" s="38">
        <f t="shared" si="3"/>
        <v>12745442.57</v>
      </c>
      <c r="Z24" s="38">
        <f t="shared" si="3"/>
        <v>8163282.3199999994</v>
      </c>
      <c r="AA24" s="32"/>
      <c r="AB24" s="33"/>
      <c r="AC24" s="33"/>
      <c r="AD24" s="124"/>
      <c r="AE24" s="34"/>
      <c r="AF24" s="33"/>
      <c r="AG24" s="33"/>
      <c r="AH24" s="124"/>
      <c r="AI24" s="33"/>
      <c r="AJ24" s="33"/>
      <c r="AK24" s="33"/>
      <c r="AL24" s="124"/>
      <c r="AM24" s="33"/>
      <c r="AN24" s="33"/>
      <c r="AO24" s="33"/>
      <c r="AP24" s="124"/>
      <c r="AQ24" s="34"/>
      <c r="AR24" s="34"/>
      <c r="AS24" s="34"/>
      <c r="AT24" s="124"/>
      <c r="AU24" s="33"/>
      <c r="AV24" s="33"/>
      <c r="AW24" s="33"/>
      <c r="AX24" s="124"/>
      <c r="AY24" s="34"/>
      <c r="AZ24" s="34"/>
      <c r="BA24" s="34"/>
      <c r="BB24" s="124"/>
      <c r="BC24" s="33"/>
      <c r="BD24" s="33"/>
      <c r="BE24" s="33"/>
      <c r="BF24" s="124"/>
      <c r="BG24" s="33"/>
      <c r="BH24" s="33"/>
      <c r="BI24" s="33"/>
      <c r="BJ24" s="124"/>
      <c r="BK24" s="34"/>
      <c r="BL24" s="34"/>
      <c r="BM24" s="34"/>
      <c r="BN24" s="124"/>
      <c r="BO24" s="33"/>
      <c r="BP24" s="33"/>
      <c r="BQ24" s="61"/>
      <c r="BR24" s="124"/>
      <c r="BS24" s="34"/>
      <c r="BT24" s="34"/>
      <c r="BU24" s="34"/>
      <c r="BV24" s="124"/>
      <c r="BW24" s="34"/>
      <c r="BX24" s="34"/>
      <c r="BY24" s="34"/>
      <c r="BZ24" s="124"/>
      <c r="CA24" s="34"/>
      <c r="CB24" s="34"/>
      <c r="CC24" s="34"/>
      <c r="CD24" s="124"/>
      <c r="CE24" s="34"/>
      <c r="CF24" s="33"/>
      <c r="CG24" s="33"/>
      <c r="CH24" s="124"/>
      <c r="CI24" s="33"/>
      <c r="CJ24" s="33"/>
      <c r="CK24" s="33"/>
      <c r="CL24" s="124"/>
      <c r="CM24" s="34"/>
      <c r="CN24" s="34"/>
      <c r="CO24" s="34"/>
      <c r="CP24" s="119"/>
      <c r="CQ24" s="34"/>
      <c r="CR24" s="34"/>
      <c r="CS24" s="34"/>
      <c r="CT24" s="119"/>
      <c r="CU24" s="34"/>
      <c r="CV24" s="33"/>
      <c r="CW24" s="33"/>
      <c r="CX24" s="124"/>
      <c r="CY24" s="41"/>
      <c r="CZ24" s="41"/>
      <c r="DA24" s="33"/>
      <c r="DB24" s="124"/>
      <c r="DC24" s="34">
        <v>5816851.6100000003</v>
      </c>
      <c r="DD24" s="33">
        <v>5816851.6100000003</v>
      </c>
      <c r="DE24" s="32">
        <v>4635009.18</v>
      </c>
      <c r="DF24" s="124"/>
      <c r="DG24" s="34"/>
      <c r="DH24" s="33"/>
      <c r="DI24" s="32"/>
      <c r="DJ24" s="124"/>
      <c r="DK24" s="34"/>
      <c r="DL24" s="33"/>
      <c r="DM24" s="32"/>
      <c r="DN24" s="124"/>
      <c r="DO24" s="33"/>
      <c r="DP24" s="33"/>
      <c r="DQ24" s="32"/>
      <c r="DR24" s="124"/>
      <c r="DS24" s="34"/>
      <c r="DT24" s="34"/>
      <c r="DU24" s="34"/>
      <c r="DV24" s="120"/>
      <c r="DW24" s="33"/>
      <c r="DX24" s="33"/>
      <c r="DY24" s="33"/>
      <c r="DZ24" s="124"/>
      <c r="EA24" s="33">
        <v>2208750</v>
      </c>
      <c r="EB24" s="33">
        <v>2208750</v>
      </c>
      <c r="EC24" s="33">
        <v>0</v>
      </c>
      <c r="ED24" s="124"/>
      <c r="EE24" s="33"/>
      <c r="EF24" s="33"/>
      <c r="EG24" s="33"/>
      <c r="EH24" s="124"/>
      <c r="EI24" s="32"/>
      <c r="EJ24" s="32"/>
      <c r="EK24" s="32"/>
      <c r="EL24" s="124"/>
      <c r="EM24" s="34"/>
      <c r="EN24" s="34"/>
      <c r="EO24" s="34"/>
      <c r="EP24" s="124"/>
      <c r="EQ24" s="34"/>
      <c r="ER24" s="34"/>
      <c r="ES24" s="34"/>
      <c r="ET24" s="120"/>
      <c r="EU24" s="33">
        <v>1454562.5</v>
      </c>
      <c r="EV24" s="33">
        <f>707625
+746937.5</f>
        <v>1454562.5</v>
      </c>
      <c r="EW24" s="33">
        <v>707625</v>
      </c>
      <c r="EX24" s="124"/>
      <c r="EY24" s="34"/>
      <c r="EZ24" s="34"/>
      <c r="FA24" s="34"/>
      <c r="FB24" s="124"/>
      <c r="FC24" s="33"/>
      <c r="FD24" s="33"/>
      <c r="FE24" s="32"/>
      <c r="FF24" s="124"/>
      <c r="FG24" s="40"/>
      <c r="FH24" s="40"/>
      <c r="FI24" s="40"/>
      <c r="FJ24" s="124"/>
      <c r="FK24" s="40"/>
      <c r="FL24" s="40"/>
      <c r="FM24" s="40"/>
      <c r="FN24" s="124"/>
      <c r="FO24" s="33"/>
      <c r="FP24" s="33"/>
      <c r="FQ24" s="32"/>
      <c r="FR24" s="124"/>
      <c r="FS24" s="33"/>
      <c r="FT24" s="33">
        <v>553280</v>
      </c>
      <c r="FU24" s="33">
        <v>553280</v>
      </c>
      <c r="FV24" s="124"/>
      <c r="FW24" s="34"/>
      <c r="FX24" s="34"/>
      <c r="FY24" s="39"/>
      <c r="FZ24" s="124"/>
      <c r="GA24" s="33">
        <v>497967.76</v>
      </c>
      <c r="GB24" s="33">
        <v>497967.76</v>
      </c>
      <c r="GC24" s="32">
        <v>497967.76</v>
      </c>
      <c r="GD24" s="124"/>
      <c r="GE24" s="32"/>
      <c r="GF24" s="32"/>
      <c r="GG24" s="66"/>
      <c r="GH24" s="124"/>
      <c r="GI24" s="62"/>
      <c r="GJ24" s="62"/>
      <c r="GK24" s="66"/>
      <c r="GL24" s="130"/>
      <c r="GM24" s="33"/>
      <c r="GN24" s="33"/>
      <c r="GO24" s="33"/>
      <c r="GP24" s="124"/>
      <c r="GQ24" s="40"/>
      <c r="GR24" s="37"/>
      <c r="GS24" s="32"/>
      <c r="GT24" s="124"/>
      <c r="GU24" s="34"/>
      <c r="GV24" s="33"/>
      <c r="GW24" s="32"/>
      <c r="GX24" s="130"/>
      <c r="GY24" s="33"/>
      <c r="GZ24" s="33"/>
      <c r="HA24" s="33"/>
      <c r="HB24" s="130"/>
      <c r="HC24" s="34"/>
      <c r="HD24" s="34"/>
      <c r="HE24" s="34"/>
      <c r="HF24" s="124"/>
      <c r="HG24" s="33"/>
      <c r="HH24" s="33"/>
      <c r="HI24" s="33"/>
      <c r="HJ24" s="124"/>
      <c r="HK24" s="33">
        <v>14030.7</v>
      </c>
      <c r="HL24" s="33">
        <v>14030.7</v>
      </c>
      <c r="HM24" s="32">
        <v>14030.7</v>
      </c>
      <c r="HN24" s="124"/>
      <c r="HO24" s="32"/>
      <c r="HP24" s="32"/>
      <c r="HQ24" s="32"/>
      <c r="HR24" s="124"/>
      <c r="HS24" s="34"/>
      <c r="HT24" s="33"/>
      <c r="HU24" s="32"/>
      <c r="HV24" s="124"/>
      <c r="HW24" s="34"/>
      <c r="HX24" s="34"/>
      <c r="HY24" s="34"/>
      <c r="HZ24" s="124"/>
      <c r="IA24" s="34"/>
      <c r="IB24" s="34"/>
      <c r="IC24" s="34"/>
      <c r="ID24" s="119"/>
      <c r="IE24" s="34"/>
      <c r="IF24" s="32"/>
      <c r="IG24" s="32"/>
      <c r="IH24" s="124"/>
      <c r="II24" s="34"/>
      <c r="IJ24" s="33"/>
      <c r="IK24" s="33"/>
      <c r="IL24" s="124"/>
      <c r="IM24" s="33"/>
      <c r="IN24" s="33"/>
      <c r="IO24" s="33"/>
      <c r="IP24" s="124"/>
      <c r="IQ24" s="45"/>
      <c r="IR24" s="46"/>
      <c r="IS24" s="33"/>
      <c r="IT24" s="127"/>
      <c r="IU24" s="33"/>
      <c r="IV24" s="33"/>
      <c r="IW24" s="33"/>
      <c r="IX24" s="124"/>
      <c r="IY24" s="34"/>
      <c r="IZ24" s="33"/>
      <c r="JA24" s="33"/>
      <c r="JB24" s="127"/>
      <c r="JC24" s="34"/>
      <c r="JD24" s="34"/>
      <c r="JE24" s="34"/>
      <c r="JF24" s="124"/>
      <c r="JG24" s="34">
        <v>2200000</v>
      </c>
      <c r="JH24" s="34">
        <v>2200000</v>
      </c>
      <c r="JI24" s="33">
        <v>1755369.68</v>
      </c>
      <c r="JJ24" s="127"/>
      <c r="JK24" s="34"/>
      <c r="JL24" s="34"/>
      <c r="JM24" s="34"/>
      <c r="JN24" s="127"/>
      <c r="JO24" s="34"/>
      <c r="JP24" s="34"/>
      <c r="JQ24" s="34"/>
      <c r="JR24" s="119"/>
      <c r="JS24" s="33"/>
      <c r="JT24" s="33"/>
      <c r="JU24" s="33"/>
      <c r="JV24" s="127"/>
      <c r="JW24" s="34"/>
      <c r="JX24" s="33"/>
      <c r="JY24" s="33"/>
      <c r="JZ24" s="127"/>
      <c r="KA24" s="34"/>
      <c r="KB24" s="32"/>
      <c r="KC24" s="32"/>
      <c r="KD24" s="127"/>
      <c r="KE24" s="50"/>
      <c r="KF24" s="50"/>
      <c r="KG24" s="50"/>
      <c r="KH24" s="127"/>
      <c r="KI24" s="34"/>
      <c r="KJ24" s="34"/>
      <c r="KK24" s="34"/>
      <c r="KL24" s="127"/>
      <c r="KM24" s="34"/>
      <c r="KN24" s="36"/>
      <c r="KO24" s="32"/>
      <c r="KP24" s="127"/>
      <c r="KQ24" s="50"/>
      <c r="KR24" s="50"/>
      <c r="KS24" s="50"/>
      <c r="KT24" s="127"/>
      <c r="KU24" s="50"/>
      <c r="KV24" s="50"/>
      <c r="KW24" s="50"/>
      <c r="KX24" s="127"/>
      <c r="KY24" s="34"/>
      <c r="KZ24" s="34"/>
      <c r="LA24" s="33"/>
      <c r="LB24" s="127"/>
      <c r="LC24" s="34"/>
      <c r="LD24" s="39"/>
      <c r="LE24" s="34"/>
      <c r="LF24" s="127"/>
      <c r="LG24" s="34"/>
      <c r="LH24" s="34"/>
      <c r="LI24" s="33"/>
      <c r="LJ24" s="127"/>
      <c r="LK24" s="34"/>
      <c r="LL24" s="33"/>
      <c r="LM24" s="32"/>
      <c r="LN24" s="127"/>
      <c r="LO24" s="34"/>
      <c r="LP24" s="33"/>
      <c r="LQ24" s="33"/>
      <c r="LR24" s="127"/>
      <c r="LS24" s="50"/>
      <c r="LT24" s="50"/>
      <c r="LU24" s="50"/>
      <c r="LV24" s="127"/>
      <c r="LW24" s="50"/>
      <c r="LX24" s="50"/>
      <c r="LY24" s="50"/>
      <c r="LZ24" s="127"/>
      <c r="MA24" s="34"/>
      <c r="MB24" s="34"/>
      <c r="MC24" s="34"/>
      <c r="MD24" s="127"/>
      <c r="ME24" s="40"/>
      <c r="MF24" s="50"/>
      <c r="MG24" s="50"/>
      <c r="MH24" s="127"/>
      <c r="MI24" s="40"/>
      <c r="MJ24" s="50"/>
      <c r="MK24" s="50"/>
      <c r="ML24" s="127"/>
      <c r="MM24" s="34"/>
      <c r="MN24" s="34"/>
      <c r="MO24" s="34"/>
      <c r="MP24" s="127"/>
      <c r="MQ24" s="33"/>
      <c r="MR24" s="33"/>
      <c r="MS24" s="33"/>
      <c r="MT24" s="127"/>
      <c r="MU24" s="34"/>
      <c r="MV24" s="34"/>
      <c r="MW24" s="34"/>
      <c r="MX24" s="124"/>
      <c r="MY24" s="34"/>
      <c r="MZ24" s="33"/>
      <c r="NA24" s="33"/>
      <c r="NB24" s="124"/>
      <c r="NC24" s="52">
        <f t="shared" si="4"/>
        <v>345750</v>
      </c>
      <c r="ND24" s="52">
        <f t="shared" si="4"/>
        <v>345750</v>
      </c>
      <c r="NE24" s="52">
        <f t="shared" si="4"/>
        <v>220269.58</v>
      </c>
      <c r="NF24" s="53"/>
      <c r="NG24" s="33"/>
      <c r="NH24" s="33"/>
      <c r="NI24" s="127"/>
      <c r="NJ24" s="34"/>
      <c r="NK24" s="32"/>
      <c r="NL24" s="32"/>
      <c r="NM24" s="127"/>
      <c r="NN24" s="33"/>
      <c r="NO24" s="33"/>
      <c r="NP24" s="33"/>
      <c r="NQ24" s="127"/>
      <c r="NR24" s="34"/>
      <c r="NS24" s="34"/>
      <c r="NT24" s="34"/>
      <c r="NU24" s="127"/>
      <c r="NV24" s="34"/>
      <c r="NW24" s="33"/>
      <c r="NX24" s="33"/>
      <c r="NY24" s="127"/>
      <c r="NZ24" s="34"/>
      <c r="OA24" s="34"/>
      <c r="OB24" s="33"/>
      <c r="OC24" s="127"/>
      <c r="OD24" s="34"/>
      <c r="OE24" s="34"/>
      <c r="OF24" s="33"/>
      <c r="OG24" s="127"/>
      <c r="OH24" s="34"/>
      <c r="OI24" s="34"/>
      <c r="OJ24" s="33"/>
      <c r="OK24" s="127"/>
      <c r="OL24" s="34"/>
      <c r="OM24" s="34"/>
      <c r="ON24" s="32"/>
      <c r="OO24" s="127"/>
      <c r="OP24" s="34"/>
      <c r="OQ24" s="34"/>
      <c r="OR24" s="34"/>
      <c r="OS24" s="127"/>
      <c r="OT24" s="34"/>
      <c r="OU24" s="34"/>
      <c r="OV24" s="32"/>
      <c r="OW24" s="127"/>
      <c r="OX24" s="34"/>
      <c r="OY24" s="34"/>
      <c r="OZ24" s="33"/>
      <c r="PA24" s="127"/>
      <c r="PB24" s="34"/>
      <c r="PC24" s="34"/>
      <c r="PD24" s="33"/>
      <c r="PE24" s="127"/>
      <c r="PF24" s="34"/>
      <c r="PG24" s="34"/>
      <c r="PH24" s="33"/>
      <c r="PI24" s="127"/>
      <c r="PJ24" s="34"/>
      <c r="PK24" s="33"/>
      <c r="PL24" s="32"/>
      <c r="PM24" s="127"/>
      <c r="PN24" s="34"/>
      <c r="PO24" s="33"/>
      <c r="PP24" s="33"/>
      <c r="PQ24" s="127"/>
      <c r="PR24" s="34">
        <v>345750</v>
      </c>
      <c r="PS24" s="34">
        <v>345750</v>
      </c>
      <c r="PT24" s="34">
        <v>220269.58</v>
      </c>
      <c r="PU24" s="127"/>
      <c r="PV24" s="34"/>
      <c r="PW24" s="34"/>
      <c r="PX24" s="33"/>
      <c r="PY24" s="124"/>
      <c r="PZ24" s="55">
        <f t="shared" si="5"/>
        <v>2246982.2400000002</v>
      </c>
      <c r="QA24" s="55">
        <f t="shared" si="5"/>
        <v>2246982.2400000002</v>
      </c>
      <c r="QB24" s="55">
        <f t="shared" si="5"/>
        <v>582834.84</v>
      </c>
      <c r="QC24" s="53"/>
      <c r="QD24" s="53"/>
      <c r="QE24" s="32"/>
      <c r="QF24" s="127"/>
      <c r="QG24" s="34"/>
      <c r="QH24" s="34"/>
      <c r="QI24" s="34"/>
      <c r="QJ24" s="124"/>
      <c r="QK24" s="56"/>
      <c r="QL24" s="63"/>
      <c r="QM24" s="32"/>
      <c r="QN24" s="127"/>
      <c r="QO24" s="50"/>
      <c r="QP24" s="50"/>
      <c r="QQ24" s="50"/>
      <c r="QR24" s="120"/>
      <c r="QS24" s="34"/>
      <c r="QT24" s="34"/>
      <c r="QU24" s="34"/>
      <c r="QV24" s="124"/>
      <c r="QW24" s="34"/>
      <c r="QX24" s="34"/>
      <c r="QY24" s="32"/>
      <c r="QZ24" s="124"/>
      <c r="RA24" s="53"/>
      <c r="RB24" s="53"/>
      <c r="RC24" s="53"/>
      <c r="RD24" s="120"/>
      <c r="RE24" s="40"/>
      <c r="RF24" s="40"/>
      <c r="RG24" s="40"/>
      <c r="RH24" s="120"/>
      <c r="RI24" s="40">
        <v>2246982.2400000002</v>
      </c>
      <c r="RJ24" s="40">
        <v>2246982.2400000002</v>
      </c>
      <c r="RK24" s="40">
        <v>582834.84</v>
      </c>
      <c r="RL24" s="120"/>
      <c r="RM24" s="40"/>
      <c r="RN24" s="33"/>
      <c r="RO24" s="32"/>
      <c r="RP24" s="124"/>
      <c r="RQ24" s="34"/>
      <c r="RR24" s="34"/>
      <c r="RS24" s="32"/>
      <c r="RT24" s="124"/>
      <c r="RU24" s="40"/>
      <c r="RV24" s="40"/>
      <c r="RW24" s="40"/>
      <c r="RX24" s="120"/>
      <c r="RY24" s="40"/>
      <c r="RZ24" s="40"/>
      <c r="SA24" s="32"/>
      <c r="SB24" s="124"/>
      <c r="SC24" s="40"/>
      <c r="SD24" s="40"/>
      <c r="SE24" s="32"/>
      <c r="SF24" s="124"/>
      <c r="SG24" s="40"/>
      <c r="SH24" s="40"/>
      <c r="SI24" s="32"/>
      <c r="SJ24" s="119"/>
      <c r="SK24" s="58"/>
      <c r="SL24" s="58"/>
      <c r="SM24" s="58"/>
      <c r="SN24" s="59"/>
      <c r="SO24" s="59"/>
      <c r="SP24" s="58"/>
      <c r="SQ24" s="58"/>
      <c r="SR24" s="58"/>
      <c r="SS24" s="58"/>
      <c r="ST24" s="58"/>
      <c r="SU24" s="58"/>
      <c r="SV24" s="58"/>
      <c r="SW24" s="58"/>
      <c r="SX24" s="58"/>
      <c r="SY24" s="58"/>
      <c r="SZ24" s="58"/>
      <c r="TA24" s="58"/>
      <c r="TB24" s="58"/>
      <c r="TC24" s="58"/>
      <c r="TD24" s="59"/>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5"/>
      <c r="WI24" s="5"/>
      <c r="WJ24" s="5"/>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row>
    <row r="25" spans="1:909" x14ac:dyDescent="0.25">
      <c r="A25" s="29" t="s">
        <v>381</v>
      </c>
      <c r="B25" s="30">
        <f t="shared" si="1"/>
        <v>14372244.049999999</v>
      </c>
      <c r="C25" s="30">
        <f t="shared" si="1"/>
        <v>14372244.049999999</v>
      </c>
      <c r="D25" s="30">
        <f t="shared" si="0"/>
        <v>10389908.869999999</v>
      </c>
      <c r="E25" s="31">
        <f t="shared" si="2"/>
        <v>12671948.1</v>
      </c>
      <c r="F25" s="31">
        <f t="shared" si="2"/>
        <v>12671948.1</v>
      </c>
      <c r="G25" s="31">
        <f t="shared" si="2"/>
        <v>9463289.0999999996</v>
      </c>
      <c r="H25" s="36">
        <v>9760900</v>
      </c>
      <c r="I25" s="36">
        <v>9760900</v>
      </c>
      <c r="J25" s="33">
        <v>7320676</v>
      </c>
      <c r="K25" s="124"/>
      <c r="L25" s="34"/>
      <c r="M25" s="34"/>
      <c r="N25" s="34"/>
      <c r="O25" s="124"/>
      <c r="P25" s="36">
        <v>2911048.1</v>
      </c>
      <c r="Q25" s="36">
        <v>2911048.1</v>
      </c>
      <c r="R25" s="60">
        <v>2142613.1</v>
      </c>
      <c r="S25" s="124"/>
      <c r="T25" s="34"/>
      <c r="U25" s="34"/>
      <c r="V25" s="34"/>
      <c r="W25" s="124"/>
      <c r="X25" s="38">
        <f t="shared" si="3"/>
        <v>1561995.95</v>
      </c>
      <c r="Y25" s="38">
        <f t="shared" si="3"/>
        <v>1561995.95</v>
      </c>
      <c r="Z25" s="38">
        <f t="shared" si="3"/>
        <v>840000</v>
      </c>
      <c r="AA25" s="32"/>
      <c r="AB25" s="33"/>
      <c r="AC25" s="33"/>
      <c r="AD25" s="124"/>
      <c r="AE25" s="34"/>
      <c r="AF25" s="33"/>
      <c r="AG25" s="33"/>
      <c r="AH25" s="124"/>
      <c r="AI25" s="33"/>
      <c r="AJ25" s="33"/>
      <c r="AK25" s="33"/>
      <c r="AL25" s="124"/>
      <c r="AM25" s="33"/>
      <c r="AN25" s="33"/>
      <c r="AO25" s="33"/>
      <c r="AP25" s="124"/>
      <c r="AQ25" s="34"/>
      <c r="AR25" s="34"/>
      <c r="AS25" s="34"/>
      <c r="AT25" s="124"/>
      <c r="AU25" s="33"/>
      <c r="AV25" s="33"/>
      <c r="AW25" s="33"/>
      <c r="AX25" s="124"/>
      <c r="AY25" s="34"/>
      <c r="AZ25" s="34"/>
      <c r="BA25" s="34"/>
      <c r="BB25" s="124"/>
      <c r="BC25" s="33"/>
      <c r="BD25" s="33"/>
      <c r="BE25" s="33"/>
      <c r="BF25" s="124"/>
      <c r="BG25" s="33"/>
      <c r="BH25" s="33"/>
      <c r="BI25" s="33"/>
      <c r="BJ25" s="124"/>
      <c r="BK25" s="34"/>
      <c r="BL25" s="34"/>
      <c r="BM25" s="34"/>
      <c r="BN25" s="124"/>
      <c r="BO25" s="33"/>
      <c r="BP25" s="33"/>
      <c r="BQ25" s="61"/>
      <c r="BR25" s="124"/>
      <c r="BS25" s="34"/>
      <c r="BT25" s="34"/>
      <c r="BU25" s="34"/>
      <c r="BV25" s="124"/>
      <c r="BW25" s="34"/>
      <c r="BX25" s="34"/>
      <c r="BY25" s="34"/>
      <c r="BZ25" s="124"/>
      <c r="CA25" s="34"/>
      <c r="CB25" s="34"/>
      <c r="CC25" s="34"/>
      <c r="CD25" s="124"/>
      <c r="CF25" s="33"/>
      <c r="CG25" s="33"/>
      <c r="CH25" s="124"/>
      <c r="CI25" s="33"/>
      <c r="CJ25" s="33"/>
      <c r="CK25" s="33"/>
      <c r="CL25" s="124"/>
      <c r="CM25" s="34"/>
      <c r="CN25" s="34"/>
      <c r="CO25" s="34"/>
      <c r="CP25" s="119"/>
      <c r="CQ25" s="34"/>
      <c r="CR25" s="34"/>
      <c r="CS25" s="34"/>
      <c r="CT25" s="119"/>
      <c r="CU25" s="34"/>
      <c r="CV25" s="33"/>
      <c r="CW25" s="33"/>
      <c r="CX25" s="124"/>
      <c r="CY25" s="41"/>
      <c r="CZ25" s="41"/>
      <c r="DA25" s="33"/>
      <c r="DB25" s="124"/>
      <c r="DC25" s="34"/>
      <c r="DD25" s="33"/>
      <c r="DE25" s="32"/>
      <c r="DF25" s="124"/>
      <c r="DG25" s="34"/>
      <c r="DH25" s="33"/>
      <c r="DI25" s="32"/>
      <c r="DJ25" s="124"/>
      <c r="DK25" s="34"/>
      <c r="DL25" s="33"/>
      <c r="DM25" s="32"/>
      <c r="DN25" s="124"/>
      <c r="DO25" s="33"/>
      <c r="DP25" s="33"/>
      <c r="DQ25" s="32"/>
      <c r="DR25" s="124"/>
      <c r="DS25" s="34"/>
      <c r="DT25" s="34"/>
      <c r="DU25" s="34"/>
      <c r="DV25" s="120"/>
      <c r="DW25" s="33"/>
      <c r="DX25" s="33"/>
      <c r="DY25" s="33"/>
      <c r="DZ25" s="124"/>
      <c r="EA25" s="33"/>
      <c r="EB25" s="33"/>
      <c r="EC25" s="33"/>
      <c r="ED25" s="124"/>
      <c r="EE25" s="33"/>
      <c r="EF25" s="33"/>
      <c r="EG25" s="33"/>
      <c r="EH25" s="124"/>
      <c r="EI25" s="32"/>
      <c r="EJ25" s="32"/>
      <c r="EK25" s="32"/>
      <c r="EL25" s="124"/>
      <c r="EM25" s="34"/>
      <c r="EN25" s="34"/>
      <c r="EO25" s="34"/>
      <c r="EP25" s="124"/>
      <c r="EQ25" s="34"/>
      <c r="ER25" s="34"/>
      <c r="ES25" s="34"/>
      <c r="ET25" s="120"/>
      <c r="EU25" s="33">
        <v>1561995.95</v>
      </c>
      <c r="EV25" s="33">
        <f>721995.95
+840000</f>
        <v>1561995.95</v>
      </c>
      <c r="EW25" s="33">
        <v>840000</v>
      </c>
      <c r="EX25" s="124"/>
      <c r="EY25" s="34"/>
      <c r="EZ25" s="34"/>
      <c r="FA25" s="34"/>
      <c r="FB25" s="124"/>
      <c r="FC25" s="33"/>
      <c r="FD25" s="33"/>
      <c r="FE25" s="32"/>
      <c r="FF25" s="124"/>
      <c r="FG25" s="40"/>
      <c r="FH25" s="40"/>
      <c r="FI25" s="40"/>
      <c r="FJ25" s="124"/>
      <c r="FK25" s="40"/>
      <c r="FL25" s="40"/>
      <c r="FM25" s="40"/>
      <c r="FN25" s="124"/>
      <c r="FO25" s="33"/>
      <c r="FP25" s="33"/>
      <c r="FQ25" s="32"/>
      <c r="FR25" s="124"/>
      <c r="FS25" s="33"/>
      <c r="FT25" s="33"/>
      <c r="FU25" s="33"/>
      <c r="FV25" s="124"/>
      <c r="FW25" s="34"/>
      <c r="FX25" s="34"/>
      <c r="FY25" s="39"/>
      <c r="FZ25" s="124"/>
      <c r="GA25" s="33"/>
      <c r="GB25" s="33"/>
      <c r="GC25" s="32"/>
      <c r="GD25" s="124"/>
      <c r="GE25" s="32"/>
      <c r="GF25" s="32"/>
      <c r="GG25" s="32"/>
      <c r="GH25" s="124"/>
      <c r="GI25" s="32"/>
      <c r="GJ25" s="32"/>
      <c r="GK25" s="32"/>
      <c r="GL25" s="130"/>
      <c r="GM25" s="33"/>
      <c r="GN25" s="33"/>
      <c r="GO25" s="33"/>
      <c r="GP25" s="124"/>
      <c r="GQ25" s="40"/>
      <c r="GR25" s="37"/>
      <c r="GS25" s="32"/>
      <c r="GT25" s="124"/>
      <c r="GU25" s="34"/>
      <c r="GV25" s="33"/>
      <c r="GW25" s="32"/>
      <c r="GX25" s="130"/>
      <c r="GY25" s="33"/>
      <c r="GZ25" s="33"/>
      <c r="HA25" s="33"/>
      <c r="HB25" s="130"/>
      <c r="HC25" s="34"/>
      <c r="HD25" s="34"/>
      <c r="HE25" s="34"/>
      <c r="HF25" s="124"/>
      <c r="HG25" s="33"/>
      <c r="HH25" s="33"/>
      <c r="HI25" s="33"/>
      <c r="HJ25" s="124"/>
      <c r="HK25" s="33"/>
      <c r="HL25" s="33"/>
      <c r="HM25" s="32"/>
      <c r="HN25" s="124"/>
      <c r="HO25" s="32"/>
      <c r="HP25" s="32"/>
      <c r="HQ25" s="32"/>
      <c r="HR25" s="124"/>
      <c r="HS25" s="34"/>
      <c r="HT25" s="33"/>
      <c r="HU25" s="32"/>
      <c r="HV25" s="124"/>
      <c r="HW25" s="34"/>
      <c r="HX25" s="34"/>
      <c r="HY25" s="34"/>
      <c r="HZ25" s="124"/>
      <c r="IA25" s="34"/>
      <c r="IB25" s="34"/>
      <c r="IC25" s="34"/>
      <c r="ID25" s="119"/>
      <c r="IE25" s="34"/>
      <c r="IF25" s="32"/>
      <c r="IG25" s="32"/>
      <c r="IH25" s="124"/>
      <c r="II25" s="34"/>
      <c r="IJ25" s="33"/>
      <c r="IK25" s="33"/>
      <c r="IL25" s="124"/>
      <c r="IM25" s="33"/>
      <c r="IN25" s="33"/>
      <c r="IO25" s="33"/>
      <c r="IP25" s="124"/>
      <c r="IQ25" s="45"/>
      <c r="IR25" s="46"/>
      <c r="IS25" s="33"/>
      <c r="IT25" s="127"/>
      <c r="IU25" s="33"/>
      <c r="IV25" s="33"/>
      <c r="IW25" s="33"/>
      <c r="IX25" s="124"/>
      <c r="IY25" s="34"/>
      <c r="IZ25" s="33"/>
      <c r="JA25" s="33"/>
      <c r="JB25" s="127"/>
      <c r="JC25" s="34"/>
      <c r="JD25" s="34"/>
      <c r="JE25" s="34"/>
      <c r="JF25" s="124"/>
      <c r="JG25" s="34"/>
      <c r="JH25" s="34"/>
      <c r="JI25" s="33"/>
      <c r="JJ25" s="127"/>
      <c r="JK25" s="34"/>
      <c r="JL25" s="34"/>
      <c r="JM25" s="34"/>
      <c r="JN25" s="127"/>
      <c r="JO25" s="34"/>
      <c r="JP25" s="34"/>
      <c r="JQ25" s="34"/>
      <c r="JR25" s="119"/>
      <c r="JS25" s="33"/>
      <c r="JT25" s="33"/>
      <c r="JU25" s="33"/>
      <c r="JV25" s="127"/>
      <c r="JW25" s="34"/>
      <c r="JX25" s="33"/>
      <c r="JY25" s="33"/>
      <c r="JZ25" s="127"/>
      <c r="KA25" s="34"/>
      <c r="KB25" s="32"/>
      <c r="KC25" s="32"/>
      <c r="KD25" s="127"/>
      <c r="KE25" s="50"/>
      <c r="KF25" s="50"/>
      <c r="KG25" s="50"/>
      <c r="KH25" s="127"/>
      <c r="KI25" s="34"/>
      <c r="KJ25" s="34"/>
      <c r="KK25" s="34"/>
      <c r="KL25" s="127"/>
      <c r="KM25" s="34"/>
      <c r="KN25" s="36"/>
      <c r="KO25" s="67"/>
      <c r="KP25" s="127"/>
      <c r="KQ25" s="50"/>
      <c r="KR25" s="50"/>
      <c r="KS25" s="50"/>
      <c r="KT25" s="127"/>
      <c r="KU25" s="50"/>
      <c r="KV25" s="50"/>
      <c r="KW25" s="50"/>
      <c r="KX25" s="127"/>
      <c r="KY25" s="34"/>
      <c r="KZ25" s="34"/>
      <c r="LA25" s="33"/>
      <c r="LB25" s="127"/>
      <c r="LC25" s="34"/>
      <c r="LD25" s="39"/>
      <c r="LE25" s="34"/>
      <c r="LF25" s="127"/>
      <c r="LG25" s="34"/>
      <c r="LH25" s="34"/>
      <c r="LI25" s="33"/>
      <c r="LJ25" s="127"/>
      <c r="LK25" s="34"/>
      <c r="LL25" s="33"/>
      <c r="LM25" s="32"/>
      <c r="LN25" s="127"/>
      <c r="LO25" s="34"/>
      <c r="LP25" s="33"/>
      <c r="LQ25" s="33"/>
      <c r="LR25" s="127"/>
      <c r="LS25" s="50"/>
      <c r="LT25" s="50"/>
      <c r="LU25" s="50"/>
      <c r="LV25" s="127"/>
      <c r="LW25" s="50"/>
      <c r="LX25" s="50"/>
      <c r="LY25" s="50"/>
      <c r="LZ25" s="127"/>
      <c r="MA25" s="34"/>
      <c r="MB25" s="34"/>
      <c r="MC25" s="34"/>
      <c r="MD25" s="127"/>
      <c r="ME25" s="40"/>
      <c r="MF25" s="50"/>
      <c r="MG25" s="50"/>
      <c r="MH25" s="127"/>
      <c r="MI25" s="40"/>
      <c r="MJ25" s="50"/>
      <c r="MK25" s="50"/>
      <c r="ML25" s="127"/>
      <c r="MM25" s="34"/>
      <c r="MN25" s="34"/>
      <c r="MO25" s="34"/>
      <c r="MP25" s="127"/>
      <c r="MQ25" s="33"/>
      <c r="MR25" s="33"/>
      <c r="MS25" s="33"/>
      <c r="MT25" s="127"/>
      <c r="MU25" s="34"/>
      <c r="MV25" s="34"/>
      <c r="MW25" s="34"/>
      <c r="MX25" s="124"/>
      <c r="MY25" s="34"/>
      <c r="MZ25" s="33"/>
      <c r="NA25" s="33"/>
      <c r="NB25" s="124"/>
      <c r="NC25" s="52">
        <f t="shared" si="4"/>
        <v>138300</v>
      </c>
      <c r="ND25" s="52">
        <f t="shared" si="4"/>
        <v>138300</v>
      </c>
      <c r="NE25" s="52">
        <f t="shared" si="4"/>
        <v>86619.77</v>
      </c>
      <c r="NF25" s="53"/>
      <c r="NG25" s="33"/>
      <c r="NH25" s="33"/>
      <c r="NI25" s="127"/>
      <c r="NJ25" s="34"/>
      <c r="NK25" s="33"/>
      <c r="NL25" s="33"/>
      <c r="NM25" s="127"/>
      <c r="NN25" s="33"/>
      <c r="NO25" s="33"/>
      <c r="NP25" s="33"/>
      <c r="NQ25" s="127"/>
      <c r="NR25" s="34"/>
      <c r="NS25" s="34"/>
      <c r="NT25" s="34"/>
      <c r="NU25" s="127"/>
      <c r="NV25" s="34"/>
      <c r="NW25" s="33"/>
      <c r="NX25" s="33"/>
      <c r="NY25" s="127"/>
      <c r="NZ25" s="34"/>
      <c r="OA25" s="34"/>
      <c r="OB25" s="33"/>
      <c r="OC25" s="127"/>
      <c r="OD25" s="34"/>
      <c r="OE25" s="34"/>
      <c r="OF25" s="33"/>
      <c r="OG25" s="127"/>
      <c r="OH25" s="34"/>
      <c r="OI25" s="34"/>
      <c r="OJ25" s="33"/>
      <c r="OK25" s="127"/>
      <c r="OL25" s="34"/>
      <c r="OM25" s="34"/>
      <c r="ON25" s="32"/>
      <c r="OO25" s="127"/>
      <c r="OP25" s="34"/>
      <c r="OQ25" s="34"/>
      <c r="OR25" s="34"/>
      <c r="OS25" s="127"/>
      <c r="OT25" s="34"/>
      <c r="OU25" s="34"/>
      <c r="OV25" s="32"/>
      <c r="OW25" s="127"/>
      <c r="OX25" s="34"/>
      <c r="OY25" s="34"/>
      <c r="OZ25" s="33"/>
      <c r="PA25" s="127"/>
      <c r="PB25" s="34"/>
      <c r="PC25" s="34"/>
      <c r="PD25" s="33"/>
      <c r="PE25" s="127"/>
      <c r="PF25" s="34"/>
      <c r="PG25" s="34"/>
      <c r="PH25" s="33"/>
      <c r="PI25" s="127"/>
      <c r="PJ25" s="34"/>
      <c r="PK25" s="33"/>
      <c r="PL25" s="32"/>
      <c r="PM25" s="127"/>
      <c r="PN25" s="34"/>
      <c r="PO25" s="33"/>
      <c r="PP25" s="33"/>
      <c r="PQ25" s="127"/>
      <c r="PR25" s="34">
        <v>138300</v>
      </c>
      <c r="PS25" s="34">
        <v>138300</v>
      </c>
      <c r="PT25" s="34">
        <v>86619.77</v>
      </c>
      <c r="PU25" s="127"/>
      <c r="PV25" s="34"/>
      <c r="PW25" s="34"/>
      <c r="PX25" s="33"/>
      <c r="PY25" s="124"/>
      <c r="PZ25" s="55">
        <f t="shared" si="5"/>
        <v>0</v>
      </c>
      <c r="QA25" s="55">
        <f t="shared" si="5"/>
        <v>0</v>
      </c>
      <c r="QB25" s="55">
        <f t="shared" si="5"/>
        <v>0</v>
      </c>
      <c r="QC25" s="53"/>
      <c r="QD25" s="53"/>
      <c r="QE25" s="32"/>
      <c r="QF25" s="127"/>
      <c r="QG25" s="34"/>
      <c r="QH25" s="34"/>
      <c r="QI25" s="34"/>
      <c r="QJ25" s="124"/>
      <c r="QK25" s="56"/>
      <c r="QL25" s="63"/>
      <c r="QM25" s="32"/>
      <c r="QN25" s="127"/>
      <c r="QO25" s="50"/>
      <c r="QP25" s="50"/>
      <c r="QQ25" s="50"/>
      <c r="QR25" s="120"/>
      <c r="QS25" s="34"/>
      <c r="QT25" s="34"/>
      <c r="QU25" s="34"/>
      <c r="QV25" s="124"/>
      <c r="QW25" s="34"/>
      <c r="QX25" s="34"/>
      <c r="QY25" s="32"/>
      <c r="QZ25" s="124"/>
      <c r="RA25" s="53"/>
      <c r="RB25" s="53"/>
      <c r="RC25" s="53"/>
      <c r="RD25" s="120"/>
      <c r="RE25" s="40"/>
      <c r="RF25" s="40"/>
      <c r="RG25" s="40"/>
      <c r="RH25" s="120"/>
      <c r="RI25" s="40"/>
      <c r="RJ25" s="40"/>
      <c r="RK25" s="40"/>
      <c r="RL25" s="120"/>
      <c r="RM25" s="40"/>
      <c r="RN25" s="33"/>
      <c r="RO25" s="32"/>
      <c r="RP25" s="124"/>
      <c r="RQ25" s="34"/>
      <c r="RR25" s="34"/>
      <c r="RS25" s="32"/>
      <c r="RT25" s="124"/>
      <c r="RU25" s="40"/>
      <c r="RV25" s="40"/>
      <c r="RW25" s="40"/>
      <c r="RX25" s="120"/>
      <c r="RY25" s="40"/>
      <c r="RZ25" s="40"/>
      <c r="SA25" s="32"/>
      <c r="SB25" s="124"/>
      <c r="SC25" s="40"/>
      <c r="SD25" s="40"/>
      <c r="SE25" s="32"/>
      <c r="SF25" s="124"/>
      <c r="SG25" s="40"/>
      <c r="SH25" s="40"/>
      <c r="SI25" s="32"/>
      <c r="SJ25" s="119"/>
      <c r="SK25" s="58"/>
      <c r="SL25" s="58"/>
      <c r="SM25" s="58"/>
      <c r="SN25" s="59"/>
      <c r="SO25" s="59"/>
      <c r="SP25" s="58"/>
      <c r="SQ25" s="58"/>
      <c r="SR25" s="58"/>
      <c r="SS25" s="58"/>
      <c r="ST25" s="58"/>
      <c r="SU25" s="58"/>
      <c r="SV25" s="58"/>
      <c r="SW25" s="58"/>
      <c r="SX25" s="58"/>
      <c r="SY25" s="58"/>
      <c r="SZ25" s="58"/>
      <c r="TA25" s="58"/>
      <c r="TB25" s="58"/>
      <c r="TC25" s="58"/>
      <c r="TD25" s="59"/>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5"/>
      <c r="WI25" s="5"/>
      <c r="WJ25" s="5"/>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row>
    <row r="26" spans="1:909" x14ac:dyDescent="0.25">
      <c r="A26" s="29" t="s">
        <v>382</v>
      </c>
      <c r="B26" s="30">
        <f t="shared" si="1"/>
        <v>10435166.810000001</v>
      </c>
      <c r="C26" s="30">
        <f t="shared" si="1"/>
        <v>10435166.810000001</v>
      </c>
      <c r="D26" s="30">
        <f t="shared" si="0"/>
        <v>7955290.9799999995</v>
      </c>
      <c r="E26" s="31">
        <f t="shared" si="2"/>
        <v>9542042.8000000007</v>
      </c>
      <c r="F26" s="31">
        <f t="shared" si="2"/>
        <v>9542042.8000000007</v>
      </c>
      <c r="G26" s="31">
        <f t="shared" si="2"/>
        <v>7109435.7999999998</v>
      </c>
      <c r="H26" s="37">
        <v>7258100</v>
      </c>
      <c r="I26" s="37">
        <v>7258100</v>
      </c>
      <c r="J26" s="32">
        <v>5443577</v>
      </c>
      <c r="K26" s="124"/>
      <c r="L26" s="34"/>
      <c r="M26" s="34"/>
      <c r="N26" s="34"/>
      <c r="O26" s="124"/>
      <c r="P26" s="36">
        <v>2283942.7999999998</v>
      </c>
      <c r="Q26" s="36">
        <v>2283942.7999999998</v>
      </c>
      <c r="R26" s="60">
        <v>1665858.8</v>
      </c>
      <c r="S26" s="124"/>
      <c r="T26" s="34"/>
      <c r="U26" s="34"/>
      <c r="V26" s="34"/>
      <c r="W26" s="124"/>
      <c r="X26" s="38">
        <f t="shared" si="3"/>
        <v>754824.01</v>
      </c>
      <c r="Y26" s="38">
        <f t="shared" si="3"/>
        <v>754824.01</v>
      </c>
      <c r="Z26" s="38">
        <f t="shared" si="3"/>
        <v>754824.01</v>
      </c>
      <c r="AA26" s="32"/>
      <c r="AB26" s="33"/>
      <c r="AC26" s="33"/>
      <c r="AD26" s="124"/>
      <c r="AE26" s="34"/>
      <c r="AF26" s="33"/>
      <c r="AG26" s="33"/>
      <c r="AH26" s="124"/>
      <c r="AI26" s="33"/>
      <c r="AJ26" s="33"/>
      <c r="AK26" s="33"/>
      <c r="AL26" s="124"/>
      <c r="AM26" s="33"/>
      <c r="AN26" s="33"/>
      <c r="AO26" s="33"/>
      <c r="AP26" s="124"/>
      <c r="AQ26" s="34"/>
      <c r="AR26" s="34"/>
      <c r="AS26" s="34"/>
      <c r="AT26" s="124"/>
      <c r="AU26" s="33"/>
      <c r="AV26" s="33"/>
      <c r="AW26" s="33"/>
      <c r="AX26" s="124"/>
      <c r="AY26" s="34"/>
      <c r="AZ26" s="34"/>
      <c r="BA26" s="34"/>
      <c r="BB26" s="124"/>
      <c r="BC26" s="33"/>
      <c r="BD26" s="33"/>
      <c r="BE26" s="33"/>
      <c r="BF26" s="124"/>
      <c r="BG26" s="33"/>
      <c r="BH26" s="33"/>
      <c r="BI26" s="33"/>
      <c r="BJ26" s="124"/>
      <c r="BK26" s="34"/>
      <c r="BL26" s="34"/>
      <c r="BM26" s="34"/>
      <c r="BN26" s="124"/>
      <c r="BO26" s="33"/>
      <c r="BP26" s="33"/>
      <c r="BQ26" s="61"/>
      <c r="BR26" s="124"/>
      <c r="BS26" s="34"/>
      <c r="BT26" s="34"/>
      <c r="BU26" s="34"/>
      <c r="BV26" s="124"/>
      <c r="BW26" s="34"/>
      <c r="BX26" s="34"/>
      <c r="BY26" s="34"/>
      <c r="BZ26" s="124"/>
      <c r="CA26" s="34"/>
      <c r="CB26" s="34"/>
      <c r="CC26" s="34"/>
      <c r="CD26" s="124"/>
      <c r="CE26" s="34"/>
      <c r="CF26" s="33"/>
      <c r="CG26" s="33"/>
      <c r="CH26" s="124"/>
      <c r="CI26" s="33"/>
      <c r="CJ26" s="33"/>
      <c r="CK26" s="33"/>
      <c r="CL26" s="124"/>
      <c r="CM26" s="34"/>
      <c r="CN26" s="34"/>
      <c r="CO26" s="34"/>
      <c r="CP26" s="119"/>
      <c r="CQ26" s="34"/>
      <c r="CR26" s="34"/>
      <c r="CS26" s="34"/>
      <c r="CT26" s="119"/>
      <c r="CU26" s="34"/>
      <c r="CV26" s="33"/>
      <c r="CW26" s="33"/>
      <c r="CX26" s="124"/>
      <c r="CY26" s="41"/>
      <c r="CZ26" s="41"/>
      <c r="DA26" s="33"/>
      <c r="DB26" s="124"/>
      <c r="DC26" s="34"/>
      <c r="DD26" s="33"/>
      <c r="DE26" s="32"/>
      <c r="DF26" s="124"/>
      <c r="DG26" s="34"/>
      <c r="DH26" s="33"/>
      <c r="DI26" s="32"/>
      <c r="DJ26" s="124"/>
      <c r="DK26" s="34"/>
      <c r="DL26" s="33"/>
      <c r="DM26" s="32"/>
      <c r="DN26" s="124"/>
      <c r="DO26" s="33"/>
      <c r="DP26" s="33"/>
      <c r="DQ26" s="32"/>
      <c r="DR26" s="124"/>
      <c r="DS26" s="34"/>
      <c r="DT26" s="34"/>
      <c r="DU26" s="34"/>
      <c r="DV26" s="120"/>
      <c r="DW26" s="33"/>
      <c r="DX26" s="33"/>
      <c r="DY26" s="33"/>
      <c r="DZ26" s="124"/>
      <c r="EA26" s="33"/>
      <c r="EB26" s="33"/>
      <c r="EC26" s="33"/>
      <c r="ED26" s="124"/>
      <c r="EE26" s="33"/>
      <c r="EF26" s="33"/>
      <c r="EG26" s="33"/>
      <c r="EH26" s="124"/>
      <c r="EI26" s="32"/>
      <c r="EJ26" s="32"/>
      <c r="EK26" s="32"/>
      <c r="EL26" s="124"/>
      <c r="EM26" s="34"/>
      <c r="EN26" s="34"/>
      <c r="EO26" s="34"/>
      <c r="EP26" s="124"/>
      <c r="EQ26" s="34"/>
      <c r="ER26" s="34"/>
      <c r="ES26" s="34"/>
      <c r="ET26" s="120"/>
      <c r="EU26" s="33">
        <v>490686.01</v>
      </c>
      <c r="EV26" s="33">
        <v>490686.01</v>
      </c>
      <c r="EW26" s="33">
        <v>490686.01</v>
      </c>
      <c r="EX26" s="124"/>
      <c r="EY26" s="34"/>
      <c r="EZ26" s="34"/>
      <c r="FA26" s="34"/>
      <c r="FB26" s="124"/>
      <c r="FC26" s="33"/>
      <c r="FD26" s="33"/>
      <c r="FE26" s="32"/>
      <c r="FF26" s="124"/>
      <c r="FG26" s="40"/>
      <c r="FH26" s="40"/>
      <c r="FI26" s="40"/>
      <c r="FJ26" s="124"/>
      <c r="FK26" s="40"/>
      <c r="FL26" s="40"/>
      <c r="FM26" s="40"/>
      <c r="FN26" s="124"/>
      <c r="FO26" s="33"/>
      <c r="FP26" s="33"/>
      <c r="FQ26" s="32"/>
      <c r="FR26" s="124"/>
      <c r="FS26" s="33"/>
      <c r="FT26" s="33"/>
      <c r="FU26" s="33"/>
      <c r="FV26" s="124"/>
      <c r="FW26" s="34"/>
      <c r="FX26" s="34"/>
      <c r="FY26" s="39"/>
      <c r="FZ26" s="124"/>
      <c r="GA26" s="33"/>
      <c r="GB26" s="33"/>
      <c r="GC26" s="32"/>
      <c r="GD26" s="124"/>
      <c r="GE26" s="32"/>
      <c r="GF26" s="32"/>
      <c r="GG26" s="32"/>
      <c r="GH26" s="124"/>
      <c r="GI26" s="32"/>
      <c r="GJ26" s="32"/>
      <c r="GK26" s="32"/>
      <c r="GL26" s="130"/>
      <c r="GM26" s="33"/>
      <c r="GN26" s="33"/>
      <c r="GO26" s="33"/>
      <c r="GP26" s="124"/>
      <c r="GQ26" s="40"/>
      <c r="GR26" s="37"/>
      <c r="GS26" s="32"/>
      <c r="GT26" s="124"/>
      <c r="GU26" s="34"/>
      <c r="GV26" s="33"/>
      <c r="GW26" s="32"/>
      <c r="GX26" s="130"/>
      <c r="GY26" s="33"/>
      <c r="GZ26" s="33"/>
      <c r="HA26" s="33"/>
      <c r="HB26" s="130"/>
      <c r="HC26" s="34"/>
      <c r="HD26" s="34"/>
      <c r="HE26" s="34"/>
      <c r="HF26" s="124"/>
      <c r="HG26" s="33"/>
      <c r="HH26" s="33"/>
      <c r="HI26" s="33"/>
      <c r="HJ26" s="124"/>
      <c r="HK26" s="33"/>
      <c r="HL26" s="33"/>
      <c r="HM26" s="32"/>
      <c r="HN26" s="124"/>
      <c r="HO26" s="32"/>
      <c r="HP26" s="32"/>
      <c r="HQ26" s="32"/>
      <c r="HR26" s="124"/>
      <c r="HS26" s="34"/>
      <c r="HT26" s="33"/>
      <c r="HU26" s="32"/>
      <c r="HV26" s="124"/>
      <c r="HW26" s="34">
        <v>264138</v>
      </c>
      <c r="HX26" s="34">
        <v>264138</v>
      </c>
      <c r="HY26" s="34">
        <v>264138</v>
      </c>
      <c r="HZ26" s="124"/>
      <c r="IA26" s="34"/>
      <c r="IB26" s="34"/>
      <c r="IC26" s="34"/>
      <c r="ID26" s="119"/>
      <c r="IE26" s="34"/>
      <c r="IF26" s="32"/>
      <c r="IG26" s="32"/>
      <c r="IH26" s="124"/>
      <c r="II26" s="34"/>
      <c r="IJ26" s="33"/>
      <c r="IK26" s="33"/>
      <c r="IL26" s="124"/>
      <c r="IM26" s="33"/>
      <c r="IN26" s="33"/>
      <c r="IO26" s="33"/>
      <c r="IP26" s="124"/>
      <c r="IQ26" s="45"/>
      <c r="IR26" s="46"/>
      <c r="IS26" s="33"/>
      <c r="IT26" s="127"/>
      <c r="IU26" s="33"/>
      <c r="IV26" s="33"/>
      <c r="IW26" s="33"/>
      <c r="IX26" s="124"/>
      <c r="IY26" s="34"/>
      <c r="IZ26" s="33"/>
      <c r="JA26" s="33"/>
      <c r="JB26" s="127"/>
      <c r="JC26" s="34"/>
      <c r="JD26" s="34"/>
      <c r="JE26" s="34"/>
      <c r="JF26" s="124"/>
      <c r="JG26" s="34"/>
      <c r="JH26" s="34"/>
      <c r="JI26" s="33"/>
      <c r="JJ26" s="127"/>
      <c r="JK26" s="34"/>
      <c r="JL26" s="34"/>
      <c r="JM26" s="34"/>
      <c r="JN26" s="127"/>
      <c r="JO26" s="34"/>
      <c r="JP26" s="34"/>
      <c r="JQ26" s="34"/>
      <c r="JR26" s="119"/>
      <c r="JS26" s="33"/>
      <c r="JT26" s="33"/>
      <c r="JU26" s="33"/>
      <c r="JV26" s="127"/>
      <c r="JW26" s="34"/>
      <c r="JX26" s="33"/>
      <c r="JY26" s="33"/>
      <c r="JZ26" s="127"/>
      <c r="KA26" s="34"/>
      <c r="KB26" s="32"/>
      <c r="KC26" s="32"/>
      <c r="KD26" s="127"/>
      <c r="KE26" s="50"/>
      <c r="KF26" s="50"/>
      <c r="KG26" s="50"/>
      <c r="KH26" s="127"/>
      <c r="KI26" s="34"/>
      <c r="KJ26" s="34"/>
      <c r="KK26" s="34"/>
      <c r="KL26" s="127"/>
      <c r="KM26" s="34"/>
      <c r="KN26" s="36"/>
      <c r="KO26" s="67"/>
      <c r="KP26" s="127"/>
      <c r="KQ26" s="50"/>
      <c r="KR26" s="50"/>
      <c r="KS26" s="50"/>
      <c r="KT26" s="127"/>
      <c r="KU26" s="50"/>
      <c r="KV26" s="50"/>
      <c r="KW26" s="50"/>
      <c r="KX26" s="127"/>
      <c r="KY26" s="34"/>
      <c r="KZ26" s="34"/>
      <c r="LA26" s="33"/>
      <c r="LB26" s="127"/>
      <c r="LC26" s="34"/>
      <c r="LD26" s="39"/>
      <c r="LE26" s="34"/>
      <c r="LF26" s="127"/>
      <c r="LG26" s="34"/>
      <c r="LH26" s="34"/>
      <c r="LI26" s="33"/>
      <c r="LJ26" s="127"/>
      <c r="LK26" s="34"/>
      <c r="LL26" s="33"/>
      <c r="LM26" s="32"/>
      <c r="LN26" s="127"/>
      <c r="LO26" s="34"/>
      <c r="LP26" s="33"/>
      <c r="LQ26" s="33"/>
      <c r="LR26" s="127"/>
      <c r="LS26" s="50"/>
      <c r="LT26" s="50"/>
      <c r="LU26" s="50"/>
      <c r="LV26" s="127"/>
      <c r="LW26" s="50"/>
      <c r="LX26" s="50"/>
      <c r="LY26" s="50"/>
      <c r="LZ26" s="127"/>
      <c r="MA26" s="34"/>
      <c r="MB26" s="34"/>
      <c r="MC26" s="34"/>
      <c r="MD26" s="127"/>
      <c r="ME26" s="40"/>
      <c r="MF26" s="50"/>
      <c r="MG26" s="50"/>
      <c r="MH26" s="127"/>
      <c r="MI26" s="40"/>
      <c r="MJ26" s="50"/>
      <c r="MK26" s="50"/>
      <c r="ML26" s="127"/>
      <c r="MM26" s="34"/>
      <c r="MN26" s="34"/>
      <c r="MO26" s="34"/>
      <c r="MP26" s="127"/>
      <c r="MQ26" s="33"/>
      <c r="MR26" s="33"/>
      <c r="MS26" s="33"/>
      <c r="MT26" s="127"/>
      <c r="MU26" s="34"/>
      <c r="MV26" s="34"/>
      <c r="MW26" s="34"/>
      <c r="MX26" s="124"/>
      <c r="MY26" s="34"/>
      <c r="MZ26" s="33"/>
      <c r="NA26" s="33"/>
      <c r="NB26" s="124"/>
      <c r="NC26" s="52">
        <f t="shared" si="4"/>
        <v>138300</v>
      </c>
      <c r="ND26" s="52">
        <f t="shared" si="4"/>
        <v>138300</v>
      </c>
      <c r="NE26" s="52">
        <f t="shared" si="4"/>
        <v>91031.17</v>
      </c>
      <c r="NF26" s="53"/>
      <c r="NG26" s="33"/>
      <c r="NH26" s="33"/>
      <c r="NI26" s="127"/>
      <c r="NJ26" s="34"/>
      <c r="NK26" s="33"/>
      <c r="NL26" s="33"/>
      <c r="NM26" s="127"/>
      <c r="NN26" s="33"/>
      <c r="NO26" s="33"/>
      <c r="NP26" s="33"/>
      <c r="NQ26" s="127"/>
      <c r="NR26" s="34"/>
      <c r="NS26" s="34"/>
      <c r="NT26" s="34"/>
      <c r="NU26" s="127"/>
      <c r="NV26" s="34"/>
      <c r="NW26" s="33"/>
      <c r="NX26" s="33"/>
      <c r="NY26" s="127"/>
      <c r="NZ26" s="34"/>
      <c r="OA26" s="34"/>
      <c r="OB26" s="33"/>
      <c r="OC26" s="127"/>
      <c r="OD26" s="34"/>
      <c r="OE26" s="34"/>
      <c r="OF26" s="33"/>
      <c r="OG26" s="127"/>
      <c r="OH26" s="34"/>
      <c r="OI26" s="34"/>
      <c r="OJ26" s="33"/>
      <c r="OK26" s="127"/>
      <c r="OL26" s="34"/>
      <c r="OM26" s="34"/>
      <c r="ON26" s="32"/>
      <c r="OO26" s="127"/>
      <c r="OP26" s="34"/>
      <c r="OQ26" s="34"/>
      <c r="OR26" s="34"/>
      <c r="OS26" s="127"/>
      <c r="OT26" s="34"/>
      <c r="OU26" s="34"/>
      <c r="OV26" s="32"/>
      <c r="OW26" s="127"/>
      <c r="OX26" s="34"/>
      <c r="OY26" s="34"/>
      <c r="OZ26" s="33"/>
      <c r="PA26" s="127"/>
      <c r="PB26" s="34"/>
      <c r="PC26" s="34"/>
      <c r="PD26" s="33"/>
      <c r="PE26" s="127"/>
      <c r="PF26" s="34"/>
      <c r="PG26" s="34"/>
      <c r="PH26" s="33"/>
      <c r="PI26" s="127"/>
      <c r="PJ26" s="34"/>
      <c r="PK26" s="33"/>
      <c r="PL26" s="32"/>
      <c r="PM26" s="127"/>
      <c r="PN26" s="34"/>
      <c r="PO26" s="33"/>
      <c r="PP26" s="33"/>
      <c r="PQ26" s="127"/>
      <c r="PR26" s="34">
        <v>138300</v>
      </c>
      <c r="PS26" s="34">
        <v>138300</v>
      </c>
      <c r="PT26" s="34">
        <v>91031.17</v>
      </c>
      <c r="PU26" s="127"/>
      <c r="PV26" s="34"/>
      <c r="PW26" s="34"/>
      <c r="PX26" s="33"/>
      <c r="PY26" s="124"/>
      <c r="PZ26" s="55">
        <f t="shared" si="5"/>
        <v>0</v>
      </c>
      <c r="QA26" s="55">
        <f t="shared" si="5"/>
        <v>0</v>
      </c>
      <c r="QB26" s="55">
        <f t="shared" si="5"/>
        <v>0</v>
      </c>
      <c r="QC26" s="53"/>
      <c r="QD26" s="53"/>
      <c r="QE26" s="32"/>
      <c r="QF26" s="127"/>
      <c r="QG26" s="34"/>
      <c r="QH26" s="34"/>
      <c r="QI26" s="34"/>
      <c r="QJ26" s="124"/>
      <c r="QK26" s="56"/>
      <c r="QL26" s="63"/>
      <c r="QM26" s="32"/>
      <c r="QN26" s="127"/>
      <c r="QO26" s="50"/>
      <c r="QP26" s="50"/>
      <c r="QQ26" s="50"/>
      <c r="QR26" s="120"/>
      <c r="QS26" s="34"/>
      <c r="QT26" s="34"/>
      <c r="QU26" s="34"/>
      <c r="QV26" s="124"/>
      <c r="QW26" s="34"/>
      <c r="QX26" s="34"/>
      <c r="QY26" s="32"/>
      <c r="QZ26" s="124"/>
      <c r="RA26" s="53"/>
      <c r="RB26" s="53"/>
      <c r="RC26" s="53"/>
      <c r="RD26" s="120"/>
      <c r="RE26" s="40"/>
      <c r="RF26" s="40"/>
      <c r="RG26" s="40"/>
      <c r="RH26" s="120"/>
      <c r="RI26" s="40"/>
      <c r="RJ26" s="40"/>
      <c r="RK26" s="40"/>
      <c r="RL26" s="120"/>
      <c r="RM26" s="40"/>
      <c r="RN26" s="33"/>
      <c r="RO26" s="32"/>
      <c r="RP26" s="124"/>
      <c r="RQ26" s="34"/>
      <c r="RR26" s="34"/>
      <c r="RS26" s="32"/>
      <c r="RT26" s="124"/>
      <c r="RU26" s="40"/>
      <c r="RV26" s="40"/>
      <c r="RW26" s="40"/>
      <c r="RX26" s="120"/>
      <c r="RY26" s="40"/>
      <c r="RZ26" s="40"/>
      <c r="SA26" s="32"/>
      <c r="SB26" s="124"/>
      <c r="SC26" s="40"/>
      <c r="SD26" s="40"/>
      <c r="SE26" s="32"/>
      <c r="SF26" s="124"/>
      <c r="SG26" s="40"/>
      <c r="SH26" s="40"/>
      <c r="SI26" s="32"/>
      <c r="SJ26" s="119"/>
      <c r="SK26" s="58"/>
      <c r="SL26" s="58"/>
      <c r="SM26" s="58"/>
      <c r="SN26" s="59"/>
      <c r="SO26" s="59"/>
      <c r="SP26" s="58"/>
      <c r="SQ26" s="58"/>
      <c r="SR26" s="58"/>
      <c r="SS26" s="58"/>
      <c r="ST26" s="58"/>
      <c r="SU26" s="58"/>
      <c r="SV26" s="58"/>
      <c r="SW26" s="58"/>
      <c r="SX26" s="58"/>
      <c r="SY26" s="58"/>
      <c r="SZ26" s="58"/>
      <c r="TA26" s="58"/>
      <c r="TB26" s="58"/>
      <c r="TC26" s="58"/>
      <c r="TD26" s="59"/>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5"/>
      <c r="WI26" s="5"/>
      <c r="WJ26" s="5"/>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row>
    <row r="27" spans="1:909" x14ac:dyDescent="0.25">
      <c r="A27" s="29" t="s">
        <v>383</v>
      </c>
      <c r="B27" s="30">
        <f t="shared" si="1"/>
        <v>17121280.600000001</v>
      </c>
      <c r="C27" s="30">
        <f t="shared" si="1"/>
        <v>17121280.600000001</v>
      </c>
      <c r="D27" s="30">
        <f t="shared" si="0"/>
        <v>13047929.85</v>
      </c>
      <c r="E27" s="31">
        <f t="shared" si="2"/>
        <v>15291701.789999999</v>
      </c>
      <c r="F27" s="31">
        <f t="shared" si="2"/>
        <v>15291701.789999999</v>
      </c>
      <c r="G27" s="31">
        <f t="shared" si="2"/>
        <v>11395502.789999999</v>
      </c>
      <c r="H27" s="36">
        <v>13749000</v>
      </c>
      <c r="I27" s="36">
        <v>13749000</v>
      </c>
      <c r="J27" s="33">
        <v>10311750</v>
      </c>
      <c r="K27" s="124"/>
      <c r="L27" s="34"/>
      <c r="M27" s="34"/>
      <c r="N27" s="34"/>
      <c r="O27" s="124"/>
      <c r="P27" s="36">
        <v>1542701.79</v>
      </c>
      <c r="Q27" s="36">
        <v>1542701.79</v>
      </c>
      <c r="R27" s="60">
        <v>1083752.79</v>
      </c>
      <c r="S27" s="124"/>
      <c r="T27" s="34"/>
      <c r="U27" s="34"/>
      <c r="V27" s="34"/>
      <c r="W27" s="124"/>
      <c r="X27" s="38">
        <f t="shared" si="3"/>
        <v>1483828.81</v>
      </c>
      <c r="Y27" s="38">
        <f t="shared" si="3"/>
        <v>1483828.81</v>
      </c>
      <c r="Z27" s="38">
        <f t="shared" si="3"/>
        <v>1427836.18</v>
      </c>
      <c r="AA27" s="32"/>
      <c r="AB27" s="33"/>
      <c r="AC27" s="33"/>
      <c r="AD27" s="124"/>
      <c r="AE27" s="34"/>
      <c r="AF27" s="33"/>
      <c r="AG27" s="33"/>
      <c r="AH27" s="124"/>
      <c r="AI27" s="33"/>
      <c r="AJ27" s="33"/>
      <c r="AK27" s="33"/>
      <c r="AL27" s="124"/>
      <c r="AM27" s="33"/>
      <c r="AN27" s="33"/>
      <c r="AO27" s="33"/>
      <c r="AP27" s="124"/>
      <c r="AQ27" s="34"/>
      <c r="AR27" s="34"/>
      <c r="AS27" s="34"/>
      <c r="AT27" s="124"/>
      <c r="AU27" s="33"/>
      <c r="AV27" s="33"/>
      <c r="AW27" s="33"/>
      <c r="AX27" s="124"/>
      <c r="AY27" s="34"/>
      <c r="AZ27" s="34"/>
      <c r="BA27" s="34"/>
      <c r="BB27" s="124"/>
      <c r="BC27" s="33"/>
      <c r="BD27" s="33"/>
      <c r="BE27" s="33"/>
      <c r="BF27" s="124"/>
      <c r="BG27" s="33"/>
      <c r="BH27" s="33"/>
      <c r="BI27" s="33"/>
      <c r="BJ27" s="124"/>
      <c r="BK27" s="34"/>
      <c r="BL27" s="34"/>
      <c r="BM27" s="34"/>
      <c r="BN27" s="124"/>
      <c r="BO27" s="33"/>
      <c r="BP27" s="33"/>
      <c r="BQ27" s="61"/>
      <c r="BR27" s="124"/>
      <c r="BS27" s="34"/>
      <c r="BT27" s="34"/>
      <c r="BU27" s="34"/>
      <c r="BV27" s="124"/>
      <c r="BW27" s="34"/>
      <c r="BX27" s="34"/>
      <c r="BY27" s="34"/>
      <c r="BZ27" s="124"/>
      <c r="CA27" s="34"/>
      <c r="CB27" s="34"/>
      <c r="CC27" s="34"/>
      <c r="CD27" s="124"/>
      <c r="CE27" s="34"/>
      <c r="CF27" s="33"/>
      <c r="CG27" s="33"/>
      <c r="CH27" s="124"/>
      <c r="CI27" s="33"/>
      <c r="CJ27" s="33"/>
      <c r="CK27" s="33"/>
      <c r="CL27" s="124"/>
      <c r="CM27" s="34"/>
      <c r="CN27" s="34"/>
      <c r="CO27" s="34"/>
      <c r="CP27" s="119"/>
      <c r="CQ27" s="34"/>
      <c r="CR27" s="34"/>
      <c r="CS27" s="34"/>
      <c r="CT27" s="119"/>
      <c r="CU27" s="34"/>
      <c r="CV27" s="33"/>
      <c r="CW27" s="33"/>
      <c r="CX27" s="124"/>
      <c r="CY27" s="41"/>
      <c r="CZ27" s="41"/>
      <c r="DA27" s="33"/>
      <c r="DB27" s="124"/>
      <c r="DC27" s="34"/>
      <c r="DD27" s="33"/>
      <c r="DE27" s="32"/>
      <c r="DF27" s="124"/>
      <c r="DG27" s="34"/>
      <c r="DH27" s="33"/>
      <c r="DI27" s="32"/>
      <c r="DJ27" s="124"/>
      <c r="DK27" s="34"/>
      <c r="DL27" s="33"/>
      <c r="DM27" s="32"/>
      <c r="DN27" s="124"/>
      <c r="DO27" s="33">
        <v>55960.800000000003</v>
      </c>
      <c r="DP27" s="33">
        <v>55960.800000000003</v>
      </c>
      <c r="DQ27" s="32"/>
      <c r="DR27" s="124"/>
      <c r="DS27" s="34"/>
      <c r="DT27" s="34"/>
      <c r="DU27" s="34"/>
      <c r="DV27" s="120"/>
      <c r="DW27" s="33"/>
      <c r="DX27" s="33"/>
      <c r="DY27" s="33"/>
      <c r="DZ27" s="124"/>
      <c r="EA27" s="33"/>
      <c r="EB27" s="33"/>
      <c r="EC27" s="33"/>
      <c r="ED27" s="124"/>
      <c r="EE27" s="33"/>
      <c r="EF27" s="33"/>
      <c r="EG27" s="33"/>
      <c r="EH27" s="124"/>
      <c r="EI27" s="32"/>
      <c r="EJ27" s="32"/>
      <c r="EK27" s="32"/>
      <c r="EL27" s="124"/>
      <c r="EM27" s="34"/>
      <c r="EN27" s="34"/>
      <c r="EO27" s="34"/>
      <c r="EP27" s="124"/>
      <c r="EQ27" s="34"/>
      <c r="ER27" s="34"/>
      <c r="ES27" s="34"/>
      <c r="ET27" s="120"/>
      <c r="EU27" s="33">
        <v>1008568.01</v>
      </c>
      <c r="EV27" s="33">
        <f>509915.21
+498652.8</f>
        <v>1008568.01</v>
      </c>
      <c r="EW27" s="33">
        <f>509915.21+498652.8</f>
        <v>1008568.01</v>
      </c>
      <c r="EX27" s="124"/>
      <c r="EY27" s="34"/>
      <c r="EZ27" s="34"/>
      <c r="FA27" s="34"/>
      <c r="FB27" s="124"/>
      <c r="FC27" s="33"/>
      <c r="FD27" s="33"/>
      <c r="FE27" s="32"/>
      <c r="FF27" s="124"/>
      <c r="FG27" s="40"/>
      <c r="FH27" s="40"/>
      <c r="FI27" s="40"/>
      <c r="FJ27" s="124"/>
      <c r="FK27" s="40"/>
      <c r="FL27" s="40"/>
      <c r="FM27" s="40"/>
      <c r="FN27" s="124"/>
      <c r="FO27" s="33"/>
      <c r="FP27" s="33"/>
      <c r="FQ27" s="32"/>
      <c r="FR27" s="124"/>
      <c r="FS27" s="33"/>
      <c r="FT27" s="33"/>
      <c r="FU27" s="33"/>
      <c r="FV27" s="124"/>
      <c r="FW27" s="34"/>
      <c r="FX27" s="34"/>
      <c r="FY27" s="39"/>
      <c r="FZ27" s="124"/>
      <c r="GA27" s="33"/>
      <c r="GB27" s="33"/>
      <c r="GC27" s="32"/>
      <c r="GD27" s="124"/>
      <c r="GE27" s="32"/>
      <c r="GF27" s="32"/>
      <c r="GG27" s="32"/>
      <c r="GH27" s="124"/>
      <c r="GI27" s="32"/>
      <c r="GJ27" s="32"/>
      <c r="GK27" s="32"/>
      <c r="GL27" s="130"/>
      <c r="GM27" s="33"/>
      <c r="GN27" s="33"/>
      <c r="GO27" s="33"/>
      <c r="GP27" s="124"/>
      <c r="GQ27" s="40"/>
      <c r="GR27" s="37"/>
      <c r="GS27" s="32"/>
      <c r="GT27" s="124"/>
      <c r="GU27" s="34"/>
      <c r="GV27" s="33"/>
      <c r="GW27" s="32"/>
      <c r="GX27" s="130"/>
      <c r="GY27" s="33"/>
      <c r="GZ27" s="33"/>
      <c r="HA27" s="33"/>
      <c r="HB27" s="130"/>
      <c r="HC27" s="34"/>
      <c r="HD27" s="34"/>
      <c r="HE27" s="34"/>
      <c r="HF27" s="124"/>
      <c r="HG27" s="33"/>
      <c r="HH27" s="33"/>
      <c r="HI27" s="33"/>
      <c r="HJ27" s="124"/>
      <c r="HK27" s="33"/>
      <c r="HL27" s="33"/>
      <c r="HM27" s="32"/>
      <c r="HN27" s="124"/>
      <c r="HO27" s="32"/>
      <c r="HP27" s="32"/>
      <c r="HQ27" s="32"/>
      <c r="HR27" s="124"/>
      <c r="HS27" s="34"/>
      <c r="HT27" s="33"/>
      <c r="HU27" s="32"/>
      <c r="HV27" s="124"/>
      <c r="HW27" s="34">
        <v>419300</v>
      </c>
      <c r="HX27" s="34">
        <v>419300</v>
      </c>
      <c r="HY27" s="34">
        <v>419268.17</v>
      </c>
      <c r="HZ27" s="124"/>
      <c r="IA27" s="34"/>
      <c r="IB27" s="34"/>
      <c r="IC27" s="34"/>
      <c r="ID27" s="119"/>
      <c r="IE27" s="34"/>
      <c r="IF27" s="32"/>
      <c r="IG27" s="32"/>
      <c r="IH27" s="124"/>
      <c r="II27" s="34"/>
      <c r="IJ27" s="33"/>
      <c r="IK27" s="33"/>
      <c r="IL27" s="124"/>
      <c r="IM27" s="33"/>
      <c r="IN27" s="33"/>
      <c r="IO27" s="33"/>
      <c r="IP27" s="124"/>
      <c r="IQ27" s="45"/>
      <c r="IR27" s="46"/>
      <c r="IS27" s="33"/>
      <c r="IT27" s="127"/>
      <c r="IU27" s="33"/>
      <c r="IV27" s="33"/>
      <c r="IW27" s="33"/>
      <c r="IX27" s="124"/>
      <c r="IY27" s="34"/>
      <c r="IZ27" s="33"/>
      <c r="JA27" s="33"/>
      <c r="JB27" s="127"/>
      <c r="JC27" s="34"/>
      <c r="JD27" s="34"/>
      <c r="JE27" s="34"/>
      <c r="JF27" s="124"/>
      <c r="JG27" s="34"/>
      <c r="JH27" s="34"/>
      <c r="JI27" s="33"/>
      <c r="JJ27" s="127"/>
      <c r="JK27" s="34"/>
      <c r="JL27" s="34"/>
      <c r="JM27" s="34"/>
      <c r="JN27" s="127"/>
      <c r="JO27" s="34"/>
      <c r="JP27" s="34"/>
      <c r="JQ27" s="34"/>
      <c r="JR27" s="119"/>
      <c r="JS27" s="33"/>
      <c r="JT27" s="33"/>
      <c r="JU27" s="33"/>
      <c r="JV27" s="127"/>
      <c r="JW27" s="34"/>
      <c r="JX27" s="33"/>
      <c r="JY27" s="33"/>
      <c r="JZ27" s="127"/>
      <c r="KA27" s="34"/>
      <c r="KB27" s="32"/>
      <c r="KC27" s="32"/>
      <c r="KD27" s="127"/>
      <c r="KE27" s="50"/>
      <c r="KF27" s="50"/>
      <c r="KG27" s="50"/>
      <c r="KH27" s="127"/>
      <c r="KI27" s="34"/>
      <c r="KJ27" s="34"/>
      <c r="KK27" s="34"/>
      <c r="KL27" s="127"/>
      <c r="KM27" s="34"/>
      <c r="KN27" s="36"/>
      <c r="KO27" s="32"/>
      <c r="KP27" s="127"/>
      <c r="KQ27" s="50"/>
      <c r="KR27" s="50"/>
      <c r="KS27" s="50"/>
      <c r="KT27" s="127"/>
      <c r="KU27" s="50"/>
      <c r="KV27" s="50"/>
      <c r="KW27" s="50"/>
      <c r="KX27" s="127"/>
      <c r="KY27" s="34"/>
      <c r="KZ27" s="34"/>
      <c r="LA27" s="33"/>
      <c r="LB27" s="127"/>
      <c r="LC27" s="34"/>
      <c r="LD27" s="39"/>
      <c r="LE27" s="34"/>
      <c r="LF27" s="127"/>
      <c r="LG27" s="34"/>
      <c r="LH27" s="34"/>
      <c r="LI27" s="33"/>
      <c r="LJ27" s="127"/>
      <c r="LK27" s="34"/>
      <c r="LL27" s="33"/>
      <c r="LM27" s="32"/>
      <c r="LN27" s="127"/>
      <c r="LO27" s="34"/>
      <c r="LP27" s="33"/>
      <c r="LQ27" s="33"/>
      <c r="LR27" s="127"/>
      <c r="LS27" s="50"/>
      <c r="LT27" s="50"/>
      <c r="LU27" s="50"/>
      <c r="LV27" s="127"/>
      <c r="LW27" s="50"/>
      <c r="LX27" s="50"/>
      <c r="LY27" s="50"/>
      <c r="LZ27" s="127"/>
      <c r="MA27" s="34"/>
      <c r="MB27" s="34"/>
      <c r="MC27" s="34"/>
      <c r="MD27" s="127"/>
      <c r="ME27" s="40"/>
      <c r="MF27" s="50"/>
      <c r="MG27" s="50"/>
      <c r="MH27" s="127"/>
      <c r="MI27" s="40"/>
      <c r="MJ27" s="50"/>
      <c r="MK27" s="50"/>
      <c r="ML27" s="127"/>
      <c r="MM27" s="34"/>
      <c r="MN27" s="34"/>
      <c r="MO27" s="34"/>
      <c r="MP27" s="127"/>
      <c r="MQ27" s="33"/>
      <c r="MR27" s="33"/>
      <c r="MS27" s="33"/>
      <c r="MT27" s="127"/>
      <c r="MU27" s="34"/>
      <c r="MV27" s="34"/>
      <c r="MW27" s="34"/>
      <c r="MX27" s="124"/>
      <c r="MY27" s="34"/>
      <c r="MZ27" s="33"/>
      <c r="NA27" s="33"/>
      <c r="NB27" s="124"/>
      <c r="NC27" s="52">
        <f t="shared" si="4"/>
        <v>345750</v>
      </c>
      <c r="ND27" s="52">
        <f t="shared" si="4"/>
        <v>345750</v>
      </c>
      <c r="NE27" s="52">
        <f t="shared" si="4"/>
        <v>224590.88</v>
      </c>
      <c r="NF27" s="53"/>
      <c r="NG27" s="33"/>
      <c r="NH27" s="33"/>
      <c r="NI27" s="127"/>
      <c r="NJ27" s="34"/>
      <c r="NK27" s="33"/>
      <c r="NL27" s="33"/>
      <c r="NM27" s="127"/>
      <c r="NN27" s="33"/>
      <c r="NO27" s="33"/>
      <c r="NP27" s="33"/>
      <c r="NQ27" s="127"/>
      <c r="NR27" s="34"/>
      <c r="NS27" s="34"/>
      <c r="NT27" s="34"/>
      <c r="NU27" s="127"/>
      <c r="NV27" s="34"/>
      <c r="NW27" s="33"/>
      <c r="NX27" s="33"/>
      <c r="NY27" s="127"/>
      <c r="NZ27" s="34"/>
      <c r="OA27" s="34"/>
      <c r="OB27" s="33"/>
      <c r="OC27" s="127"/>
      <c r="OD27" s="34"/>
      <c r="OE27" s="34"/>
      <c r="OF27" s="33"/>
      <c r="OG27" s="127"/>
      <c r="OH27" s="34"/>
      <c r="OI27" s="34"/>
      <c r="OJ27" s="33"/>
      <c r="OK27" s="127"/>
      <c r="OL27" s="34"/>
      <c r="OM27" s="34"/>
      <c r="ON27" s="32"/>
      <c r="OO27" s="127"/>
      <c r="OP27" s="34"/>
      <c r="OQ27" s="34"/>
      <c r="OR27" s="34"/>
      <c r="OS27" s="127"/>
      <c r="OT27" s="34"/>
      <c r="OU27" s="34"/>
      <c r="OV27" s="32"/>
      <c r="OW27" s="127"/>
      <c r="OX27" s="34"/>
      <c r="OY27" s="34"/>
      <c r="OZ27" s="33"/>
      <c r="PA27" s="127"/>
      <c r="PB27" s="34"/>
      <c r="PC27" s="34"/>
      <c r="PD27" s="33"/>
      <c r="PE27" s="127"/>
      <c r="PF27" s="34"/>
      <c r="PG27" s="34"/>
      <c r="PH27" s="33"/>
      <c r="PI27" s="127"/>
      <c r="PJ27" s="34"/>
      <c r="PK27" s="33"/>
      <c r="PL27" s="32"/>
      <c r="PM27" s="127"/>
      <c r="PN27" s="34"/>
      <c r="PO27" s="33"/>
      <c r="PP27" s="33"/>
      <c r="PQ27" s="127"/>
      <c r="PR27" s="34">
        <v>345750</v>
      </c>
      <c r="PS27" s="34">
        <v>345750</v>
      </c>
      <c r="PT27" s="34">
        <v>224590.88</v>
      </c>
      <c r="PU27" s="127"/>
      <c r="PV27" s="34"/>
      <c r="PW27" s="34"/>
      <c r="PX27" s="33"/>
      <c r="PY27" s="124"/>
      <c r="PZ27" s="55">
        <f t="shared" si="5"/>
        <v>0</v>
      </c>
      <c r="QA27" s="55">
        <f t="shared" si="5"/>
        <v>0</v>
      </c>
      <c r="QB27" s="55">
        <f t="shared" si="5"/>
        <v>0</v>
      </c>
      <c r="QC27" s="53"/>
      <c r="QD27" s="53"/>
      <c r="QE27" s="32"/>
      <c r="QF27" s="127"/>
      <c r="QG27" s="34"/>
      <c r="QH27" s="34"/>
      <c r="QI27" s="34"/>
      <c r="QJ27" s="124"/>
      <c r="QK27" s="56"/>
      <c r="QL27" s="63"/>
      <c r="QM27" s="32"/>
      <c r="QN27" s="127"/>
      <c r="QO27" s="50"/>
      <c r="QP27" s="50"/>
      <c r="QQ27" s="50"/>
      <c r="QR27" s="120"/>
      <c r="QS27" s="34"/>
      <c r="QT27" s="34"/>
      <c r="QU27" s="34"/>
      <c r="QV27" s="124"/>
      <c r="QW27" s="34"/>
      <c r="QX27" s="34"/>
      <c r="QY27" s="32"/>
      <c r="QZ27" s="124"/>
      <c r="RA27" s="53"/>
      <c r="RB27" s="53"/>
      <c r="RC27" s="53"/>
      <c r="RD27" s="120"/>
      <c r="RE27" s="40"/>
      <c r="RF27" s="40"/>
      <c r="RG27" s="40"/>
      <c r="RH27" s="120"/>
      <c r="RI27" s="40"/>
      <c r="RJ27" s="40"/>
      <c r="RK27" s="40"/>
      <c r="RL27" s="120"/>
      <c r="RM27" s="40"/>
      <c r="RN27" s="33"/>
      <c r="RO27" s="32"/>
      <c r="RP27" s="124"/>
      <c r="RQ27" s="34"/>
      <c r="RR27" s="34"/>
      <c r="RS27" s="32"/>
      <c r="RT27" s="124"/>
      <c r="RU27" s="40"/>
      <c r="RV27" s="40"/>
      <c r="RW27" s="40"/>
      <c r="RX27" s="120"/>
      <c r="RY27" s="40"/>
      <c r="RZ27" s="40"/>
      <c r="SA27" s="32"/>
      <c r="SB27" s="124"/>
      <c r="SC27" s="40"/>
      <c r="SD27" s="40"/>
      <c r="SE27" s="32"/>
      <c r="SF27" s="124"/>
      <c r="SG27" s="40"/>
      <c r="SH27" s="40"/>
      <c r="SI27" s="32"/>
      <c r="SJ27" s="119"/>
      <c r="SK27" s="58"/>
      <c r="SL27" s="58"/>
      <c r="SM27" s="58"/>
      <c r="SN27" s="59"/>
      <c r="SO27" s="59"/>
      <c r="SP27" s="58"/>
      <c r="SQ27" s="58"/>
      <c r="SR27" s="58"/>
      <c r="SS27" s="58"/>
      <c r="ST27" s="58"/>
      <c r="SU27" s="58"/>
      <c r="SV27" s="58"/>
      <c r="SW27" s="58"/>
      <c r="SX27" s="58"/>
      <c r="SY27" s="58"/>
      <c r="SZ27" s="58"/>
      <c r="TA27" s="58"/>
      <c r="TB27" s="58"/>
      <c r="TC27" s="58"/>
      <c r="TD27" s="59"/>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5"/>
      <c r="WI27" s="5"/>
      <c r="WJ27" s="5"/>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row>
    <row r="28" spans="1:909" ht="25.5" x14ac:dyDescent="0.25">
      <c r="A28" s="17" t="s">
        <v>384</v>
      </c>
      <c r="B28" s="30">
        <f t="shared" si="1"/>
        <v>593804002.78000009</v>
      </c>
      <c r="C28" s="30">
        <f t="shared" si="1"/>
        <v>622930052.78000009</v>
      </c>
      <c r="D28" s="30">
        <f t="shared" si="0"/>
        <v>268699402.09000003</v>
      </c>
      <c r="E28" s="31">
        <f t="shared" si="2"/>
        <v>134143328.18000001</v>
      </c>
      <c r="F28" s="31">
        <f t="shared" si="2"/>
        <v>134143328.18000001</v>
      </c>
      <c r="G28" s="31">
        <f t="shared" si="2"/>
        <v>99779558.180000007</v>
      </c>
      <c r="H28" s="36">
        <v>87880800</v>
      </c>
      <c r="I28" s="36">
        <v>87880800</v>
      </c>
      <c r="J28" s="33">
        <v>65910600</v>
      </c>
      <c r="K28" s="124"/>
      <c r="L28" s="34"/>
      <c r="M28" s="34"/>
      <c r="N28" s="34"/>
      <c r="O28" s="124"/>
      <c r="P28" s="36">
        <v>46262528.18</v>
      </c>
      <c r="Q28" s="36">
        <v>46262528.18</v>
      </c>
      <c r="R28" s="60">
        <v>33868958.18</v>
      </c>
      <c r="S28" s="124"/>
      <c r="T28" s="34"/>
      <c r="U28" s="34"/>
      <c r="V28" s="34"/>
      <c r="W28" s="124"/>
      <c r="X28" s="38">
        <f t="shared" si="3"/>
        <v>308686358.75999999</v>
      </c>
      <c r="Y28" s="38">
        <f t="shared" si="3"/>
        <v>337812408.75999999</v>
      </c>
      <c r="Z28" s="38">
        <f t="shared" si="3"/>
        <v>54919547.399999999</v>
      </c>
      <c r="AA28" s="32"/>
      <c r="AB28" s="33"/>
      <c r="AC28" s="33"/>
      <c r="AD28" s="124"/>
      <c r="AE28" s="34"/>
      <c r="AF28" s="33"/>
      <c r="AG28" s="33"/>
      <c r="AH28" s="124"/>
      <c r="AI28" s="33"/>
      <c r="AJ28" s="33"/>
      <c r="AK28" s="33"/>
      <c r="AL28" s="124"/>
      <c r="AM28" s="33">
        <v>113445913.98</v>
      </c>
      <c r="AN28" s="33">
        <v>113445913.98</v>
      </c>
      <c r="AO28" s="33">
        <v>36767244.240000002</v>
      </c>
      <c r="AP28" s="124"/>
      <c r="AQ28" s="34"/>
      <c r="AR28" s="34">
        <v>29126050</v>
      </c>
      <c r="AS28" s="34">
        <v>0</v>
      </c>
      <c r="AT28" s="124"/>
      <c r="AU28" s="33"/>
      <c r="AV28" s="33"/>
      <c r="AW28" s="33"/>
      <c r="AX28" s="124"/>
      <c r="AY28" s="34"/>
      <c r="AZ28" s="34"/>
      <c r="BA28" s="34"/>
      <c r="BB28" s="124"/>
      <c r="BC28" s="33">
        <v>8255577.7599999998</v>
      </c>
      <c r="BD28" s="33">
        <v>8255577.7599999998</v>
      </c>
      <c r="BE28" s="33">
        <v>0</v>
      </c>
      <c r="BF28" s="124"/>
      <c r="BG28" s="33"/>
      <c r="BH28" s="33"/>
      <c r="BI28" s="33"/>
      <c r="BJ28" s="124"/>
      <c r="BK28" s="34"/>
      <c r="BL28" s="34"/>
      <c r="BM28" s="34"/>
      <c r="BN28" s="124"/>
      <c r="BO28" s="33">
        <v>8000000</v>
      </c>
      <c r="BP28" s="33">
        <v>8000000</v>
      </c>
      <c r="BQ28" s="61">
        <f>1874633.05+5956344.84</f>
        <v>7830977.8899999997</v>
      </c>
      <c r="BR28" s="124"/>
      <c r="BS28" s="34">
        <v>6563428.5</v>
      </c>
      <c r="BT28" s="34">
        <v>6563428.5</v>
      </c>
      <c r="BU28" s="34">
        <v>3559938.6</v>
      </c>
      <c r="BV28" s="124"/>
      <c r="BW28" s="34">
        <v>447300</v>
      </c>
      <c r="BX28" s="34">
        <v>447300</v>
      </c>
      <c r="BY28" s="34">
        <v>447300</v>
      </c>
      <c r="BZ28" s="124"/>
      <c r="CA28" s="34"/>
      <c r="CB28" s="34"/>
      <c r="CC28" s="34"/>
      <c r="CD28" s="124"/>
      <c r="CE28" s="62"/>
      <c r="CF28" s="62"/>
      <c r="CG28" s="33"/>
      <c r="CH28" s="124"/>
      <c r="CI28" s="33"/>
      <c r="CJ28" s="33"/>
      <c r="CK28" s="33"/>
      <c r="CL28" s="124"/>
      <c r="CM28" s="34"/>
      <c r="CN28" s="34"/>
      <c r="CO28" s="34"/>
      <c r="CP28" s="119"/>
      <c r="CQ28" s="34"/>
      <c r="CR28" s="34"/>
      <c r="CS28" s="34"/>
      <c r="CT28" s="119"/>
      <c r="CU28" s="34">
        <v>982055</v>
      </c>
      <c r="CV28" s="33">
        <v>982055</v>
      </c>
      <c r="CW28" s="33">
        <v>736541.25</v>
      </c>
      <c r="CX28" s="124"/>
      <c r="CY28" s="41"/>
      <c r="CZ28" s="41"/>
      <c r="DA28" s="33"/>
      <c r="DB28" s="124"/>
      <c r="DC28" s="34">
        <v>6666129.8799999999</v>
      </c>
      <c r="DD28" s="33">
        <v>6666129.8799999999</v>
      </c>
      <c r="DE28" s="32">
        <v>5306369.0199999996</v>
      </c>
      <c r="DF28" s="124"/>
      <c r="DG28" s="34"/>
      <c r="DH28" s="33"/>
      <c r="DI28" s="32"/>
      <c r="DJ28" s="124"/>
      <c r="DK28" s="34"/>
      <c r="DL28" s="33"/>
      <c r="DM28" s="32"/>
      <c r="DN28" s="124"/>
      <c r="DO28" s="33">
        <v>189029.63</v>
      </c>
      <c r="DP28" s="33">
        <v>189029.63</v>
      </c>
      <c r="DQ28" s="32">
        <v>0</v>
      </c>
      <c r="DR28" s="124"/>
      <c r="DS28" s="34"/>
      <c r="DT28" s="34"/>
      <c r="DU28" s="34"/>
      <c r="DV28" s="120"/>
      <c r="DW28" s="33"/>
      <c r="DX28" s="33"/>
      <c r="DY28" s="33"/>
      <c r="DZ28" s="124"/>
      <c r="EA28" s="33"/>
      <c r="EB28" s="33"/>
      <c r="EC28" s="33"/>
      <c r="ED28" s="124"/>
      <c r="EE28" s="33"/>
      <c r="EF28" s="33"/>
      <c r="EG28" s="33"/>
      <c r="EH28" s="124"/>
      <c r="EI28" s="32"/>
      <c r="EJ28" s="32"/>
      <c r="EK28" s="32"/>
      <c r="EL28" s="124"/>
      <c r="EM28" s="34"/>
      <c r="EN28" s="34"/>
      <c r="EO28" s="34"/>
      <c r="EP28" s="124"/>
      <c r="EQ28" s="34"/>
      <c r="ER28" s="34"/>
      <c r="ES28" s="34"/>
      <c r="ET28" s="120"/>
      <c r="EU28" s="33"/>
      <c r="EV28" s="33"/>
      <c r="EW28" s="33"/>
      <c r="EX28" s="124"/>
      <c r="EY28" s="34"/>
      <c r="EZ28" s="34"/>
      <c r="FA28" s="34"/>
      <c r="FB28" s="124"/>
      <c r="FC28" s="33"/>
      <c r="FD28" s="33"/>
      <c r="FE28" s="32"/>
      <c r="FF28" s="124"/>
      <c r="FG28" s="40"/>
      <c r="FH28" s="40"/>
      <c r="FI28" s="40"/>
      <c r="FJ28" s="124"/>
      <c r="FK28" s="40"/>
      <c r="FL28" s="40"/>
      <c r="FM28" s="40"/>
      <c r="FN28" s="124"/>
      <c r="FO28" s="33"/>
      <c r="FP28" s="33"/>
      <c r="FQ28" s="32"/>
      <c r="FR28" s="124"/>
      <c r="FS28" s="33"/>
      <c r="FT28" s="33"/>
      <c r="FU28" s="33"/>
      <c r="FV28" s="124"/>
      <c r="FW28" s="34"/>
      <c r="FX28" s="34"/>
      <c r="FY28" s="39"/>
      <c r="FZ28" s="124"/>
      <c r="GA28" s="33"/>
      <c r="GB28" s="33"/>
      <c r="GC28" s="32"/>
      <c r="GD28" s="124"/>
      <c r="GE28" s="32"/>
      <c r="GF28" s="32"/>
      <c r="GG28" s="32"/>
      <c r="GH28" s="124"/>
      <c r="GI28" s="62"/>
      <c r="GJ28" s="62"/>
      <c r="GK28" s="32"/>
      <c r="GL28" s="130"/>
      <c r="GM28" s="33"/>
      <c r="GN28" s="33"/>
      <c r="GO28" s="33"/>
      <c r="GP28" s="124"/>
      <c r="GQ28" s="40"/>
      <c r="GR28" s="37"/>
      <c r="GS28" s="32"/>
      <c r="GT28" s="124"/>
      <c r="GU28" s="34"/>
      <c r="GV28" s="33"/>
      <c r="GW28" s="32"/>
      <c r="GX28" s="130"/>
      <c r="GY28" s="33"/>
      <c r="GZ28" s="33"/>
      <c r="HA28" s="33"/>
      <c r="HB28" s="130"/>
      <c r="HC28" s="34"/>
      <c r="HD28" s="34"/>
      <c r="HE28" s="34"/>
      <c r="HF28" s="124"/>
      <c r="HG28" s="33"/>
      <c r="HH28" s="33"/>
      <c r="HI28" s="33"/>
      <c r="HJ28" s="124"/>
      <c r="HK28" s="33">
        <v>11176.41</v>
      </c>
      <c r="HL28" s="33">
        <v>11176.41</v>
      </c>
      <c r="HM28" s="32">
        <v>11176.41</v>
      </c>
      <c r="HN28" s="124"/>
      <c r="HO28" s="32"/>
      <c r="HP28" s="32"/>
      <c r="HQ28" s="32"/>
      <c r="HR28" s="124"/>
      <c r="HS28" s="34"/>
      <c r="HT28" s="33"/>
      <c r="HU28" s="32"/>
      <c r="HV28" s="124"/>
      <c r="HW28" s="34"/>
      <c r="HX28" s="34"/>
      <c r="HY28" s="34"/>
      <c r="HZ28" s="124"/>
      <c r="IA28" s="34">
        <v>4856347.5999999996</v>
      </c>
      <c r="IB28" s="34">
        <f>2356347.6+
2500000</f>
        <v>4856347.5999999996</v>
      </c>
      <c r="IC28" s="34"/>
      <c r="ID28" s="119"/>
      <c r="IE28" s="34"/>
      <c r="IF28" s="32"/>
      <c r="IG28" s="32"/>
      <c r="IH28" s="124"/>
      <c r="II28" s="34">
        <v>260000</v>
      </c>
      <c r="IJ28" s="33">
        <v>260000</v>
      </c>
      <c r="IK28" s="33">
        <v>259999.99</v>
      </c>
      <c r="IL28" s="124"/>
      <c r="IM28" s="33"/>
      <c r="IN28" s="33"/>
      <c r="IO28" s="33"/>
      <c r="IP28" s="124"/>
      <c r="IQ28" s="45"/>
      <c r="IR28" s="46"/>
      <c r="IS28" s="33"/>
      <c r="IT28" s="127"/>
      <c r="IU28" s="33"/>
      <c r="IV28" s="33"/>
      <c r="IW28" s="33"/>
      <c r="IX28" s="124"/>
      <c r="IY28" s="34"/>
      <c r="IZ28" s="33"/>
      <c r="JA28" s="33"/>
      <c r="JB28" s="127"/>
      <c r="JC28" s="34"/>
      <c r="JD28" s="34"/>
      <c r="JE28" s="34"/>
      <c r="JF28" s="124"/>
      <c r="JG28" s="34"/>
      <c r="JH28" s="34"/>
      <c r="JI28" s="33"/>
      <c r="JJ28" s="127"/>
      <c r="JK28" s="34"/>
      <c r="JL28" s="34"/>
      <c r="JM28" s="34"/>
      <c r="JN28" s="127"/>
      <c r="JO28" s="34"/>
      <c r="JP28" s="34"/>
      <c r="JQ28" s="34"/>
      <c r="JR28" s="119"/>
      <c r="JS28" s="33"/>
      <c r="JT28" s="33"/>
      <c r="JU28" s="33"/>
      <c r="JV28" s="127"/>
      <c r="JW28" s="34"/>
      <c r="JX28" s="33"/>
      <c r="JY28" s="33"/>
      <c r="JZ28" s="127"/>
      <c r="KA28" s="34"/>
      <c r="KB28" s="32"/>
      <c r="KC28" s="32"/>
      <c r="KD28" s="127"/>
      <c r="KE28" s="50"/>
      <c r="KF28" s="50"/>
      <c r="KG28" s="50"/>
      <c r="KH28" s="127"/>
      <c r="KI28" s="34"/>
      <c r="KJ28" s="34"/>
      <c r="KK28" s="34"/>
      <c r="KL28" s="127"/>
      <c r="KM28" s="34"/>
      <c r="KN28" s="36"/>
      <c r="KO28" s="32"/>
      <c r="KP28" s="127"/>
      <c r="KQ28" s="50"/>
      <c r="KR28" s="50"/>
      <c r="KS28" s="50"/>
      <c r="KT28" s="127"/>
      <c r="KU28" s="50"/>
      <c r="KV28" s="50"/>
      <c r="KW28" s="50"/>
      <c r="KX28" s="127"/>
      <c r="KY28" s="34"/>
      <c r="KZ28" s="34"/>
      <c r="LA28" s="33"/>
      <c r="LB28" s="127"/>
      <c r="LC28" s="34">
        <v>159009400</v>
      </c>
      <c r="LD28" s="34">
        <v>159009400</v>
      </c>
      <c r="LE28" s="34">
        <v>0</v>
      </c>
      <c r="LF28" s="127"/>
      <c r="LG28" s="34"/>
      <c r="LH28" s="34"/>
      <c r="LI28" s="33"/>
      <c r="LJ28" s="127"/>
      <c r="LK28" s="34"/>
      <c r="LL28" s="33"/>
      <c r="LM28" s="32"/>
      <c r="LN28" s="127"/>
      <c r="LO28" s="34"/>
      <c r="LP28" s="33"/>
      <c r="LQ28" s="33"/>
      <c r="LR28" s="127"/>
      <c r="LS28" s="50"/>
      <c r="LT28" s="50"/>
      <c r="LU28" s="50"/>
      <c r="LV28" s="127"/>
      <c r="LW28" s="50"/>
      <c r="LX28" s="50"/>
      <c r="LY28" s="50"/>
      <c r="LZ28" s="127"/>
      <c r="MA28" s="34"/>
      <c r="MB28" s="34"/>
      <c r="MC28" s="34"/>
      <c r="MD28" s="127"/>
      <c r="ME28" s="40"/>
      <c r="MF28" s="50"/>
      <c r="MG28" s="50"/>
      <c r="MH28" s="127"/>
      <c r="MI28" s="40"/>
      <c r="MJ28" s="50"/>
      <c r="MK28" s="50"/>
      <c r="ML28" s="127"/>
      <c r="MM28" s="34"/>
      <c r="MN28" s="34"/>
      <c r="MO28" s="34"/>
      <c r="MP28" s="127"/>
      <c r="MQ28" s="33"/>
      <c r="MR28" s="33"/>
      <c r="MS28" s="33"/>
      <c r="MT28" s="127"/>
      <c r="MU28" s="34"/>
      <c r="MV28" s="34"/>
      <c r="MW28" s="34"/>
      <c r="MX28" s="124"/>
      <c r="MY28" s="34"/>
      <c r="MZ28" s="33"/>
      <c r="NA28" s="33"/>
      <c r="NB28" s="124"/>
      <c r="NC28" s="52">
        <f t="shared" si="4"/>
        <v>139199080.98000002</v>
      </c>
      <c r="ND28" s="52">
        <f t="shared" si="4"/>
        <v>139199080.98000002</v>
      </c>
      <c r="NE28" s="52">
        <f t="shared" si="4"/>
        <v>103756606.09</v>
      </c>
      <c r="NF28" s="53">
        <v>94099012.25</v>
      </c>
      <c r="NG28" s="33">
        <v>94099012.25</v>
      </c>
      <c r="NH28" s="33">
        <v>70666906</v>
      </c>
      <c r="NI28" s="127"/>
      <c r="NJ28" s="34"/>
      <c r="NK28" s="32"/>
      <c r="NL28" s="32"/>
      <c r="NM28" s="127"/>
      <c r="NN28" s="33">
        <v>32734197</v>
      </c>
      <c r="NO28" s="33">
        <v>32734197</v>
      </c>
      <c r="NP28" s="33">
        <v>24969053</v>
      </c>
      <c r="NQ28" s="127"/>
      <c r="NR28" s="34">
        <v>4077864</v>
      </c>
      <c r="NS28" s="34">
        <v>4077864</v>
      </c>
      <c r="NT28" s="34">
        <v>3069110</v>
      </c>
      <c r="NU28" s="127"/>
      <c r="NV28" s="34"/>
      <c r="NW28" s="33"/>
      <c r="NX28" s="33"/>
      <c r="NY28" s="127"/>
      <c r="NZ28" s="34">
        <v>889828.28</v>
      </c>
      <c r="OA28" s="34">
        <v>889828.28</v>
      </c>
      <c r="OB28" s="33">
        <v>128999.09</v>
      </c>
      <c r="OC28" s="127"/>
      <c r="OD28" s="34"/>
      <c r="OE28" s="34"/>
      <c r="OF28" s="33"/>
      <c r="OG28" s="127"/>
      <c r="OH28" s="34">
        <v>296047</v>
      </c>
      <c r="OI28" s="34">
        <v>296047</v>
      </c>
      <c r="OJ28" s="33">
        <v>222039</v>
      </c>
      <c r="OK28" s="127"/>
      <c r="OL28" s="34">
        <v>523111.51</v>
      </c>
      <c r="OM28" s="34">
        <v>523111.51</v>
      </c>
      <c r="ON28" s="32">
        <v>108270.92</v>
      </c>
      <c r="OO28" s="127"/>
      <c r="OP28" s="34">
        <v>2120000</v>
      </c>
      <c r="OQ28" s="34">
        <v>2120000</v>
      </c>
      <c r="OR28" s="34">
        <v>1970000</v>
      </c>
      <c r="OS28" s="127"/>
      <c r="OT28" s="34">
        <v>3384613.08</v>
      </c>
      <c r="OU28" s="34">
        <v>3384613.08</v>
      </c>
      <c r="OV28" s="32">
        <v>2165800</v>
      </c>
      <c r="OW28" s="127"/>
      <c r="OX28" s="34">
        <v>29820</v>
      </c>
      <c r="OY28" s="34">
        <v>29820</v>
      </c>
      <c r="OZ28" s="33">
        <v>29820</v>
      </c>
      <c r="PA28" s="127"/>
      <c r="PB28" s="34">
        <v>7321.2</v>
      </c>
      <c r="PC28" s="34">
        <v>7321.2</v>
      </c>
      <c r="PD28" s="33">
        <v>0</v>
      </c>
      <c r="PE28" s="127"/>
      <c r="PF28" s="34">
        <v>666602.69999999995</v>
      </c>
      <c r="PG28" s="34">
        <v>666602.69999999995</v>
      </c>
      <c r="PH28" s="33">
        <v>387000</v>
      </c>
      <c r="PI28" s="127"/>
      <c r="PJ28" s="34">
        <v>54000</v>
      </c>
      <c r="PK28" s="33">
        <v>54000</v>
      </c>
      <c r="PL28" s="32">
        <v>20494</v>
      </c>
      <c r="PM28" s="127"/>
      <c r="PN28" s="34">
        <v>315882</v>
      </c>
      <c r="PO28" s="33">
        <v>315882</v>
      </c>
      <c r="PP28" s="33">
        <v>19114.080000000002</v>
      </c>
      <c r="PQ28" s="127"/>
      <c r="PR28" s="34"/>
      <c r="PS28" s="34"/>
      <c r="PT28" s="34"/>
      <c r="PU28" s="127"/>
      <c r="PV28" s="34">
        <v>781.96</v>
      </c>
      <c r="PW28" s="34">
        <v>781.96</v>
      </c>
      <c r="PX28" s="33">
        <v>0</v>
      </c>
      <c r="PY28" s="124"/>
      <c r="PZ28" s="55">
        <f t="shared" si="5"/>
        <v>11775234.859999999</v>
      </c>
      <c r="QA28" s="55">
        <f t="shared" si="5"/>
        <v>11775234.859999999</v>
      </c>
      <c r="QB28" s="55">
        <f t="shared" si="5"/>
        <v>10243690.42</v>
      </c>
      <c r="QC28" s="53">
        <v>2055412.26</v>
      </c>
      <c r="QD28" s="53">
        <v>2055412.26</v>
      </c>
      <c r="QE28" s="32">
        <v>1362380.31</v>
      </c>
      <c r="QF28" s="127"/>
      <c r="QG28" s="34"/>
      <c r="QH28" s="34"/>
      <c r="QI28" s="34"/>
      <c r="QJ28" s="124"/>
      <c r="QK28" s="56"/>
      <c r="QL28" s="63"/>
      <c r="QM28" s="32"/>
      <c r="QN28" s="127"/>
      <c r="QO28" s="50">
        <v>1488058</v>
      </c>
      <c r="QP28" s="50">
        <v>1488058</v>
      </c>
      <c r="QQ28" s="50">
        <v>886058</v>
      </c>
      <c r="QR28" s="120"/>
      <c r="QS28" s="34">
        <v>7903140</v>
      </c>
      <c r="QT28" s="34">
        <v>7903140</v>
      </c>
      <c r="QU28" s="34">
        <v>7903140</v>
      </c>
      <c r="QV28" s="124"/>
      <c r="QW28" s="34">
        <v>288624.59999999998</v>
      </c>
      <c r="QX28" s="34">
        <v>288624.59999999998</v>
      </c>
      <c r="QY28" s="32">
        <v>55912.11</v>
      </c>
      <c r="QZ28" s="124"/>
      <c r="RA28" s="53"/>
      <c r="RB28" s="53"/>
      <c r="RC28" s="53"/>
      <c r="RD28" s="120"/>
      <c r="RE28" s="40"/>
      <c r="RF28" s="40"/>
      <c r="RG28" s="40"/>
      <c r="RH28" s="120"/>
      <c r="RI28" s="40"/>
      <c r="RJ28" s="40"/>
      <c r="RK28" s="40"/>
      <c r="RL28" s="120"/>
      <c r="RM28" s="40"/>
      <c r="RN28" s="33"/>
      <c r="RO28" s="32"/>
      <c r="RP28" s="124"/>
      <c r="RQ28" s="34"/>
      <c r="RR28" s="34"/>
      <c r="RS28" s="32"/>
      <c r="RT28" s="124"/>
      <c r="RU28" s="40">
        <v>40000</v>
      </c>
      <c r="RV28" s="40">
        <v>40000</v>
      </c>
      <c r="RW28" s="40">
        <v>36200</v>
      </c>
      <c r="RX28" s="120"/>
      <c r="RY28" s="40"/>
      <c r="RZ28" s="40"/>
      <c r="SA28" s="32"/>
      <c r="SB28" s="124"/>
      <c r="SC28" s="40"/>
      <c r="SD28" s="40"/>
      <c r="SE28" s="32"/>
      <c r="SF28" s="124"/>
      <c r="SG28" s="40"/>
      <c r="SH28" s="40"/>
      <c r="SI28" s="32"/>
      <c r="SJ28" s="119"/>
      <c r="SK28" s="58"/>
      <c r="SL28" s="58"/>
      <c r="SM28" s="58"/>
      <c r="SN28" s="59"/>
      <c r="SO28" s="59"/>
      <c r="SP28" s="58"/>
      <c r="SQ28" s="58"/>
      <c r="SR28" s="58"/>
      <c r="SS28" s="58"/>
      <c r="ST28" s="58"/>
      <c r="SU28" s="58"/>
      <c r="SV28" s="58"/>
      <c r="SW28" s="58"/>
      <c r="SX28" s="58"/>
      <c r="SY28" s="58"/>
      <c r="SZ28" s="58"/>
      <c r="TA28" s="58"/>
      <c r="TB28" s="58"/>
      <c r="TC28" s="58"/>
      <c r="TD28" s="59"/>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5"/>
      <c r="WI28" s="5"/>
      <c r="WJ28" s="5"/>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row>
    <row r="29" spans="1:909" x14ac:dyDescent="0.25">
      <c r="A29" s="29" t="s">
        <v>385</v>
      </c>
      <c r="B29" s="30">
        <f t="shared" si="1"/>
        <v>135276692.66</v>
      </c>
      <c r="C29" s="30">
        <f t="shared" si="1"/>
        <v>135276692.66</v>
      </c>
      <c r="D29" s="30">
        <f t="shared" si="0"/>
        <v>39624791</v>
      </c>
      <c r="E29" s="31">
        <f t="shared" si="2"/>
        <v>20195851.57</v>
      </c>
      <c r="F29" s="31">
        <f t="shared" si="2"/>
        <v>20195851.57</v>
      </c>
      <c r="G29" s="31">
        <f t="shared" si="2"/>
        <v>15146890.57</v>
      </c>
      <c r="H29" s="36">
        <v>10340700</v>
      </c>
      <c r="I29" s="36">
        <v>10340700</v>
      </c>
      <c r="J29" s="33">
        <v>7755525</v>
      </c>
      <c r="K29" s="124"/>
      <c r="L29" s="34"/>
      <c r="M29" s="34"/>
      <c r="N29" s="34"/>
      <c r="O29" s="124"/>
      <c r="P29" s="36">
        <v>9855151.5700000003</v>
      </c>
      <c r="Q29" s="36">
        <v>9855151.5700000003</v>
      </c>
      <c r="R29" s="60">
        <v>7391365.5700000003</v>
      </c>
      <c r="S29" s="124"/>
      <c r="T29" s="34"/>
      <c r="U29" s="34"/>
      <c r="V29" s="34"/>
      <c r="W29" s="124"/>
      <c r="X29" s="38">
        <f t="shared" si="3"/>
        <v>50635653.449999996</v>
      </c>
      <c r="Y29" s="38">
        <f t="shared" si="3"/>
        <v>50635653.449999996</v>
      </c>
      <c r="Z29" s="38">
        <f t="shared" si="3"/>
        <v>17689172.630000003</v>
      </c>
      <c r="AA29" s="32"/>
      <c r="AB29" s="33"/>
      <c r="AC29" s="33"/>
      <c r="AD29" s="124"/>
      <c r="AE29" s="34"/>
      <c r="AF29" s="33"/>
      <c r="AG29" s="33"/>
      <c r="AH29" s="124"/>
      <c r="AI29" s="33"/>
      <c r="AJ29" s="33"/>
      <c r="AK29" s="33"/>
      <c r="AL29" s="124"/>
      <c r="AM29" s="33"/>
      <c r="AN29" s="33"/>
      <c r="AO29" s="33"/>
      <c r="AP29" s="124"/>
      <c r="AQ29" s="34"/>
      <c r="AR29" s="34"/>
      <c r="AS29" s="34"/>
      <c r="AT29" s="124"/>
      <c r="AU29" s="33"/>
      <c r="AV29" s="33"/>
      <c r="AW29" s="33"/>
      <c r="AX29" s="124"/>
      <c r="AY29" s="34"/>
      <c r="AZ29" s="34"/>
      <c r="BA29" s="34"/>
      <c r="BB29" s="124"/>
      <c r="BC29" s="33"/>
      <c r="BD29" s="33"/>
      <c r="BE29" s="33"/>
      <c r="BF29" s="124"/>
      <c r="BG29" s="33"/>
      <c r="BH29" s="33"/>
      <c r="BI29" s="33"/>
      <c r="BJ29" s="124"/>
      <c r="BK29" s="34"/>
      <c r="BL29" s="34"/>
      <c r="BM29" s="34"/>
      <c r="BN29" s="124"/>
      <c r="BO29" s="33"/>
      <c r="BP29" s="33"/>
      <c r="BQ29" s="61"/>
      <c r="BR29" s="124"/>
      <c r="BS29" s="34"/>
      <c r="BT29" s="34"/>
      <c r="BU29" s="34"/>
      <c r="BV29" s="124"/>
      <c r="BW29" s="34"/>
      <c r="BX29" s="34"/>
      <c r="BY29" s="34"/>
      <c r="BZ29" s="124"/>
      <c r="CA29" s="34"/>
      <c r="CB29" s="34"/>
      <c r="CC29" s="34"/>
      <c r="CD29" s="124"/>
      <c r="CE29" s="33"/>
      <c r="CF29" s="33"/>
      <c r="CG29" s="33"/>
      <c r="CH29" s="124"/>
      <c r="CI29" s="33"/>
      <c r="CJ29" s="33"/>
      <c r="CK29" s="33"/>
      <c r="CL29" s="124"/>
      <c r="CM29" s="34">
        <v>18004747.48</v>
      </c>
      <c r="CN29" s="34">
        <v>18004747.48</v>
      </c>
      <c r="CO29" s="34"/>
      <c r="CP29" s="119"/>
      <c r="CQ29" s="34"/>
      <c r="CR29" s="34"/>
      <c r="CS29" s="34"/>
      <c r="CT29" s="119"/>
      <c r="CU29" s="34"/>
      <c r="CV29" s="33"/>
      <c r="CW29" s="33"/>
      <c r="CX29" s="124"/>
      <c r="CY29" s="41"/>
      <c r="CZ29" s="41"/>
      <c r="DA29" s="33"/>
      <c r="DB29" s="124"/>
      <c r="DC29" s="34">
        <v>7776724.54</v>
      </c>
      <c r="DD29" s="33">
        <v>7776724.54</v>
      </c>
      <c r="DE29" s="32">
        <v>2332921.31</v>
      </c>
      <c r="DF29" s="124"/>
      <c r="DG29" s="34"/>
      <c r="DH29" s="33"/>
      <c r="DI29" s="32"/>
      <c r="DJ29" s="124"/>
      <c r="DK29" s="34"/>
      <c r="DL29" s="33"/>
      <c r="DM29" s="32"/>
      <c r="DN29" s="124"/>
      <c r="DO29" s="33"/>
      <c r="DP29" s="33"/>
      <c r="DQ29" s="32"/>
      <c r="DR29" s="124"/>
      <c r="DS29" s="34"/>
      <c r="DT29" s="34"/>
      <c r="DU29" s="34"/>
      <c r="DV29" s="120"/>
      <c r="DW29" s="33"/>
      <c r="DX29" s="33"/>
      <c r="DY29" s="33"/>
      <c r="DZ29" s="124"/>
      <c r="EA29" s="33"/>
      <c r="EB29" s="33"/>
      <c r="EC29" s="33"/>
      <c r="ED29" s="124"/>
      <c r="EE29" s="33"/>
      <c r="EF29" s="33"/>
      <c r="EG29" s="33"/>
      <c r="EH29" s="124"/>
      <c r="EI29" s="32"/>
      <c r="EJ29" s="32"/>
      <c r="EK29" s="32"/>
      <c r="EL29" s="124"/>
      <c r="EM29" s="34"/>
      <c r="EN29" s="34"/>
      <c r="EO29" s="34"/>
      <c r="EP29" s="124"/>
      <c r="EQ29" s="34"/>
      <c r="ER29" s="34"/>
      <c r="ES29" s="34"/>
      <c r="ET29" s="120"/>
      <c r="EU29" s="33">
        <v>3506445.74</v>
      </c>
      <c r="EV29" s="33">
        <f>831287.37+850000+909087.43+916070.94</f>
        <v>3506445.74</v>
      </c>
      <c r="EW29" s="33">
        <v>3506445.74</v>
      </c>
      <c r="EX29" s="124"/>
      <c r="EY29" s="34"/>
      <c r="EZ29" s="34"/>
      <c r="FA29" s="34"/>
      <c r="FB29" s="124"/>
      <c r="FC29" s="33">
        <v>2289911.48</v>
      </c>
      <c r="FD29" s="33">
        <v>2289911.48</v>
      </c>
      <c r="FE29" s="32">
        <v>1327535.23</v>
      </c>
      <c r="FF29" s="124"/>
      <c r="FG29" s="40"/>
      <c r="FH29" s="40"/>
      <c r="FI29" s="40"/>
      <c r="FJ29" s="124"/>
      <c r="FK29" s="40"/>
      <c r="FL29" s="40"/>
      <c r="FM29" s="40"/>
      <c r="FN29" s="124"/>
      <c r="FO29" s="33"/>
      <c r="FP29" s="33"/>
      <c r="FQ29" s="32"/>
      <c r="FR29" s="124"/>
      <c r="FS29" s="33"/>
      <c r="FT29" s="33"/>
      <c r="FU29" s="33"/>
      <c r="FV29" s="124"/>
      <c r="FW29" s="34"/>
      <c r="FX29" s="34"/>
      <c r="FY29" s="39"/>
      <c r="FZ29" s="124"/>
      <c r="GA29" s="33"/>
      <c r="GB29" s="33"/>
      <c r="GC29" s="32"/>
      <c r="GD29" s="124"/>
      <c r="GE29" s="32"/>
      <c r="GF29" s="32"/>
      <c r="GG29" s="32"/>
      <c r="GH29" s="124"/>
      <c r="GI29" s="62"/>
      <c r="GJ29" s="62"/>
      <c r="GK29" s="32"/>
      <c r="GL29" s="130"/>
      <c r="GM29" s="33"/>
      <c r="GN29" s="33"/>
      <c r="GO29" s="33"/>
      <c r="GP29" s="124"/>
      <c r="GQ29" s="40">
        <v>9994545.4499999993</v>
      </c>
      <c r="GR29" s="37">
        <v>9994545.4499999993</v>
      </c>
      <c r="GS29" s="32">
        <v>9994545.4499999993</v>
      </c>
      <c r="GT29" s="124"/>
      <c r="GU29" s="34"/>
      <c r="GV29" s="33"/>
      <c r="GW29" s="32"/>
      <c r="GX29" s="130"/>
      <c r="GY29" s="33"/>
      <c r="GZ29" s="33"/>
      <c r="HA29" s="33"/>
      <c r="HB29" s="130"/>
      <c r="HC29" s="34"/>
      <c r="HD29" s="34"/>
      <c r="HE29" s="34"/>
      <c r="HF29" s="124"/>
      <c r="HG29" s="33"/>
      <c r="HH29" s="33"/>
      <c r="HI29" s="33"/>
      <c r="HJ29" s="124"/>
      <c r="HK29" s="33">
        <v>17582.14</v>
      </c>
      <c r="HL29" s="33">
        <v>17582.14</v>
      </c>
      <c r="HM29" s="32">
        <v>17582.14</v>
      </c>
      <c r="HN29" s="124"/>
      <c r="HO29" s="32"/>
      <c r="HP29" s="32"/>
      <c r="HQ29" s="32"/>
      <c r="HR29" s="124"/>
      <c r="HS29" s="34"/>
      <c r="HT29" s="33"/>
      <c r="HU29" s="32"/>
      <c r="HV29" s="124"/>
      <c r="HW29" s="34"/>
      <c r="HX29" s="34"/>
      <c r="HY29" s="34"/>
      <c r="HZ29" s="124"/>
      <c r="IA29" s="34">
        <v>1300000</v>
      </c>
      <c r="IB29" s="34">
        <v>1300000</v>
      </c>
      <c r="IC29" s="34"/>
      <c r="ID29" s="119"/>
      <c r="IE29" s="34"/>
      <c r="IF29" s="32"/>
      <c r="IG29" s="32"/>
      <c r="IH29" s="124"/>
      <c r="II29" s="34"/>
      <c r="IJ29" s="33"/>
      <c r="IK29" s="33"/>
      <c r="IL29" s="124"/>
      <c r="IM29" s="33"/>
      <c r="IN29" s="33"/>
      <c r="IO29" s="33"/>
      <c r="IP29" s="124"/>
      <c r="IQ29" s="45"/>
      <c r="IR29" s="46"/>
      <c r="IS29" s="33"/>
      <c r="IT29" s="127"/>
      <c r="IU29" s="33"/>
      <c r="IV29" s="33"/>
      <c r="IW29" s="33"/>
      <c r="IX29" s="124"/>
      <c r="IY29" s="34">
        <v>580000</v>
      </c>
      <c r="IZ29" s="33">
        <v>580000</v>
      </c>
      <c r="JA29" s="33">
        <v>510142.76</v>
      </c>
      <c r="JB29" s="127"/>
      <c r="JC29" s="34"/>
      <c r="JD29" s="34"/>
      <c r="JE29" s="34"/>
      <c r="JF29" s="124"/>
      <c r="JG29" s="34"/>
      <c r="JH29" s="34"/>
      <c r="JI29" s="33"/>
      <c r="JJ29" s="127"/>
      <c r="JK29" s="34"/>
      <c r="JL29" s="34"/>
      <c r="JM29" s="34"/>
      <c r="JN29" s="127"/>
      <c r="JO29" s="34">
        <v>7165696.6200000001</v>
      </c>
      <c r="JP29" s="34">
        <v>7165696.6200000001</v>
      </c>
      <c r="JQ29" s="34">
        <v>0</v>
      </c>
      <c r="JR29" s="119"/>
      <c r="JS29" s="33"/>
      <c r="JT29" s="33"/>
      <c r="JU29" s="33"/>
      <c r="JV29" s="127"/>
      <c r="JW29" s="34"/>
      <c r="JX29" s="33"/>
      <c r="JY29" s="33"/>
      <c r="JZ29" s="127"/>
      <c r="KA29" s="34"/>
      <c r="KB29" s="32"/>
      <c r="KC29" s="32"/>
      <c r="KD29" s="127"/>
      <c r="KE29" s="50"/>
      <c r="KF29" s="50"/>
      <c r="KG29" s="50"/>
      <c r="KH29" s="127"/>
      <c r="KI29" s="34"/>
      <c r="KJ29" s="34"/>
      <c r="KK29" s="34"/>
      <c r="KL29" s="127"/>
      <c r="KM29" s="34"/>
      <c r="KN29" s="36"/>
      <c r="KO29" s="32"/>
      <c r="KP29" s="127"/>
      <c r="KQ29" s="50"/>
      <c r="KR29" s="50"/>
      <c r="KS29" s="50"/>
      <c r="KT29" s="127"/>
      <c r="KU29" s="50"/>
      <c r="KV29" s="50"/>
      <c r="KW29" s="50"/>
      <c r="KX29" s="127"/>
      <c r="KY29" s="34"/>
      <c r="KZ29" s="34"/>
      <c r="LA29" s="33"/>
      <c r="LB29" s="127"/>
      <c r="LC29" s="34"/>
      <c r="LD29" s="39"/>
      <c r="LE29" s="34"/>
      <c r="LF29" s="127"/>
      <c r="LG29" s="34"/>
      <c r="LH29" s="34"/>
      <c r="LI29" s="33"/>
      <c r="LJ29" s="127"/>
      <c r="LK29" s="34"/>
      <c r="LL29" s="33"/>
      <c r="LM29" s="32"/>
      <c r="LN29" s="127"/>
      <c r="LO29" s="34"/>
      <c r="LP29" s="33"/>
      <c r="LQ29" s="33"/>
      <c r="LR29" s="127"/>
      <c r="LS29" s="50"/>
      <c r="LT29" s="50"/>
      <c r="LU29" s="50"/>
      <c r="LV29" s="127"/>
      <c r="LW29" s="50"/>
      <c r="LX29" s="50"/>
      <c r="LY29" s="50"/>
      <c r="LZ29" s="127"/>
      <c r="MA29" s="34"/>
      <c r="MB29" s="34"/>
      <c r="MC29" s="34"/>
      <c r="MD29" s="127"/>
      <c r="ME29" s="40"/>
      <c r="MF29" s="50"/>
      <c r="MG29" s="50"/>
      <c r="MH29" s="127"/>
      <c r="MI29" s="40"/>
      <c r="MJ29" s="50"/>
      <c r="MK29" s="50"/>
      <c r="ML29" s="127"/>
      <c r="MM29" s="34"/>
      <c r="MN29" s="34"/>
      <c r="MO29" s="34"/>
      <c r="MP29" s="127"/>
      <c r="MQ29" s="33"/>
      <c r="MR29" s="33"/>
      <c r="MS29" s="33"/>
      <c r="MT29" s="127"/>
      <c r="MU29" s="34"/>
      <c r="MV29" s="34"/>
      <c r="MW29" s="34"/>
      <c r="MX29" s="124"/>
      <c r="MY29" s="34"/>
      <c r="MZ29" s="33"/>
      <c r="NA29" s="33"/>
      <c r="NB29" s="124"/>
      <c r="NC29" s="52">
        <f t="shared" si="4"/>
        <v>0</v>
      </c>
      <c r="ND29" s="52">
        <f t="shared" si="4"/>
        <v>0</v>
      </c>
      <c r="NE29" s="52">
        <f t="shared" si="4"/>
        <v>0</v>
      </c>
      <c r="NF29" s="53"/>
      <c r="NG29" s="33"/>
      <c r="NH29" s="33"/>
      <c r="NI29" s="127"/>
      <c r="NJ29" s="34"/>
      <c r="NK29" s="33"/>
      <c r="NL29" s="33"/>
      <c r="NM29" s="127"/>
      <c r="NN29" s="33"/>
      <c r="NO29" s="33"/>
      <c r="NP29" s="33"/>
      <c r="NQ29" s="127"/>
      <c r="NR29" s="34"/>
      <c r="NS29" s="34"/>
      <c r="NT29" s="34"/>
      <c r="NU29" s="127"/>
      <c r="NV29" s="34"/>
      <c r="NW29" s="33"/>
      <c r="NX29" s="33"/>
      <c r="NY29" s="127"/>
      <c r="NZ29" s="34"/>
      <c r="OA29" s="34"/>
      <c r="OB29" s="33"/>
      <c r="OC29" s="127"/>
      <c r="OD29" s="34"/>
      <c r="OE29" s="34"/>
      <c r="OF29" s="33"/>
      <c r="OG29" s="127"/>
      <c r="OH29" s="34"/>
      <c r="OI29" s="34"/>
      <c r="OJ29" s="33"/>
      <c r="OK29" s="127"/>
      <c r="OL29" s="34"/>
      <c r="OM29" s="34"/>
      <c r="ON29" s="32"/>
      <c r="OO29" s="127"/>
      <c r="OP29" s="34"/>
      <c r="OQ29" s="34"/>
      <c r="OR29" s="34"/>
      <c r="OS29" s="127"/>
      <c r="OT29" s="34"/>
      <c r="OU29" s="34"/>
      <c r="OV29" s="32"/>
      <c r="OW29" s="127"/>
      <c r="OX29" s="34"/>
      <c r="OY29" s="34"/>
      <c r="OZ29" s="33"/>
      <c r="PA29" s="127"/>
      <c r="PB29" s="34"/>
      <c r="PC29" s="34"/>
      <c r="PD29" s="33"/>
      <c r="PE29" s="127"/>
      <c r="PF29" s="34"/>
      <c r="PG29" s="34"/>
      <c r="PH29" s="33"/>
      <c r="PI29" s="127"/>
      <c r="PJ29" s="34"/>
      <c r="PK29" s="33"/>
      <c r="PL29" s="32"/>
      <c r="PM29" s="127"/>
      <c r="PN29" s="34"/>
      <c r="PO29" s="33"/>
      <c r="PP29" s="33"/>
      <c r="PQ29" s="127"/>
      <c r="PR29" s="34"/>
      <c r="PS29" s="34"/>
      <c r="PT29" s="34"/>
      <c r="PU29" s="127"/>
      <c r="PV29" s="34"/>
      <c r="PW29" s="34"/>
      <c r="PX29" s="33"/>
      <c r="PY29" s="124"/>
      <c r="PZ29" s="55">
        <f t="shared" si="5"/>
        <v>64445187.640000001</v>
      </c>
      <c r="QA29" s="55">
        <f t="shared" si="5"/>
        <v>64445187.640000001</v>
      </c>
      <c r="QB29" s="55">
        <f t="shared" si="5"/>
        <v>6788727.7999999998</v>
      </c>
      <c r="QC29" s="53"/>
      <c r="QD29" s="53"/>
      <c r="QE29" s="32"/>
      <c r="QF29" s="127"/>
      <c r="QG29" s="34"/>
      <c r="QH29" s="34"/>
      <c r="QI29" s="34"/>
      <c r="QJ29" s="124"/>
      <c r="QK29" s="56"/>
      <c r="QL29" s="63"/>
      <c r="QM29" s="32"/>
      <c r="QN29" s="127"/>
      <c r="QO29" s="50"/>
      <c r="QP29" s="50"/>
      <c r="QQ29" s="50"/>
      <c r="QR29" s="120"/>
      <c r="QS29" s="34"/>
      <c r="QT29" s="34"/>
      <c r="QU29" s="34"/>
      <c r="QV29" s="124"/>
      <c r="QW29" s="34"/>
      <c r="QX29" s="34"/>
      <c r="QY29" s="32"/>
      <c r="QZ29" s="124"/>
      <c r="RA29" s="53">
        <v>42482761.640000001</v>
      </c>
      <c r="RB29" s="53">
        <v>42482761.640000001</v>
      </c>
      <c r="RC29" s="53">
        <v>0</v>
      </c>
      <c r="RD29" s="120"/>
      <c r="RE29" s="40"/>
      <c r="RF29" s="40"/>
      <c r="RG29" s="40"/>
      <c r="RH29" s="120"/>
      <c r="RI29" s="40">
        <v>19962426</v>
      </c>
      <c r="RJ29" s="40">
        <v>19962426</v>
      </c>
      <c r="RK29" s="40">
        <v>5988727.7999999998</v>
      </c>
      <c r="RL29" s="120"/>
      <c r="RM29" s="40"/>
      <c r="RN29" s="33"/>
      <c r="RO29" s="32"/>
      <c r="RP29" s="124"/>
      <c r="RQ29" s="34">
        <v>2000000</v>
      </c>
      <c r="RR29" s="34">
        <v>2000000</v>
      </c>
      <c r="RS29" s="32">
        <v>800000</v>
      </c>
      <c r="RT29" s="124"/>
      <c r="RU29" s="40"/>
      <c r="RV29" s="40"/>
      <c r="RW29" s="40"/>
      <c r="RX29" s="120"/>
      <c r="RY29" s="40"/>
      <c r="RZ29" s="40"/>
      <c r="SA29" s="32"/>
      <c r="SB29" s="124"/>
      <c r="SC29" s="40"/>
      <c r="SD29" s="40"/>
      <c r="SE29" s="32"/>
      <c r="SF29" s="124"/>
      <c r="SG29" s="40"/>
      <c r="SH29" s="40"/>
      <c r="SI29" s="32"/>
      <c r="SJ29" s="119"/>
      <c r="SK29" s="58"/>
      <c r="SL29" s="58"/>
      <c r="SM29" s="58"/>
      <c r="SN29" s="59"/>
      <c r="SO29" s="59"/>
      <c r="SP29" s="58"/>
      <c r="SQ29" s="58"/>
      <c r="SR29" s="58"/>
      <c r="SS29" s="58"/>
      <c r="ST29" s="58"/>
      <c r="SU29" s="58"/>
      <c r="SV29" s="58"/>
      <c r="SW29" s="58"/>
      <c r="SX29" s="58"/>
      <c r="SY29" s="58"/>
      <c r="SZ29" s="58"/>
      <c r="TA29" s="58"/>
      <c r="TB29" s="58"/>
      <c r="TC29" s="58"/>
      <c r="TD29" s="59"/>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5"/>
      <c r="WI29" s="5"/>
      <c r="WJ29" s="5"/>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row>
    <row r="30" spans="1:909" x14ac:dyDescent="0.25">
      <c r="A30" s="29" t="s">
        <v>386</v>
      </c>
      <c r="B30" s="30">
        <f t="shared" si="1"/>
        <v>25575811.939999998</v>
      </c>
      <c r="C30" s="30">
        <f t="shared" si="1"/>
        <v>25418879.789999999</v>
      </c>
      <c r="D30" s="30">
        <f t="shared" si="0"/>
        <v>20990397.379999999</v>
      </c>
      <c r="E30" s="31">
        <f t="shared" si="2"/>
        <v>12997991.810000001</v>
      </c>
      <c r="F30" s="31">
        <f t="shared" si="2"/>
        <v>12997991.810000001</v>
      </c>
      <c r="G30" s="31">
        <f t="shared" si="2"/>
        <v>9680972.8100000005</v>
      </c>
      <c r="H30" s="36">
        <v>10302000</v>
      </c>
      <c r="I30" s="36">
        <v>10302000</v>
      </c>
      <c r="J30" s="33">
        <v>7726500</v>
      </c>
      <c r="K30" s="124"/>
      <c r="L30" s="34"/>
      <c r="M30" s="34"/>
      <c r="N30" s="34"/>
      <c r="O30" s="124"/>
      <c r="P30" s="36">
        <v>2695991.81</v>
      </c>
      <c r="Q30" s="36">
        <v>2695991.81</v>
      </c>
      <c r="R30" s="60">
        <v>1954472.81</v>
      </c>
      <c r="S30" s="124"/>
      <c r="T30" s="34"/>
      <c r="U30" s="34"/>
      <c r="V30" s="34"/>
      <c r="W30" s="124"/>
      <c r="X30" s="38">
        <f t="shared" si="3"/>
        <v>10437795.129999999</v>
      </c>
      <c r="Y30" s="38">
        <f t="shared" si="3"/>
        <v>10280862.98</v>
      </c>
      <c r="Z30" s="38">
        <f t="shared" si="3"/>
        <v>9379595.3000000007</v>
      </c>
      <c r="AA30" s="32"/>
      <c r="AB30" s="33"/>
      <c r="AC30" s="33"/>
      <c r="AD30" s="124"/>
      <c r="AE30" s="34"/>
      <c r="AF30" s="33"/>
      <c r="AG30" s="33"/>
      <c r="AH30" s="124"/>
      <c r="AI30" s="33"/>
      <c r="AJ30" s="33"/>
      <c r="AK30" s="33"/>
      <c r="AL30" s="124"/>
      <c r="AM30" s="33"/>
      <c r="AN30" s="33"/>
      <c r="AO30" s="33"/>
      <c r="AP30" s="124"/>
      <c r="AQ30" s="34"/>
      <c r="AR30" s="34"/>
      <c r="AS30" s="34"/>
      <c r="AT30" s="124"/>
      <c r="AU30" s="33"/>
      <c r="AV30" s="33"/>
      <c r="AW30" s="33"/>
      <c r="AX30" s="124"/>
      <c r="AY30" s="34"/>
      <c r="AZ30" s="34"/>
      <c r="BA30" s="34"/>
      <c r="BB30" s="124"/>
      <c r="BC30" s="33"/>
      <c r="BD30" s="33"/>
      <c r="BE30" s="33"/>
      <c r="BF30" s="124"/>
      <c r="BG30" s="33"/>
      <c r="BH30" s="33"/>
      <c r="BI30" s="33"/>
      <c r="BJ30" s="124"/>
      <c r="BK30" s="34"/>
      <c r="BL30" s="34"/>
      <c r="BM30" s="34"/>
      <c r="BN30" s="124"/>
      <c r="BO30" s="33"/>
      <c r="BP30" s="33"/>
      <c r="BQ30" s="61"/>
      <c r="BR30" s="124"/>
      <c r="BS30" s="34"/>
      <c r="BT30" s="34"/>
      <c r="BU30" s="34"/>
      <c r="BV30" s="124"/>
      <c r="BW30" s="34"/>
      <c r="BX30" s="34"/>
      <c r="BY30" s="34"/>
      <c r="BZ30" s="124"/>
      <c r="CA30" s="34"/>
      <c r="CB30" s="34"/>
      <c r="CC30" s="34"/>
      <c r="CD30" s="124"/>
      <c r="CE30" s="33"/>
      <c r="CF30" s="33"/>
      <c r="CG30" s="33"/>
      <c r="CH30" s="124"/>
      <c r="CI30" s="33"/>
      <c r="CJ30" s="33"/>
      <c r="CK30" s="33"/>
      <c r="CL30" s="124"/>
      <c r="CM30" s="34"/>
      <c r="CN30" s="34"/>
      <c r="CO30" s="34"/>
      <c r="CP30" s="119"/>
      <c r="CQ30" s="34"/>
      <c r="CR30" s="34"/>
      <c r="CS30" s="34"/>
      <c r="CT30" s="119"/>
      <c r="CU30" s="34"/>
      <c r="CV30" s="33"/>
      <c r="CW30" s="33"/>
      <c r="CX30" s="124"/>
      <c r="CY30" s="41"/>
      <c r="CZ30" s="41"/>
      <c r="DA30" s="33"/>
      <c r="DB30" s="124"/>
      <c r="DC30" s="34">
        <v>4871501.1399999997</v>
      </c>
      <c r="DD30" s="33">
        <v>4871501.1399999997</v>
      </c>
      <c r="DE30" s="32">
        <v>4871501.1399999997</v>
      </c>
      <c r="DF30" s="124"/>
      <c r="DG30" s="34"/>
      <c r="DH30" s="33"/>
      <c r="DI30" s="32"/>
      <c r="DJ30" s="124"/>
      <c r="DK30" s="34"/>
      <c r="DL30" s="33"/>
      <c r="DM30" s="32"/>
      <c r="DN30" s="124"/>
      <c r="DO30" s="33"/>
      <c r="DP30" s="33"/>
      <c r="DQ30" s="32"/>
      <c r="DR30" s="124"/>
      <c r="DS30" s="34"/>
      <c r="DT30" s="34"/>
      <c r="DU30" s="34"/>
      <c r="DV30" s="120"/>
      <c r="DW30" s="33"/>
      <c r="DX30" s="33"/>
      <c r="DY30" s="33"/>
      <c r="DZ30" s="124"/>
      <c r="EA30" s="33"/>
      <c r="EB30" s="33"/>
      <c r="EC30" s="33"/>
      <c r="ED30" s="124"/>
      <c r="EE30" s="33"/>
      <c r="EF30" s="33"/>
      <c r="EG30" s="33"/>
      <c r="EH30" s="124"/>
      <c r="EI30" s="32"/>
      <c r="EJ30" s="32"/>
      <c r="EK30" s="32"/>
      <c r="EL30" s="124"/>
      <c r="EM30" s="34">
        <v>3236000</v>
      </c>
      <c r="EN30" s="34">
        <f>3236000-156932.15</f>
        <v>3079067.85</v>
      </c>
      <c r="EO30" s="34">
        <v>3059412.97</v>
      </c>
      <c r="EP30" s="124"/>
      <c r="EQ30" s="34"/>
      <c r="ER30" s="34"/>
      <c r="ES30" s="34"/>
      <c r="ET30" s="120"/>
      <c r="EU30" s="33">
        <v>1873378.92</v>
      </c>
      <c r="EV30" s="33">
        <f>873378.92
+1000000</f>
        <v>1873378.92</v>
      </c>
      <c r="EW30" s="33">
        <v>1000000</v>
      </c>
      <c r="EX30" s="124"/>
      <c r="EY30" s="34"/>
      <c r="EZ30" s="34"/>
      <c r="FA30" s="34"/>
      <c r="FB30" s="124"/>
      <c r="FC30" s="33"/>
      <c r="FD30" s="33"/>
      <c r="FE30" s="32"/>
      <c r="FF30" s="124"/>
      <c r="FG30" s="40"/>
      <c r="FH30" s="40"/>
      <c r="FI30" s="40"/>
      <c r="FJ30" s="124"/>
      <c r="FK30" s="40"/>
      <c r="FL30" s="40"/>
      <c r="FM30" s="40"/>
      <c r="FN30" s="124"/>
      <c r="FO30" s="33"/>
      <c r="FP30" s="33"/>
      <c r="FQ30" s="32"/>
      <c r="FR30" s="124"/>
      <c r="FS30" s="33"/>
      <c r="FT30" s="33"/>
      <c r="FU30" s="33"/>
      <c r="FV30" s="124"/>
      <c r="FW30" s="34"/>
      <c r="FX30" s="34"/>
      <c r="FY30" s="39"/>
      <c r="FZ30" s="124"/>
      <c r="GA30" s="33"/>
      <c r="GB30" s="33"/>
      <c r="GC30" s="32"/>
      <c r="GD30" s="124"/>
      <c r="GE30" s="32"/>
      <c r="GF30" s="32"/>
      <c r="GG30" s="32"/>
      <c r="GH30" s="124"/>
      <c r="GI30" s="62"/>
      <c r="GJ30" s="62"/>
      <c r="GK30" s="32"/>
      <c r="GL30" s="130"/>
      <c r="GM30" s="33"/>
      <c r="GN30" s="33"/>
      <c r="GO30" s="33"/>
      <c r="GP30" s="124"/>
      <c r="GQ30" s="40"/>
      <c r="GR30" s="37"/>
      <c r="GS30" s="32"/>
      <c r="GT30" s="124"/>
      <c r="GU30" s="34"/>
      <c r="GV30" s="33"/>
      <c r="GW30" s="32"/>
      <c r="GX30" s="130"/>
      <c r="GY30" s="33">
        <v>107526.88</v>
      </c>
      <c r="GZ30" s="33">
        <v>107526.88</v>
      </c>
      <c r="HA30" s="33">
        <v>107526.88</v>
      </c>
      <c r="HB30" s="130"/>
      <c r="HC30" s="34"/>
      <c r="HD30" s="34"/>
      <c r="HE30" s="34"/>
      <c r="HF30" s="124"/>
      <c r="HG30" s="33"/>
      <c r="HH30" s="33"/>
      <c r="HI30" s="33"/>
      <c r="HJ30" s="124"/>
      <c r="HK30" s="33">
        <v>9388.19</v>
      </c>
      <c r="HL30" s="33">
        <v>9388.19</v>
      </c>
      <c r="HM30" s="32">
        <v>9388.19</v>
      </c>
      <c r="HN30" s="124"/>
      <c r="HO30" s="32"/>
      <c r="HP30" s="32"/>
      <c r="HQ30" s="32"/>
      <c r="HR30" s="124"/>
      <c r="HS30" s="34"/>
      <c r="HT30" s="33"/>
      <c r="HU30" s="32"/>
      <c r="HV30" s="124"/>
      <c r="HW30" s="34"/>
      <c r="HX30" s="34"/>
      <c r="HY30" s="34"/>
      <c r="HZ30" s="124"/>
      <c r="IA30" s="34"/>
      <c r="IB30" s="34"/>
      <c r="IC30" s="34"/>
      <c r="ID30" s="119"/>
      <c r="IE30" s="34"/>
      <c r="IF30" s="32"/>
      <c r="IG30" s="32"/>
      <c r="IH30" s="124"/>
      <c r="II30" s="34"/>
      <c r="IJ30" s="33"/>
      <c r="IK30" s="33"/>
      <c r="IL30" s="124"/>
      <c r="IM30" s="33"/>
      <c r="IN30" s="33"/>
      <c r="IO30" s="33"/>
      <c r="IP30" s="124"/>
      <c r="IQ30" s="45"/>
      <c r="IR30" s="46"/>
      <c r="IS30" s="33"/>
      <c r="IT30" s="127"/>
      <c r="IU30" s="33"/>
      <c r="IV30" s="33"/>
      <c r="IW30" s="33"/>
      <c r="IX30" s="124"/>
      <c r="IY30" s="34">
        <v>340000</v>
      </c>
      <c r="IZ30" s="33">
        <v>340000</v>
      </c>
      <c r="JA30" s="33">
        <v>331766.12</v>
      </c>
      <c r="JB30" s="127"/>
      <c r="JC30" s="34"/>
      <c r="JD30" s="34"/>
      <c r="JE30" s="34"/>
      <c r="JF30" s="124"/>
      <c r="JG30" s="34"/>
      <c r="JH30" s="34"/>
      <c r="JI30" s="33"/>
      <c r="JJ30" s="127"/>
      <c r="JK30" s="34"/>
      <c r="JL30" s="34"/>
      <c r="JM30" s="34"/>
      <c r="JN30" s="127"/>
      <c r="JO30" s="34"/>
      <c r="JP30" s="34"/>
      <c r="JQ30" s="34"/>
      <c r="JR30" s="119"/>
      <c r="JS30" s="33"/>
      <c r="JT30" s="33"/>
      <c r="JU30" s="33"/>
      <c r="JV30" s="127"/>
      <c r="JW30" s="34"/>
      <c r="JX30" s="33"/>
      <c r="JY30" s="33"/>
      <c r="JZ30" s="127"/>
      <c r="KA30" s="34"/>
      <c r="KB30" s="32"/>
      <c r="KC30" s="32"/>
      <c r="KD30" s="127"/>
      <c r="KE30" s="50"/>
      <c r="KF30" s="50"/>
      <c r="KG30" s="50"/>
      <c r="KH30" s="127"/>
      <c r="KI30" s="34"/>
      <c r="KJ30" s="34"/>
      <c r="KK30" s="34"/>
      <c r="KL30" s="127"/>
      <c r="KM30" s="34"/>
      <c r="KN30" s="36"/>
      <c r="KO30" s="32"/>
      <c r="KP30" s="127"/>
      <c r="KQ30" s="50"/>
      <c r="KR30" s="50"/>
      <c r="KS30" s="50"/>
      <c r="KT30" s="127"/>
      <c r="KU30" s="50"/>
      <c r="KV30" s="50"/>
      <c r="KW30" s="50"/>
      <c r="KX30" s="127"/>
      <c r="KY30" s="34"/>
      <c r="KZ30" s="34"/>
      <c r="LA30" s="33"/>
      <c r="LB30" s="127"/>
      <c r="LC30" s="34"/>
      <c r="LD30" s="39"/>
      <c r="LE30" s="34"/>
      <c r="LF30" s="127"/>
      <c r="LG30" s="34"/>
      <c r="LH30" s="34"/>
      <c r="LI30" s="33"/>
      <c r="LJ30" s="127"/>
      <c r="LK30" s="34"/>
      <c r="LL30" s="33"/>
      <c r="LM30" s="32"/>
      <c r="LN30" s="127"/>
      <c r="LO30" s="34"/>
      <c r="LP30" s="33"/>
      <c r="LQ30" s="33"/>
      <c r="LR30" s="127"/>
      <c r="LS30" s="50"/>
      <c r="LT30" s="50"/>
      <c r="LU30" s="50"/>
      <c r="LV30" s="127"/>
      <c r="LW30" s="50"/>
      <c r="LX30" s="50"/>
      <c r="LY30" s="50"/>
      <c r="LZ30" s="127"/>
      <c r="MA30" s="34"/>
      <c r="MB30" s="34"/>
      <c r="MC30" s="34"/>
      <c r="MD30" s="127"/>
      <c r="ME30" s="40"/>
      <c r="MF30" s="50"/>
      <c r="MG30" s="50"/>
      <c r="MH30" s="127"/>
      <c r="MI30" s="40"/>
      <c r="MJ30" s="50"/>
      <c r="MK30" s="50"/>
      <c r="ML30" s="127"/>
      <c r="MM30" s="34"/>
      <c r="MN30" s="34"/>
      <c r="MO30" s="34"/>
      <c r="MP30" s="127"/>
      <c r="MQ30" s="33"/>
      <c r="MR30" s="33"/>
      <c r="MS30" s="33"/>
      <c r="MT30" s="127"/>
      <c r="MU30" s="34"/>
      <c r="MV30" s="34"/>
      <c r="MW30" s="34"/>
      <c r="MX30" s="124"/>
      <c r="MY30" s="34"/>
      <c r="MZ30" s="33"/>
      <c r="NA30" s="33"/>
      <c r="NB30" s="124"/>
      <c r="NC30" s="52">
        <f t="shared" si="4"/>
        <v>345750</v>
      </c>
      <c r="ND30" s="52">
        <f t="shared" si="4"/>
        <v>345750</v>
      </c>
      <c r="NE30" s="52">
        <f t="shared" si="4"/>
        <v>184723.99</v>
      </c>
      <c r="NF30" s="53"/>
      <c r="NG30" s="33"/>
      <c r="NH30" s="33"/>
      <c r="NI30" s="127"/>
      <c r="NJ30" s="34"/>
      <c r="NK30" s="33"/>
      <c r="NL30" s="33"/>
      <c r="NM30" s="127"/>
      <c r="NN30" s="33"/>
      <c r="NO30" s="33"/>
      <c r="NP30" s="33"/>
      <c r="NQ30" s="127"/>
      <c r="NR30" s="34"/>
      <c r="NS30" s="34"/>
      <c r="NT30" s="34"/>
      <c r="NU30" s="127"/>
      <c r="NV30" s="34"/>
      <c r="NW30" s="33"/>
      <c r="NX30" s="33"/>
      <c r="NY30" s="127"/>
      <c r="NZ30" s="34"/>
      <c r="OA30" s="34"/>
      <c r="OB30" s="33"/>
      <c r="OC30" s="127"/>
      <c r="OD30" s="34"/>
      <c r="OE30" s="34"/>
      <c r="OF30" s="33"/>
      <c r="OG30" s="127"/>
      <c r="OH30" s="34"/>
      <c r="OI30" s="34"/>
      <c r="OJ30" s="33"/>
      <c r="OK30" s="127"/>
      <c r="OL30" s="34"/>
      <c r="OM30" s="34"/>
      <c r="ON30" s="32"/>
      <c r="OO30" s="127"/>
      <c r="OP30" s="34"/>
      <c r="OQ30" s="34"/>
      <c r="OR30" s="34"/>
      <c r="OS30" s="127"/>
      <c r="OT30" s="34"/>
      <c r="OU30" s="34"/>
      <c r="OV30" s="32"/>
      <c r="OW30" s="127"/>
      <c r="OX30" s="34"/>
      <c r="OY30" s="34"/>
      <c r="OZ30" s="33"/>
      <c r="PA30" s="127"/>
      <c r="PB30" s="34"/>
      <c r="PC30" s="34"/>
      <c r="PD30" s="33"/>
      <c r="PE30" s="127"/>
      <c r="PF30" s="34"/>
      <c r="PG30" s="34"/>
      <c r="PH30" s="33"/>
      <c r="PI30" s="127"/>
      <c r="PJ30" s="34"/>
      <c r="PK30" s="33"/>
      <c r="PL30" s="32"/>
      <c r="PM30" s="127"/>
      <c r="PN30" s="34"/>
      <c r="PO30" s="33"/>
      <c r="PP30" s="33"/>
      <c r="PQ30" s="127"/>
      <c r="PR30" s="34">
        <v>345750</v>
      </c>
      <c r="PS30" s="34">
        <v>345750</v>
      </c>
      <c r="PT30" s="34">
        <v>184723.99</v>
      </c>
      <c r="PU30" s="127"/>
      <c r="PV30" s="34"/>
      <c r="PW30" s="34"/>
      <c r="PX30" s="33"/>
      <c r="PY30" s="124"/>
      <c r="PZ30" s="55">
        <f t="shared" si="5"/>
        <v>1794275</v>
      </c>
      <c r="QA30" s="55">
        <f t="shared" si="5"/>
        <v>1794275</v>
      </c>
      <c r="QB30" s="55">
        <f t="shared" si="5"/>
        <v>1745105.28</v>
      </c>
      <c r="QC30" s="53"/>
      <c r="QD30" s="53"/>
      <c r="QE30" s="32"/>
      <c r="QF30" s="127"/>
      <c r="QG30" s="34"/>
      <c r="QH30" s="34"/>
      <c r="QI30" s="34"/>
      <c r="QJ30" s="124"/>
      <c r="QK30" s="56"/>
      <c r="QL30" s="63"/>
      <c r="QM30" s="32"/>
      <c r="QN30" s="127"/>
      <c r="QO30" s="50"/>
      <c r="QP30" s="50"/>
      <c r="QQ30" s="50"/>
      <c r="QR30" s="120"/>
      <c r="QS30" s="34"/>
      <c r="QT30" s="34"/>
      <c r="QU30" s="34"/>
      <c r="QV30" s="124"/>
      <c r="QW30" s="34"/>
      <c r="QX30" s="34"/>
      <c r="QY30" s="32"/>
      <c r="QZ30" s="124"/>
      <c r="RA30" s="53"/>
      <c r="RB30" s="53"/>
      <c r="RC30" s="53"/>
      <c r="RD30" s="120"/>
      <c r="RE30" s="40"/>
      <c r="RF30" s="40"/>
      <c r="RG30" s="40"/>
      <c r="RH30" s="120"/>
      <c r="RI30" s="40">
        <v>1794275</v>
      </c>
      <c r="RJ30" s="40">
        <v>1794275</v>
      </c>
      <c r="RK30" s="40">
        <v>1745105.28</v>
      </c>
      <c r="RL30" s="120"/>
      <c r="RM30" s="40"/>
      <c r="RN30" s="33"/>
      <c r="RO30" s="32"/>
      <c r="RP30" s="124"/>
      <c r="RQ30" s="34"/>
      <c r="RR30" s="34"/>
      <c r="RS30" s="32"/>
      <c r="RT30" s="124"/>
      <c r="RU30" s="40"/>
      <c r="RV30" s="40"/>
      <c r="RW30" s="40"/>
      <c r="RX30" s="120"/>
      <c r="RY30" s="40"/>
      <c r="RZ30" s="40"/>
      <c r="SA30" s="32"/>
      <c r="SB30" s="124"/>
      <c r="SC30" s="40"/>
      <c r="SD30" s="40"/>
      <c r="SE30" s="32"/>
      <c r="SF30" s="124"/>
      <c r="SG30" s="40"/>
      <c r="SH30" s="40"/>
      <c r="SI30" s="32"/>
      <c r="SJ30" s="119"/>
      <c r="SK30" s="58"/>
      <c r="SL30" s="58"/>
      <c r="SM30" s="58"/>
      <c r="SN30" s="59"/>
      <c r="SO30" s="59"/>
      <c r="SP30" s="58"/>
      <c r="SQ30" s="58"/>
      <c r="SR30" s="58"/>
      <c r="SS30" s="58"/>
      <c r="ST30" s="58"/>
      <c r="SU30" s="58"/>
      <c r="SV30" s="58"/>
      <c r="SW30" s="58"/>
      <c r="SX30" s="58"/>
      <c r="SY30" s="58"/>
      <c r="SZ30" s="58"/>
      <c r="TA30" s="58"/>
      <c r="TB30" s="58"/>
      <c r="TC30" s="58"/>
      <c r="TD30" s="59"/>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5"/>
      <c r="WI30" s="5"/>
      <c r="WJ30" s="5"/>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row>
    <row r="31" spans="1:909" x14ac:dyDescent="0.25">
      <c r="A31" s="29" t="s">
        <v>387</v>
      </c>
      <c r="B31" s="30">
        <f t="shared" si="1"/>
        <v>15040241.640000001</v>
      </c>
      <c r="C31" s="30">
        <f t="shared" si="1"/>
        <v>15040241.640000001</v>
      </c>
      <c r="D31" s="30">
        <f t="shared" si="0"/>
        <v>11641270.16</v>
      </c>
      <c r="E31" s="31">
        <f t="shared" si="2"/>
        <v>13210941.640000001</v>
      </c>
      <c r="F31" s="31">
        <f t="shared" si="2"/>
        <v>13210941.640000001</v>
      </c>
      <c r="G31" s="31">
        <f t="shared" si="2"/>
        <v>9866283.6400000006</v>
      </c>
      <c r="H31" s="36">
        <v>6204500</v>
      </c>
      <c r="I31" s="36">
        <v>6204500</v>
      </c>
      <c r="J31" s="33">
        <v>4653377</v>
      </c>
      <c r="K31" s="124"/>
      <c r="L31" s="34"/>
      <c r="M31" s="34"/>
      <c r="N31" s="34"/>
      <c r="O31" s="124"/>
      <c r="P31" s="36">
        <v>7006441.6399999997</v>
      </c>
      <c r="Q31" s="36">
        <v>7006441.6399999997</v>
      </c>
      <c r="R31" s="60">
        <v>5212906.6399999997</v>
      </c>
      <c r="S31" s="124"/>
      <c r="T31" s="34"/>
      <c r="U31" s="34"/>
      <c r="V31" s="34"/>
      <c r="W31" s="124"/>
      <c r="X31" s="38">
        <f t="shared" si="3"/>
        <v>1691000</v>
      </c>
      <c r="Y31" s="38">
        <f t="shared" si="3"/>
        <v>1691000</v>
      </c>
      <c r="Z31" s="38">
        <f t="shared" si="3"/>
        <v>1691000</v>
      </c>
      <c r="AA31" s="32"/>
      <c r="AB31" s="33"/>
      <c r="AC31" s="33"/>
      <c r="AD31" s="124"/>
      <c r="AE31" s="34"/>
      <c r="AF31" s="33"/>
      <c r="AG31" s="33"/>
      <c r="AH31" s="124"/>
      <c r="AI31" s="33"/>
      <c r="AJ31" s="33"/>
      <c r="AK31" s="33"/>
      <c r="AL31" s="124"/>
      <c r="AM31" s="33"/>
      <c r="AN31" s="33"/>
      <c r="AO31" s="33"/>
      <c r="AP31" s="124"/>
      <c r="AQ31" s="34"/>
      <c r="AR31" s="34"/>
      <c r="AS31" s="34"/>
      <c r="AT31" s="124"/>
      <c r="AU31" s="33"/>
      <c r="AV31" s="33"/>
      <c r="AW31" s="33"/>
      <c r="AX31" s="124"/>
      <c r="AY31" s="34"/>
      <c r="AZ31" s="34"/>
      <c r="BA31" s="34"/>
      <c r="BB31" s="124"/>
      <c r="BC31" s="33"/>
      <c r="BD31" s="33"/>
      <c r="BE31" s="33"/>
      <c r="BF31" s="124"/>
      <c r="BG31" s="33"/>
      <c r="BH31" s="33"/>
      <c r="BI31" s="33"/>
      <c r="BJ31" s="124"/>
      <c r="BK31" s="34"/>
      <c r="BL31" s="34"/>
      <c r="BM31" s="34"/>
      <c r="BN31" s="124"/>
      <c r="BO31" s="33"/>
      <c r="BP31" s="33"/>
      <c r="BQ31" s="61"/>
      <c r="BR31" s="124"/>
      <c r="BS31" s="34"/>
      <c r="BT31" s="34"/>
      <c r="BU31" s="34"/>
      <c r="BV31" s="124"/>
      <c r="BW31" s="34"/>
      <c r="BX31" s="34"/>
      <c r="BY31" s="34"/>
      <c r="BZ31" s="124"/>
      <c r="CA31" s="34"/>
      <c r="CB31" s="34"/>
      <c r="CC31" s="34"/>
      <c r="CD31" s="124"/>
      <c r="CE31" s="33"/>
      <c r="CF31" s="33"/>
      <c r="CG31" s="33"/>
      <c r="CH31" s="124"/>
      <c r="CI31" s="33"/>
      <c r="CJ31" s="33"/>
      <c r="CK31" s="33"/>
      <c r="CL31" s="124"/>
      <c r="CM31" s="34"/>
      <c r="CN31" s="34"/>
      <c r="CO31" s="34"/>
      <c r="CP31" s="119"/>
      <c r="CQ31" s="34"/>
      <c r="CR31" s="34"/>
      <c r="CS31" s="34"/>
      <c r="CT31" s="119"/>
      <c r="CU31" s="34"/>
      <c r="CV31" s="33"/>
      <c r="CW31" s="33"/>
      <c r="CX31" s="124"/>
      <c r="CY31" s="41"/>
      <c r="CZ31" s="41"/>
      <c r="DA31" s="33"/>
      <c r="DB31" s="124"/>
      <c r="DC31" s="34"/>
      <c r="DD31" s="33"/>
      <c r="DE31" s="32"/>
      <c r="DF31" s="124"/>
      <c r="DG31" s="34"/>
      <c r="DH31" s="33"/>
      <c r="DI31" s="32"/>
      <c r="DJ31" s="124"/>
      <c r="DK31" s="34"/>
      <c r="DL31" s="33"/>
      <c r="DM31" s="32"/>
      <c r="DN31" s="124"/>
      <c r="DO31" s="33"/>
      <c r="DP31" s="33"/>
      <c r="DQ31" s="32"/>
      <c r="DR31" s="124"/>
      <c r="DS31" s="34"/>
      <c r="DT31" s="34"/>
      <c r="DU31" s="34"/>
      <c r="DV31" s="120"/>
      <c r="DW31" s="33"/>
      <c r="DX31" s="33"/>
      <c r="DY31" s="33"/>
      <c r="DZ31" s="124"/>
      <c r="EA31" s="33"/>
      <c r="EB31" s="33"/>
      <c r="EC31" s="33"/>
      <c r="ED31" s="124"/>
      <c r="EE31" s="33"/>
      <c r="EF31" s="33"/>
      <c r="EG31" s="33"/>
      <c r="EH31" s="124"/>
      <c r="EI31" s="32"/>
      <c r="EJ31" s="32"/>
      <c r="EK31" s="32"/>
      <c r="EL31" s="124"/>
      <c r="EM31" s="34"/>
      <c r="EN31" s="34"/>
      <c r="EO31" s="34"/>
      <c r="EP31" s="124"/>
      <c r="EQ31" s="34"/>
      <c r="ER31" s="34"/>
      <c r="ES31" s="34"/>
      <c r="ET31" s="120"/>
      <c r="EU31" s="33">
        <v>1115000</v>
      </c>
      <c r="EV31" s="33">
        <v>1115000</v>
      </c>
      <c r="EW31" s="33">
        <v>1115000</v>
      </c>
      <c r="EX31" s="124"/>
      <c r="EY31" s="34"/>
      <c r="EZ31" s="34"/>
      <c r="FA31" s="34"/>
      <c r="FB31" s="124"/>
      <c r="FC31" s="33"/>
      <c r="FD31" s="33"/>
      <c r="FE31" s="32"/>
      <c r="FF31" s="124"/>
      <c r="FG31" s="40"/>
      <c r="FH31" s="40"/>
      <c r="FI31" s="40"/>
      <c r="FJ31" s="124"/>
      <c r="FK31" s="40"/>
      <c r="FL31" s="40"/>
      <c r="FM31" s="40"/>
      <c r="FN31" s="124"/>
      <c r="FO31" s="33"/>
      <c r="FP31" s="33"/>
      <c r="FQ31" s="32"/>
      <c r="FR31" s="124"/>
      <c r="FS31" s="33"/>
      <c r="FT31" s="33"/>
      <c r="FU31" s="33"/>
      <c r="FV31" s="124"/>
      <c r="FW31" s="34"/>
      <c r="FX31" s="34"/>
      <c r="FY31" s="39"/>
      <c r="FZ31" s="124"/>
      <c r="GA31" s="33"/>
      <c r="GB31" s="33"/>
      <c r="GC31" s="32"/>
      <c r="GD31" s="124"/>
      <c r="GE31" s="32"/>
      <c r="GF31" s="32"/>
      <c r="GG31" s="32"/>
      <c r="GH31" s="124"/>
      <c r="GI31" s="32"/>
      <c r="GJ31" s="32"/>
      <c r="GK31" s="32"/>
      <c r="GL31" s="130"/>
      <c r="GM31" s="33"/>
      <c r="GN31" s="33"/>
      <c r="GO31" s="33"/>
      <c r="GP31" s="124"/>
      <c r="GQ31" s="40"/>
      <c r="GR31" s="37"/>
      <c r="GS31" s="32"/>
      <c r="GT31" s="124"/>
      <c r="GU31" s="34"/>
      <c r="GV31" s="33"/>
      <c r="GW31" s="32"/>
      <c r="GX31" s="130"/>
      <c r="GY31" s="33"/>
      <c r="GZ31" s="33"/>
      <c r="HA31" s="33"/>
      <c r="HB31" s="130"/>
      <c r="HC31" s="34"/>
      <c r="HD31" s="34"/>
      <c r="HE31" s="34"/>
      <c r="HF31" s="124"/>
      <c r="HG31" s="33"/>
      <c r="HH31" s="33"/>
      <c r="HI31" s="33"/>
      <c r="HJ31" s="124"/>
      <c r="HK31" s="33"/>
      <c r="HL31" s="33"/>
      <c r="HM31" s="32"/>
      <c r="HN31" s="124"/>
      <c r="HO31" s="32">
        <v>316000</v>
      </c>
      <c r="HP31" s="32">
        <v>316000</v>
      </c>
      <c r="HQ31" s="32">
        <v>316000</v>
      </c>
      <c r="HR31" s="124"/>
      <c r="HS31" s="34"/>
      <c r="HT31" s="33"/>
      <c r="HU31" s="32"/>
      <c r="HV31" s="124"/>
      <c r="HW31" s="34"/>
      <c r="HX31" s="34"/>
      <c r="HY31" s="34"/>
      <c r="HZ31" s="124"/>
      <c r="IA31" s="34"/>
      <c r="IB31" s="34"/>
      <c r="IC31" s="34"/>
      <c r="ID31" s="119"/>
      <c r="IE31" s="34"/>
      <c r="IF31" s="32"/>
      <c r="IG31" s="32"/>
      <c r="IH31" s="124"/>
      <c r="II31" s="34"/>
      <c r="IJ31" s="33"/>
      <c r="IK31" s="33"/>
      <c r="IL31" s="124"/>
      <c r="IM31" s="33"/>
      <c r="IN31" s="33"/>
      <c r="IO31" s="33"/>
      <c r="IP31" s="124"/>
      <c r="IQ31" s="45"/>
      <c r="IR31" s="46"/>
      <c r="IS31" s="33"/>
      <c r="IT31" s="127"/>
      <c r="IU31" s="33">
        <v>260000</v>
      </c>
      <c r="IV31" s="33">
        <v>260000</v>
      </c>
      <c r="IW31" s="33">
        <v>260000</v>
      </c>
      <c r="IX31" s="124"/>
      <c r="IY31" s="34"/>
      <c r="IZ31" s="33"/>
      <c r="JA31" s="33"/>
      <c r="JB31" s="127"/>
      <c r="JC31" s="34"/>
      <c r="JD31" s="34"/>
      <c r="JE31" s="34"/>
      <c r="JF31" s="124"/>
      <c r="JG31" s="34"/>
      <c r="JH31" s="34"/>
      <c r="JI31" s="33"/>
      <c r="JJ31" s="127"/>
      <c r="JK31" s="34"/>
      <c r="JL31" s="34"/>
      <c r="JM31" s="34"/>
      <c r="JN31" s="127"/>
      <c r="JO31" s="34"/>
      <c r="JP31" s="34"/>
      <c r="JQ31" s="34"/>
      <c r="JR31" s="119"/>
      <c r="JS31" s="33"/>
      <c r="JT31" s="33"/>
      <c r="JU31" s="33"/>
      <c r="JV31" s="127"/>
      <c r="JW31" s="34"/>
      <c r="JX31" s="33"/>
      <c r="JY31" s="33"/>
      <c r="JZ31" s="127"/>
      <c r="KA31" s="34"/>
      <c r="KB31" s="32"/>
      <c r="KC31" s="32"/>
      <c r="KD31" s="127"/>
      <c r="KE31" s="50"/>
      <c r="KF31" s="50"/>
      <c r="KG31" s="50"/>
      <c r="KH31" s="127"/>
      <c r="KI31" s="34"/>
      <c r="KJ31" s="34"/>
      <c r="KK31" s="34"/>
      <c r="KL31" s="127"/>
      <c r="KM31" s="34"/>
      <c r="KN31" s="36"/>
      <c r="KO31" s="32"/>
      <c r="KP31" s="127"/>
      <c r="KQ31" s="50"/>
      <c r="KR31" s="50"/>
      <c r="KS31" s="50"/>
      <c r="KT31" s="127"/>
      <c r="KU31" s="50"/>
      <c r="KV31" s="50"/>
      <c r="KW31" s="50"/>
      <c r="KX31" s="127"/>
      <c r="KY31" s="34"/>
      <c r="KZ31" s="34"/>
      <c r="LA31" s="33"/>
      <c r="LB31" s="127"/>
      <c r="LC31" s="34"/>
      <c r="LD31" s="39"/>
      <c r="LE31" s="34"/>
      <c r="LF31" s="127"/>
      <c r="LG31" s="34"/>
      <c r="LH31" s="34"/>
      <c r="LI31" s="33"/>
      <c r="LJ31" s="127"/>
      <c r="LK31" s="34"/>
      <c r="LL31" s="33"/>
      <c r="LM31" s="32"/>
      <c r="LN31" s="127"/>
      <c r="LO31" s="34"/>
      <c r="LP31" s="33"/>
      <c r="LQ31" s="33"/>
      <c r="LR31" s="127"/>
      <c r="LS31" s="50"/>
      <c r="LT31" s="50"/>
      <c r="LU31" s="50"/>
      <c r="LV31" s="127"/>
      <c r="LW31" s="50"/>
      <c r="LX31" s="50"/>
      <c r="LY31" s="50"/>
      <c r="LZ31" s="127"/>
      <c r="MA31" s="34"/>
      <c r="MB31" s="34"/>
      <c r="MC31" s="34"/>
      <c r="MD31" s="127"/>
      <c r="ME31" s="40"/>
      <c r="MF31" s="50"/>
      <c r="MG31" s="50"/>
      <c r="MH31" s="127"/>
      <c r="MI31" s="40"/>
      <c r="MJ31" s="50"/>
      <c r="MK31" s="50"/>
      <c r="ML31" s="127"/>
      <c r="MM31" s="34"/>
      <c r="MN31" s="34"/>
      <c r="MO31" s="34"/>
      <c r="MP31" s="127"/>
      <c r="MQ31" s="33"/>
      <c r="MR31" s="33"/>
      <c r="MS31" s="33"/>
      <c r="MT31" s="127"/>
      <c r="MU31" s="34"/>
      <c r="MV31" s="34"/>
      <c r="MW31" s="34"/>
      <c r="MX31" s="124"/>
      <c r="MY31" s="34"/>
      <c r="MZ31" s="33"/>
      <c r="NA31" s="33"/>
      <c r="NB31" s="124"/>
      <c r="NC31" s="52">
        <f t="shared" si="4"/>
        <v>138300</v>
      </c>
      <c r="ND31" s="52">
        <f t="shared" si="4"/>
        <v>138300</v>
      </c>
      <c r="NE31" s="52">
        <f t="shared" si="4"/>
        <v>83986.52</v>
      </c>
      <c r="NF31" s="53"/>
      <c r="NG31" s="33"/>
      <c r="NH31" s="33"/>
      <c r="NI31" s="127"/>
      <c r="NJ31" s="34"/>
      <c r="NK31" s="33"/>
      <c r="NL31" s="33"/>
      <c r="NM31" s="127"/>
      <c r="NN31" s="33"/>
      <c r="NO31" s="33"/>
      <c r="NP31" s="33"/>
      <c r="NQ31" s="127"/>
      <c r="NR31" s="34"/>
      <c r="NS31" s="34"/>
      <c r="NT31" s="34"/>
      <c r="NU31" s="127"/>
      <c r="NV31" s="34"/>
      <c r="NW31" s="33"/>
      <c r="NX31" s="33"/>
      <c r="NY31" s="127"/>
      <c r="NZ31" s="34"/>
      <c r="OA31" s="34"/>
      <c r="OB31" s="33"/>
      <c r="OC31" s="127"/>
      <c r="OD31" s="34"/>
      <c r="OE31" s="34"/>
      <c r="OF31" s="33"/>
      <c r="OG31" s="127"/>
      <c r="OH31" s="34"/>
      <c r="OI31" s="34"/>
      <c r="OJ31" s="33"/>
      <c r="OK31" s="127"/>
      <c r="OL31" s="34"/>
      <c r="OM31" s="34"/>
      <c r="ON31" s="32"/>
      <c r="OO31" s="127"/>
      <c r="OP31" s="34"/>
      <c r="OQ31" s="34"/>
      <c r="OR31" s="34"/>
      <c r="OS31" s="127"/>
      <c r="OT31" s="34"/>
      <c r="OU31" s="34"/>
      <c r="OV31" s="32"/>
      <c r="OW31" s="127"/>
      <c r="OX31" s="34"/>
      <c r="OY31" s="34"/>
      <c r="OZ31" s="33"/>
      <c r="PA31" s="127"/>
      <c r="PB31" s="34"/>
      <c r="PC31" s="34"/>
      <c r="PD31" s="33"/>
      <c r="PE31" s="127"/>
      <c r="PF31" s="34"/>
      <c r="PG31" s="34"/>
      <c r="PH31" s="33"/>
      <c r="PI31" s="127"/>
      <c r="PJ31" s="34"/>
      <c r="PK31" s="33"/>
      <c r="PL31" s="32"/>
      <c r="PM31" s="127"/>
      <c r="PN31" s="34"/>
      <c r="PO31" s="33"/>
      <c r="PP31" s="33"/>
      <c r="PQ31" s="127"/>
      <c r="PR31" s="34">
        <v>138300</v>
      </c>
      <c r="PS31" s="34">
        <v>138300</v>
      </c>
      <c r="PT31" s="34">
        <v>83986.52</v>
      </c>
      <c r="PU31" s="127"/>
      <c r="PV31" s="34"/>
      <c r="PW31" s="34"/>
      <c r="PX31" s="33"/>
      <c r="PY31" s="124"/>
      <c r="PZ31" s="55">
        <f t="shared" si="5"/>
        <v>0</v>
      </c>
      <c r="QA31" s="55">
        <f t="shared" si="5"/>
        <v>0</v>
      </c>
      <c r="QB31" s="55">
        <f t="shared" si="5"/>
        <v>0</v>
      </c>
      <c r="QC31" s="53"/>
      <c r="QD31" s="53"/>
      <c r="QE31" s="32"/>
      <c r="QF31" s="127"/>
      <c r="QG31" s="34"/>
      <c r="QH31" s="34"/>
      <c r="QI31" s="34"/>
      <c r="QJ31" s="124"/>
      <c r="QK31" s="56"/>
      <c r="QL31" s="63"/>
      <c r="QM31" s="32"/>
      <c r="QN31" s="127"/>
      <c r="QO31" s="50"/>
      <c r="QP31" s="50"/>
      <c r="QQ31" s="50"/>
      <c r="QR31" s="120"/>
      <c r="QS31" s="34"/>
      <c r="QT31" s="34"/>
      <c r="QU31" s="34"/>
      <c r="QV31" s="124"/>
      <c r="QW31" s="34"/>
      <c r="QX31" s="34"/>
      <c r="QY31" s="32"/>
      <c r="QZ31" s="124"/>
      <c r="RA31" s="53"/>
      <c r="RB31" s="53"/>
      <c r="RC31" s="53"/>
      <c r="RD31" s="120"/>
      <c r="RE31" s="40"/>
      <c r="RF31" s="40"/>
      <c r="RG31" s="40"/>
      <c r="RH31" s="120"/>
      <c r="RI31" s="40"/>
      <c r="RJ31" s="40"/>
      <c r="RK31" s="40"/>
      <c r="RL31" s="120"/>
      <c r="RM31" s="40"/>
      <c r="RN31" s="33"/>
      <c r="RO31" s="32"/>
      <c r="RP31" s="124"/>
      <c r="RQ31" s="34"/>
      <c r="RR31" s="34"/>
      <c r="RS31" s="32"/>
      <c r="RT31" s="124"/>
      <c r="RU31" s="40"/>
      <c r="RV31" s="40"/>
      <c r="RW31" s="40"/>
      <c r="RX31" s="120"/>
      <c r="RY31" s="40"/>
      <c r="RZ31" s="40"/>
      <c r="SA31" s="32"/>
      <c r="SB31" s="124"/>
      <c r="SC31" s="40"/>
      <c r="SD31" s="40"/>
      <c r="SE31" s="32"/>
      <c r="SF31" s="124"/>
      <c r="SG31" s="40"/>
      <c r="SH31" s="40"/>
      <c r="SI31" s="32"/>
      <c r="SJ31" s="119"/>
      <c r="SK31" s="58"/>
      <c r="SL31" s="58"/>
      <c r="SM31" s="58"/>
      <c r="SN31" s="59"/>
      <c r="SO31" s="59"/>
      <c r="SP31" s="58"/>
      <c r="SQ31" s="58"/>
      <c r="SR31" s="58"/>
      <c r="SS31" s="58"/>
      <c r="ST31" s="58"/>
      <c r="SU31" s="58"/>
      <c r="SV31" s="58"/>
      <c r="SW31" s="58"/>
      <c r="SX31" s="58"/>
      <c r="SY31" s="58"/>
      <c r="SZ31" s="58"/>
      <c r="TA31" s="58"/>
      <c r="TB31" s="58"/>
      <c r="TC31" s="58"/>
      <c r="TD31" s="59"/>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5"/>
      <c r="WI31" s="5"/>
      <c r="WJ31" s="5"/>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row>
    <row r="32" spans="1:909" x14ac:dyDescent="0.25">
      <c r="A32" s="29" t="s">
        <v>388</v>
      </c>
      <c r="B32" s="30">
        <f t="shared" si="1"/>
        <v>6940326.4500000002</v>
      </c>
      <c r="C32" s="30">
        <f t="shared" si="1"/>
        <v>6940326.4500000002</v>
      </c>
      <c r="D32" s="30">
        <f t="shared" si="0"/>
        <v>6163231.6299999999</v>
      </c>
      <c r="E32" s="31">
        <f t="shared" si="2"/>
        <v>5699412.9500000002</v>
      </c>
      <c r="F32" s="31">
        <f t="shared" si="2"/>
        <v>5699412.9500000002</v>
      </c>
      <c r="G32" s="31">
        <f t="shared" si="2"/>
        <v>4970338.95</v>
      </c>
      <c r="H32" s="36">
        <v>4515700</v>
      </c>
      <c r="I32" s="36">
        <v>4515700</v>
      </c>
      <c r="J32" s="33">
        <v>4117076</v>
      </c>
      <c r="K32" s="124"/>
      <c r="L32" s="34"/>
      <c r="M32" s="34"/>
      <c r="N32" s="34"/>
      <c r="O32" s="124"/>
      <c r="P32" s="36">
        <v>1183712.95</v>
      </c>
      <c r="Q32" s="36">
        <v>1183712.95</v>
      </c>
      <c r="R32" s="60">
        <v>853262.95</v>
      </c>
      <c r="S32" s="124"/>
      <c r="T32" s="34"/>
      <c r="U32" s="34"/>
      <c r="V32" s="34"/>
      <c r="W32" s="124"/>
      <c r="X32" s="38">
        <f t="shared" si="3"/>
        <v>1102613.5</v>
      </c>
      <c r="Y32" s="38">
        <f t="shared" si="3"/>
        <v>1102613.5</v>
      </c>
      <c r="Z32" s="38">
        <f t="shared" si="3"/>
        <v>1102613.5</v>
      </c>
      <c r="AA32" s="32"/>
      <c r="AB32" s="33"/>
      <c r="AC32" s="33"/>
      <c r="AD32" s="124"/>
      <c r="AE32" s="34"/>
      <c r="AF32" s="33"/>
      <c r="AG32" s="33"/>
      <c r="AH32" s="124"/>
      <c r="AI32" s="33"/>
      <c r="AJ32" s="33"/>
      <c r="AK32" s="33"/>
      <c r="AL32" s="124"/>
      <c r="AM32" s="33"/>
      <c r="AN32" s="33"/>
      <c r="AO32" s="33"/>
      <c r="AP32" s="124"/>
      <c r="AQ32" s="34"/>
      <c r="AR32" s="34"/>
      <c r="AS32" s="34"/>
      <c r="AT32" s="124"/>
      <c r="AU32" s="33"/>
      <c r="AV32" s="33"/>
      <c r="AW32" s="33"/>
      <c r="AX32" s="124"/>
      <c r="AY32" s="34"/>
      <c r="AZ32" s="34"/>
      <c r="BA32" s="34"/>
      <c r="BB32" s="124"/>
      <c r="BC32" s="33"/>
      <c r="BD32" s="33"/>
      <c r="BE32" s="33"/>
      <c r="BF32" s="124"/>
      <c r="BG32" s="33"/>
      <c r="BH32" s="33"/>
      <c r="BI32" s="33"/>
      <c r="BJ32" s="124"/>
      <c r="BK32" s="34"/>
      <c r="BL32" s="34"/>
      <c r="BM32" s="34"/>
      <c r="BN32" s="124"/>
      <c r="BO32" s="33"/>
      <c r="BP32" s="33"/>
      <c r="BQ32" s="61"/>
      <c r="BR32" s="124"/>
      <c r="BS32" s="34"/>
      <c r="BT32" s="34"/>
      <c r="BU32" s="34"/>
      <c r="BV32" s="124"/>
      <c r="BW32" s="34"/>
      <c r="BX32" s="34"/>
      <c r="BY32" s="34"/>
      <c r="BZ32" s="124"/>
      <c r="CA32" s="34"/>
      <c r="CB32" s="34"/>
      <c r="CC32" s="34"/>
      <c r="CD32" s="124"/>
      <c r="CE32" s="33"/>
      <c r="CF32" s="33"/>
      <c r="CG32" s="33"/>
      <c r="CH32" s="124"/>
      <c r="CI32" s="33"/>
      <c r="CJ32" s="33"/>
      <c r="CK32" s="33"/>
      <c r="CL32" s="124"/>
      <c r="CM32" s="34"/>
      <c r="CN32" s="34"/>
      <c r="CO32" s="34"/>
      <c r="CP32" s="119"/>
      <c r="CQ32" s="34"/>
      <c r="CR32" s="34"/>
      <c r="CS32" s="34"/>
      <c r="CT32" s="119"/>
      <c r="CU32" s="34"/>
      <c r="CV32" s="33"/>
      <c r="CW32" s="33"/>
      <c r="CX32" s="124"/>
      <c r="CY32" s="41"/>
      <c r="CZ32" s="41"/>
      <c r="DA32" s="33"/>
      <c r="DB32" s="124"/>
      <c r="DC32" s="34"/>
      <c r="DD32" s="33"/>
      <c r="DE32" s="32"/>
      <c r="DF32" s="124"/>
      <c r="DG32" s="34"/>
      <c r="DH32" s="33"/>
      <c r="DI32" s="32"/>
      <c r="DJ32" s="124"/>
      <c r="DK32" s="34"/>
      <c r="DL32" s="33"/>
      <c r="DM32" s="32"/>
      <c r="DN32" s="124"/>
      <c r="DO32" s="33"/>
      <c r="DP32" s="33"/>
      <c r="DQ32" s="32"/>
      <c r="DR32" s="124"/>
      <c r="DS32" s="34"/>
      <c r="DT32" s="34"/>
      <c r="DU32" s="34"/>
      <c r="DV32" s="120"/>
      <c r="DW32" s="33"/>
      <c r="DX32" s="33"/>
      <c r="DY32" s="33"/>
      <c r="DZ32" s="124"/>
      <c r="EA32" s="33"/>
      <c r="EB32" s="33"/>
      <c r="EC32" s="33"/>
      <c r="ED32" s="124"/>
      <c r="EE32" s="33"/>
      <c r="EF32" s="33"/>
      <c r="EG32" s="33"/>
      <c r="EH32" s="124"/>
      <c r="EI32" s="32"/>
      <c r="EJ32" s="32"/>
      <c r="EK32" s="32"/>
      <c r="EL32" s="124"/>
      <c r="EM32" s="34"/>
      <c r="EN32" s="34"/>
      <c r="EO32" s="34"/>
      <c r="EP32" s="124"/>
      <c r="EQ32" s="34"/>
      <c r="ER32" s="34"/>
      <c r="ES32" s="34"/>
      <c r="ET32" s="120"/>
      <c r="EU32" s="33">
        <v>842613.5</v>
      </c>
      <c r="EV32" s="33">
        <v>842613.5</v>
      </c>
      <c r="EW32" s="33">
        <v>842613.5</v>
      </c>
      <c r="EX32" s="124"/>
      <c r="EY32" s="34"/>
      <c r="EZ32" s="34"/>
      <c r="FA32" s="34"/>
      <c r="FB32" s="124"/>
      <c r="FC32" s="33"/>
      <c r="FD32" s="33"/>
      <c r="FE32" s="32"/>
      <c r="FF32" s="124"/>
      <c r="FG32" s="40"/>
      <c r="FH32" s="40"/>
      <c r="FI32" s="40"/>
      <c r="FJ32" s="124"/>
      <c r="FK32" s="40"/>
      <c r="FL32" s="40"/>
      <c r="FM32" s="40"/>
      <c r="FN32" s="124"/>
      <c r="FO32" s="33"/>
      <c r="FP32" s="33"/>
      <c r="FQ32" s="32"/>
      <c r="FR32" s="124"/>
      <c r="FS32" s="33"/>
      <c r="FT32" s="33"/>
      <c r="FU32" s="33"/>
      <c r="FV32" s="124"/>
      <c r="FW32" s="34"/>
      <c r="FX32" s="34"/>
      <c r="FY32" s="39"/>
      <c r="FZ32" s="124"/>
      <c r="GA32" s="33"/>
      <c r="GB32" s="33"/>
      <c r="GC32" s="32"/>
      <c r="GD32" s="124"/>
      <c r="GE32" s="32"/>
      <c r="GF32" s="32"/>
      <c r="GG32" s="32"/>
      <c r="GH32" s="124"/>
      <c r="GI32" s="32"/>
      <c r="GJ32" s="32"/>
      <c r="GK32" s="32"/>
      <c r="GL32" s="130"/>
      <c r="GM32" s="33"/>
      <c r="GN32" s="33"/>
      <c r="GO32" s="33"/>
      <c r="GP32" s="124"/>
      <c r="GQ32" s="40"/>
      <c r="GR32" s="37"/>
      <c r="GS32" s="32"/>
      <c r="GT32" s="124"/>
      <c r="GU32" s="34"/>
      <c r="GV32" s="33"/>
      <c r="GW32" s="32"/>
      <c r="GX32" s="130"/>
      <c r="GY32" s="33"/>
      <c r="GZ32" s="33"/>
      <c r="HA32" s="33"/>
      <c r="HB32" s="130"/>
      <c r="HC32" s="34"/>
      <c r="HD32" s="34"/>
      <c r="HE32" s="34"/>
      <c r="HF32" s="124"/>
      <c r="HG32" s="33"/>
      <c r="HH32" s="33"/>
      <c r="HI32" s="33"/>
      <c r="HJ32" s="124"/>
      <c r="HK32" s="33"/>
      <c r="HL32" s="33"/>
      <c r="HM32" s="32"/>
      <c r="HN32" s="124"/>
      <c r="HO32" s="32"/>
      <c r="HP32" s="32"/>
      <c r="HQ32" s="32"/>
      <c r="HR32" s="124"/>
      <c r="HS32" s="34"/>
      <c r="HT32" s="33"/>
      <c r="HU32" s="32"/>
      <c r="HV32" s="124"/>
      <c r="HW32" s="34"/>
      <c r="HX32" s="34"/>
      <c r="HY32" s="34"/>
      <c r="HZ32" s="124"/>
      <c r="IA32" s="34"/>
      <c r="IB32" s="34"/>
      <c r="IC32" s="34"/>
      <c r="ID32" s="119"/>
      <c r="IE32" s="34"/>
      <c r="IF32" s="32"/>
      <c r="IG32" s="32"/>
      <c r="IH32" s="124"/>
      <c r="II32" s="34"/>
      <c r="IJ32" s="33"/>
      <c r="IK32" s="33"/>
      <c r="IL32" s="124"/>
      <c r="IM32" s="33"/>
      <c r="IN32" s="33"/>
      <c r="IO32" s="33"/>
      <c r="IP32" s="124"/>
      <c r="IQ32" s="45"/>
      <c r="IR32" s="46"/>
      <c r="IS32" s="33"/>
      <c r="IT32" s="127"/>
      <c r="IU32" s="33">
        <v>260000</v>
      </c>
      <c r="IV32" s="33">
        <v>260000</v>
      </c>
      <c r="IW32" s="33">
        <v>260000</v>
      </c>
      <c r="IX32" s="124"/>
      <c r="IY32" s="34"/>
      <c r="IZ32" s="33"/>
      <c r="JA32" s="33"/>
      <c r="JB32" s="127"/>
      <c r="JC32" s="34"/>
      <c r="JD32" s="34"/>
      <c r="JE32" s="34"/>
      <c r="JF32" s="124"/>
      <c r="JG32" s="34"/>
      <c r="JH32" s="34"/>
      <c r="JI32" s="33"/>
      <c r="JJ32" s="127"/>
      <c r="JK32" s="34"/>
      <c r="JL32" s="34"/>
      <c r="JM32" s="34"/>
      <c r="JN32" s="127"/>
      <c r="JO32" s="34"/>
      <c r="JP32" s="34"/>
      <c r="JQ32" s="34"/>
      <c r="JR32" s="119"/>
      <c r="JS32" s="33"/>
      <c r="JT32" s="33"/>
      <c r="JU32" s="33"/>
      <c r="JV32" s="127"/>
      <c r="JW32" s="34"/>
      <c r="JX32" s="33"/>
      <c r="JY32" s="33"/>
      <c r="JZ32" s="127"/>
      <c r="KA32" s="34"/>
      <c r="KB32" s="32"/>
      <c r="KC32" s="32"/>
      <c r="KD32" s="127"/>
      <c r="KE32" s="50"/>
      <c r="KF32" s="50"/>
      <c r="KG32" s="50"/>
      <c r="KH32" s="127"/>
      <c r="KI32" s="34"/>
      <c r="KJ32" s="34"/>
      <c r="KK32" s="34"/>
      <c r="KL32" s="127"/>
      <c r="KM32" s="34"/>
      <c r="KN32" s="36"/>
      <c r="KO32" s="32"/>
      <c r="KP32" s="127"/>
      <c r="KQ32" s="50"/>
      <c r="KR32" s="50"/>
      <c r="KS32" s="50"/>
      <c r="KT32" s="127"/>
      <c r="KU32" s="50"/>
      <c r="KV32" s="50"/>
      <c r="KW32" s="50"/>
      <c r="KX32" s="127"/>
      <c r="KY32" s="34"/>
      <c r="KZ32" s="34"/>
      <c r="LA32" s="33"/>
      <c r="LB32" s="127"/>
      <c r="LC32" s="34"/>
      <c r="LD32" s="39"/>
      <c r="LE32" s="34"/>
      <c r="LF32" s="127"/>
      <c r="LG32" s="34"/>
      <c r="LH32" s="34"/>
      <c r="LI32" s="33"/>
      <c r="LJ32" s="127"/>
      <c r="LK32" s="34"/>
      <c r="LL32" s="33"/>
      <c r="LM32" s="32"/>
      <c r="LN32" s="127"/>
      <c r="LO32" s="34"/>
      <c r="LP32" s="33"/>
      <c r="LQ32" s="33"/>
      <c r="LR32" s="127"/>
      <c r="LS32" s="50"/>
      <c r="LT32" s="50"/>
      <c r="LU32" s="50"/>
      <c r="LV32" s="127"/>
      <c r="LW32" s="50"/>
      <c r="LX32" s="50"/>
      <c r="LY32" s="50"/>
      <c r="LZ32" s="127"/>
      <c r="MA32" s="34"/>
      <c r="MB32" s="34"/>
      <c r="MC32" s="34"/>
      <c r="MD32" s="127"/>
      <c r="ME32" s="40"/>
      <c r="MF32" s="50"/>
      <c r="MG32" s="50"/>
      <c r="MH32" s="127"/>
      <c r="MI32" s="40"/>
      <c r="MJ32" s="50"/>
      <c r="MK32" s="50"/>
      <c r="ML32" s="127"/>
      <c r="MM32" s="34"/>
      <c r="MN32" s="34"/>
      <c r="MO32" s="34"/>
      <c r="MP32" s="127"/>
      <c r="MQ32" s="33"/>
      <c r="MR32" s="33"/>
      <c r="MS32" s="33"/>
      <c r="MT32" s="127"/>
      <c r="MU32" s="34"/>
      <c r="MV32" s="34"/>
      <c r="MW32" s="34"/>
      <c r="MX32" s="124"/>
      <c r="MY32" s="34"/>
      <c r="MZ32" s="33"/>
      <c r="NA32" s="33"/>
      <c r="NB32" s="124"/>
      <c r="NC32" s="52">
        <f t="shared" si="4"/>
        <v>138300</v>
      </c>
      <c r="ND32" s="52">
        <f t="shared" si="4"/>
        <v>138300</v>
      </c>
      <c r="NE32" s="52">
        <f t="shared" si="4"/>
        <v>90279.18</v>
      </c>
      <c r="NF32" s="53"/>
      <c r="NG32" s="33"/>
      <c r="NH32" s="33"/>
      <c r="NI32" s="127"/>
      <c r="NJ32" s="34"/>
      <c r="NK32" s="33"/>
      <c r="NL32" s="33"/>
      <c r="NM32" s="127"/>
      <c r="NN32" s="33"/>
      <c r="NO32" s="33"/>
      <c r="NP32" s="33"/>
      <c r="NQ32" s="127"/>
      <c r="NR32" s="34"/>
      <c r="NS32" s="34"/>
      <c r="NT32" s="34"/>
      <c r="NU32" s="127"/>
      <c r="NV32" s="34"/>
      <c r="NW32" s="33"/>
      <c r="NX32" s="33"/>
      <c r="NY32" s="127"/>
      <c r="NZ32" s="34"/>
      <c r="OA32" s="34"/>
      <c r="OB32" s="33"/>
      <c r="OC32" s="127"/>
      <c r="OD32" s="34"/>
      <c r="OE32" s="34"/>
      <c r="OF32" s="33"/>
      <c r="OG32" s="127"/>
      <c r="OH32" s="34"/>
      <c r="OI32" s="34"/>
      <c r="OJ32" s="33"/>
      <c r="OK32" s="127"/>
      <c r="OL32" s="34"/>
      <c r="OM32" s="34"/>
      <c r="ON32" s="32"/>
      <c r="OO32" s="127"/>
      <c r="OP32" s="34"/>
      <c r="OQ32" s="34"/>
      <c r="OR32" s="34"/>
      <c r="OS32" s="127"/>
      <c r="OT32" s="34"/>
      <c r="OU32" s="34"/>
      <c r="OV32" s="32"/>
      <c r="OW32" s="127"/>
      <c r="OX32" s="34"/>
      <c r="OY32" s="34"/>
      <c r="OZ32" s="33"/>
      <c r="PA32" s="127"/>
      <c r="PB32" s="34"/>
      <c r="PC32" s="34"/>
      <c r="PD32" s="33"/>
      <c r="PE32" s="127"/>
      <c r="PF32" s="34"/>
      <c r="PG32" s="34"/>
      <c r="PH32" s="33"/>
      <c r="PI32" s="127"/>
      <c r="PJ32" s="34"/>
      <c r="PK32" s="33"/>
      <c r="PL32" s="32"/>
      <c r="PM32" s="127"/>
      <c r="PN32" s="34"/>
      <c r="PO32" s="33"/>
      <c r="PP32" s="33"/>
      <c r="PQ32" s="127"/>
      <c r="PR32" s="34">
        <v>138300</v>
      </c>
      <c r="PS32" s="34">
        <v>138300</v>
      </c>
      <c r="PT32" s="34">
        <v>90279.18</v>
      </c>
      <c r="PU32" s="127"/>
      <c r="PV32" s="34"/>
      <c r="PW32" s="34"/>
      <c r="PX32" s="33"/>
      <c r="PY32" s="124"/>
      <c r="PZ32" s="55">
        <f t="shared" si="5"/>
        <v>0</v>
      </c>
      <c r="QA32" s="55">
        <f t="shared" si="5"/>
        <v>0</v>
      </c>
      <c r="QB32" s="55">
        <f t="shared" si="5"/>
        <v>0</v>
      </c>
      <c r="QC32" s="53"/>
      <c r="QD32" s="53"/>
      <c r="QE32" s="32"/>
      <c r="QF32" s="127"/>
      <c r="QG32" s="34"/>
      <c r="QH32" s="34"/>
      <c r="QI32" s="34"/>
      <c r="QJ32" s="124"/>
      <c r="QK32" s="56"/>
      <c r="QL32" s="63"/>
      <c r="QM32" s="32"/>
      <c r="QN32" s="127"/>
      <c r="QO32" s="50"/>
      <c r="QP32" s="50"/>
      <c r="QQ32" s="50"/>
      <c r="QR32" s="120"/>
      <c r="QS32" s="34"/>
      <c r="QT32" s="34"/>
      <c r="QU32" s="34"/>
      <c r="QV32" s="124"/>
      <c r="QW32" s="34"/>
      <c r="QX32" s="34"/>
      <c r="QY32" s="32"/>
      <c r="QZ32" s="124"/>
      <c r="RA32" s="53"/>
      <c r="RB32" s="53"/>
      <c r="RC32" s="53"/>
      <c r="RD32" s="120"/>
      <c r="RE32" s="40"/>
      <c r="RF32" s="40"/>
      <c r="RG32" s="40"/>
      <c r="RH32" s="120"/>
      <c r="RI32" s="40"/>
      <c r="RJ32" s="40"/>
      <c r="RK32" s="40"/>
      <c r="RL32" s="120"/>
      <c r="RM32" s="40"/>
      <c r="RN32" s="33"/>
      <c r="RO32" s="32"/>
      <c r="RP32" s="124"/>
      <c r="RQ32" s="34"/>
      <c r="RR32" s="34"/>
      <c r="RS32" s="32"/>
      <c r="RT32" s="124"/>
      <c r="RU32" s="40"/>
      <c r="RV32" s="40"/>
      <c r="RW32" s="40"/>
      <c r="RX32" s="120"/>
      <c r="RY32" s="40"/>
      <c r="RZ32" s="40"/>
      <c r="SA32" s="32"/>
      <c r="SB32" s="124"/>
      <c r="SC32" s="40"/>
      <c r="SD32" s="40"/>
      <c r="SE32" s="32"/>
      <c r="SF32" s="124"/>
      <c r="SG32" s="40"/>
      <c r="SH32" s="40"/>
      <c r="SI32" s="32"/>
      <c r="SJ32" s="119"/>
      <c r="SK32" s="58"/>
      <c r="SL32" s="58"/>
      <c r="SM32" s="58"/>
      <c r="SN32" s="59"/>
      <c r="SO32" s="59"/>
      <c r="SP32" s="58"/>
      <c r="SQ32" s="58"/>
      <c r="SR32" s="58"/>
      <c r="SS32" s="58"/>
      <c r="ST32" s="58"/>
      <c r="SU32" s="58"/>
      <c r="SV32" s="58"/>
      <c r="SW32" s="58"/>
      <c r="SX32" s="58"/>
      <c r="SY32" s="58"/>
      <c r="SZ32" s="58"/>
      <c r="TA32" s="58"/>
      <c r="TB32" s="58"/>
      <c r="TC32" s="58"/>
      <c r="TD32" s="59"/>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5"/>
      <c r="WI32" s="5"/>
      <c r="WJ32" s="5"/>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row>
    <row r="33" spans="1:909" x14ac:dyDescent="0.25">
      <c r="A33" s="29" t="s">
        <v>389</v>
      </c>
      <c r="B33" s="30">
        <f t="shared" si="1"/>
        <v>9022939.75</v>
      </c>
      <c r="C33" s="30">
        <f t="shared" si="1"/>
        <v>9022939.75</v>
      </c>
      <c r="D33" s="30">
        <f t="shared" si="0"/>
        <v>6947109.71</v>
      </c>
      <c r="E33" s="31">
        <f t="shared" si="2"/>
        <v>7907268.0299999993</v>
      </c>
      <c r="F33" s="31">
        <f t="shared" si="2"/>
        <v>7907268.0299999993</v>
      </c>
      <c r="G33" s="31">
        <f t="shared" si="2"/>
        <v>5888655.0300000003</v>
      </c>
      <c r="H33" s="36">
        <v>5414500</v>
      </c>
      <c r="I33" s="36">
        <v>5414500</v>
      </c>
      <c r="J33" s="33">
        <v>4060876</v>
      </c>
      <c r="K33" s="124"/>
      <c r="L33" s="34"/>
      <c r="M33" s="34"/>
      <c r="N33" s="34"/>
      <c r="O33" s="124"/>
      <c r="P33" s="36">
        <v>2492768.0299999998</v>
      </c>
      <c r="Q33" s="36">
        <v>2492768.0299999998</v>
      </c>
      <c r="R33" s="60">
        <v>1827779.03</v>
      </c>
      <c r="S33" s="124"/>
      <c r="T33" s="34"/>
      <c r="U33" s="34"/>
      <c r="V33" s="34"/>
      <c r="W33" s="124"/>
      <c r="X33" s="38">
        <f t="shared" si="3"/>
        <v>977371.72</v>
      </c>
      <c r="Y33" s="38">
        <f t="shared" si="3"/>
        <v>977371.72</v>
      </c>
      <c r="Z33" s="38">
        <f t="shared" si="3"/>
        <v>977371.72</v>
      </c>
      <c r="AA33" s="32"/>
      <c r="AB33" s="33"/>
      <c r="AC33" s="33"/>
      <c r="AD33" s="124"/>
      <c r="AE33" s="34"/>
      <c r="AF33" s="33"/>
      <c r="AG33" s="33"/>
      <c r="AH33" s="124"/>
      <c r="AI33" s="33"/>
      <c r="AJ33" s="33"/>
      <c r="AK33" s="33"/>
      <c r="AL33" s="124"/>
      <c r="AM33" s="33"/>
      <c r="AN33" s="33"/>
      <c r="AO33" s="33"/>
      <c r="AP33" s="124"/>
      <c r="AQ33" s="34"/>
      <c r="AR33" s="34"/>
      <c r="AS33" s="34"/>
      <c r="AT33" s="124"/>
      <c r="AU33" s="33"/>
      <c r="AV33" s="33"/>
      <c r="AW33" s="33"/>
      <c r="AX33" s="124"/>
      <c r="AY33" s="34"/>
      <c r="AZ33" s="34"/>
      <c r="BA33" s="34"/>
      <c r="BB33" s="124"/>
      <c r="BC33" s="33"/>
      <c r="BD33" s="33"/>
      <c r="BE33" s="33"/>
      <c r="BF33" s="124"/>
      <c r="BG33" s="33"/>
      <c r="BH33" s="33"/>
      <c r="BI33" s="33"/>
      <c r="BJ33" s="124"/>
      <c r="BK33" s="34"/>
      <c r="BL33" s="34"/>
      <c r="BM33" s="34"/>
      <c r="BN33" s="124"/>
      <c r="BO33" s="33"/>
      <c r="BP33" s="33"/>
      <c r="BQ33" s="61"/>
      <c r="BR33" s="124"/>
      <c r="BS33" s="34"/>
      <c r="BT33" s="34"/>
      <c r="BU33" s="34"/>
      <c r="BV33" s="124"/>
      <c r="BW33" s="34"/>
      <c r="BX33" s="34"/>
      <c r="BY33" s="34"/>
      <c r="BZ33" s="124"/>
      <c r="CA33" s="34"/>
      <c r="CB33" s="34"/>
      <c r="CC33" s="34"/>
      <c r="CD33" s="124"/>
      <c r="CE33" s="33"/>
      <c r="CF33" s="33"/>
      <c r="CG33" s="33"/>
      <c r="CH33" s="124"/>
      <c r="CI33" s="33"/>
      <c r="CJ33" s="33"/>
      <c r="CK33" s="33"/>
      <c r="CL33" s="124"/>
      <c r="CM33" s="34"/>
      <c r="CN33" s="34"/>
      <c r="CO33" s="34"/>
      <c r="CP33" s="119"/>
      <c r="CQ33" s="34"/>
      <c r="CR33" s="34"/>
      <c r="CS33" s="34"/>
      <c r="CT33" s="119"/>
      <c r="CU33" s="34"/>
      <c r="CV33" s="33"/>
      <c r="CW33" s="33"/>
      <c r="CX33" s="124"/>
      <c r="CY33" s="41"/>
      <c r="CZ33" s="41"/>
      <c r="DA33" s="33"/>
      <c r="DB33" s="124"/>
      <c r="DC33" s="34"/>
      <c r="DD33" s="33"/>
      <c r="DE33" s="32"/>
      <c r="DF33" s="124"/>
      <c r="DG33" s="34"/>
      <c r="DH33" s="33"/>
      <c r="DI33" s="32"/>
      <c r="DJ33" s="124"/>
      <c r="DK33" s="34"/>
      <c r="DL33" s="33"/>
      <c r="DM33" s="32"/>
      <c r="DN33" s="124"/>
      <c r="DO33" s="33"/>
      <c r="DP33" s="33"/>
      <c r="DQ33" s="32"/>
      <c r="DR33" s="124"/>
      <c r="DS33" s="34"/>
      <c r="DT33" s="34"/>
      <c r="DU33" s="34"/>
      <c r="DV33" s="120"/>
      <c r="DW33" s="33"/>
      <c r="DX33" s="33"/>
      <c r="DY33" s="33"/>
      <c r="DZ33" s="124"/>
      <c r="EA33" s="33"/>
      <c r="EB33" s="33"/>
      <c r="EC33" s="33"/>
      <c r="ED33" s="124"/>
      <c r="EE33" s="33"/>
      <c r="EF33" s="33"/>
      <c r="EG33" s="33"/>
      <c r="EH33" s="124"/>
      <c r="EI33" s="32"/>
      <c r="EJ33" s="32"/>
      <c r="EK33" s="32"/>
      <c r="EL33" s="124"/>
      <c r="EM33" s="34"/>
      <c r="EN33" s="34"/>
      <c r="EO33" s="34"/>
      <c r="EP33" s="124"/>
      <c r="EQ33" s="34"/>
      <c r="ER33" s="34"/>
      <c r="ES33" s="34"/>
      <c r="ET33" s="120"/>
      <c r="EU33" s="33">
        <v>977371.72</v>
      </c>
      <c r="EV33" s="33">
        <v>977371.72</v>
      </c>
      <c r="EW33" s="33">
        <v>977371.72</v>
      </c>
      <c r="EX33" s="124"/>
      <c r="EY33" s="34"/>
      <c r="EZ33" s="34"/>
      <c r="FA33" s="34"/>
      <c r="FB33" s="124"/>
      <c r="FC33" s="33"/>
      <c r="FD33" s="33"/>
      <c r="FE33" s="32"/>
      <c r="FF33" s="124"/>
      <c r="FG33" s="40"/>
      <c r="FH33" s="40"/>
      <c r="FI33" s="40"/>
      <c r="FJ33" s="124"/>
      <c r="FK33" s="40"/>
      <c r="FL33" s="40"/>
      <c r="FM33" s="40"/>
      <c r="FN33" s="124"/>
      <c r="FO33" s="33"/>
      <c r="FP33" s="33"/>
      <c r="FQ33" s="32"/>
      <c r="FR33" s="124"/>
      <c r="FS33" s="33"/>
      <c r="FT33" s="33"/>
      <c r="FU33" s="33"/>
      <c r="FV33" s="124"/>
      <c r="FW33" s="34"/>
      <c r="FX33" s="34"/>
      <c r="FY33" s="39"/>
      <c r="FZ33" s="124"/>
      <c r="GA33" s="33"/>
      <c r="GB33" s="33"/>
      <c r="GC33" s="32"/>
      <c r="GD33" s="124"/>
      <c r="GE33" s="32"/>
      <c r="GF33" s="32"/>
      <c r="GG33" s="32"/>
      <c r="GH33" s="124"/>
      <c r="GI33" s="32"/>
      <c r="GJ33" s="32"/>
      <c r="GK33" s="32"/>
      <c r="GL33" s="130"/>
      <c r="GM33" s="33"/>
      <c r="GN33" s="33"/>
      <c r="GO33" s="33"/>
      <c r="GP33" s="124"/>
      <c r="GQ33" s="40"/>
      <c r="GR33" s="37"/>
      <c r="GS33" s="32"/>
      <c r="GT33" s="124"/>
      <c r="GU33" s="34"/>
      <c r="GV33" s="33"/>
      <c r="GW33" s="32"/>
      <c r="GX33" s="130"/>
      <c r="GY33" s="33"/>
      <c r="GZ33" s="33"/>
      <c r="HA33" s="33"/>
      <c r="HB33" s="130"/>
      <c r="HC33" s="34"/>
      <c r="HD33" s="34"/>
      <c r="HE33" s="34"/>
      <c r="HF33" s="124"/>
      <c r="HG33" s="33"/>
      <c r="HH33" s="33"/>
      <c r="HI33" s="33"/>
      <c r="HJ33" s="124"/>
      <c r="HK33" s="33"/>
      <c r="HL33" s="33"/>
      <c r="HM33" s="32"/>
      <c r="HN33" s="124"/>
      <c r="HO33" s="32"/>
      <c r="HP33" s="32"/>
      <c r="HQ33" s="32"/>
      <c r="HR33" s="124"/>
      <c r="HS33" s="34"/>
      <c r="HT33" s="33"/>
      <c r="HU33" s="32"/>
      <c r="HV33" s="124"/>
      <c r="HW33" s="34"/>
      <c r="HX33" s="34"/>
      <c r="HY33" s="34"/>
      <c r="HZ33" s="124"/>
      <c r="IA33" s="34"/>
      <c r="IB33" s="34"/>
      <c r="IC33" s="34"/>
      <c r="ID33" s="119"/>
      <c r="IE33" s="34"/>
      <c r="IF33" s="32"/>
      <c r="IG33" s="32"/>
      <c r="IH33" s="124"/>
      <c r="II33" s="34"/>
      <c r="IJ33" s="33"/>
      <c r="IK33" s="33"/>
      <c r="IL33" s="124"/>
      <c r="IM33" s="33"/>
      <c r="IN33" s="33"/>
      <c r="IO33" s="33"/>
      <c r="IP33" s="124"/>
      <c r="IQ33" s="45"/>
      <c r="IR33" s="46"/>
      <c r="IS33" s="33"/>
      <c r="IT33" s="127"/>
      <c r="IU33" s="33"/>
      <c r="IV33" s="33"/>
      <c r="IW33" s="33"/>
      <c r="IX33" s="124"/>
      <c r="IY33" s="34"/>
      <c r="IZ33" s="33"/>
      <c r="JA33" s="33"/>
      <c r="JB33" s="127"/>
      <c r="JC33" s="34"/>
      <c r="JD33" s="34"/>
      <c r="JE33" s="34"/>
      <c r="JF33" s="124"/>
      <c r="JG33" s="34"/>
      <c r="JH33" s="34"/>
      <c r="JI33" s="33"/>
      <c r="JJ33" s="127"/>
      <c r="JK33" s="34"/>
      <c r="JL33" s="34"/>
      <c r="JM33" s="34"/>
      <c r="JN33" s="127"/>
      <c r="JO33" s="34"/>
      <c r="JP33" s="34"/>
      <c r="JQ33" s="34"/>
      <c r="JR33" s="119"/>
      <c r="JS33" s="33"/>
      <c r="JT33" s="33"/>
      <c r="JU33" s="33"/>
      <c r="JV33" s="127"/>
      <c r="JW33" s="34"/>
      <c r="JX33" s="33"/>
      <c r="JY33" s="33"/>
      <c r="JZ33" s="127"/>
      <c r="KA33" s="34"/>
      <c r="KB33" s="32"/>
      <c r="KC33" s="32"/>
      <c r="KD33" s="127"/>
      <c r="KE33" s="50"/>
      <c r="KF33" s="50"/>
      <c r="KG33" s="50"/>
      <c r="KH33" s="127"/>
      <c r="KI33" s="34"/>
      <c r="KJ33" s="34"/>
      <c r="KK33" s="34"/>
      <c r="KL33" s="127"/>
      <c r="KM33" s="34"/>
      <c r="KN33" s="36"/>
      <c r="KO33" s="32"/>
      <c r="KP33" s="127"/>
      <c r="KQ33" s="50"/>
      <c r="KR33" s="50"/>
      <c r="KS33" s="50"/>
      <c r="KT33" s="127"/>
      <c r="KU33" s="50"/>
      <c r="KV33" s="50"/>
      <c r="KW33" s="50"/>
      <c r="KX33" s="127"/>
      <c r="KY33" s="34"/>
      <c r="KZ33" s="34"/>
      <c r="LA33" s="33"/>
      <c r="LB33" s="127"/>
      <c r="LC33" s="34"/>
      <c r="LD33" s="39"/>
      <c r="LE33" s="34"/>
      <c r="LF33" s="127"/>
      <c r="LG33" s="34"/>
      <c r="LH33" s="34"/>
      <c r="LI33" s="33"/>
      <c r="LJ33" s="127"/>
      <c r="LK33" s="34"/>
      <c r="LL33" s="33"/>
      <c r="LM33" s="32"/>
      <c r="LN33" s="127"/>
      <c r="LO33" s="34"/>
      <c r="LP33" s="33"/>
      <c r="LQ33" s="33"/>
      <c r="LR33" s="127"/>
      <c r="LS33" s="50"/>
      <c r="LT33" s="50"/>
      <c r="LU33" s="50"/>
      <c r="LV33" s="127"/>
      <c r="LW33" s="50"/>
      <c r="LX33" s="50"/>
      <c r="LY33" s="50"/>
      <c r="LZ33" s="127"/>
      <c r="MA33" s="34"/>
      <c r="MB33" s="34"/>
      <c r="MC33" s="34"/>
      <c r="MD33" s="127"/>
      <c r="ME33" s="40"/>
      <c r="MF33" s="50"/>
      <c r="MG33" s="50"/>
      <c r="MH33" s="127"/>
      <c r="MI33" s="40"/>
      <c r="MJ33" s="50"/>
      <c r="MK33" s="50"/>
      <c r="ML33" s="127"/>
      <c r="MM33" s="34"/>
      <c r="MN33" s="34"/>
      <c r="MO33" s="34"/>
      <c r="MP33" s="127"/>
      <c r="MQ33" s="33"/>
      <c r="MR33" s="33"/>
      <c r="MS33" s="33"/>
      <c r="MT33" s="127"/>
      <c r="MU33" s="34"/>
      <c r="MV33" s="34"/>
      <c r="MW33" s="34"/>
      <c r="MX33" s="124"/>
      <c r="MY33" s="34"/>
      <c r="MZ33" s="33"/>
      <c r="NA33" s="33"/>
      <c r="NB33" s="124"/>
      <c r="NC33" s="52">
        <f t="shared" si="4"/>
        <v>138300</v>
      </c>
      <c r="ND33" s="52">
        <f t="shared" si="4"/>
        <v>138300</v>
      </c>
      <c r="NE33" s="52">
        <f t="shared" si="4"/>
        <v>81082.960000000006</v>
      </c>
      <c r="NF33" s="53"/>
      <c r="NG33" s="33"/>
      <c r="NH33" s="33"/>
      <c r="NI33" s="127"/>
      <c r="NJ33" s="34"/>
      <c r="NK33" s="33"/>
      <c r="NL33" s="33"/>
      <c r="NM33" s="127"/>
      <c r="NN33" s="33"/>
      <c r="NO33" s="33"/>
      <c r="NP33" s="33"/>
      <c r="NQ33" s="127"/>
      <c r="NR33" s="34"/>
      <c r="NS33" s="34"/>
      <c r="NT33" s="34"/>
      <c r="NU33" s="127"/>
      <c r="NV33" s="34"/>
      <c r="NW33" s="33"/>
      <c r="NX33" s="33"/>
      <c r="NY33" s="127"/>
      <c r="NZ33" s="34"/>
      <c r="OA33" s="34"/>
      <c r="OB33" s="33"/>
      <c r="OC33" s="127"/>
      <c r="OD33" s="34"/>
      <c r="OE33" s="34"/>
      <c r="OF33" s="33"/>
      <c r="OG33" s="127"/>
      <c r="OH33" s="34"/>
      <c r="OI33" s="34"/>
      <c r="OJ33" s="33"/>
      <c r="OK33" s="127"/>
      <c r="OL33" s="34"/>
      <c r="OM33" s="34"/>
      <c r="ON33" s="32"/>
      <c r="OO33" s="127"/>
      <c r="OP33" s="34"/>
      <c r="OQ33" s="34"/>
      <c r="OR33" s="34"/>
      <c r="OS33" s="127"/>
      <c r="OT33" s="34"/>
      <c r="OU33" s="34"/>
      <c r="OV33" s="32"/>
      <c r="OW33" s="127"/>
      <c r="OX33" s="34"/>
      <c r="OY33" s="34"/>
      <c r="OZ33" s="33"/>
      <c r="PA33" s="127"/>
      <c r="PB33" s="34"/>
      <c r="PC33" s="34"/>
      <c r="PD33" s="33"/>
      <c r="PE33" s="127"/>
      <c r="PF33" s="34"/>
      <c r="PG33" s="34"/>
      <c r="PH33" s="33"/>
      <c r="PI33" s="127"/>
      <c r="PJ33" s="34"/>
      <c r="PK33" s="33"/>
      <c r="PL33" s="32"/>
      <c r="PM33" s="127"/>
      <c r="PN33" s="34"/>
      <c r="PO33" s="33"/>
      <c r="PP33" s="33"/>
      <c r="PQ33" s="127"/>
      <c r="PR33" s="34">
        <v>138300</v>
      </c>
      <c r="PS33" s="34">
        <v>138300</v>
      </c>
      <c r="PT33" s="34">
        <v>81082.960000000006</v>
      </c>
      <c r="PU33" s="127"/>
      <c r="PV33" s="34"/>
      <c r="PW33" s="34"/>
      <c r="PX33" s="33"/>
      <c r="PY33" s="124"/>
      <c r="PZ33" s="55">
        <f t="shared" si="5"/>
        <v>0</v>
      </c>
      <c r="QA33" s="55">
        <f t="shared" si="5"/>
        <v>0</v>
      </c>
      <c r="QB33" s="55">
        <f t="shared" si="5"/>
        <v>0</v>
      </c>
      <c r="QC33" s="53"/>
      <c r="QD33" s="53"/>
      <c r="QE33" s="32"/>
      <c r="QF33" s="127"/>
      <c r="QG33" s="34"/>
      <c r="QH33" s="34"/>
      <c r="QI33" s="34"/>
      <c r="QJ33" s="124"/>
      <c r="QK33" s="56"/>
      <c r="QL33" s="63"/>
      <c r="QM33" s="32"/>
      <c r="QN33" s="127"/>
      <c r="QO33" s="50"/>
      <c r="QP33" s="50"/>
      <c r="QQ33" s="50"/>
      <c r="QR33" s="120"/>
      <c r="QS33" s="34"/>
      <c r="QT33" s="34"/>
      <c r="QU33" s="34"/>
      <c r="QV33" s="124"/>
      <c r="QW33" s="34"/>
      <c r="QX33" s="34"/>
      <c r="QY33" s="32"/>
      <c r="QZ33" s="124"/>
      <c r="RA33" s="53"/>
      <c r="RB33" s="53"/>
      <c r="RC33" s="53"/>
      <c r="RD33" s="120"/>
      <c r="RE33" s="40"/>
      <c r="RF33" s="40"/>
      <c r="RG33" s="40"/>
      <c r="RH33" s="120"/>
      <c r="RI33" s="40"/>
      <c r="RJ33" s="40"/>
      <c r="RK33" s="40"/>
      <c r="RL33" s="120"/>
      <c r="RM33" s="40"/>
      <c r="RN33" s="33"/>
      <c r="RO33" s="32"/>
      <c r="RP33" s="124"/>
      <c r="RQ33" s="34"/>
      <c r="RR33" s="34"/>
      <c r="RS33" s="32"/>
      <c r="RT33" s="124"/>
      <c r="RU33" s="40"/>
      <c r="RV33" s="40"/>
      <c r="RW33" s="40"/>
      <c r="RX33" s="120"/>
      <c r="RY33" s="40"/>
      <c r="RZ33" s="40"/>
      <c r="SA33" s="32"/>
      <c r="SB33" s="124"/>
      <c r="SC33" s="40"/>
      <c r="SD33" s="40"/>
      <c r="SE33" s="32"/>
      <c r="SF33" s="124"/>
      <c r="SG33" s="40"/>
      <c r="SH33" s="40"/>
      <c r="SI33" s="32"/>
      <c r="SJ33" s="119"/>
      <c r="SK33" s="58"/>
      <c r="SL33" s="58"/>
      <c r="SM33" s="58"/>
      <c r="SN33" s="59"/>
      <c r="SO33" s="59"/>
      <c r="SP33" s="58"/>
      <c r="SQ33" s="58"/>
      <c r="SR33" s="58"/>
      <c r="SS33" s="58"/>
      <c r="ST33" s="58"/>
      <c r="SU33" s="58"/>
      <c r="SV33" s="58"/>
      <c r="SW33" s="58"/>
      <c r="SX33" s="58"/>
      <c r="SY33" s="58"/>
      <c r="SZ33" s="58"/>
      <c r="TA33" s="58"/>
      <c r="TB33" s="58"/>
      <c r="TC33" s="58"/>
      <c r="TD33" s="59"/>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5"/>
      <c r="WI33" s="5"/>
      <c r="WJ33" s="5"/>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row>
    <row r="34" spans="1:909" x14ac:dyDescent="0.25">
      <c r="A34" s="17" t="s">
        <v>390</v>
      </c>
      <c r="B34" s="30">
        <f t="shared" si="1"/>
        <v>1008669028</v>
      </c>
      <c r="C34" s="30">
        <f t="shared" si="1"/>
        <v>1022286716.4400001</v>
      </c>
      <c r="D34" s="30">
        <f t="shared" si="0"/>
        <v>720822892.18000007</v>
      </c>
      <c r="E34" s="31">
        <f t="shared" si="2"/>
        <v>159622132.24000001</v>
      </c>
      <c r="F34" s="31">
        <f t="shared" si="2"/>
        <v>159622132.24000001</v>
      </c>
      <c r="G34" s="31">
        <f t="shared" si="2"/>
        <v>118691890.24000001</v>
      </c>
      <c r="H34" s="36">
        <v>103259700</v>
      </c>
      <c r="I34" s="36">
        <v>103259700</v>
      </c>
      <c r="J34" s="33">
        <v>77444775</v>
      </c>
      <c r="K34" s="124"/>
      <c r="L34" s="34"/>
      <c r="M34" s="34"/>
      <c r="N34" s="34"/>
      <c r="O34" s="124"/>
      <c r="P34" s="36">
        <v>56362432.240000002</v>
      </c>
      <c r="Q34" s="36">
        <v>56362432.240000002</v>
      </c>
      <c r="R34" s="60">
        <v>41247115.240000002</v>
      </c>
      <c r="S34" s="124"/>
      <c r="T34" s="34"/>
      <c r="U34" s="34"/>
      <c r="V34" s="34"/>
      <c r="W34" s="124"/>
      <c r="X34" s="38">
        <f t="shared" si="3"/>
        <v>711826940.72000003</v>
      </c>
      <c r="Y34" s="38">
        <f t="shared" si="3"/>
        <v>725444629.16000009</v>
      </c>
      <c r="Z34" s="38">
        <f t="shared" si="3"/>
        <v>501644967.10000002</v>
      </c>
      <c r="AA34" s="32"/>
      <c r="AB34" s="33"/>
      <c r="AC34" s="33"/>
      <c r="AD34" s="124"/>
      <c r="AE34" s="34">
        <v>2447517.39</v>
      </c>
      <c r="AF34" s="33">
        <v>2447517.39</v>
      </c>
      <c r="AG34" s="33">
        <v>123600.14</v>
      </c>
      <c r="AH34" s="124"/>
      <c r="AI34" s="33"/>
      <c r="AJ34" s="33"/>
      <c r="AK34" s="33"/>
      <c r="AL34" s="124"/>
      <c r="AM34" s="33"/>
      <c r="AN34" s="33"/>
      <c r="AO34" s="33"/>
      <c r="AP34" s="124"/>
      <c r="AQ34" s="34"/>
      <c r="AR34" s="34"/>
      <c r="AS34" s="34"/>
      <c r="AT34" s="124"/>
      <c r="AU34" s="33"/>
      <c r="AV34" s="33"/>
      <c r="AW34" s="33"/>
      <c r="AX34" s="124"/>
      <c r="AY34" s="34"/>
      <c r="AZ34" s="34"/>
      <c r="BA34" s="34"/>
      <c r="BB34" s="124"/>
      <c r="BC34" s="33">
        <v>8300000</v>
      </c>
      <c r="BD34" s="33">
        <v>8300000</v>
      </c>
      <c r="BE34" s="33">
        <f>2305903.22+344222.01</f>
        <v>2650125.2300000004</v>
      </c>
      <c r="BF34" s="124"/>
      <c r="BG34" s="33"/>
      <c r="BH34" s="33"/>
      <c r="BI34" s="33"/>
      <c r="BJ34" s="124"/>
      <c r="BK34" s="34"/>
      <c r="BL34" s="34"/>
      <c r="BM34" s="34"/>
      <c r="BN34" s="124"/>
      <c r="BO34" s="33">
        <v>8000000</v>
      </c>
      <c r="BP34" s="33">
        <v>8000000</v>
      </c>
      <c r="BQ34" s="61">
        <v>6961115.9299999997</v>
      </c>
      <c r="BR34" s="124"/>
      <c r="BS34" s="34">
        <v>6830946.5</v>
      </c>
      <c r="BT34" s="34">
        <v>6830946.5</v>
      </c>
      <c r="BU34" s="34">
        <v>3111021.34</v>
      </c>
      <c r="BV34" s="124"/>
      <c r="BW34" s="34">
        <v>477120</v>
      </c>
      <c r="BX34" s="34">
        <v>477120</v>
      </c>
      <c r="BY34" s="34">
        <v>477119.99</v>
      </c>
      <c r="BZ34" s="124"/>
      <c r="CA34" s="34"/>
      <c r="CB34" s="34"/>
      <c r="CC34" s="34"/>
      <c r="CD34" s="124"/>
      <c r="CE34" s="37">
        <v>664707979.79999995</v>
      </c>
      <c r="CF34" s="37">
        <v>664707979.79999995</v>
      </c>
      <c r="CG34" s="33">
        <v>469944434.86000001</v>
      </c>
      <c r="CH34" s="124"/>
      <c r="CI34" s="33"/>
      <c r="CJ34" s="33"/>
      <c r="CK34" s="33"/>
      <c r="CL34" s="124"/>
      <c r="CM34" s="34"/>
      <c r="CN34" s="34"/>
      <c r="CO34" s="34"/>
      <c r="CP34" s="119"/>
      <c r="CQ34" s="34"/>
      <c r="CR34" s="34"/>
      <c r="CS34" s="34"/>
      <c r="CT34" s="119"/>
      <c r="CU34" s="34">
        <v>769667</v>
      </c>
      <c r="CV34" s="33">
        <v>769667</v>
      </c>
      <c r="CW34" s="33">
        <v>577250.25</v>
      </c>
      <c r="CX34" s="124"/>
      <c r="CY34" s="41"/>
      <c r="CZ34" s="41"/>
      <c r="DA34" s="33"/>
      <c r="DB34" s="124"/>
      <c r="DC34" s="34">
        <v>5588840.25</v>
      </c>
      <c r="DD34" s="33">
        <v>5588840.25</v>
      </c>
      <c r="DE34" s="32">
        <v>5588840.25</v>
      </c>
      <c r="DF34" s="124"/>
      <c r="DG34" s="34"/>
      <c r="DH34" s="33"/>
      <c r="DI34" s="32"/>
      <c r="DJ34" s="124"/>
      <c r="DK34" s="34"/>
      <c r="DL34" s="33"/>
      <c r="DM34" s="32"/>
      <c r="DN34" s="124"/>
      <c r="DO34" s="33">
        <v>480552.46</v>
      </c>
      <c r="DP34" s="33">
        <v>480552.46</v>
      </c>
      <c r="DQ34" s="32">
        <v>0</v>
      </c>
      <c r="DR34" s="124"/>
      <c r="DS34" s="34"/>
      <c r="DT34" s="34"/>
      <c r="DU34" s="34"/>
      <c r="DV34" s="120"/>
      <c r="DW34" s="33"/>
      <c r="DX34" s="33"/>
      <c r="DY34" s="33"/>
      <c r="DZ34" s="124"/>
      <c r="EA34" s="33"/>
      <c r="EB34" s="33"/>
      <c r="EC34" s="33"/>
      <c r="ED34" s="124"/>
      <c r="EE34" s="33"/>
      <c r="EF34" s="33"/>
      <c r="EG34" s="33"/>
      <c r="EH34" s="124"/>
      <c r="EI34" s="32"/>
      <c r="EJ34" s="32"/>
      <c r="EK34" s="32"/>
      <c r="EL34" s="124"/>
      <c r="EM34" s="34"/>
      <c r="EN34" s="34"/>
      <c r="EO34" s="34"/>
      <c r="EP34" s="124"/>
      <c r="EQ34" s="34"/>
      <c r="ER34" s="34"/>
      <c r="ES34" s="34"/>
      <c r="ET34" s="120"/>
      <c r="EU34" s="33"/>
      <c r="EV34" s="33"/>
      <c r="EW34" s="33"/>
      <c r="EX34" s="124"/>
      <c r="EY34" s="34"/>
      <c r="EZ34" s="34"/>
      <c r="FA34" s="34"/>
      <c r="FB34" s="124"/>
      <c r="FC34" s="33"/>
      <c r="FD34" s="33"/>
      <c r="FE34" s="32"/>
      <c r="FF34" s="124"/>
      <c r="FG34" s="40"/>
      <c r="FH34" s="40"/>
      <c r="FI34" s="40"/>
      <c r="FJ34" s="124"/>
      <c r="FK34" s="40"/>
      <c r="FL34" s="40"/>
      <c r="FM34" s="40"/>
      <c r="FN34" s="124"/>
      <c r="FO34" s="33"/>
      <c r="FP34" s="33"/>
      <c r="FQ34" s="32"/>
      <c r="FR34" s="124"/>
      <c r="FS34" s="33">
        <v>990000</v>
      </c>
      <c r="FT34" s="33">
        <v>990000</v>
      </c>
      <c r="FU34" s="33">
        <v>0</v>
      </c>
      <c r="FV34" s="124"/>
      <c r="FW34" s="34"/>
      <c r="FX34" s="34"/>
      <c r="FY34" s="39"/>
      <c r="FZ34" s="124"/>
      <c r="GA34" s="33">
        <v>1569374.7</v>
      </c>
      <c r="GB34" s="33">
        <v>1569374.7</v>
      </c>
      <c r="GC34" s="32">
        <v>1026219.68</v>
      </c>
      <c r="GD34" s="124"/>
      <c r="GE34" s="32"/>
      <c r="GF34" s="32"/>
      <c r="GG34" s="32"/>
      <c r="GH34" s="124"/>
      <c r="GI34" s="62"/>
      <c r="GJ34" s="62"/>
      <c r="GK34" s="32"/>
      <c r="GL34" s="130"/>
      <c r="GM34" s="33"/>
      <c r="GN34" s="33"/>
      <c r="GO34" s="33"/>
      <c r="GP34" s="124"/>
      <c r="GQ34" s="40"/>
      <c r="GR34" s="37"/>
      <c r="GS34" s="32"/>
      <c r="GT34" s="124"/>
      <c r="GU34" s="34"/>
      <c r="GV34" s="33"/>
      <c r="GW34" s="32"/>
      <c r="GX34" s="130"/>
      <c r="GY34" s="33"/>
      <c r="GZ34" s="33"/>
      <c r="HA34" s="33"/>
      <c r="HB34" s="130"/>
      <c r="HC34" s="34"/>
      <c r="HD34" s="34"/>
      <c r="HE34" s="34"/>
      <c r="HF34" s="124"/>
      <c r="HG34" s="33"/>
      <c r="HH34" s="33"/>
      <c r="HI34" s="33"/>
      <c r="HJ34" s="124"/>
      <c r="HK34" s="33">
        <v>12161.19</v>
      </c>
      <c r="HL34" s="33">
        <v>12161.19</v>
      </c>
      <c r="HM34" s="32">
        <v>12161.19</v>
      </c>
      <c r="HN34" s="124"/>
      <c r="HO34" s="32"/>
      <c r="HP34" s="32"/>
      <c r="HQ34" s="32"/>
      <c r="HR34" s="124"/>
      <c r="HS34" s="34"/>
      <c r="HT34" s="33"/>
      <c r="HU34" s="32"/>
      <c r="HV34" s="124"/>
      <c r="HW34" s="34"/>
      <c r="HX34" s="34"/>
      <c r="HY34" s="34"/>
      <c r="HZ34" s="124"/>
      <c r="IA34" s="34"/>
      <c r="IB34" s="34"/>
      <c r="IC34" s="34"/>
      <c r="ID34" s="119"/>
      <c r="IE34" s="34"/>
      <c r="IF34" s="32"/>
      <c r="IG34" s="32"/>
      <c r="IH34" s="124"/>
      <c r="II34" s="34"/>
      <c r="IJ34" s="33"/>
      <c r="IK34" s="33"/>
      <c r="IL34" s="124"/>
      <c r="IM34" s="33">
        <v>900000</v>
      </c>
      <c r="IN34" s="33">
        <v>900000</v>
      </c>
      <c r="IO34" s="33">
        <v>596510.05000000005</v>
      </c>
      <c r="IP34" s="124"/>
      <c r="IQ34" s="68"/>
      <c r="IS34" s="33"/>
      <c r="IT34" s="127"/>
      <c r="IU34" s="33"/>
      <c r="IV34" s="33"/>
      <c r="IW34" s="33"/>
      <c r="IX34" s="124"/>
      <c r="IY34" s="34"/>
      <c r="IZ34" s="33"/>
      <c r="JA34" s="33"/>
      <c r="JB34" s="127"/>
      <c r="JC34" s="34"/>
      <c r="JD34" s="34"/>
      <c r="JE34" s="34"/>
      <c r="JF34" s="124"/>
      <c r="JG34" s="34"/>
      <c r="JH34" s="34"/>
      <c r="JI34" s="33"/>
      <c r="JJ34" s="127"/>
      <c r="JK34" s="34"/>
      <c r="JL34" s="34"/>
      <c r="JM34" s="34"/>
      <c r="JN34" s="127"/>
      <c r="JO34" s="34"/>
      <c r="JP34" s="34"/>
      <c r="JQ34" s="34"/>
      <c r="JR34" s="119"/>
      <c r="JS34" s="33"/>
      <c r="JT34" s="33"/>
      <c r="JU34" s="33"/>
      <c r="JV34" s="127"/>
      <c r="JW34" s="34"/>
      <c r="JX34" s="33"/>
      <c r="JY34" s="33"/>
      <c r="JZ34" s="127"/>
      <c r="KA34" s="34"/>
      <c r="KB34" s="32"/>
      <c r="KC34" s="32"/>
      <c r="KD34" s="127"/>
      <c r="KE34" s="50"/>
      <c r="KF34" s="50"/>
      <c r="KG34" s="50"/>
      <c r="KH34" s="127"/>
      <c r="KI34" s="34"/>
      <c r="KJ34" s="34"/>
      <c r="KK34" s="34"/>
      <c r="KL34" s="127"/>
      <c r="KM34" s="34"/>
      <c r="KN34" s="36"/>
      <c r="KO34" s="32"/>
      <c r="KP34" s="127"/>
      <c r="KQ34" s="50"/>
      <c r="KR34" s="50"/>
      <c r="KS34" s="50"/>
      <c r="KT34" s="127"/>
      <c r="KU34" s="50"/>
      <c r="KV34" s="50"/>
      <c r="KW34" s="50"/>
      <c r="KX34" s="127"/>
      <c r="KY34" s="34">
        <v>10752781.43</v>
      </c>
      <c r="KZ34" s="34">
        <f>13617688.44+10752781.43</f>
        <v>24370469.869999997</v>
      </c>
      <c r="LA34" s="33">
        <v>10576568.190000001</v>
      </c>
      <c r="LB34" s="127"/>
      <c r="LC34" s="34"/>
      <c r="LD34" s="39"/>
      <c r="LE34" s="34"/>
      <c r="LF34" s="127"/>
      <c r="LG34" s="34"/>
      <c r="LH34" s="34"/>
      <c r="LI34" s="33"/>
      <c r="LJ34" s="127"/>
      <c r="LK34" s="34"/>
      <c r="LL34" s="33"/>
      <c r="LM34" s="32"/>
      <c r="LN34" s="127"/>
      <c r="LO34" s="34"/>
      <c r="LP34" s="33"/>
      <c r="LQ34" s="33"/>
      <c r="LR34" s="127"/>
      <c r="LS34" s="50"/>
      <c r="LT34" s="50"/>
      <c r="LU34" s="50"/>
      <c r="LV34" s="127"/>
      <c r="LW34" s="50"/>
      <c r="LX34" s="50"/>
      <c r="LY34" s="50"/>
      <c r="LZ34" s="127"/>
      <c r="MA34" s="34"/>
      <c r="MB34" s="34"/>
      <c r="MC34" s="34"/>
      <c r="MD34" s="127"/>
      <c r="ME34" s="40"/>
      <c r="MF34" s="50"/>
      <c r="MG34" s="50"/>
      <c r="MH34" s="127"/>
      <c r="MI34" s="40"/>
      <c r="MJ34" s="50"/>
      <c r="MK34" s="50"/>
      <c r="ML34" s="127"/>
      <c r="MM34" s="34"/>
      <c r="MN34" s="34"/>
      <c r="MO34" s="34"/>
      <c r="MP34" s="127"/>
      <c r="MQ34" s="33"/>
      <c r="MR34" s="33"/>
      <c r="MS34" s="33"/>
      <c r="MT34" s="127"/>
      <c r="MU34" s="34"/>
      <c r="MV34" s="34"/>
      <c r="MW34" s="34"/>
      <c r="MX34" s="124"/>
      <c r="MY34" s="34"/>
      <c r="MZ34" s="33"/>
      <c r="NA34" s="33"/>
      <c r="NB34" s="124"/>
      <c r="NC34" s="52">
        <f t="shared" si="4"/>
        <v>124669179.52000001</v>
      </c>
      <c r="ND34" s="52">
        <f t="shared" si="4"/>
        <v>124669179.52000001</v>
      </c>
      <c r="NE34" s="52">
        <f t="shared" si="4"/>
        <v>90877758.709999993</v>
      </c>
      <c r="NF34" s="53">
        <v>77099774.25</v>
      </c>
      <c r="NG34" s="33">
        <v>77099774.25</v>
      </c>
      <c r="NH34" s="33">
        <v>55526928</v>
      </c>
      <c r="NI34" s="127"/>
      <c r="NJ34" s="34"/>
      <c r="NK34" s="33"/>
      <c r="NL34" s="33"/>
      <c r="NM34" s="127"/>
      <c r="NN34" s="33">
        <v>37175299</v>
      </c>
      <c r="NO34" s="33">
        <v>37175299</v>
      </c>
      <c r="NP34" s="33">
        <v>27798842</v>
      </c>
      <c r="NQ34" s="127"/>
      <c r="NR34" s="34">
        <v>3609144</v>
      </c>
      <c r="NS34" s="34">
        <v>3609144</v>
      </c>
      <c r="NT34" s="34">
        <v>2637000</v>
      </c>
      <c r="NU34" s="127"/>
      <c r="NV34" s="34"/>
      <c r="NW34" s="33"/>
      <c r="NX34" s="33"/>
      <c r="NY34" s="127"/>
      <c r="NZ34" s="34">
        <v>441133</v>
      </c>
      <c r="OA34" s="34">
        <v>441133</v>
      </c>
      <c r="OB34" s="33">
        <v>107819.1</v>
      </c>
      <c r="OC34" s="127"/>
      <c r="OD34" s="34"/>
      <c r="OE34" s="34"/>
      <c r="OF34" s="33"/>
      <c r="OG34" s="127"/>
      <c r="OH34" s="34">
        <v>260636</v>
      </c>
      <c r="OI34" s="34">
        <v>260636</v>
      </c>
      <c r="OJ34" s="33">
        <v>130400</v>
      </c>
      <c r="OK34" s="127"/>
      <c r="OL34" s="34">
        <v>937266.56</v>
      </c>
      <c r="OM34" s="34">
        <v>937266.56</v>
      </c>
      <c r="ON34" s="32">
        <v>290865.88</v>
      </c>
      <c r="OO34" s="127"/>
      <c r="OP34" s="34">
        <v>1870000</v>
      </c>
      <c r="OQ34" s="34">
        <v>1870000</v>
      </c>
      <c r="OR34" s="34">
        <v>1870000</v>
      </c>
      <c r="OS34" s="127"/>
      <c r="OT34" s="34">
        <v>2157657.56</v>
      </c>
      <c r="OU34" s="34">
        <v>2157657.56</v>
      </c>
      <c r="OV34" s="32">
        <v>1982166.53</v>
      </c>
      <c r="OW34" s="127"/>
      <c r="OX34" s="34">
        <v>29820</v>
      </c>
      <c r="OY34" s="34">
        <v>29820</v>
      </c>
      <c r="OZ34" s="33">
        <v>29820</v>
      </c>
      <c r="PA34" s="127"/>
      <c r="PB34" s="34">
        <v>7453.2</v>
      </c>
      <c r="PC34" s="34">
        <v>7453.2</v>
      </c>
      <c r="PD34" s="33">
        <v>7453.2</v>
      </c>
      <c r="PE34" s="127"/>
      <c r="PF34" s="34">
        <v>667358.75</v>
      </c>
      <c r="PG34" s="34">
        <v>667358.75</v>
      </c>
      <c r="PH34" s="33">
        <v>496464</v>
      </c>
      <c r="PI34" s="127"/>
      <c r="PJ34" s="34">
        <v>364500</v>
      </c>
      <c r="PK34" s="33">
        <v>364500</v>
      </c>
      <c r="PL34" s="32">
        <v>0</v>
      </c>
      <c r="PM34" s="127"/>
      <c r="PN34" s="34">
        <v>49137.2</v>
      </c>
      <c r="PO34" s="33">
        <v>49137.2</v>
      </c>
      <c r="PP34" s="33">
        <v>0</v>
      </c>
      <c r="PQ34" s="127"/>
      <c r="PR34" s="34"/>
      <c r="PS34" s="34"/>
      <c r="PT34" s="34"/>
      <c r="PU34" s="127"/>
      <c r="PV34" s="34">
        <v>0</v>
      </c>
      <c r="PW34" s="34">
        <v>0</v>
      </c>
      <c r="PX34" s="33">
        <v>0</v>
      </c>
      <c r="PY34" s="124"/>
      <c r="PZ34" s="55">
        <f t="shared" si="5"/>
        <v>12550775.520000001</v>
      </c>
      <c r="QA34" s="55">
        <f t="shared" si="5"/>
        <v>12550775.520000001</v>
      </c>
      <c r="QB34" s="55">
        <f t="shared" si="5"/>
        <v>9608276.129999999</v>
      </c>
      <c r="QC34" s="53">
        <v>1827033.12</v>
      </c>
      <c r="QD34" s="53">
        <v>1827033.12</v>
      </c>
      <c r="QE34" s="32">
        <v>922124.59</v>
      </c>
      <c r="QF34" s="127"/>
      <c r="QG34" s="34"/>
      <c r="QH34" s="34"/>
      <c r="QI34" s="34"/>
      <c r="QJ34" s="124"/>
      <c r="QK34" s="56"/>
      <c r="QL34" s="63"/>
      <c r="QM34" s="32"/>
      <c r="QN34" s="127"/>
      <c r="QO34" s="50">
        <v>3375130</v>
      </c>
      <c r="QP34" s="50">
        <v>3375130</v>
      </c>
      <c r="QQ34" s="50">
        <v>1595596.8599999999</v>
      </c>
      <c r="QR34" s="120"/>
      <c r="QS34" s="34">
        <v>6991740</v>
      </c>
      <c r="QT34" s="34">
        <v>6991740</v>
      </c>
      <c r="QU34" s="34">
        <v>6991740</v>
      </c>
      <c r="QV34" s="124"/>
      <c r="QW34" s="34">
        <v>336872.4</v>
      </c>
      <c r="QX34" s="34">
        <v>336872.4</v>
      </c>
      <c r="QY34" s="32">
        <v>80714.679999999993</v>
      </c>
      <c r="QZ34" s="124"/>
      <c r="RA34" s="53"/>
      <c r="RB34" s="53"/>
      <c r="RC34" s="53"/>
      <c r="RD34" s="120"/>
      <c r="RE34" s="40"/>
      <c r="RF34" s="40"/>
      <c r="RG34" s="40"/>
      <c r="RH34" s="120"/>
      <c r="RI34" s="40"/>
      <c r="RJ34" s="40"/>
      <c r="RK34" s="40"/>
      <c r="RL34" s="120"/>
      <c r="RM34" s="40"/>
      <c r="RN34" s="33"/>
      <c r="RO34" s="32"/>
      <c r="RP34" s="124"/>
      <c r="RQ34" s="34"/>
      <c r="RR34" s="34"/>
      <c r="RS34" s="32"/>
      <c r="RT34" s="124"/>
      <c r="RU34" s="40">
        <v>20000</v>
      </c>
      <c r="RV34" s="40">
        <v>20000</v>
      </c>
      <c r="RW34" s="40">
        <v>18100</v>
      </c>
      <c r="RX34" s="120"/>
      <c r="RY34" s="40"/>
      <c r="RZ34" s="40"/>
      <c r="SA34" s="32"/>
      <c r="SB34" s="124"/>
      <c r="SC34" s="40"/>
      <c r="SD34" s="40"/>
      <c r="SE34" s="32"/>
      <c r="SF34" s="124"/>
      <c r="SG34" s="40"/>
      <c r="SH34" s="40"/>
      <c r="SI34" s="32"/>
      <c r="SJ34" s="119"/>
      <c r="SK34" s="58"/>
      <c r="SL34" s="58"/>
      <c r="SM34" s="58"/>
      <c r="SN34" s="59"/>
      <c r="SO34" s="59"/>
      <c r="SP34" s="58"/>
      <c r="SQ34" s="58"/>
      <c r="SR34" s="58"/>
      <c r="SS34" s="58"/>
      <c r="ST34" s="58"/>
      <c r="SU34" s="58"/>
      <c r="SV34" s="58"/>
      <c r="SW34" s="58"/>
      <c r="SX34" s="58"/>
      <c r="SY34" s="58"/>
      <c r="SZ34" s="58"/>
      <c r="TA34" s="58"/>
      <c r="TB34" s="58"/>
      <c r="TC34" s="58"/>
      <c r="TD34" s="59"/>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5"/>
      <c r="WI34" s="5"/>
      <c r="WJ34" s="5"/>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row>
    <row r="35" spans="1:909" x14ac:dyDescent="0.25">
      <c r="A35" s="17" t="s">
        <v>391</v>
      </c>
      <c r="B35" s="30">
        <f t="shared" si="1"/>
        <v>105767064.12</v>
      </c>
      <c r="C35" s="30">
        <f t="shared" si="1"/>
        <v>106523897.77</v>
      </c>
      <c r="D35" s="30">
        <f t="shared" si="0"/>
        <v>59288539.799999997</v>
      </c>
      <c r="E35" s="31">
        <f t="shared" si="2"/>
        <v>29578251.41</v>
      </c>
      <c r="F35" s="31">
        <f t="shared" si="2"/>
        <v>29578251.41</v>
      </c>
      <c r="G35" s="31">
        <f t="shared" si="2"/>
        <v>22000317.41</v>
      </c>
      <c r="H35" s="36">
        <v>18287800</v>
      </c>
      <c r="I35" s="36">
        <v>18287800</v>
      </c>
      <c r="J35" s="33">
        <v>13715851</v>
      </c>
      <c r="K35" s="124"/>
      <c r="L35" s="34"/>
      <c r="M35" s="34"/>
      <c r="N35" s="34"/>
      <c r="O35" s="124"/>
      <c r="P35" s="36">
        <v>11290451.41</v>
      </c>
      <c r="Q35" s="36">
        <v>11290451.41</v>
      </c>
      <c r="R35" s="60">
        <v>8284466.4100000001</v>
      </c>
      <c r="S35" s="124"/>
      <c r="T35" s="34"/>
      <c r="U35" s="34"/>
      <c r="V35" s="34"/>
      <c r="W35" s="124"/>
      <c r="X35" s="38">
        <f t="shared" si="3"/>
        <v>20852251.710000001</v>
      </c>
      <c r="Y35" s="38">
        <f t="shared" si="3"/>
        <v>21609085.359999999</v>
      </c>
      <c r="Z35" s="38">
        <f t="shared" si="3"/>
        <v>15835188.27</v>
      </c>
      <c r="AA35" s="32"/>
      <c r="AB35" s="33"/>
      <c r="AC35" s="33"/>
      <c r="AD35" s="124"/>
      <c r="AE35" s="34"/>
      <c r="AF35" s="33"/>
      <c r="AG35" s="33"/>
      <c r="AH35" s="124"/>
      <c r="AI35" s="33"/>
      <c r="AJ35" s="33"/>
      <c r="AK35" s="33"/>
      <c r="AL35" s="124"/>
      <c r="AM35" s="33"/>
      <c r="AN35" s="33"/>
      <c r="AO35" s="33"/>
      <c r="AP35" s="124"/>
      <c r="AQ35" s="34"/>
      <c r="AR35" s="34"/>
      <c r="AS35" s="34"/>
      <c r="AT35" s="124"/>
      <c r="AU35" s="33"/>
      <c r="AV35" s="33"/>
      <c r="AW35" s="33"/>
      <c r="AX35" s="124"/>
      <c r="AY35" s="34"/>
      <c r="AZ35" s="34"/>
      <c r="BA35" s="34"/>
      <c r="BB35" s="124"/>
      <c r="BC35" s="33"/>
      <c r="BD35" s="33"/>
      <c r="BE35" s="33"/>
      <c r="BF35" s="124"/>
      <c r="BG35" s="33"/>
      <c r="BH35" s="33"/>
      <c r="BI35" s="33"/>
      <c r="BJ35" s="124"/>
      <c r="BK35" s="34"/>
      <c r="BL35" s="34"/>
      <c r="BM35" s="34"/>
      <c r="BN35" s="124"/>
      <c r="BO35" s="33"/>
      <c r="BP35" s="33"/>
      <c r="BQ35" s="61"/>
      <c r="BR35" s="124"/>
      <c r="BS35" s="34"/>
      <c r="BT35" s="34"/>
      <c r="BU35" s="34"/>
      <c r="BV35" s="124"/>
      <c r="BW35" s="34"/>
      <c r="BX35" s="34"/>
      <c r="BY35" s="34"/>
      <c r="BZ35" s="124"/>
      <c r="CA35" s="34"/>
      <c r="CB35" s="34"/>
      <c r="CC35" s="34"/>
      <c r="CD35" s="124"/>
      <c r="CE35" s="33"/>
      <c r="CF35" s="33"/>
      <c r="CG35" s="33"/>
      <c r="CH35" s="124"/>
      <c r="CI35" s="33"/>
      <c r="CJ35" s="33"/>
      <c r="CK35" s="33"/>
      <c r="CL35" s="124"/>
      <c r="CM35" s="34"/>
      <c r="CN35" s="34"/>
      <c r="CO35" s="34"/>
      <c r="CP35" s="119"/>
      <c r="CQ35" s="34"/>
      <c r="CR35" s="34"/>
      <c r="CS35" s="34"/>
      <c r="CT35" s="119"/>
      <c r="CU35" s="34"/>
      <c r="CV35" s="33"/>
      <c r="CW35" s="33"/>
      <c r="CX35" s="124"/>
      <c r="CY35" s="41"/>
      <c r="CZ35" s="41"/>
      <c r="DA35" s="33"/>
      <c r="DB35" s="124"/>
      <c r="DC35" s="34">
        <v>11833533.41</v>
      </c>
      <c r="DD35" s="33">
        <v>11833533.41</v>
      </c>
      <c r="DE35" s="32">
        <v>11833533.41</v>
      </c>
      <c r="DF35" s="124"/>
      <c r="DG35" s="34"/>
      <c r="DH35" s="33"/>
      <c r="DI35" s="32"/>
      <c r="DJ35" s="124"/>
      <c r="DK35" s="34"/>
      <c r="DL35" s="33"/>
      <c r="DM35" s="32"/>
      <c r="DN35" s="124"/>
      <c r="DO35" s="33"/>
      <c r="DP35" s="33"/>
      <c r="DQ35" s="32"/>
      <c r="DR35" s="124"/>
      <c r="DS35" s="34"/>
      <c r="DT35" s="34"/>
      <c r="DU35" s="34"/>
      <c r="DV35" s="120"/>
      <c r="DW35" s="33"/>
      <c r="DX35" s="33"/>
      <c r="DY35" s="33"/>
      <c r="DZ35" s="124"/>
      <c r="EA35" s="33"/>
      <c r="EB35" s="33"/>
      <c r="EC35" s="33"/>
      <c r="ED35" s="124"/>
      <c r="EE35" s="33"/>
      <c r="EF35" s="33"/>
      <c r="EG35" s="33"/>
      <c r="EH35" s="124"/>
      <c r="EI35" s="32"/>
      <c r="EJ35" s="32"/>
      <c r="EK35" s="32"/>
      <c r="EL35" s="124"/>
      <c r="EM35" s="34"/>
      <c r="EN35" s="34"/>
      <c r="EO35" s="34"/>
      <c r="EP35" s="124"/>
      <c r="EQ35" s="34"/>
      <c r="ER35" s="34"/>
      <c r="ES35" s="34"/>
      <c r="ET35" s="120"/>
      <c r="EU35" s="33">
        <v>4353234.99</v>
      </c>
      <c r="EV35" s="33">
        <v>4353234.99</v>
      </c>
      <c r="EW35" s="33">
        <v>0</v>
      </c>
      <c r="EX35" s="124"/>
      <c r="EY35" s="34"/>
      <c r="EZ35" s="34"/>
      <c r="FA35" s="34"/>
      <c r="FB35" s="124"/>
      <c r="FC35" s="33"/>
      <c r="FD35" s="33"/>
      <c r="FE35" s="32"/>
      <c r="FF35" s="124"/>
      <c r="FG35" s="40"/>
      <c r="FH35" s="40"/>
      <c r="FI35" s="40"/>
      <c r="FJ35" s="124"/>
      <c r="FK35" s="40"/>
      <c r="FL35" s="40"/>
      <c r="FM35" s="40"/>
      <c r="FN35" s="124"/>
      <c r="FO35" s="33"/>
      <c r="FP35" s="33"/>
      <c r="FQ35" s="32"/>
      <c r="FR35" s="124"/>
      <c r="FS35" s="33"/>
      <c r="FT35" s="33">
        <v>756833.65</v>
      </c>
      <c r="FU35" s="33">
        <v>95475</v>
      </c>
      <c r="FV35" s="124"/>
      <c r="FW35" s="34"/>
      <c r="FX35" s="34"/>
      <c r="FY35" s="39"/>
      <c r="FZ35" s="124"/>
      <c r="GA35" s="33">
        <v>4638809.9800000004</v>
      </c>
      <c r="GB35" s="33">
        <v>4638809.9800000004</v>
      </c>
      <c r="GC35" s="32">
        <v>3879506.53</v>
      </c>
      <c r="GD35" s="124"/>
      <c r="GE35" s="32"/>
      <c r="GF35" s="32"/>
      <c r="GG35" s="32"/>
      <c r="GH35" s="124"/>
      <c r="GI35" s="32"/>
      <c r="GJ35" s="32"/>
      <c r="GK35" s="32"/>
      <c r="GL35" s="130"/>
      <c r="GM35" s="33"/>
      <c r="GN35" s="33"/>
      <c r="GO35" s="33"/>
      <c r="GP35" s="124"/>
      <c r="GQ35" s="40"/>
      <c r="GR35" s="37"/>
      <c r="GS35" s="32"/>
      <c r="GT35" s="124"/>
      <c r="GU35" s="34"/>
      <c r="GV35" s="33"/>
      <c r="GW35" s="32"/>
      <c r="GX35" s="130"/>
      <c r="GY35" s="33"/>
      <c r="GZ35" s="33"/>
      <c r="HA35" s="33"/>
      <c r="HB35" s="130"/>
      <c r="HC35" s="34"/>
      <c r="HD35" s="34"/>
      <c r="HE35" s="34"/>
      <c r="HF35" s="124"/>
      <c r="HG35" s="33"/>
      <c r="HH35" s="33"/>
      <c r="HI35" s="33"/>
      <c r="HJ35" s="124"/>
      <c r="HK35" s="33">
        <v>26673.33</v>
      </c>
      <c r="HL35" s="33">
        <v>26673.33</v>
      </c>
      <c r="HM35" s="32">
        <v>26673.33</v>
      </c>
      <c r="HN35" s="124"/>
      <c r="HO35" s="32"/>
      <c r="HP35" s="32"/>
      <c r="HQ35" s="32"/>
      <c r="HR35" s="124"/>
      <c r="HS35" s="34"/>
      <c r="HT35" s="33"/>
      <c r="HU35" s="32"/>
      <c r="HV35" s="124"/>
      <c r="HW35" s="34"/>
      <c r="HX35" s="34"/>
      <c r="HY35" s="34"/>
      <c r="HZ35" s="124"/>
      <c r="IA35" s="34"/>
      <c r="IB35" s="34"/>
      <c r="IC35" s="34"/>
      <c r="ID35" s="119"/>
      <c r="IE35" s="34"/>
      <c r="IF35" s="32"/>
      <c r="IG35" s="32"/>
      <c r="IH35" s="124"/>
      <c r="II35" s="34"/>
      <c r="IJ35" s="33"/>
      <c r="IK35" s="33"/>
      <c r="IL35" s="124"/>
      <c r="IM35" s="33"/>
      <c r="IN35" s="33"/>
      <c r="IO35" s="33"/>
      <c r="IP35" s="124"/>
      <c r="IQ35" s="68"/>
      <c r="IS35" s="33"/>
      <c r="IT35" s="127"/>
      <c r="IU35" s="33"/>
      <c r="IV35" s="33"/>
      <c r="IW35" s="33"/>
      <c r="IX35" s="124"/>
      <c r="IY35" s="34"/>
      <c r="IZ35" s="33"/>
      <c r="JA35" s="33"/>
      <c r="JB35" s="127"/>
      <c r="JC35" s="34"/>
      <c r="JD35" s="34"/>
      <c r="JE35" s="34"/>
      <c r="JF35" s="124"/>
      <c r="JG35" s="34"/>
      <c r="JH35" s="34"/>
      <c r="JI35" s="33"/>
      <c r="JJ35" s="127"/>
      <c r="JK35" s="34"/>
      <c r="JL35" s="34"/>
      <c r="JM35" s="34"/>
      <c r="JN35" s="127"/>
      <c r="JO35" s="34"/>
      <c r="JP35" s="34"/>
      <c r="JQ35" s="34"/>
      <c r="JR35" s="119"/>
      <c r="JS35" s="33"/>
      <c r="JT35" s="33"/>
      <c r="JU35" s="33"/>
      <c r="JV35" s="127"/>
      <c r="JW35" s="34"/>
      <c r="JX35" s="33"/>
      <c r="JY35" s="33"/>
      <c r="JZ35" s="127"/>
      <c r="KA35" s="34"/>
      <c r="KB35" s="32"/>
      <c r="KC35" s="32"/>
      <c r="KD35" s="127"/>
      <c r="KE35" s="50"/>
      <c r="KF35" s="50"/>
      <c r="KG35" s="50"/>
      <c r="KH35" s="127"/>
      <c r="KI35" s="34"/>
      <c r="KJ35" s="34"/>
      <c r="KK35" s="34"/>
      <c r="KL35" s="127"/>
      <c r="KM35" s="34"/>
      <c r="KN35" s="36"/>
      <c r="KO35" s="32"/>
      <c r="KP35" s="127"/>
      <c r="KQ35" s="50"/>
      <c r="KR35" s="50"/>
      <c r="KS35" s="50"/>
      <c r="KT35" s="127"/>
      <c r="KU35" s="50"/>
      <c r="KV35" s="50"/>
      <c r="KW35" s="50"/>
      <c r="KX35" s="127"/>
      <c r="KY35" s="34"/>
      <c r="KZ35" s="34"/>
      <c r="LA35" s="33"/>
      <c r="LB35" s="127"/>
      <c r="LC35" s="34"/>
      <c r="LD35" s="39"/>
      <c r="LE35" s="34"/>
      <c r="LF35" s="127"/>
      <c r="LG35" s="34"/>
      <c r="LH35" s="34"/>
      <c r="LI35" s="33"/>
      <c r="LJ35" s="127"/>
      <c r="LK35" s="34"/>
      <c r="LL35" s="33"/>
      <c r="LM35" s="32"/>
      <c r="LN35" s="127"/>
      <c r="LO35" s="34"/>
      <c r="LP35" s="33"/>
      <c r="LQ35" s="33"/>
      <c r="LR35" s="127"/>
      <c r="LS35" s="50"/>
      <c r="LT35" s="50"/>
      <c r="LU35" s="50"/>
      <c r="LV35" s="127"/>
      <c r="LW35" s="50"/>
      <c r="LX35" s="50"/>
      <c r="LY35" s="50"/>
      <c r="LZ35" s="127"/>
      <c r="MA35" s="34"/>
      <c r="MB35" s="34"/>
      <c r="MC35" s="34"/>
      <c r="MD35" s="127"/>
      <c r="ME35" s="40"/>
      <c r="MF35" s="50"/>
      <c r="MG35" s="50"/>
      <c r="MH35" s="127"/>
      <c r="MI35" s="40"/>
      <c r="MJ35" s="50"/>
      <c r="MK35" s="50"/>
      <c r="ML35" s="127"/>
      <c r="MM35" s="34"/>
      <c r="MN35" s="34"/>
      <c r="MO35" s="34"/>
      <c r="MP35" s="127"/>
      <c r="MQ35" s="33"/>
      <c r="MR35" s="33"/>
      <c r="MS35" s="33"/>
      <c r="MT35" s="127"/>
      <c r="MU35" s="34"/>
      <c r="MV35" s="34"/>
      <c r="MW35" s="34"/>
      <c r="MX35" s="124"/>
      <c r="MY35" s="34"/>
      <c r="MZ35" s="33"/>
      <c r="NA35" s="33"/>
      <c r="NB35" s="124"/>
      <c r="NC35" s="52">
        <f t="shared" si="4"/>
        <v>0</v>
      </c>
      <c r="ND35" s="52">
        <f t="shared" si="4"/>
        <v>0</v>
      </c>
      <c r="NE35" s="52">
        <f t="shared" si="4"/>
        <v>0</v>
      </c>
      <c r="NF35" s="53"/>
      <c r="NG35" s="33"/>
      <c r="NH35" s="33"/>
      <c r="NI35" s="127"/>
      <c r="NJ35" s="34"/>
      <c r="NK35" s="32"/>
      <c r="NL35" s="32"/>
      <c r="NM35" s="127"/>
      <c r="NN35" s="33"/>
      <c r="NO35" s="33"/>
      <c r="NP35" s="33"/>
      <c r="NQ35" s="127"/>
      <c r="NR35" s="34"/>
      <c r="NS35" s="34"/>
      <c r="NT35" s="34"/>
      <c r="NU35" s="127"/>
      <c r="NV35" s="34"/>
      <c r="NW35" s="33"/>
      <c r="NX35" s="33"/>
      <c r="NY35" s="127"/>
      <c r="NZ35" s="34"/>
      <c r="OA35" s="34"/>
      <c r="OB35" s="33"/>
      <c r="OC35" s="127"/>
      <c r="OD35" s="34"/>
      <c r="OE35" s="34"/>
      <c r="OF35" s="33"/>
      <c r="OG35" s="127"/>
      <c r="OH35" s="34"/>
      <c r="OI35" s="34"/>
      <c r="OJ35" s="33"/>
      <c r="OK35" s="127"/>
      <c r="OL35" s="34"/>
      <c r="OM35" s="34"/>
      <c r="ON35" s="32"/>
      <c r="OO35" s="127"/>
      <c r="OP35" s="34"/>
      <c r="OQ35" s="34"/>
      <c r="OR35" s="34"/>
      <c r="OS35" s="127"/>
      <c r="OT35" s="34"/>
      <c r="OU35" s="34"/>
      <c r="OV35" s="32"/>
      <c r="OW35" s="127"/>
      <c r="OX35" s="34"/>
      <c r="OY35" s="34"/>
      <c r="OZ35" s="33"/>
      <c r="PA35" s="127"/>
      <c r="PB35" s="34"/>
      <c r="PC35" s="34"/>
      <c r="PD35" s="33"/>
      <c r="PE35" s="127"/>
      <c r="PF35" s="34"/>
      <c r="PG35" s="34"/>
      <c r="PH35" s="33"/>
      <c r="PI35" s="127"/>
      <c r="PJ35" s="34"/>
      <c r="PK35" s="33"/>
      <c r="PL35" s="32"/>
      <c r="PM35" s="127"/>
      <c r="PN35" s="34"/>
      <c r="PO35" s="33"/>
      <c r="PP35" s="33"/>
      <c r="PQ35" s="127"/>
      <c r="PR35" s="34"/>
      <c r="PS35" s="34"/>
      <c r="PT35" s="34"/>
      <c r="PU35" s="127"/>
      <c r="PV35" s="34"/>
      <c r="PW35" s="34"/>
      <c r="PX35" s="33"/>
      <c r="PY35" s="124"/>
      <c r="PZ35" s="55">
        <f t="shared" si="5"/>
        <v>55336561</v>
      </c>
      <c r="QA35" s="55">
        <f t="shared" si="5"/>
        <v>55336561</v>
      </c>
      <c r="QB35" s="55">
        <f t="shared" si="5"/>
        <v>21453034.120000001</v>
      </c>
      <c r="QC35" s="53"/>
      <c r="QD35" s="53"/>
      <c r="QE35" s="32"/>
      <c r="QF35" s="127"/>
      <c r="QG35" s="34"/>
      <c r="QH35" s="34"/>
      <c r="QI35" s="34"/>
      <c r="QJ35" s="124"/>
      <c r="QK35" s="56"/>
      <c r="QL35" s="63"/>
      <c r="QM35" s="32"/>
      <c r="QN35" s="127"/>
      <c r="QO35" s="50"/>
      <c r="QP35" s="50"/>
      <c r="QQ35" s="50"/>
      <c r="QR35" s="120"/>
      <c r="QS35" s="34"/>
      <c r="QT35" s="34"/>
      <c r="QU35" s="34"/>
      <c r="QV35" s="124"/>
      <c r="QW35" s="34"/>
      <c r="QX35" s="34"/>
      <c r="QY35" s="32"/>
      <c r="QZ35" s="124"/>
      <c r="RA35" s="53"/>
      <c r="RB35" s="53"/>
      <c r="RC35" s="53"/>
      <c r="RD35" s="120"/>
      <c r="RE35" s="40"/>
      <c r="RF35" s="40"/>
      <c r="RG35" s="40"/>
      <c r="RH35" s="120"/>
      <c r="RI35" s="40">
        <v>53496827.5</v>
      </c>
      <c r="RJ35" s="40">
        <v>53496827.5</v>
      </c>
      <c r="RK35" s="40">
        <v>21453034.120000001</v>
      </c>
      <c r="RL35" s="120"/>
      <c r="RM35" s="40"/>
      <c r="RN35" s="33"/>
      <c r="RO35" s="32"/>
      <c r="RP35" s="124"/>
      <c r="RQ35" s="34"/>
      <c r="RR35" s="34"/>
      <c r="RS35" s="32"/>
      <c r="RT35" s="124"/>
      <c r="RU35" s="40"/>
      <c r="RV35" s="40"/>
      <c r="RW35" s="40"/>
      <c r="RX35" s="120"/>
      <c r="RY35" s="40">
        <v>1839733.5</v>
      </c>
      <c r="RZ35" s="40">
        <v>1839733.5</v>
      </c>
      <c r="SA35" s="32">
        <v>0</v>
      </c>
      <c r="SB35" s="124"/>
      <c r="SC35" s="40"/>
      <c r="SD35" s="40"/>
      <c r="SE35" s="32"/>
      <c r="SF35" s="124"/>
      <c r="SG35" s="40"/>
      <c r="SH35" s="40"/>
      <c r="SI35" s="32"/>
      <c r="SJ35" s="119"/>
      <c r="SK35" s="58"/>
      <c r="SL35" s="58"/>
      <c r="SM35" s="58"/>
      <c r="SN35" s="59"/>
      <c r="SO35" s="59"/>
      <c r="SP35" s="58"/>
      <c r="SQ35" s="58"/>
      <c r="SR35" s="58"/>
      <c r="SS35" s="58"/>
      <c r="ST35" s="58"/>
      <c r="SU35" s="58"/>
      <c r="SV35" s="58"/>
      <c r="SW35" s="58"/>
      <c r="SX35" s="58"/>
      <c r="SY35" s="58"/>
      <c r="SZ35" s="58"/>
      <c r="TA35" s="58"/>
      <c r="TB35" s="58"/>
      <c r="TC35" s="58"/>
      <c r="TD35" s="59"/>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5"/>
      <c r="WI35" s="5"/>
      <c r="WJ35" s="5"/>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row>
    <row r="36" spans="1:909" x14ac:dyDescent="0.25">
      <c r="A36" s="29" t="s">
        <v>392</v>
      </c>
      <c r="B36" s="30">
        <f t="shared" si="1"/>
        <v>11474133.860000001</v>
      </c>
      <c r="C36" s="30">
        <f t="shared" si="1"/>
        <v>11474133.860000001</v>
      </c>
      <c r="D36" s="30">
        <f t="shared" si="0"/>
        <v>8210883.2000000002</v>
      </c>
      <c r="E36" s="31">
        <f t="shared" si="2"/>
        <v>10546944.98</v>
      </c>
      <c r="F36" s="31">
        <f t="shared" si="2"/>
        <v>10546944.98</v>
      </c>
      <c r="G36" s="31">
        <f t="shared" si="2"/>
        <v>7807113.9800000004</v>
      </c>
      <c r="H36" s="36">
        <v>8239400</v>
      </c>
      <c r="I36" s="36">
        <v>8239400</v>
      </c>
      <c r="J36" s="33">
        <v>6179552</v>
      </c>
      <c r="K36" s="124"/>
      <c r="L36" s="34"/>
      <c r="M36" s="34"/>
      <c r="N36" s="34"/>
      <c r="O36" s="124"/>
      <c r="P36" s="36">
        <v>2307544.98</v>
      </c>
      <c r="Q36" s="36">
        <v>2307544.98</v>
      </c>
      <c r="R36" s="60">
        <v>1627561.98</v>
      </c>
      <c r="S36" s="124"/>
      <c r="T36" s="34"/>
      <c r="U36" s="34"/>
      <c r="V36" s="34"/>
      <c r="W36" s="124"/>
      <c r="X36" s="38">
        <f t="shared" si="3"/>
        <v>788888.88</v>
      </c>
      <c r="Y36" s="38">
        <f t="shared" si="3"/>
        <v>788888.88</v>
      </c>
      <c r="Z36" s="38">
        <f t="shared" si="3"/>
        <v>310000</v>
      </c>
      <c r="AA36" s="32"/>
      <c r="AB36" s="33"/>
      <c r="AC36" s="33"/>
      <c r="AD36" s="124"/>
      <c r="AE36" s="34"/>
      <c r="AF36" s="33"/>
      <c r="AG36" s="33"/>
      <c r="AH36" s="124"/>
      <c r="AI36" s="33"/>
      <c r="AJ36" s="33"/>
      <c r="AK36" s="33"/>
      <c r="AL36" s="124"/>
      <c r="AM36" s="33"/>
      <c r="AN36" s="33"/>
      <c r="AO36" s="33"/>
      <c r="AP36" s="124"/>
      <c r="AQ36" s="34"/>
      <c r="AR36" s="34"/>
      <c r="AS36" s="34"/>
      <c r="AT36" s="124"/>
      <c r="AU36" s="33"/>
      <c r="AV36" s="33"/>
      <c r="AW36" s="33"/>
      <c r="AX36" s="124"/>
      <c r="AY36" s="34"/>
      <c r="AZ36" s="34"/>
      <c r="BA36" s="34"/>
      <c r="BB36" s="124"/>
      <c r="BC36" s="33"/>
      <c r="BD36" s="33"/>
      <c r="BE36" s="33"/>
      <c r="BF36" s="124"/>
      <c r="BG36" s="33"/>
      <c r="BH36" s="33"/>
      <c r="BI36" s="33"/>
      <c r="BJ36" s="124"/>
      <c r="BK36" s="34"/>
      <c r="BL36" s="34"/>
      <c r="BM36" s="34"/>
      <c r="BN36" s="124"/>
      <c r="BO36" s="33"/>
      <c r="BP36" s="33"/>
      <c r="BQ36" s="61"/>
      <c r="BR36" s="124"/>
      <c r="BS36" s="34"/>
      <c r="BT36" s="34"/>
      <c r="BU36" s="34"/>
      <c r="BV36" s="124"/>
      <c r="BW36" s="34"/>
      <c r="BX36" s="34"/>
      <c r="BY36" s="34"/>
      <c r="BZ36" s="124"/>
      <c r="CA36" s="34"/>
      <c r="CB36" s="34"/>
      <c r="CC36" s="34"/>
      <c r="CD36" s="124"/>
      <c r="CE36" s="33"/>
      <c r="CF36" s="33"/>
      <c r="CG36" s="33"/>
      <c r="CH36" s="124"/>
      <c r="CI36" s="33"/>
      <c r="CJ36" s="33"/>
      <c r="CK36" s="33"/>
      <c r="CL36" s="124"/>
      <c r="CM36" s="34"/>
      <c r="CN36" s="34"/>
      <c r="CO36" s="34"/>
      <c r="CP36" s="119"/>
      <c r="CQ36" s="34"/>
      <c r="CR36" s="34"/>
      <c r="CS36" s="34"/>
      <c r="CT36" s="119"/>
      <c r="CU36" s="34"/>
      <c r="CV36" s="33"/>
      <c r="CW36" s="33"/>
      <c r="CX36" s="124"/>
      <c r="CY36" s="41"/>
      <c r="CZ36" s="41"/>
      <c r="DA36" s="33"/>
      <c r="DB36" s="124"/>
      <c r="DC36" s="34"/>
      <c r="DD36" s="33"/>
      <c r="DE36" s="32"/>
      <c r="DF36" s="124"/>
      <c r="DG36" s="34"/>
      <c r="DH36" s="33"/>
      <c r="DI36" s="32"/>
      <c r="DJ36" s="124"/>
      <c r="DK36" s="34"/>
      <c r="DL36" s="33"/>
      <c r="DM36" s="32"/>
      <c r="DN36" s="124"/>
      <c r="DO36" s="33"/>
      <c r="DP36" s="33"/>
      <c r="DQ36" s="32"/>
      <c r="DR36" s="124"/>
      <c r="DS36" s="34"/>
      <c r="DT36" s="34"/>
      <c r="DU36" s="34"/>
      <c r="DV36" s="120"/>
      <c r="DW36" s="33"/>
      <c r="DX36" s="33"/>
      <c r="DY36" s="33"/>
      <c r="DZ36" s="124"/>
      <c r="EA36" s="33"/>
      <c r="EB36" s="33"/>
      <c r="EC36" s="33"/>
      <c r="ED36" s="124"/>
      <c r="EE36" s="33"/>
      <c r="EF36" s="33"/>
      <c r="EG36" s="33"/>
      <c r="EH36" s="124"/>
      <c r="EI36" s="32"/>
      <c r="EJ36" s="32"/>
      <c r="EK36" s="32"/>
      <c r="EL36" s="124"/>
      <c r="EM36" s="34"/>
      <c r="EN36" s="34"/>
      <c r="EO36" s="34"/>
      <c r="EP36" s="124"/>
      <c r="EQ36" s="34"/>
      <c r="ER36" s="34"/>
      <c r="ES36" s="34"/>
      <c r="ET36" s="120"/>
      <c r="EU36" s="33">
        <v>478888.88</v>
      </c>
      <c r="EV36" s="33">
        <v>478888.88</v>
      </c>
      <c r="EW36" s="33"/>
      <c r="EX36" s="124"/>
      <c r="EY36" s="34"/>
      <c r="EZ36" s="34"/>
      <c r="FA36" s="34"/>
      <c r="FB36" s="124"/>
      <c r="FC36" s="33"/>
      <c r="FD36" s="33"/>
      <c r="FE36" s="32"/>
      <c r="FF36" s="124"/>
      <c r="FG36" s="40"/>
      <c r="FH36" s="40"/>
      <c r="FI36" s="40"/>
      <c r="FJ36" s="124"/>
      <c r="FK36" s="40"/>
      <c r="FL36" s="40"/>
      <c r="FM36" s="40"/>
      <c r="FN36" s="124"/>
      <c r="FO36" s="33"/>
      <c r="FP36" s="33"/>
      <c r="FQ36" s="32"/>
      <c r="FR36" s="124"/>
      <c r="FS36" s="33"/>
      <c r="FT36" s="33"/>
      <c r="FU36" s="33"/>
      <c r="FV36" s="124"/>
      <c r="FW36" s="34"/>
      <c r="FX36" s="34"/>
      <c r="FY36" s="39"/>
      <c r="FZ36" s="124"/>
      <c r="GA36" s="33"/>
      <c r="GB36" s="33"/>
      <c r="GC36" s="32"/>
      <c r="GD36" s="124"/>
      <c r="GE36" s="32"/>
      <c r="GF36" s="32"/>
      <c r="GG36" s="32"/>
      <c r="GH36" s="124"/>
      <c r="GI36" s="32"/>
      <c r="GJ36" s="32"/>
      <c r="GK36" s="32"/>
      <c r="GL36" s="130"/>
      <c r="GM36" s="33"/>
      <c r="GN36" s="33"/>
      <c r="GO36" s="33"/>
      <c r="GP36" s="124"/>
      <c r="GQ36" s="40"/>
      <c r="GR36" s="37"/>
      <c r="GS36" s="32"/>
      <c r="GT36" s="124"/>
      <c r="GU36" s="34"/>
      <c r="GV36" s="33"/>
      <c r="GW36" s="32"/>
      <c r="GX36" s="130"/>
      <c r="GY36" s="33"/>
      <c r="GZ36" s="33"/>
      <c r="HA36" s="33"/>
      <c r="HB36" s="130"/>
      <c r="HC36" s="34"/>
      <c r="HD36" s="34"/>
      <c r="HE36" s="34"/>
      <c r="HF36" s="124"/>
      <c r="HG36" s="33"/>
      <c r="HH36" s="33"/>
      <c r="HI36" s="33"/>
      <c r="HJ36" s="124"/>
      <c r="HK36" s="33"/>
      <c r="HL36" s="33"/>
      <c r="HM36" s="32"/>
      <c r="HN36" s="124"/>
      <c r="HO36" s="32"/>
      <c r="HP36" s="32"/>
      <c r="HQ36" s="32"/>
      <c r="HR36" s="124"/>
      <c r="HS36" s="34"/>
      <c r="HT36" s="33"/>
      <c r="HU36" s="32"/>
      <c r="HV36" s="124"/>
      <c r="HW36" s="34"/>
      <c r="HX36" s="34"/>
      <c r="HY36" s="34"/>
      <c r="HZ36" s="124"/>
      <c r="IA36" s="34"/>
      <c r="IB36" s="34"/>
      <c r="IC36" s="34"/>
      <c r="ID36" s="119"/>
      <c r="IE36" s="34"/>
      <c r="IF36" s="32"/>
      <c r="IG36" s="32"/>
      <c r="IH36" s="124"/>
      <c r="II36" s="34"/>
      <c r="IJ36" s="33"/>
      <c r="IK36" s="33"/>
      <c r="IL36" s="124"/>
      <c r="IM36" s="33"/>
      <c r="IN36" s="33"/>
      <c r="IO36" s="33"/>
      <c r="IP36" s="124"/>
      <c r="IQ36" s="45"/>
      <c r="IR36" s="46"/>
      <c r="IS36" s="33"/>
      <c r="IT36" s="127"/>
      <c r="IU36" s="33"/>
      <c r="IV36" s="33"/>
      <c r="IW36" s="33"/>
      <c r="IX36" s="124"/>
      <c r="IY36" s="34">
        <v>310000</v>
      </c>
      <c r="IZ36" s="33">
        <v>310000</v>
      </c>
      <c r="JA36" s="33">
        <v>310000</v>
      </c>
      <c r="JB36" s="127"/>
      <c r="JC36" s="34"/>
      <c r="JD36" s="34"/>
      <c r="JE36" s="34"/>
      <c r="JF36" s="124"/>
      <c r="JG36" s="34"/>
      <c r="JH36" s="34"/>
      <c r="JI36" s="33"/>
      <c r="JJ36" s="127"/>
      <c r="JK36" s="34"/>
      <c r="JL36" s="34"/>
      <c r="JM36" s="34"/>
      <c r="JN36" s="127"/>
      <c r="JO36" s="34"/>
      <c r="JP36" s="34"/>
      <c r="JQ36" s="34"/>
      <c r="JR36" s="119"/>
      <c r="JS36" s="33"/>
      <c r="JT36" s="33"/>
      <c r="JU36" s="33"/>
      <c r="JV36" s="127"/>
      <c r="JW36" s="34"/>
      <c r="JX36" s="33"/>
      <c r="JY36" s="33"/>
      <c r="JZ36" s="127"/>
      <c r="KA36" s="34"/>
      <c r="KB36" s="32"/>
      <c r="KC36" s="32"/>
      <c r="KD36" s="127"/>
      <c r="KE36" s="50"/>
      <c r="KF36" s="50"/>
      <c r="KG36" s="50"/>
      <c r="KH36" s="127"/>
      <c r="KI36" s="34"/>
      <c r="KJ36" s="34"/>
      <c r="KK36" s="34"/>
      <c r="KL36" s="127"/>
      <c r="KM36" s="34"/>
      <c r="KN36" s="36"/>
      <c r="KO36" s="32"/>
      <c r="KP36" s="127"/>
      <c r="KQ36" s="50"/>
      <c r="KR36" s="50"/>
      <c r="KS36" s="50"/>
      <c r="KT36" s="127"/>
      <c r="KU36" s="50"/>
      <c r="KV36" s="50"/>
      <c r="KW36" s="50"/>
      <c r="KX36" s="127"/>
      <c r="KY36" s="34"/>
      <c r="KZ36" s="34"/>
      <c r="LA36" s="33"/>
      <c r="LB36" s="127"/>
      <c r="LC36" s="34"/>
      <c r="LD36" s="39"/>
      <c r="LE36" s="34"/>
      <c r="LF36" s="127"/>
      <c r="LG36" s="34"/>
      <c r="LH36" s="34"/>
      <c r="LI36" s="33"/>
      <c r="LJ36" s="127"/>
      <c r="LK36" s="34"/>
      <c r="LL36" s="33"/>
      <c r="LM36" s="32"/>
      <c r="LN36" s="127"/>
      <c r="LO36" s="34"/>
      <c r="LP36" s="33"/>
      <c r="LQ36" s="33"/>
      <c r="LR36" s="127"/>
      <c r="LS36" s="50"/>
      <c r="LT36" s="50"/>
      <c r="LU36" s="50"/>
      <c r="LV36" s="127"/>
      <c r="LW36" s="50"/>
      <c r="LX36" s="50"/>
      <c r="LY36" s="50"/>
      <c r="LZ36" s="127"/>
      <c r="MA36" s="34"/>
      <c r="MB36" s="34"/>
      <c r="MC36" s="34"/>
      <c r="MD36" s="127"/>
      <c r="ME36" s="40"/>
      <c r="MF36" s="50"/>
      <c r="MG36" s="50"/>
      <c r="MH36" s="127"/>
      <c r="MI36" s="40"/>
      <c r="MJ36" s="50"/>
      <c r="MK36" s="50"/>
      <c r="ML36" s="127"/>
      <c r="MM36" s="34"/>
      <c r="MN36" s="34"/>
      <c r="MO36" s="34"/>
      <c r="MP36" s="127"/>
      <c r="MQ36" s="33"/>
      <c r="MR36" s="33"/>
      <c r="MS36" s="33"/>
      <c r="MT36" s="127"/>
      <c r="MU36" s="34"/>
      <c r="MV36" s="34"/>
      <c r="MW36" s="34"/>
      <c r="MX36" s="124"/>
      <c r="MY36" s="34"/>
      <c r="MZ36" s="33"/>
      <c r="NA36" s="33"/>
      <c r="NB36" s="124"/>
      <c r="NC36" s="52">
        <f t="shared" si="4"/>
        <v>138300</v>
      </c>
      <c r="ND36" s="52">
        <f t="shared" si="4"/>
        <v>138300</v>
      </c>
      <c r="NE36" s="52">
        <f t="shared" si="4"/>
        <v>93769.22</v>
      </c>
      <c r="NF36" s="53"/>
      <c r="NG36" s="33"/>
      <c r="NH36" s="33"/>
      <c r="NI36" s="127"/>
      <c r="NJ36" s="34"/>
      <c r="NK36" s="33"/>
      <c r="NL36" s="33"/>
      <c r="NM36" s="127"/>
      <c r="NN36" s="33"/>
      <c r="NO36" s="33"/>
      <c r="NP36" s="33"/>
      <c r="NQ36" s="127"/>
      <c r="NR36" s="34"/>
      <c r="NS36" s="34"/>
      <c r="NT36" s="34"/>
      <c r="NU36" s="127"/>
      <c r="NV36" s="34"/>
      <c r="NW36" s="33"/>
      <c r="NX36" s="33"/>
      <c r="NY36" s="127"/>
      <c r="NZ36" s="34"/>
      <c r="OA36" s="34"/>
      <c r="OB36" s="33"/>
      <c r="OC36" s="127"/>
      <c r="OD36" s="34"/>
      <c r="OE36" s="34"/>
      <c r="OF36" s="33"/>
      <c r="OG36" s="127"/>
      <c r="OH36" s="34"/>
      <c r="OI36" s="34"/>
      <c r="OJ36" s="33"/>
      <c r="OK36" s="127"/>
      <c r="OL36" s="34"/>
      <c r="OM36" s="34"/>
      <c r="ON36" s="32"/>
      <c r="OO36" s="127"/>
      <c r="OP36" s="34"/>
      <c r="OQ36" s="34"/>
      <c r="OR36" s="34"/>
      <c r="OS36" s="127"/>
      <c r="OT36" s="34"/>
      <c r="OU36" s="34"/>
      <c r="OV36" s="32"/>
      <c r="OW36" s="127"/>
      <c r="OX36" s="34"/>
      <c r="OY36" s="34"/>
      <c r="OZ36" s="33"/>
      <c r="PA36" s="127"/>
      <c r="PB36" s="34"/>
      <c r="PC36" s="34"/>
      <c r="PD36" s="33"/>
      <c r="PE36" s="127"/>
      <c r="PF36" s="34"/>
      <c r="PG36" s="34"/>
      <c r="PH36" s="33"/>
      <c r="PI36" s="127"/>
      <c r="PJ36" s="34"/>
      <c r="PK36" s="33"/>
      <c r="PL36" s="32"/>
      <c r="PM36" s="127"/>
      <c r="PN36" s="34"/>
      <c r="PO36" s="33"/>
      <c r="PP36" s="33"/>
      <c r="PQ36" s="127"/>
      <c r="PR36" s="34">
        <v>138300</v>
      </c>
      <c r="PS36" s="34">
        <v>138300</v>
      </c>
      <c r="PT36" s="34">
        <v>93769.22</v>
      </c>
      <c r="PU36" s="127"/>
      <c r="PV36" s="34"/>
      <c r="PW36" s="34"/>
      <c r="PX36" s="33"/>
      <c r="PY36" s="124"/>
      <c r="PZ36" s="55">
        <f t="shared" si="5"/>
        <v>0</v>
      </c>
      <c r="QA36" s="55">
        <f t="shared" si="5"/>
        <v>0</v>
      </c>
      <c r="QB36" s="55">
        <f t="shared" si="5"/>
        <v>0</v>
      </c>
      <c r="QC36" s="53"/>
      <c r="QD36" s="53"/>
      <c r="QE36" s="32"/>
      <c r="QF36" s="127"/>
      <c r="QG36" s="34"/>
      <c r="QH36" s="34"/>
      <c r="QI36" s="34"/>
      <c r="QJ36" s="124"/>
      <c r="QK36" s="56"/>
      <c r="QL36" s="63"/>
      <c r="QM36" s="32"/>
      <c r="QN36" s="127"/>
      <c r="QO36" s="50"/>
      <c r="QP36" s="50"/>
      <c r="QQ36" s="50"/>
      <c r="QR36" s="120"/>
      <c r="QS36" s="34"/>
      <c r="QT36" s="34"/>
      <c r="QU36" s="34"/>
      <c r="QV36" s="124"/>
      <c r="QW36" s="34"/>
      <c r="QX36" s="34"/>
      <c r="QY36" s="32"/>
      <c r="QZ36" s="124"/>
      <c r="RA36" s="53"/>
      <c r="RB36" s="53"/>
      <c r="RC36" s="53"/>
      <c r="RD36" s="120"/>
      <c r="RE36" s="40"/>
      <c r="RF36" s="40"/>
      <c r="RG36" s="40"/>
      <c r="RH36" s="120"/>
      <c r="RI36" s="40"/>
      <c r="RJ36" s="40"/>
      <c r="RK36" s="40"/>
      <c r="RL36" s="120"/>
      <c r="RM36" s="40"/>
      <c r="RN36" s="33"/>
      <c r="RO36" s="32"/>
      <c r="RP36" s="124"/>
      <c r="RQ36" s="34"/>
      <c r="RR36" s="34"/>
      <c r="RS36" s="32"/>
      <c r="RT36" s="124"/>
      <c r="RU36" s="40"/>
      <c r="RV36" s="40"/>
      <c r="RW36" s="40"/>
      <c r="RX36" s="120"/>
      <c r="RY36" s="40"/>
      <c r="RZ36" s="40"/>
      <c r="SA36" s="32"/>
      <c r="SB36" s="124"/>
      <c r="SC36" s="40"/>
      <c r="SD36" s="40"/>
      <c r="SE36" s="32"/>
      <c r="SF36" s="124"/>
      <c r="SG36" s="40"/>
      <c r="SH36" s="40"/>
      <c r="SI36" s="32"/>
      <c r="SJ36" s="119"/>
      <c r="SK36" s="58"/>
      <c r="SL36" s="58"/>
      <c r="SM36" s="58"/>
      <c r="SN36" s="59"/>
      <c r="SO36" s="59"/>
      <c r="SP36" s="58"/>
      <c r="SQ36" s="58"/>
      <c r="SR36" s="58"/>
      <c r="SS36" s="58"/>
      <c r="ST36" s="58"/>
      <c r="SU36" s="58"/>
      <c r="SV36" s="58"/>
      <c r="SW36" s="58"/>
      <c r="SX36" s="58"/>
      <c r="SY36" s="58"/>
      <c r="SZ36" s="58"/>
      <c r="TA36" s="58"/>
      <c r="TB36" s="58"/>
      <c r="TC36" s="58"/>
      <c r="TD36" s="59"/>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5"/>
      <c r="WI36" s="5"/>
      <c r="WJ36" s="5"/>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row>
    <row r="37" spans="1:909" x14ac:dyDescent="0.25">
      <c r="A37" s="29" t="s">
        <v>393</v>
      </c>
      <c r="B37" s="30">
        <f t="shared" si="1"/>
        <v>5912088.2199999997</v>
      </c>
      <c r="C37" s="30">
        <f t="shared" si="1"/>
        <v>5912088.2199999997</v>
      </c>
      <c r="D37" s="30">
        <f t="shared" si="0"/>
        <v>4467510.88</v>
      </c>
      <c r="E37" s="31">
        <f t="shared" si="2"/>
        <v>5413788.2199999997</v>
      </c>
      <c r="F37" s="31">
        <f t="shared" si="2"/>
        <v>5413788.2199999997</v>
      </c>
      <c r="G37" s="31">
        <f t="shared" si="2"/>
        <v>4017870.2199999997</v>
      </c>
      <c r="H37" s="36">
        <v>4366100</v>
      </c>
      <c r="I37" s="36">
        <v>4366100</v>
      </c>
      <c r="J37" s="33">
        <v>3274577</v>
      </c>
      <c r="K37" s="124"/>
      <c r="L37" s="34"/>
      <c r="M37" s="34"/>
      <c r="N37" s="34"/>
      <c r="O37" s="124"/>
      <c r="P37" s="36">
        <v>1047688.22</v>
      </c>
      <c r="Q37" s="36">
        <v>1047688.22</v>
      </c>
      <c r="R37" s="60">
        <v>743293.22</v>
      </c>
      <c r="S37" s="124"/>
      <c r="T37" s="34"/>
      <c r="U37" s="34"/>
      <c r="V37" s="34"/>
      <c r="W37" s="124"/>
      <c r="X37" s="38">
        <f t="shared" si="3"/>
        <v>360000</v>
      </c>
      <c r="Y37" s="38">
        <f t="shared" si="3"/>
        <v>360000</v>
      </c>
      <c r="Z37" s="38">
        <f t="shared" si="3"/>
        <v>360000</v>
      </c>
      <c r="AA37" s="32"/>
      <c r="AB37" s="33"/>
      <c r="AC37" s="33"/>
      <c r="AD37" s="124"/>
      <c r="AE37" s="34"/>
      <c r="AF37" s="33"/>
      <c r="AG37" s="33"/>
      <c r="AH37" s="124"/>
      <c r="AI37" s="33"/>
      <c r="AJ37" s="33"/>
      <c r="AK37" s="33"/>
      <c r="AL37" s="124"/>
      <c r="AM37" s="33"/>
      <c r="AN37" s="33"/>
      <c r="AO37" s="33"/>
      <c r="AP37" s="124"/>
      <c r="AQ37" s="34"/>
      <c r="AR37" s="34"/>
      <c r="AS37" s="34"/>
      <c r="AT37" s="124"/>
      <c r="AU37" s="33"/>
      <c r="AV37" s="33"/>
      <c r="AW37" s="33"/>
      <c r="AX37" s="124"/>
      <c r="AY37" s="34"/>
      <c r="AZ37" s="34"/>
      <c r="BA37" s="34"/>
      <c r="BB37" s="124"/>
      <c r="BC37" s="33"/>
      <c r="BD37" s="33"/>
      <c r="BE37" s="33"/>
      <c r="BF37" s="124"/>
      <c r="BG37" s="33"/>
      <c r="BH37" s="33"/>
      <c r="BI37" s="33"/>
      <c r="BJ37" s="124"/>
      <c r="BK37" s="34"/>
      <c r="BL37" s="34"/>
      <c r="BM37" s="34"/>
      <c r="BN37" s="124"/>
      <c r="BO37" s="33"/>
      <c r="BP37" s="33"/>
      <c r="BQ37" s="61"/>
      <c r="BR37" s="124"/>
      <c r="BS37" s="34"/>
      <c r="BT37" s="34"/>
      <c r="BU37" s="34"/>
      <c r="BV37" s="124"/>
      <c r="BW37" s="34"/>
      <c r="BX37" s="34"/>
      <c r="BY37" s="34"/>
      <c r="BZ37" s="124"/>
      <c r="CA37" s="34"/>
      <c r="CB37" s="34"/>
      <c r="CC37" s="34"/>
      <c r="CD37" s="124"/>
      <c r="CE37" s="33"/>
      <c r="CF37" s="33"/>
      <c r="CG37" s="33"/>
      <c r="CH37" s="124"/>
      <c r="CI37" s="33"/>
      <c r="CJ37" s="33"/>
      <c r="CK37" s="33"/>
      <c r="CL37" s="124"/>
      <c r="CM37" s="34"/>
      <c r="CN37" s="34"/>
      <c r="CO37" s="34"/>
      <c r="CP37" s="119"/>
      <c r="CQ37" s="34"/>
      <c r="CR37" s="34"/>
      <c r="CS37" s="34"/>
      <c r="CT37" s="119"/>
      <c r="CU37" s="34"/>
      <c r="CV37" s="33"/>
      <c r="CW37" s="33"/>
      <c r="CX37" s="124"/>
      <c r="CY37" s="41"/>
      <c r="CZ37" s="41"/>
      <c r="DA37" s="33"/>
      <c r="DB37" s="124"/>
      <c r="DC37" s="34"/>
      <c r="DD37" s="33"/>
      <c r="DE37" s="32"/>
      <c r="DF37" s="124"/>
      <c r="DG37" s="34"/>
      <c r="DH37" s="33"/>
      <c r="DI37" s="32"/>
      <c r="DJ37" s="124"/>
      <c r="DK37" s="34"/>
      <c r="DL37" s="33"/>
      <c r="DM37" s="32"/>
      <c r="DN37" s="124"/>
      <c r="DO37" s="33"/>
      <c r="DP37" s="33"/>
      <c r="DQ37" s="32"/>
      <c r="DR37" s="124"/>
      <c r="DS37" s="34"/>
      <c r="DT37" s="34"/>
      <c r="DU37" s="34"/>
      <c r="DV37" s="120"/>
      <c r="DW37" s="33"/>
      <c r="DX37" s="33"/>
      <c r="DY37" s="33"/>
      <c r="DZ37" s="124"/>
      <c r="EA37" s="33"/>
      <c r="EB37" s="33"/>
      <c r="EC37" s="33"/>
      <c r="ED37" s="124"/>
      <c r="EE37" s="33"/>
      <c r="EF37" s="33"/>
      <c r="EG37" s="33"/>
      <c r="EH37" s="124"/>
      <c r="EI37" s="32"/>
      <c r="EJ37" s="32"/>
      <c r="EK37" s="32"/>
      <c r="EL37" s="124"/>
      <c r="EM37" s="34"/>
      <c r="EN37" s="34"/>
      <c r="EO37" s="34"/>
      <c r="EP37" s="124"/>
      <c r="EQ37" s="34"/>
      <c r="ER37" s="34"/>
      <c r="ES37" s="34"/>
      <c r="ET37" s="120"/>
      <c r="EU37" s="33"/>
      <c r="EV37" s="33"/>
      <c r="EW37" s="33"/>
      <c r="EX37" s="124"/>
      <c r="EY37" s="34"/>
      <c r="EZ37" s="34"/>
      <c r="FA37" s="34"/>
      <c r="FB37" s="124"/>
      <c r="FC37" s="33"/>
      <c r="FD37" s="33"/>
      <c r="FE37" s="32"/>
      <c r="FF37" s="124"/>
      <c r="FG37" s="40"/>
      <c r="FH37" s="40"/>
      <c r="FI37" s="40"/>
      <c r="FJ37" s="124"/>
      <c r="FK37" s="40"/>
      <c r="FL37" s="40"/>
      <c r="FM37" s="40"/>
      <c r="FN37" s="124"/>
      <c r="FO37" s="33"/>
      <c r="FP37" s="33"/>
      <c r="FQ37" s="32"/>
      <c r="FR37" s="124"/>
      <c r="FS37" s="33"/>
      <c r="FT37" s="33"/>
      <c r="FU37" s="33"/>
      <c r="FV37" s="124"/>
      <c r="FW37" s="34"/>
      <c r="FX37" s="34"/>
      <c r="FY37" s="39"/>
      <c r="FZ37" s="124"/>
      <c r="GA37" s="33"/>
      <c r="GB37" s="33"/>
      <c r="GC37" s="32"/>
      <c r="GD37" s="124"/>
      <c r="GE37" s="32"/>
      <c r="GF37" s="32"/>
      <c r="GG37" s="32"/>
      <c r="GH37" s="124"/>
      <c r="GI37" s="32"/>
      <c r="GJ37" s="32"/>
      <c r="GK37" s="32"/>
      <c r="GL37" s="130"/>
      <c r="GM37" s="33"/>
      <c r="GN37" s="33"/>
      <c r="GO37" s="33"/>
      <c r="GP37" s="124"/>
      <c r="GQ37" s="40"/>
      <c r="GR37" s="37"/>
      <c r="GS37" s="32"/>
      <c r="GT37" s="124"/>
      <c r="GU37" s="34"/>
      <c r="GV37" s="33"/>
      <c r="GW37" s="32"/>
      <c r="GX37" s="130"/>
      <c r="GY37" s="33"/>
      <c r="GZ37" s="33"/>
      <c r="HA37" s="33"/>
      <c r="HB37" s="130"/>
      <c r="HC37" s="34"/>
      <c r="HD37" s="34"/>
      <c r="HE37" s="34"/>
      <c r="HF37" s="124"/>
      <c r="HG37" s="33"/>
      <c r="HH37" s="33"/>
      <c r="HI37" s="33"/>
      <c r="HJ37" s="124"/>
      <c r="HK37" s="33"/>
      <c r="HL37" s="33"/>
      <c r="HM37" s="32"/>
      <c r="HN37" s="124"/>
      <c r="HO37" s="32"/>
      <c r="HP37" s="32"/>
      <c r="HQ37" s="32"/>
      <c r="HR37" s="124"/>
      <c r="HS37" s="34"/>
      <c r="HT37" s="33"/>
      <c r="HU37" s="32"/>
      <c r="HV37" s="124"/>
      <c r="HW37" s="34"/>
      <c r="HX37" s="34"/>
      <c r="HY37" s="34"/>
      <c r="HZ37" s="124"/>
      <c r="IA37" s="34"/>
      <c r="IB37" s="34"/>
      <c r="IC37" s="34"/>
      <c r="ID37" s="119"/>
      <c r="IE37" s="34"/>
      <c r="IF37" s="32"/>
      <c r="IG37" s="32"/>
      <c r="IH37" s="124"/>
      <c r="II37" s="34"/>
      <c r="IJ37" s="33"/>
      <c r="IK37" s="33"/>
      <c r="IL37" s="124"/>
      <c r="IM37" s="33"/>
      <c r="IN37" s="33"/>
      <c r="IO37" s="33"/>
      <c r="IP37" s="124"/>
      <c r="IQ37" s="45"/>
      <c r="IR37" s="46"/>
      <c r="IS37" s="33"/>
      <c r="IT37" s="127"/>
      <c r="IU37" s="33">
        <v>70000</v>
      </c>
      <c r="IV37" s="33">
        <v>70000</v>
      </c>
      <c r="IW37" s="33">
        <v>70000</v>
      </c>
      <c r="IX37" s="124"/>
      <c r="IY37" s="34">
        <v>290000</v>
      </c>
      <c r="IZ37" s="33">
        <v>290000</v>
      </c>
      <c r="JA37" s="33">
        <v>290000</v>
      </c>
      <c r="JB37" s="127"/>
      <c r="JC37" s="34"/>
      <c r="JD37" s="34"/>
      <c r="JE37" s="34"/>
      <c r="JF37" s="124"/>
      <c r="JG37" s="34"/>
      <c r="JH37" s="34"/>
      <c r="JI37" s="33"/>
      <c r="JJ37" s="127"/>
      <c r="JK37" s="34"/>
      <c r="JL37" s="34"/>
      <c r="JM37" s="34"/>
      <c r="JN37" s="127"/>
      <c r="JO37" s="34"/>
      <c r="JP37" s="34"/>
      <c r="JQ37" s="34"/>
      <c r="JR37" s="119"/>
      <c r="JS37" s="33"/>
      <c r="JT37" s="33"/>
      <c r="JU37" s="33"/>
      <c r="JV37" s="127"/>
      <c r="JW37" s="34"/>
      <c r="JX37" s="33"/>
      <c r="JY37" s="33"/>
      <c r="JZ37" s="127"/>
      <c r="KA37" s="34"/>
      <c r="KB37" s="32"/>
      <c r="KC37" s="32"/>
      <c r="KD37" s="127"/>
      <c r="KE37" s="50"/>
      <c r="KF37" s="50"/>
      <c r="KG37" s="50"/>
      <c r="KH37" s="127"/>
      <c r="KI37" s="34"/>
      <c r="KJ37" s="34"/>
      <c r="KK37" s="34"/>
      <c r="KL37" s="127"/>
      <c r="KM37" s="34"/>
      <c r="KN37" s="36"/>
      <c r="KO37" s="32"/>
      <c r="KP37" s="127"/>
      <c r="KQ37" s="50"/>
      <c r="KR37" s="50"/>
      <c r="KS37" s="50"/>
      <c r="KT37" s="127"/>
      <c r="KU37" s="50"/>
      <c r="KV37" s="50"/>
      <c r="KW37" s="50"/>
      <c r="KX37" s="127"/>
      <c r="KY37" s="34"/>
      <c r="KZ37" s="34"/>
      <c r="LA37" s="33"/>
      <c r="LB37" s="127"/>
      <c r="LC37" s="34"/>
      <c r="LD37" s="39"/>
      <c r="LE37" s="34"/>
      <c r="LF37" s="127"/>
      <c r="LG37" s="34"/>
      <c r="LH37" s="34"/>
      <c r="LI37" s="33"/>
      <c r="LJ37" s="127"/>
      <c r="LK37" s="34"/>
      <c r="LL37" s="33"/>
      <c r="LM37" s="32"/>
      <c r="LN37" s="127"/>
      <c r="LO37" s="34"/>
      <c r="LP37" s="33"/>
      <c r="LQ37" s="33"/>
      <c r="LR37" s="127"/>
      <c r="LS37" s="50"/>
      <c r="LT37" s="50"/>
      <c r="LU37" s="50"/>
      <c r="LV37" s="127"/>
      <c r="LW37" s="50"/>
      <c r="LX37" s="50"/>
      <c r="LY37" s="50"/>
      <c r="LZ37" s="127"/>
      <c r="MA37" s="34"/>
      <c r="MB37" s="34"/>
      <c r="MC37" s="34"/>
      <c r="MD37" s="127"/>
      <c r="ME37" s="40"/>
      <c r="MF37" s="50"/>
      <c r="MG37" s="50"/>
      <c r="MH37" s="127"/>
      <c r="MI37" s="40"/>
      <c r="MJ37" s="50"/>
      <c r="MK37" s="50"/>
      <c r="ML37" s="127"/>
      <c r="MM37" s="34"/>
      <c r="MN37" s="34"/>
      <c r="MO37" s="34"/>
      <c r="MP37" s="127"/>
      <c r="MQ37" s="33"/>
      <c r="MR37" s="33"/>
      <c r="MS37" s="33"/>
      <c r="MT37" s="127"/>
      <c r="MU37" s="34"/>
      <c r="MV37" s="34"/>
      <c r="MW37" s="34"/>
      <c r="MX37" s="124"/>
      <c r="MY37" s="34"/>
      <c r="MZ37" s="33"/>
      <c r="NA37" s="33"/>
      <c r="NB37" s="124"/>
      <c r="NC37" s="52">
        <f t="shared" si="4"/>
        <v>138300</v>
      </c>
      <c r="ND37" s="52">
        <f t="shared" si="4"/>
        <v>138300</v>
      </c>
      <c r="NE37" s="52">
        <f t="shared" si="4"/>
        <v>89640.66</v>
      </c>
      <c r="NF37" s="53"/>
      <c r="NG37" s="33"/>
      <c r="NH37" s="33"/>
      <c r="NI37" s="127"/>
      <c r="NJ37" s="34"/>
      <c r="NK37" s="33"/>
      <c r="NL37" s="33"/>
      <c r="NM37" s="127"/>
      <c r="NN37" s="33"/>
      <c r="NO37" s="33"/>
      <c r="NP37" s="33"/>
      <c r="NQ37" s="127"/>
      <c r="NR37" s="34"/>
      <c r="NS37" s="34"/>
      <c r="NT37" s="34"/>
      <c r="NU37" s="127"/>
      <c r="NV37" s="34"/>
      <c r="NW37" s="33"/>
      <c r="NX37" s="33"/>
      <c r="NY37" s="127"/>
      <c r="NZ37" s="34"/>
      <c r="OA37" s="34"/>
      <c r="OB37" s="33"/>
      <c r="OC37" s="127"/>
      <c r="OD37" s="34"/>
      <c r="OE37" s="34"/>
      <c r="OF37" s="33"/>
      <c r="OG37" s="127"/>
      <c r="OH37" s="34"/>
      <c r="OI37" s="34"/>
      <c r="OJ37" s="33"/>
      <c r="OK37" s="127"/>
      <c r="OL37" s="34"/>
      <c r="OM37" s="34"/>
      <c r="ON37" s="32"/>
      <c r="OO37" s="127"/>
      <c r="OP37" s="34"/>
      <c r="OQ37" s="34"/>
      <c r="OR37" s="34"/>
      <c r="OS37" s="127"/>
      <c r="OT37" s="34"/>
      <c r="OU37" s="34"/>
      <c r="OV37" s="32"/>
      <c r="OW37" s="127"/>
      <c r="OX37" s="34"/>
      <c r="OY37" s="34"/>
      <c r="OZ37" s="33"/>
      <c r="PA37" s="127"/>
      <c r="PB37" s="34"/>
      <c r="PC37" s="34"/>
      <c r="PD37" s="33"/>
      <c r="PE37" s="127"/>
      <c r="PF37" s="34"/>
      <c r="PG37" s="34"/>
      <c r="PH37" s="33"/>
      <c r="PI37" s="127"/>
      <c r="PJ37" s="34"/>
      <c r="PK37" s="33"/>
      <c r="PL37" s="32"/>
      <c r="PM37" s="127"/>
      <c r="PN37" s="34"/>
      <c r="PO37" s="33"/>
      <c r="PP37" s="33"/>
      <c r="PQ37" s="127"/>
      <c r="PR37" s="34">
        <v>138300</v>
      </c>
      <c r="PS37" s="34">
        <v>138300</v>
      </c>
      <c r="PT37" s="34">
        <v>89640.66</v>
      </c>
      <c r="PU37" s="127"/>
      <c r="PV37" s="34"/>
      <c r="PW37" s="34"/>
      <c r="PX37" s="33"/>
      <c r="PY37" s="124"/>
      <c r="PZ37" s="55">
        <f t="shared" si="5"/>
        <v>0</v>
      </c>
      <c r="QA37" s="55">
        <f t="shared" si="5"/>
        <v>0</v>
      </c>
      <c r="QB37" s="55">
        <f t="shared" si="5"/>
        <v>0</v>
      </c>
      <c r="QC37" s="53"/>
      <c r="QD37" s="53"/>
      <c r="QE37" s="32"/>
      <c r="QF37" s="127"/>
      <c r="QG37" s="34"/>
      <c r="QH37" s="34"/>
      <c r="QI37" s="34"/>
      <c r="QJ37" s="124"/>
      <c r="QK37" s="56"/>
      <c r="QL37" s="63"/>
      <c r="QM37" s="32"/>
      <c r="QN37" s="127"/>
      <c r="QO37" s="50"/>
      <c r="QP37" s="50"/>
      <c r="QQ37" s="50"/>
      <c r="QR37" s="120"/>
      <c r="QS37" s="34"/>
      <c r="QT37" s="34"/>
      <c r="QU37" s="34"/>
      <c r="QV37" s="124"/>
      <c r="QW37" s="34"/>
      <c r="QX37" s="34"/>
      <c r="QY37" s="32"/>
      <c r="QZ37" s="124"/>
      <c r="RA37" s="53"/>
      <c r="RB37" s="53"/>
      <c r="RC37" s="53"/>
      <c r="RD37" s="120"/>
      <c r="RE37" s="40"/>
      <c r="RF37" s="40"/>
      <c r="RG37" s="40"/>
      <c r="RH37" s="120"/>
      <c r="RI37" s="40"/>
      <c r="RJ37" s="40"/>
      <c r="RK37" s="40"/>
      <c r="RL37" s="120"/>
      <c r="RM37" s="40"/>
      <c r="RN37" s="33"/>
      <c r="RO37" s="32"/>
      <c r="RP37" s="124"/>
      <c r="RQ37" s="34"/>
      <c r="RR37" s="34"/>
      <c r="RS37" s="32"/>
      <c r="RT37" s="124"/>
      <c r="RU37" s="40"/>
      <c r="RV37" s="40"/>
      <c r="RW37" s="40"/>
      <c r="RX37" s="120"/>
      <c r="RY37" s="40"/>
      <c r="RZ37" s="40"/>
      <c r="SA37" s="32"/>
      <c r="SB37" s="124"/>
      <c r="SC37" s="40"/>
      <c r="SD37" s="40"/>
      <c r="SE37" s="32"/>
      <c r="SF37" s="124"/>
      <c r="SG37" s="40"/>
      <c r="SH37" s="40"/>
      <c r="SI37" s="32"/>
      <c r="SJ37" s="119"/>
      <c r="SK37" s="58"/>
      <c r="SL37" s="58"/>
      <c r="SM37" s="58"/>
      <c r="SN37" s="59"/>
      <c r="SO37" s="59"/>
      <c r="SP37" s="58"/>
      <c r="SQ37" s="58"/>
      <c r="SR37" s="58"/>
      <c r="SS37" s="58"/>
      <c r="ST37" s="58"/>
      <c r="SU37" s="58"/>
      <c r="SV37" s="58"/>
      <c r="SW37" s="58"/>
      <c r="SX37" s="58"/>
      <c r="SY37" s="58"/>
      <c r="SZ37" s="58"/>
      <c r="TA37" s="58"/>
      <c r="TB37" s="58"/>
      <c r="TC37" s="58"/>
      <c r="TD37" s="59"/>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5"/>
      <c r="WI37" s="5"/>
      <c r="WJ37" s="5"/>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row>
    <row r="38" spans="1:909" x14ac:dyDescent="0.25">
      <c r="A38" s="29" t="s">
        <v>394</v>
      </c>
      <c r="B38" s="30">
        <f t="shared" si="1"/>
        <v>10059027.290000001</v>
      </c>
      <c r="C38" s="30">
        <f t="shared" si="1"/>
        <v>10059027.290000001</v>
      </c>
      <c r="D38" s="30">
        <f t="shared" si="0"/>
        <v>7436494.4500000002</v>
      </c>
      <c r="E38" s="31">
        <f t="shared" si="2"/>
        <v>8089333.5700000003</v>
      </c>
      <c r="F38" s="31">
        <f t="shared" si="2"/>
        <v>8089333.5700000003</v>
      </c>
      <c r="G38" s="31">
        <f t="shared" si="2"/>
        <v>5996854.5700000003</v>
      </c>
      <c r="H38" s="36">
        <v>6488600</v>
      </c>
      <c r="I38" s="36">
        <v>6488600</v>
      </c>
      <c r="J38" s="33">
        <v>4866452</v>
      </c>
      <c r="K38" s="124"/>
      <c r="L38" s="34"/>
      <c r="M38" s="34"/>
      <c r="N38" s="34"/>
      <c r="O38" s="124"/>
      <c r="P38" s="36">
        <v>1600733.57</v>
      </c>
      <c r="Q38" s="36">
        <v>1600733.57</v>
      </c>
      <c r="R38" s="60">
        <v>1130402.57</v>
      </c>
      <c r="S38" s="124"/>
      <c r="T38" s="34"/>
      <c r="U38" s="34"/>
      <c r="V38" s="34"/>
      <c r="W38" s="124"/>
      <c r="X38" s="38">
        <f t="shared" si="3"/>
        <v>1831393.72</v>
      </c>
      <c r="Y38" s="38">
        <f t="shared" si="3"/>
        <v>1831393.72</v>
      </c>
      <c r="Z38" s="38">
        <f t="shared" si="3"/>
        <v>1349448.8399999999</v>
      </c>
      <c r="AA38" s="32"/>
      <c r="AB38" s="33"/>
      <c r="AC38" s="33"/>
      <c r="AD38" s="124"/>
      <c r="AE38" s="34"/>
      <c r="AF38" s="33"/>
      <c r="AG38" s="33"/>
      <c r="AH38" s="124"/>
      <c r="AI38" s="33"/>
      <c r="AJ38" s="33"/>
      <c r="AK38" s="33"/>
      <c r="AL38" s="124"/>
      <c r="AM38" s="33"/>
      <c r="AN38" s="33"/>
      <c r="AO38" s="33"/>
      <c r="AP38" s="124"/>
      <c r="AQ38" s="34"/>
      <c r="AR38" s="34"/>
      <c r="AS38" s="34"/>
      <c r="AT38" s="124"/>
      <c r="AU38" s="33"/>
      <c r="AV38" s="33"/>
      <c r="AW38" s="33"/>
      <c r="AX38" s="124"/>
      <c r="AY38" s="34"/>
      <c r="AZ38" s="34"/>
      <c r="BA38" s="34"/>
      <c r="BB38" s="124"/>
      <c r="BC38" s="33"/>
      <c r="BD38" s="33"/>
      <c r="BE38" s="33"/>
      <c r="BF38" s="124"/>
      <c r="BG38" s="33"/>
      <c r="BH38" s="33"/>
      <c r="BI38" s="33"/>
      <c r="BJ38" s="124"/>
      <c r="BK38" s="34"/>
      <c r="BL38" s="34"/>
      <c r="BM38" s="34"/>
      <c r="BN38" s="124"/>
      <c r="BO38" s="33"/>
      <c r="BP38" s="33"/>
      <c r="BQ38" s="61"/>
      <c r="BR38" s="124"/>
      <c r="BS38" s="34"/>
      <c r="BT38" s="34"/>
      <c r="BU38" s="34"/>
      <c r="BV38" s="124"/>
      <c r="BW38" s="34"/>
      <c r="BX38" s="34"/>
      <c r="BY38" s="34"/>
      <c r="BZ38" s="124"/>
      <c r="CA38" s="34"/>
      <c r="CB38" s="34"/>
      <c r="CC38" s="34"/>
      <c r="CD38" s="124"/>
      <c r="CE38" s="33"/>
      <c r="CF38" s="33"/>
      <c r="CG38" s="33"/>
      <c r="CH38" s="124"/>
      <c r="CI38" s="33"/>
      <c r="CJ38" s="33"/>
      <c r="CK38" s="33"/>
      <c r="CL38" s="124"/>
      <c r="CM38" s="34"/>
      <c r="CN38" s="34"/>
      <c r="CO38" s="34"/>
      <c r="CP38" s="119"/>
      <c r="CQ38" s="34"/>
      <c r="CR38" s="34"/>
      <c r="CS38" s="34"/>
      <c r="CT38" s="119"/>
      <c r="CU38" s="34"/>
      <c r="CV38" s="33"/>
      <c r="CW38" s="33"/>
      <c r="CX38" s="124"/>
      <c r="CY38" s="41"/>
      <c r="CZ38" s="41"/>
      <c r="DA38" s="33"/>
      <c r="DB38" s="124"/>
      <c r="DC38" s="34"/>
      <c r="DD38" s="33"/>
      <c r="DE38" s="32"/>
      <c r="DF38" s="124"/>
      <c r="DG38" s="34"/>
      <c r="DH38" s="33"/>
      <c r="DI38" s="32"/>
      <c r="DJ38" s="124"/>
      <c r="DK38" s="34"/>
      <c r="DL38" s="33"/>
      <c r="DM38" s="32"/>
      <c r="DN38" s="124"/>
      <c r="DO38" s="33"/>
      <c r="DP38" s="33"/>
      <c r="DQ38" s="32"/>
      <c r="DR38" s="124"/>
      <c r="DS38" s="34"/>
      <c r="DT38" s="34"/>
      <c r="DU38" s="34"/>
      <c r="DV38" s="120"/>
      <c r="DW38" s="33"/>
      <c r="DX38" s="33"/>
      <c r="DY38" s="33"/>
      <c r="DZ38" s="124"/>
      <c r="EA38" s="33"/>
      <c r="EB38" s="33"/>
      <c r="EC38" s="33"/>
      <c r="ED38" s="124"/>
      <c r="EE38" s="33"/>
      <c r="EF38" s="33"/>
      <c r="EG38" s="33"/>
      <c r="EH38" s="124"/>
      <c r="EI38" s="32"/>
      <c r="EJ38" s="32"/>
      <c r="EK38" s="32"/>
      <c r="EL38" s="124"/>
      <c r="EM38" s="34"/>
      <c r="EN38" s="34"/>
      <c r="EO38" s="34"/>
      <c r="EP38" s="124"/>
      <c r="EQ38" s="34"/>
      <c r="ER38" s="34"/>
      <c r="ES38" s="34"/>
      <c r="ET38" s="120"/>
      <c r="EU38" s="33"/>
      <c r="EV38" s="33"/>
      <c r="EW38" s="33"/>
      <c r="EX38" s="124"/>
      <c r="EY38" s="34"/>
      <c r="EZ38" s="34"/>
      <c r="FA38" s="34"/>
      <c r="FB38" s="124"/>
      <c r="FC38" s="33"/>
      <c r="FD38" s="33"/>
      <c r="FE38" s="32"/>
      <c r="FF38" s="124"/>
      <c r="FG38" s="40"/>
      <c r="FH38" s="40"/>
      <c r="FI38" s="40"/>
      <c r="FJ38" s="124"/>
      <c r="FK38" s="40"/>
      <c r="FL38" s="40"/>
      <c r="FM38" s="40"/>
      <c r="FN38" s="124"/>
      <c r="FO38" s="33"/>
      <c r="FP38" s="33"/>
      <c r="FQ38" s="32"/>
      <c r="FR38" s="124"/>
      <c r="FS38" s="33"/>
      <c r="FT38" s="33"/>
      <c r="FU38" s="33"/>
      <c r="FV38" s="124"/>
      <c r="FW38" s="34"/>
      <c r="FX38" s="34"/>
      <c r="FY38" s="39"/>
      <c r="FZ38" s="124"/>
      <c r="GA38" s="33"/>
      <c r="GB38" s="33"/>
      <c r="GC38" s="32"/>
      <c r="GD38" s="124"/>
      <c r="GE38" s="32"/>
      <c r="GF38" s="32"/>
      <c r="GG38" s="32"/>
      <c r="GH38" s="124"/>
      <c r="GI38" s="32"/>
      <c r="GJ38" s="32"/>
      <c r="GK38" s="32"/>
      <c r="GL38" s="130"/>
      <c r="GM38" s="33"/>
      <c r="GN38" s="33"/>
      <c r="GO38" s="33"/>
      <c r="GP38" s="124"/>
      <c r="GQ38" s="40"/>
      <c r="GR38" s="37"/>
      <c r="GS38" s="32"/>
      <c r="GT38" s="124"/>
      <c r="GU38" s="34"/>
      <c r="GV38" s="33"/>
      <c r="GW38" s="32"/>
      <c r="GX38" s="130"/>
      <c r="GY38" s="33"/>
      <c r="GZ38" s="33"/>
      <c r="HA38" s="33"/>
      <c r="HB38" s="130"/>
      <c r="HC38" s="34"/>
      <c r="HD38" s="34"/>
      <c r="HE38" s="34"/>
      <c r="HF38" s="124"/>
      <c r="HG38" s="33"/>
      <c r="HH38" s="33"/>
      <c r="HI38" s="33"/>
      <c r="HJ38" s="124"/>
      <c r="HK38" s="33"/>
      <c r="HL38" s="33"/>
      <c r="HM38" s="32"/>
      <c r="HN38" s="124"/>
      <c r="HO38" s="32">
        <v>600000</v>
      </c>
      <c r="HP38" s="32">
        <v>600000</v>
      </c>
      <c r="HQ38" s="32">
        <v>600000</v>
      </c>
      <c r="HR38" s="124"/>
      <c r="HS38" s="34"/>
      <c r="HT38" s="33"/>
      <c r="HU38" s="32"/>
      <c r="HV38" s="124"/>
      <c r="HW38" s="34">
        <v>824393.72</v>
      </c>
      <c r="HX38" s="34">
        <v>824393.72</v>
      </c>
      <c r="HY38" s="34">
        <v>749448.84</v>
      </c>
      <c r="HZ38" s="124"/>
      <c r="IA38" s="34"/>
      <c r="IB38" s="34"/>
      <c r="IC38" s="34"/>
      <c r="ID38" s="119"/>
      <c r="IE38" s="34"/>
      <c r="IF38" s="32"/>
      <c r="IG38" s="32"/>
      <c r="IH38" s="124"/>
      <c r="II38" s="34"/>
      <c r="IJ38" s="33"/>
      <c r="IK38" s="33"/>
      <c r="IL38" s="124"/>
      <c r="IM38" s="33"/>
      <c r="IN38" s="33"/>
      <c r="IO38" s="33"/>
      <c r="IP38" s="124"/>
      <c r="IQ38" s="45"/>
      <c r="IR38" s="46"/>
      <c r="IS38" s="33"/>
      <c r="IT38" s="127"/>
      <c r="IU38" s="33">
        <v>407000</v>
      </c>
      <c r="IV38" s="33">
        <v>407000</v>
      </c>
      <c r="IW38" s="33">
        <v>0</v>
      </c>
      <c r="IX38" s="124"/>
      <c r="IY38" s="34"/>
      <c r="IZ38" s="33"/>
      <c r="JA38" s="33"/>
      <c r="JB38" s="127"/>
      <c r="JC38" s="34"/>
      <c r="JD38" s="34"/>
      <c r="JE38" s="34"/>
      <c r="JF38" s="124"/>
      <c r="JG38" s="34"/>
      <c r="JH38" s="34"/>
      <c r="JI38" s="33"/>
      <c r="JJ38" s="127"/>
      <c r="JK38" s="34"/>
      <c r="JL38" s="34"/>
      <c r="JM38" s="34"/>
      <c r="JN38" s="127"/>
      <c r="JO38" s="34"/>
      <c r="JP38" s="34"/>
      <c r="JQ38" s="34"/>
      <c r="JR38" s="119"/>
      <c r="JS38" s="33"/>
      <c r="JT38" s="33"/>
      <c r="JU38" s="33"/>
      <c r="JV38" s="127"/>
      <c r="JW38" s="34"/>
      <c r="JX38" s="33"/>
      <c r="JY38" s="33"/>
      <c r="JZ38" s="127"/>
      <c r="KA38" s="34"/>
      <c r="KB38" s="32"/>
      <c r="KC38" s="32"/>
      <c r="KD38" s="127"/>
      <c r="KE38" s="50"/>
      <c r="KF38" s="50"/>
      <c r="KG38" s="50"/>
      <c r="KH38" s="127"/>
      <c r="KI38" s="34"/>
      <c r="KJ38" s="34"/>
      <c r="KK38" s="34"/>
      <c r="KL38" s="127"/>
      <c r="KM38" s="34"/>
      <c r="KN38" s="36"/>
      <c r="KO38" s="32"/>
      <c r="KP38" s="127"/>
      <c r="KQ38" s="50"/>
      <c r="KR38" s="50"/>
      <c r="KS38" s="50"/>
      <c r="KT38" s="127"/>
      <c r="KU38" s="50"/>
      <c r="KV38" s="50"/>
      <c r="KW38" s="50"/>
      <c r="KX38" s="127"/>
      <c r="KY38" s="34"/>
      <c r="KZ38" s="34"/>
      <c r="LA38" s="33"/>
      <c r="LB38" s="127"/>
      <c r="LC38" s="34"/>
      <c r="LD38" s="39"/>
      <c r="LE38" s="34"/>
      <c r="LF38" s="127"/>
      <c r="LG38" s="34"/>
      <c r="LH38" s="34"/>
      <c r="LI38" s="33"/>
      <c r="LJ38" s="127"/>
      <c r="LK38" s="34"/>
      <c r="LL38" s="33"/>
      <c r="LM38" s="32"/>
      <c r="LN38" s="127"/>
      <c r="LO38" s="34"/>
      <c r="LP38" s="33"/>
      <c r="LQ38" s="33"/>
      <c r="LR38" s="127"/>
      <c r="LS38" s="50"/>
      <c r="LT38" s="50"/>
      <c r="LU38" s="50"/>
      <c r="LV38" s="127"/>
      <c r="LW38" s="50"/>
      <c r="LX38" s="50"/>
      <c r="LY38" s="50"/>
      <c r="LZ38" s="127"/>
      <c r="MA38" s="34"/>
      <c r="MB38" s="34"/>
      <c r="MC38" s="34"/>
      <c r="MD38" s="127"/>
      <c r="ME38" s="40"/>
      <c r="MF38" s="50"/>
      <c r="MG38" s="50"/>
      <c r="MH38" s="127"/>
      <c r="MI38" s="40"/>
      <c r="MJ38" s="50"/>
      <c r="MK38" s="50"/>
      <c r="ML38" s="127"/>
      <c r="MM38" s="34"/>
      <c r="MN38" s="34"/>
      <c r="MO38" s="34"/>
      <c r="MP38" s="127"/>
      <c r="MQ38" s="33"/>
      <c r="MR38" s="33"/>
      <c r="MS38" s="33"/>
      <c r="MT38" s="127"/>
      <c r="MU38" s="34"/>
      <c r="MV38" s="34"/>
      <c r="MW38" s="34"/>
      <c r="MX38" s="124"/>
      <c r="MY38" s="34"/>
      <c r="MZ38" s="33"/>
      <c r="NA38" s="33"/>
      <c r="NB38" s="124"/>
      <c r="NC38" s="52">
        <f t="shared" si="4"/>
        <v>138300</v>
      </c>
      <c r="ND38" s="52">
        <f t="shared" si="4"/>
        <v>138300</v>
      </c>
      <c r="NE38" s="52">
        <f t="shared" si="4"/>
        <v>90191.039999999994</v>
      </c>
      <c r="NF38" s="53"/>
      <c r="NG38" s="33"/>
      <c r="NH38" s="33"/>
      <c r="NI38" s="127"/>
      <c r="NJ38" s="34"/>
      <c r="NK38" s="33"/>
      <c r="NL38" s="33"/>
      <c r="NM38" s="127"/>
      <c r="NN38" s="33"/>
      <c r="NO38" s="33"/>
      <c r="NP38" s="33"/>
      <c r="NQ38" s="127"/>
      <c r="NR38" s="34"/>
      <c r="NS38" s="34"/>
      <c r="NT38" s="34"/>
      <c r="NU38" s="127"/>
      <c r="NV38" s="34"/>
      <c r="NW38" s="33"/>
      <c r="NX38" s="33"/>
      <c r="NY38" s="127"/>
      <c r="NZ38" s="34"/>
      <c r="OA38" s="34"/>
      <c r="OB38" s="33"/>
      <c r="OC38" s="127"/>
      <c r="OD38" s="34"/>
      <c r="OE38" s="34"/>
      <c r="OF38" s="33"/>
      <c r="OG38" s="127"/>
      <c r="OH38" s="34"/>
      <c r="OI38" s="34"/>
      <c r="OJ38" s="33"/>
      <c r="OK38" s="127"/>
      <c r="OL38" s="34"/>
      <c r="OM38" s="34"/>
      <c r="ON38" s="32"/>
      <c r="OO38" s="127"/>
      <c r="OP38" s="34"/>
      <c r="OQ38" s="34"/>
      <c r="OR38" s="34"/>
      <c r="OS38" s="127"/>
      <c r="OT38" s="34"/>
      <c r="OU38" s="34"/>
      <c r="OV38" s="32"/>
      <c r="OW38" s="127"/>
      <c r="OX38" s="34"/>
      <c r="OY38" s="34"/>
      <c r="OZ38" s="33"/>
      <c r="PA38" s="127"/>
      <c r="PB38" s="34"/>
      <c r="PC38" s="34"/>
      <c r="PD38" s="33"/>
      <c r="PE38" s="127"/>
      <c r="PF38" s="34"/>
      <c r="PG38" s="34"/>
      <c r="PH38" s="33"/>
      <c r="PI38" s="127"/>
      <c r="PJ38" s="34"/>
      <c r="PK38" s="33"/>
      <c r="PL38" s="32"/>
      <c r="PM38" s="127"/>
      <c r="PN38" s="34"/>
      <c r="PO38" s="33"/>
      <c r="PP38" s="33"/>
      <c r="PQ38" s="127"/>
      <c r="PR38" s="34">
        <v>138300</v>
      </c>
      <c r="PS38" s="34">
        <v>138300</v>
      </c>
      <c r="PT38" s="34">
        <v>90191.039999999994</v>
      </c>
      <c r="PU38" s="127"/>
      <c r="PV38" s="34"/>
      <c r="PW38" s="34"/>
      <c r="PX38" s="33"/>
      <c r="PY38" s="124"/>
      <c r="PZ38" s="55">
        <f t="shared" si="5"/>
        <v>0</v>
      </c>
      <c r="QA38" s="55">
        <f t="shared" si="5"/>
        <v>0</v>
      </c>
      <c r="QB38" s="55">
        <f t="shared" si="5"/>
        <v>0</v>
      </c>
      <c r="QC38" s="53"/>
      <c r="QD38" s="53"/>
      <c r="QE38" s="32"/>
      <c r="QF38" s="127"/>
      <c r="QG38" s="34"/>
      <c r="QH38" s="34"/>
      <c r="QI38" s="34"/>
      <c r="QJ38" s="124"/>
      <c r="QK38" s="56"/>
      <c r="QL38" s="63"/>
      <c r="QM38" s="32"/>
      <c r="QN38" s="127"/>
      <c r="QO38" s="50"/>
      <c r="QP38" s="50"/>
      <c r="QQ38" s="50"/>
      <c r="QR38" s="120"/>
      <c r="QS38" s="34"/>
      <c r="QT38" s="34"/>
      <c r="QU38" s="34"/>
      <c r="QV38" s="124"/>
      <c r="QW38" s="34"/>
      <c r="QX38" s="34"/>
      <c r="QY38" s="32"/>
      <c r="QZ38" s="124"/>
      <c r="RA38" s="53"/>
      <c r="RB38" s="53"/>
      <c r="RC38" s="53"/>
      <c r="RD38" s="120"/>
      <c r="RE38" s="40"/>
      <c r="RF38" s="40"/>
      <c r="RG38" s="40"/>
      <c r="RH38" s="120"/>
      <c r="RI38" s="40"/>
      <c r="RJ38" s="40"/>
      <c r="RK38" s="40"/>
      <c r="RL38" s="120"/>
      <c r="RM38" s="40"/>
      <c r="RN38" s="33"/>
      <c r="RO38" s="32"/>
      <c r="RP38" s="124"/>
      <c r="RQ38" s="34"/>
      <c r="RR38" s="34"/>
      <c r="RS38" s="32"/>
      <c r="RT38" s="124"/>
      <c r="RU38" s="40"/>
      <c r="RV38" s="40"/>
      <c r="RW38" s="40"/>
      <c r="RX38" s="120"/>
      <c r="RY38" s="40"/>
      <c r="RZ38" s="40"/>
      <c r="SA38" s="32"/>
      <c r="SB38" s="124"/>
      <c r="SC38" s="40"/>
      <c r="SD38" s="40"/>
      <c r="SE38" s="32"/>
      <c r="SF38" s="124"/>
      <c r="SG38" s="40"/>
      <c r="SH38" s="40"/>
      <c r="SI38" s="32"/>
      <c r="SJ38" s="119"/>
      <c r="SK38" s="58"/>
      <c r="SL38" s="58"/>
      <c r="SM38" s="58"/>
      <c r="SN38" s="59"/>
      <c r="SO38" s="59"/>
      <c r="SP38" s="58"/>
      <c r="SQ38" s="58"/>
      <c r="SR38" s="58"/>
      <c r="SS38" s="58"/>
      <c r="ST38" s="58"/>
      <c r="SU38" s="58"/>
      <c r="SV38" s="58"/>
      <c r="SW38" s="58"/>
      <c r="SX38" s="58"/>
      <c r="SY38" s="58"/>
      <c r="SZ38" s="58"/>
      <c r="TA38" s="58"/>
      <c r="TB38" s="58"/>
      <c r="TC38" s="58"/>
      <c r="TD38" s="59"/>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5"/>
      <c r="WI38" s="5"/>
      <c r="WJ38" s="5"/>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row>
    <row r="39" spans="1:909" x14ac:dyDescent="0.25">
      <c r="A39" s="29" t="s">
        <v>395</v>
      </c>
      <c r="B39" s="30">
        <f t="shared" si="1"/>
        <v>3539786.52</v>
      </c>
      <c r="C39" s="30">
        <f t="shared" si="1"/>
        <v>3539786.52</v>
      </c>
      <c r="D39" s="30">
        <f t="shared" si="0"/>
        <v>2635409.33</v>
      </c>
      <c r="E39" s="31">
        <f t="shared" si="2"/>
        <v>3278486.52</v>
      </c>
      <c r="F39" s="31">
        <f t="shared" si="2"/>
        <v>3278486.52</v>
      </c>
      <c r="G39" s="31">
        <f t="shared" si="2"/>
        <v>2419394.52</v>
      </c>
      <c r="H39" s="36">
        <v>1984900</v>
      </c>
      <c r="I39" s="36">
        <v>1984900</v>
      </c>
      <c r="J39" s="33">
        <v>1488676</v>
      </c>
      <c r="K39" s="124"/>
      <c r="L39" s="34"/>
      <c r="M39" s="34"/>
      <c r="N39" s="34"/>
      <c r="O39" s="124"/>
      <c r="P39" s="36">
        <v>1293586.52</v>
      </c>
      <c r="Q39" s="36">
        <v>1293586.52</v>
      </c>
      <c r="R39" s="60">
        <v>930718.52</v>
      </c>
      <c r="S39" s="124"/>
      <c r="T39" s="34"/>
      <c r="U39" s="34"/>
      <c r="V39" s="34"/>
      <c r="W39" s="124"/>
      <c r="X39" s="38">
        <f t="shared" si="3"/>
        <v>123000</v>
      </c>
      <c r="Y39" s="38">
        <f t="shared" si="3"/>
        <v>123000</v>
      </c>
      <c r="Z39" s="38">
        <f t="shared" si="3"/>
        <v>123000</v>
      </c>
      <c r="AA39" s="32"/>
      <c r="AB39" s="33"/>
      <c r="AC39" s="33"/>
      <c r="AD39" s="124"/>
      <c r="AE39" s="34"/>
      <c r="AF39" s="33"/>
      <c r="AG39" s="33"/>
      <c r="AH39" s="124"/>
      <c r="AI39" s="33"/>
      <c r="AJ39" s="33"/>
      <c r="AK39" s="33"/>
      <c r="AL39" s="124"/>
      <c r="AM39" s="33"/>
      <c r="AN39" s="33"/>
      <c r="AO39" s="33"/>
      <c r="AP39" s="124"/>
      <c r="AQ39" s="34"/>
      <c r="AR39" s="34"/>
      <c r="AS39" s="34"/>
      <c r="AT39" s="124"/>
      <c r="AU39" s="33"/>
      <c r="AV39" s="33"/>
      <c r="AW39" s="33"/>
      <c r="AX39" s="124"/>
      <c r="AY39" s="34"/>
      <c r="AZ39" s="34"/>
      <c r="BA39" s="34"/>
      <c r="BB39" s="124"/>
      <c r="BC39" s="33"/>
      <c r="BD39" s="33"/>
      <c r="BE39" s="33"/>
      <c r="BF39" s="124"/>
      <c r="BG39" s="33"/>
      <c r="BH39" s="33"/>
      <c r="BI39" s="33"/>
      <c r="BJ39" s="124"/>
      <c r="BK39" s="34"/>
      <c r="BL39" s="34"/>
      <c r="BM39" s="34"/>
      <c r="BN39" s="124"/>
      <c r="BO39" s="33"/>
      <c r="BP39" s="33"/>
      <c r="BQ39" s="61"/>
      <c r="BR39" s="124"/>
      <c r="BS39" s="34"/>
      <c r="BT39" s="34"/>
      <c r="BU39" s="34"/>
      <c r="BV39" s="124"/>
      <c r="BW39" s="34"/>
      <c r="BX39" s="34"/>
      <c r="BY39" s="34"/>
      <c r="BZ39" s="124"/>
      <c r="CA39" s="34"/>
      <c r="CB39" s="34"/>
      <c r="CC39" s="34"/>
      <c r="CD39" s="124"/>
      <c r="CE39" s="33"/>
      <c r="CF39" s="33"/>
      <c r="CG39" s="33"/>
      <c r="CH39" s="124"/>
      <c r="CI39" s="33"/>
      <c r="CJ39" s="33"/>
      <c r="CK39" s="33"/>
      <c r="CL39" s="124"/>
      <c r="CM39" s="34"/>
      <c r="CN39" s="34"/>
      <c r="CO39" s="34"/>
      <c r="CP39" s="119"/>
      <c r="CQ39" s="34"/>
      <c r="CR39" s="34"/>
      <c r="CS39" s="34"/>
      <c r="CT39" s="119"/>
      <c r="CU39" s="34"/>
      <c r="CV39" s="33"/>
      <c r="CW39" s="33"/>
      <c r="CX39" s="124"/>
      <c r="CY39" s="41"/>
      <c r="CZ39" s="41"/>
      <c r="DA39" s="33"/>
      <c r="DB39" s="124"/>
      <c r="DC39" s="34"/>
      <c r="DD39" s="33"/>
      <c r="DE39" s="32"/>
      <c r="DF39" s="124"/>
      <c r="DG39" s="34"/>
      <c r="DH39" s="33"/>
      <c r="DI39" s="32"/>
      <c r="DJ39" s="124"/>
      <c r="DK39" s="34"/>
      <c r="DL39" s="33"/>
      <c r="DM39" s="32"/>
      <c r="DN39" s="124"/>
      <c r="DO39" s="33"/>
      <c r="DP39" s="33"/>
      <c r="DQ39" s="32"/>
      <c r="DR39" s="124"/>
      <c r="DS39" s="34"/>
      <c r="DT39" s="34"/>
      <c r="DU39" s="34"/>
      <c r="DV39" s="120"/>
      <c r="DW39" s="33"/>
      <c r="DX39" s="33"/>
      <c r="DY39" s="33"/>
      <c r="DZ39" s="124"/>
      <c r="EA39" s="33"/>
      <c r="EB39" s="33"/>
      <c r="EC39" s="33"/>
      <c r="ED39" s="124"/>
      <c r="EE39" s="33"/>
      <c r="EF39" s="33"/>
      <c r="EG39" s="33"/>
      <c r="EH39" s="124"/>
      <c r="EI39" s="32"/>
      <c r="EJ39" s="32"/>
      <c r="EK39" s="32"/>
      <c r="EL39" s="124"/>
      <c r="EM39" s="34"/>
      <c r="EN39" s="34"/>
      <c r="EO39" s="34"/>
      <c r="EP39" s="124"/>
      <c r="EQ39" s="34"/>
      <c r="ER39" s="34"/>
      <c r="ES39" s="34"/>
      <c r="ET39" s="120"/>
      <c r="EU39" s="33"/>
      <c r="EV39" s="33"/>
      <c r="EW39" s="33"/>
      <c r="EX39" s="124"/>
      <c r="EY39" s="34"/>
      <c r="EZ39" s="34"/>
      <c r="FA39" s="34"/>
      <c r="FB39" s="124"/>
      <c r="FC39" s="33"/>
      <c r="FD39" s="33"/>
      <c r="FE39" s="32"/>
      <c r="FF39" s="124"/>
      <c r="FG39" s="40"/>
      <c r="FH39" s="40"/>
      <c r="FI39" s="40"/>
      <c r="FJ39" s="124"/>
      <c r="FK39" s="40"/>
      <c r="FL39" s="40"/>
      <c r="FM39" s="40"/>
      <c r="FN39" s="124"/>
      <c r="FO39" s="33"/>
      <c r="FP39" s="33"/>
      <c r="FQ39" s="32"/>
      <c r="FR39" s="124"/>
      <c r="FS39" s="33"/>
      <c r="FT39" s="33"/>
      <c r="FU39" s="33"/>
      <c r="FV39" s="124"/>
      <c r="FW39" s="34"/>
      <c r="FX39" s="34"/>
      <c r="FY39" s="39"/>
      <c r="FZ39" s="124"/>
      <c r="GA39" s="33"/>
      <c r="GB39" s="33"/>
      <c r="GC39" s="32"/>
      <c r="GD39" s="124"/>
      <c r="GE39" s="32"/>
      <c r="GF39" s="32"/>
      <c r="GG39" s="32"/>
      <c r="GH39" s="124"/>
      <c r="GI39" s="32"/>
      <c r="GJ39" s="32"/>
      <c r="GK39" s="32"/>
      <c r="GL39" s="130"/>
      <c r="GM39" s="33"/>
      <c r="GN39" s="33"/>
      <c r="GO39" s="33"/>
      <c r="GP39" s="124"/>
      <c r="GQ39" s="40"/>
      <c r="GR39" s="37"/>
      <c r="GS39" s="32"/>
      <c r="GT39" s="124"/>
      <c r="GU39" s="34"/>
      <c r="GV39" s="33"/>
      <c r="GW39" s="32"/>
      <c r="GX39" s="130"/>
      <c r="GY39" s="33"/>
      <c r="GZ39" s="33"/>
      <c r="HA39" s="33"/>
      <c r="HB39" s="130"/>
      <c r="HC39" s="34"/>
      <c r="HD39" s="34"/>
      <c r="HE39" s="34"/>
      <c r="HF39" s="124"/>
      <c r="HG39" s="33"/>
      <c r="HH39" s="33"/>
      <c r="HI39" s="33"/>
      <c r="HJ39" s="124"/>
      <c r="HK39" s="33"/>
      <c r="HL39" s="33"/>
      <c r="HM39" s="32"/>
      <c r="HN39" s="124"/>
      <c r="HO39" s="32"/>
      <c r="HP39" s="32"/>
      <c r="HQ39" s="32"/>
      <c r="HR39" s="124"/>
      <c r="HS39" s="34"/>
      <c r="HT39" s="33"/>
      <c r="HU39" s="32"/>
      <c r="HV39" s="124"/>
      <c r="HW39" s="34"/>
      <c r="HX39" s="34"/>
      <c r="HY39" s="34"/>
      <c r="HZ39" s="124"/>
      <c r="IA39" s="34"/>
      <c r="IB39" s="34"/>
      <c r="IC39" s="34"/>
      <c r="ID39" s="119"/>
      <c r="IE39" s="34"/>
      <c r="IF39" s="32"/>
      <c r="IG39" s="32"/>
      <c r="IH39" s="124"/>
      <c r="II39" s="34"/>
      <c r="IJ39" s="33"/>
      <c r="IK39" s="33"/>
      <c r="IL39" s="124"/>
      <c r="IM39" s="33"/>
      <c r="IN39" s="33"/>
      <c r="IO39" s="33"/>
      <c r="IP39" s="124"/>
      <c r="IQ39" s="45"/>
      <c r="IR39" s="46"/>
      <c r="IS39" s="33"/>
      <c r="IT39" s="127"/>
      <c r="IU39" s="33">
        <v>123000</v>
      </c>
      <c r="IV39" s="33">
        <v>123000</v>
      </c>
      <c r="IW39" s="33">
        <v>123000</v>
      </c>
      <c r="IX39" s="124"/>
      <c r="IY39" s="34"/>
      <c r="IZ39" s="33"/>
      <c r="JA39" s="33"/>
      <c r="JB39" s="127"/>
      <c r="JC39" s="34"/>
      <c r="JD39" s="34"/>
      <c r="JE39" s="34"/>
      <c r="JF39" s="124"/>
      <c r="JG39" s="34"/>
      <c r="JH39" s="34"/>
      <c r="JI39" s="33"/>
      <c r="JJ39" s="127"/>
      <c r="JK39" s="34"/>
      <c r="JL39" s="34"/>
      <c r="JM39" s="34"/>
      <c r="JN39" s="127"/>
      <c r="JO39" s="34"/>
      <c r="JP39" s="34"/>
      <c r="JQ39" s="34"/>
      <c r="JR39" s="119"/>
      <c r="JS39" s="33"/>
      <c r="JT39" s="33"/>
      <c r="JU39" s="33"/>
      <c r="JV39" s="127"/>
      <c r="JW39" s="34"/>
      <c r="JX39" s="33"/>
      <c r="JY39" s="33"/>
      <c r="JZ39" s="127"/>
      <c r="KA39" s="34"/>
      <c r="KB39" s="32"/>
      <c r="KC39" s="32"/>
      <c r="KD39" s="127"/>
      <c r="KE39" s="50"/>
      <c r="KF39" s="50"/>
      <c r="KG39" s="50"/>
      <c r="KH39" s="127"/>
      <c r="KI39" s="34"/>
      <c r="KJ39" s="34"/>
      <c r="KK39" s="34"/>
      <c r="KL39" s="127"/>
      <c r="KM39" s="34"/>
      <c r="KN39" s="36"/>
      <c r="KO39" s="32"/>
      <c r="KP39" s="127"/>
      <c r="KQ39" s="50"/>
      <c r="KR39" s="50"/>
      <c r="KS39" s="50"/>
      <c r="KT39" s="127"/>
      <c r="KU39" s="50"/>
      <c r="KV39" s="50"/>
      <c r="KW39" s="50"/>
      <c r="KX39" s="127"/>
      <c r="KY39" s="34"/>
      <c r="KZ39" s="34"/>
      <c r="LA39" s="33"/>
      <c r="LB39" s="127"/>
      <c r="LC39" s="34"/>
      <c r="LD39" s="39"/>
      <c r="LE39" s="34"/>
      <c r="LF39" s="127"/>
      <c r="LG39" s="34"/>
      <c r="LH39" s="34"/>
      <c r="LI39" s="33"/>
      <c r="LJ39" s="127"/>
      <c r="LK39" s="34"/>
      <c r="LL39" s="33"/>
      <c r="LM39" s="32"/>
      <c r="LN39" s="127"/>
      <c r="LO39" s="34"/>
      <c r="LP39" s="33"/>
      <c r="LQ39" s="33"/>
      <c r="LR39" s="127"/>
      <c r="LS39" s="50"/>
      <c r="LT39" s="50"/>
      <c r="LU39" s="50"/>
      <c r="LV39" s="127"/>
      <c r="LW39" s="50"/>
      <c r="LX39" s="50"/>
      <c r="LY39" s="50"/>
      <c r="LZ39" s="127"/>
      <c r="MA39" s="34"/>
      <c r="MB39" s="34"/>
      <c r="MC39" s="34"/>
      <c r="MD39" s="127"/>
      <c r="ME39" s="40"/>
      <c r="MF39" s="50"/>
      <c r="MG39" s="50"/>
      <c r="MH39" s="127"/>
      <c r="MI39" s="40"/>
      <c r="MJ39" s="50"/>
      <c r="MK39" s="50"/>
      <c r="ML39" s="127"/>
      <c r="MM39" s="34"/>
      <c r="MN39" s="34"/>
      <c r="MO39" s="34"/>
      <c r="MP39" s="127"/>
      <c r="MQ39" s="33"/>
      <c r="MR39" s="33"/>
      <c r="MS39" s="33"/>
      <c r="MT39" s="127"/>
      <c r="MU39" s="34"/>
      <c r="MV39" s="34"/>
      <c r="MW39" s="34"/>
      <c r="MX39" s="124"/>
      <c r="MY39" s="34"/>
      <c r="MZ39" s="33"/>
      <c r="NA39" s="33"/>
      <c r="NB39" s="124"/>
      <c r="NC39" s="52">
        <f t="shared" si="4"/>
        <v>138300</v>
      </c>
      <c r="ND39" s="52">
        <f t="shared" si="4"/>
        <v>138300</v>
      </c>
      <c r="NE39" s="52">
        <f t="shared" si="4"/>
        <v>93014.81</v>
      </c>
      <c r="NF39" s="53"/>
      <c r="NG39" s="33"/>
      <c r="NH39" s="33"/>
      <c r="NI39" s="127"/>
      <c r="NJ39" s="34"/>
      <c r="NK39" s="33"/>
      <c r="NL39" s="33"/>
      <c r="NM39" s="127"/>
      <c r="NN39" s="33"/>
      <c r="NO39" s="33"/>
      <c r="NP39" s="33"/>
      <c r="NQ39" s="127"/>
      <c r="NR39" s="34"/>
      <c r="NS39" s="34"/>
      <c r="NT39" s="34"/>
      <c r="NU39" s="127"/>
      <c r="NV39" s="34"/>
      <c r="NW39" s="33"/>
      <c r="NX39" s="33"/>
      <c r="NY39" s="127"/>
      <c r="NZ39" s="34"/>
      <c r="OA39" s="34"/>
      <c r="OB39" s="33"/>
      <c r="OC39" s="127"/>
      <c r="OD39" s="34"/>
      <c r="OE39" s="34"/>
      <c r="OF39" s="33"/>
      <c r="OG39" s="127"/>
      <c r="OH39" s="34"/>
      <c r="OI39" s="34"/>
      <c r="OJ39" s="33"/>
      <c r="OK39" s="127"/>
      <c r="OL39" s="34"/>
      <c r="OM39" s="34"/>
      <c r="ON39" s="32"/>
      <c r="OO39" s="127"/>
      <c r="OP39" s="34"/>
      <c r="OQ39" s="34"/>
      <c r="OR39" s="34"/>
      <c r="OS39" s="127"/>
      <c r="OT39" s="34"/>
      <c r="OU39" s="34"/>
      <c r="OV39" s="32"/>
      <c r="OW39" s="127"/>
      <c r="OX39" s="34"/>
      <c r="OY39" s="34"/>
      <c r="OZ39" s="33"/>
      <c r="PA39" s="127"/>
      <c r="PB39" s="34"/>
      <c r="PC39" s="34"/>
      <c r="PD39" s="33"/>
      <c r="PE39" s="127"/>
      <c r="PF39" s="34"/>
      <c r="PG39" s="34"/>
      <c r="PH39" s="33"/>
      <c r="PI39" s="127"/>
      <c r="PJ39" s="34"/>
      <c r="PK39" s="33"/>
      <c r="PL39" s="32"/>
      <c r="PM39" s="127"/>
      <c r="PN39" s="34"/>
      <c r="PO39" s="33"/>
      <c r="PP39" s="33"/>
      <c r="PQ39" s="127"/>
      <c r="PR39" s="34">
        <v>138300</v>
      </c>
      <c r="PS39" s="34">
        <v>138300</v>
      </c>
      <c r="PT39" s="34">
        <v>93014.81</v>
      </c>
      <c r="PU39" s="127"/>
      <c r="PV39" s="34"/>
      <c r="PW39" s="34"/>
      <c r="PX39" s="33"/>
      <c r="PY39" s="124"/>
      <c r="PZ39" s="55">
        <f t="shared" si="5"/>
        <v>0</v>
      </c>
      <c r="QA39" s="55">
        <f t="shared" si="5"/>
        <v>0</v>
      </c>
      <c r="QB39" s="55">
        <f t="shared" si="5"/>
        <v>0</v>
      </c>
      <c r="QC39" s="53"/>
      <c r="QD39" s="53"/>
      <c r="QE39" s="32"/>
      <c r="QF39" s="127"/>
      <c r="QG39" s="34"/>
      <c r="QH39" s="34"/>
      <c r="QI39" s="34"/>
      <c r="QJ39" s="124"/>
      <c r="QK39" s="56"/>
      <c r="QL39" s="63"/>
      <c r="QM39" s="32"/>
      <c r="QN39" s="127"/>
      <c r="QO39" s="50"/>
      <c r="QP39" s="50"/>
      <c r="QQ39" s="50"/>
      <c r="QR39" s="120"/>
      <c r="QS39" s="34"/>
      <c r="QT39" s="34"/>
      <c r="QU39" s="34"/>
      <c r="QV39" s="124"/>
      <c r="QW39" s="34"/>
      <c r="QX39" s="34"/>
      <c r="QY39" s="32"/>
      <c r="QZ39" s="124"/>
      <c r="RA39" s="53"/>
      <c r="RB39" s="53"/>
      <c r="RC39" s="53"/>
      <c r="RD39" s="120"/>
      <c r="RE39" s="40"/>
      <c r="RF39" s="40"/>
      <c r="RG39" s="40"/>
      <c r="RH39" s="120"/>
      <c r="RI39" s="40"/>
      <c r="RJ39" s="40"/>
      <c r="RK39" s="40"/>
      <c r="RL39" s="120"/>
      <c r="RM39" s="40"/>
      <c r="RN39" s="33"/>
      <c r="RO39" s="32"/>
      <c r="RP39" s="124"/>
      <c r="RQ39" s="34"/>
      <c r="RR39" s="34"/>
      <c r="RS39" s="32"/>
      <c r="RT39" s="124"/>
      <c r="RU39" s="40"/>
      <c r="RV39" s="40"/>
      <c r="RW39" s="40"/>
      <c r="RX39" s="120"/>
      <c r="RY39" s="40"/>
      <c r="RZ39" s="40"/>
      <c r="SA39" s="32"/>
      <c r="SB39" s="124"/>
      <c r="SC39" s="40"/>
      <c r="SD39" s="40"/>
      <c r="SE39" s="32"/>
      <c r="SF39" s="124"/>
      <c r="SG39" s="40"/>
      <c r="SH39" s="40"/>
      <c r="SI39" s="32"/>
      <c r="SJ39" s="119"/>
      <c r="SK39" s="58"/>
      <c r="SL39" s="58"/>
      <c r="SM39" s="58"/>
      <c r="SN39" s="59"/>
      <c r="SO39" s="59"/>
      <c r="SP39" s="58"/>
      <c r="SQ39" s="58"/>
      <c r="SR39" s="58"/>
      <c r="SS39" s="58"/>
      <c r="ST39" s="58"/>
      <c r="SU39" s="58"/>
      <c r="SV39" s="58"/>
      <c r="SW39" s="58"/>
      <c r="SX39" s="58"/>
      <c r="SY39" s="58"/>
      <c r="SZ39" s="58"/>
      <c r="TA39" s="58"/>
      <c r="TB39" s="58"/>
      <c r="TC39" s="58"/>
      <c r="TD39" s="59"/>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5"/>
      <c r="WI39" s="5"/>
      <c r="WJ39" s="5"/>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row>
    <row r="40" spans="1:909" x14ac:dyDescent="0.25">
      <c r="A40" s="17" t="s">
        <v>396</v>
      </c>
      <c r="B40" s="30">
        <f t="shared" si="1"/>
        <v>865112204.18999994</v>
      </c>
      <c r="C40" s="30">
        <f t="shared" si="1"/>
        <v>865112204.18999994</v>
      </c>
      <c r="D40" s="30">
        <f t="shared" si="0"/>
        <v>630685838.55999994</v>
      </c>
      <c r="E40" s="31">
        <f t="shared" si="2"/>
        <v>258662004.98000002</v>
      </c>
      <c r="F40" s="31">
        <f t="shared" si="2"/>
        <v>258662004.98000002</v>
      </c>
      <c r="G40" s="31">
        <f t="shared" si="2"/>
        <v>192378786.97999999</v>
      </c>
      <c r="H40" s="36">
        <v>177234900</v>
      </c>
      <c r="I40" s="36">
        <v>177234900</v>
      </c>
      <c r="J40" s="33">
        <v>132926175</v>
      </c>
      <c r="K40" s="124"/>
      <c r="L40" s="34"/>
      <c r="M40" s="34"/>
      <c r="N40" s="34"/>
      <c r="O40" s="124"/>
      <c r="P40" s="36">
        <v>81427104.980000004</v>
      </c>
      <c r="Q40" s="36">
        <v>81427104.980000004</v>
      </c>
      <c r="R40" s="60">
        <v>59452611.979999997</v>
      </c>
      <c r="S40" s="124"/>
      <c r="T40" s="34"/>
      <c r="U40" s="34"/>
      <c r="V40" s="34"/>
      <c r="W40" s="124"/>
      <c r="X40" s="38">
        <f t="shared" si="3"/>
        <v>102825649.43999998</v>
      </c>
      <c r="Y40" s="38">
        <f t="shared" si="3"/>
        <v>102825649.43999998</v>
      </c>
      <c r="Z40" s="38">
        <f t="shared" si="3"/>
        <v>52402980.670000009</v>
      </c>
      <c r="AA40" s="32"/>
      <c r="AB40" s="33"/>
      <c r="AC40" s="33"/>
      <c r="AD40" s="124"/>
      <c r="AE40" s="34"/>
      <c r="AF40" s="33"/>
      <c r="AG40" s="33"/>
      <c r="AH40" s="124"/>
      <c r="AI40" s="33">
        <v>1072728</v>
      </c>
      <c r="AJ40" s="33">
        <v>1072728</v>
      </c>
      <c r="AK40" s="33">
        <v>1072728</v>
      </c>
      <c r="AL40" s="124"/>
      <c r="AM40" s="33"/>
      <c r="AN40" s="33"/>
      <c r="AO40" s="33"/>
      <c r="AP40" s="124"/>
      <c r="AQ40" s="34"/>
      <c r="AR40" s="34"/>
      <c r="AS40" s="34"/>
      <c r="AT40" s="124"/>
      <c r="AU40" s="33"/>
      <c r="AV40" s="33"/>
      <c r="AW40" s="33"/>
      <c r="AX40" s="124"/>
      <c r="AY40" s="34"/>
      <c r="AZ40" s="34"/>
      <c r="BA40" s="34"/>
      <c r="BB40" s="124"/>
      <c r="BC40" s="33">
        <v>8300000</v>
      </c>
      <c r="BD40" s="33">
        <v>8300000</v>
      </c>
      <c r="BE40" s="33">
        <v>4840656.03</v>
      </c>
      <c r="BF40" s="124"/>
      <c r="BG40" s="33"/>
      <c r="BH40" s="33"/>
      <c r="BI40" s="33"/>
      <c r="BJ40" s="124"/>
      <c r="BK40" s="34"/>
      <c r="BL40" s="34"/>
      <c r="BM40" s="34"/>
      <c r="BN40" s="124"/>
      <c r="BO40" s="33">
        <v>7000000</v>
      </c>
      <c r="BP40" s="33">
        <v>7000000</v>
      </c>
      <c r="BQ40" s="61">
        <v>7000000</v>
      </c>
      <c r="BR40" s="124"/>
      <c r="BS40" s="34">
        <v>22201407.5</v>
      </c>
      <c r="BT40" s="34">
        <v>22201407.5</v>
      </c>
      <c r="BU40" s="34">
        <v>14629829.210000001</v>
      </c>
      <c r="BV40" s="124"/>
      <c r="BW40" s="34">
        <v>924420</v>
      </c>
      <c r="BX40" s="34">
        <v>924420</v>
      </c>
      <c r="BY40" s="34">
        <v>924419.99</v>
      </c>
      <c r="BZ40" s="124"/>
      <c r="CA40" s="34"/>
      <c r="CB40" s="34"/>
      <c r="CC40" s="34"/>
      <c r="CD40" s="124"/>
      <c r="CE40" s="62"/>
      <c r="CF40" s="62"/>
      <c r="CG40" s="33"/>
      <c r="CH40" s="124"/>
      <c r="CI40" s="33"/>
      <c r="CJ40" s="33"/>
      <c r="CK40" s="33"/>
      <c r="CL40" s="124"/>
      <c r="CM40" s="34"/>
      <c r="CN40" s="34"/>
      <c r="CO40" s="34"/>
      <c r="CP40" s="119"/>
      <c r="CQ40" s="34"/>
      <c r="CR40" s="34"/>
      <c r="CS40" s="34"/>
      <c r="CT40" s="119"/>
      <c r="CU40" s="34"/>
      <c r="CV40" s="33"/>
      <c r="CW40" s="33"/>
      <c r="CX40" s="124"/>
      <c r="CY40" s="41"/>
      <c r="CZ40" s="41"/>
      <c r="DA40" s="33"/>
      <c r="DB40" s="124"/>
      <c r="DC40" s="34">
        <v>47863171.219999999</v>
      </c>
      <c r="DD40" s="33">
        <v>47863171.219999999</v>
      </c>
      <c r="DE40" s="32">
        <v>19262682.620000001</v>
      </c>
      <c r="DF40" s="124"/>
      <c r="DG40" s="34"/>
      <c r="DH40" s="33"/>
      <c r="DI40" s="32"/>
      <c r="DJ40" s="124"/>
      <c r="DK40" s="34"/>
      <c r="DL40" s="33"/>
      <c r="DM40" s="32"/>
      <c r="DN40" s="124"/>
      <c r="DO40" s="33">
        <v>1361758.94</v>
      </c>
      <c r="DP40" s="33">
        <v>1361758.94</v>
      </c>
      <c r="DQ40" s="32">
        <v>0</v>
      </c>
      <c r="DR40" s="124"/>
      <c r="DS40" s="34"/>
      <c r="DT40" s="34"/>
      <c r="DU40" s="34"/>
      <c r="DV40" s="120"/>
      <c r="DW40" s="33"/>
      <c r="DX40" s="33"/>
      <c r="DY40" s="33"/>
      <c r="DZ40" s="124"/>
      <c r="EA40" s="33"/>
      <c r="EB40" s="33"/>
      <c r="EC40" s="33"/>
      <c r="ED40" s="124"/>
      <c r="EE40" s="33"/>
      <c r="EF40" s="33"/>
      <c r="EG40" s="33"/>
      <c r="EH40" s="124"/>
      <c r="EI40" s="32"/>
      <c r="EJ40" s="32"/>
      <c r="EK40" s="32"/>
      <c r="EL40" s="124"/>
      <c r="EM40" s="34"/>
      <c r="EN40" s="34"/>
      <c r="EO40" s="34"/>
      <c r="EP40" s="124"/>
      <c r="EQ40" s="34"/>
      <c r="ER40" s="34"/>
      <c r="ES40" s="34"/>
      <c r="ET40" s="120"/>
      <c r="EU40" s="33"/>
      <c r="EV40" s="33"/>
      <c r="EW40" s="33"/>
      <c r="EX40" s="124"/>
      <c r="EY40" s="34"/>
      <c r="EZ40" s="34"/>
      <c r="FA40" s="34"/>
      <c r="FB40" s="124"/>
      <c r="FC40" s="33"/>
      <c r="FD40" s="33"/>
      <c r="FE40" s="32"/>
      <c r="FF40" s="124"/>
      <c r="FG40" s="40"/>
      <c r="FH40" s="40"/>
      <c r="FI40" s="40"/>
      <c r="FJ40" s="124"/>
      <c r="FK40" s="40"/>
      <c r="FL40" s="40"/>
      <c r="FM40" s="40"/>
      <c r="FN40" s="124"/>
      <c r="FO40" s="33">
        <v>2376361.69</v>
      </c>
      <c r="FP40" s="33">
        <v>2376361.69</v>
      </c>
      <c r="FQ40" s="32">
        <v>2370987.9500000002</v>
      </c>
      <c r="FR40" s="124"/>
      <c r="FS40" s="33"/>
      <c r="FT40" s="33"/>
      <c r="FU40" s="33"/>
      <c r="FV40" s="124"/>
      <c r="FW40" s="34"/>
      <c r="FX40" s="34"/>
      <c r="FY40" s="39"/>
      <c r="FZ40" s="124"/>
      <c r="GA40" s="33">
        <v>8426889.5</v>
      </c>
      <c r="GB40" s="33">
        <v>8426889.5</v>
      </c>
      <c r="GC40" s="32">
        <v>0</v>
      </c>
      <c r="GD40" s="124"/>
      <c r="GE40" s="32"/>
      <c r="GF40" s="32"/>
      <c r="GG40" s="32"/>
      <c r="GH40" s="124"/>
      <c r="GI40" s="62"/>
      <c r="GJ40" s="62"/>
      <c r="GK40" s="32"/>
      <c r="GL40" s="130"/>
      <c r="GM40" s="33"/>
      <c r="GN40" s="33"/>
      <c r="GO40" s="33"/>
      <c r="GP40" s="124"/>
      <c r="GQ40" s="40"/>
      <c r="GR40" s="37"/>
      <c r="GS40" s="32"/>
      <c r="GT40" s="124"/>
      <c r="GU40" s="34"/>
      <c r="GV40" s="33"/>
      <c r="GW40" s="32"/>
      <c r="GX40" s="130"/>
      <c r="GY40" s="33"/>
      <c r="GZ40" s="33"/>
      <c r="HA40" s="33"/>
      <c r="HB40" s="130"/>
      <c r="HC40" s="34">
        <v>107526.88</v>
      </c>
      <c r="HD40" s="34">
        <v>107526.88</v>
      </c>
      <c r="HE40" s="34">
        <v>107526.88</v>
      </c>
      <c r="HF40" s="124"/>
      <c r="HG40" s="33"/>
      <c r="HH40" s="33"/>
      <c r="HI40" s="33"/>
      <c r="HJ40" s="124"/>
      <c r="HK40" s="33">
        <v>126385.71</v>
      </c>
      <c r="HL40" s="33">
        <v>126385.71</v>
      </c>
      <c r="HM40" s="32">
        <v>126385.71</v>
      </c>
      <c r="HN40" s="124"/>
      <c r="HO40" s="32"/>
      <c r="HP40" s="32"/>
      <c r="HQ40" s="32"/>
      <c r="HR40" s="124"/>
      <c r="HS40" s="34"/>
      <c r="HT40" s="33"/>
      <c r="HU40" s="32"/>
      <c r="HV40" s="124"/>
      <c r="HW40" s="34"/>
      <c r="HX40" s="34"/>
      <c r="HY40" s="34"/>
      <c r="HZ40" s="124"/>
      <c r="IA40" s="34"/>
      <c r="IB40" s="34"/>
      <c r="IC40" s="34"/>
      <c r="ID40" s="119"/>
      <c r="IE40" s="34"/>
      <c r="IF40" s="32"/>
      <c r="IG40" s="32"/>
      <c r="IH40" s="124"/>
      <c r="II40" s="34">
        <v>500000</v>
      </c>
      <c r="IJ40" s="33">
        <v>500000</v>
      </c>
      <c r="IK40" s="33">
        <v>0</v>
      </c>
      <c r="IL40" s="124"/>
      <c r="IM40" s="33">
        <v>2550000</v>
      </c>
      <c r="IN40" s="33">
        <v>2550000</v>
      </c>
      <c r="IO40" s="33">
        <v>2067764.28</v>
      </c>
      <c r="IP40" s="124"/>
      <c r="IQ40" s="45"/>
      <c r="IR40" s="46"/>
      <c r="IS40" s="33"/>
      <c r="IT40" s="127"/>
      <c r="IU40" s="33">
        <v>15000</v>
      </c>
      <c r="IV40" s="33">
        <v>15000</v>
      </c>
      <c r="IW40" s="33"/>
      <c r="IX40" s="124"/>
      <c r="IY40" s="34"/>
      <c r="IZ40" s="69"/>
      <c r="JA40" s="33"/>
      <c r="JB40" s="127"/>
      <c r="JC40" s="34"/>
      <c r="JD40" s="34"/>
      <c r="JE40" s="34"/>
      <c r="JF40" s="124"/>
      <c r="JG40" s="34"/>
      <c r="JH40" s="34"/>
      <c r="JI40" s="33"/>
      <c r="JJ40" s="127"/>
      <c r="JK40" s="34"/>
      <c r="JL40" s="34"/>
      <c r="JM40" s="34"/>
      <c r="JN40" s="127"/>
      <c r="JO40" s="34"/>
      <c r="JP40" s="34"/>
      <c r="JQ40" s="34"/>
      <c r="JR40" s="119"/>
      <c r="JS40" s="33"/>
      <c r="JT40" s="33"/>
      <c r="JU40" s="33"/>
      <c r="JV40" s="127"/>
      <c r="JW40" s="34"/>
      <c r="JX40" s="33"/>
      <c r="JY40" s="33"/>
      <c r="JZ40" s="127"/>
      <c r="KA40" s="34"/>
      <c r="KB40" s="32"/>
      <c r="KC40" s="32"/>
      <c r="KD40" s="127"/>
      <c r="KE40" s="50"/>
      <c r="KF40" s="50"/>
      <c r="KG40" s="50"/>
      <c r="KH40" s="127"/>
      <c r="KI40" s="34"/>
      <c r="KJ40" s="34"/>
      <c r="KK40" s="34"/>
      <c r="KL40" s="127"/>
      <c r="KM40" s="34"/>
      <c r="KN40" s="36"/>
      <c r="KO40" s="32"/>
      <c r="KP40" s="127"/>
      <c r="KQ40" s="50"/>
      <c r="KR40" s="50"/>
      <c r="KS40" s="50"/>
      <c r="KT40" s="127"/>
      <c r="KU40" s="50"/>
      <c r="KV40" s="50"/>
      <c r="KW40" s="50"/>
      <c r="KX40" s="127"/>
      <c r="KY40" s="34"/>
      <c r="KZ40" s="34"/>
      <c r="LA40" s="33"/>
      <c r="LB40" s="127"/>
      <c r="LC40" s="34"/>
      <c r="LD40" s="39"/>
      <c r="LE40" s="34"/>
      <c r="LF40" s="127"/>
      <c r="LG40" s="34"/>
      <c r="LH40" s="34"/>
      <c r="LI40" s="33"/>
      <c r="LJ40" s="127"/>
      <c r="LK40" s="34"/>
      <c r="LL40" s="33"/>
      <c r="LM40" s="32"/>
      <c r="LN40" s="127"/>
      <c r="LO40" s="34"/>
      <c r="LP40" s="33"/>
      <c r="LQ40" s="33"/>
      <c r="LR40" s="127"/>
      <c r="LS40" s="50"/>
      <c r="LT40" s="50"/>
      <c r="LU40" s="50"/>
      <c r="LV40" s="127"/>
      <c r="LW40" s="50"/>
      <c r="LX40" s="50"/>
      <c r="LY40" s="50"/>
      <c r="LZ40" s="127"/>
      <c r="MA40" s="34"/>
      <c r="MB40" s="34"/>
      <c r="MC40" s="34"/>
      <c r="MD40" s="127"/>
      <c r="ME40" s="40"/>
      <c r="MF40" s="50"/>
      <c r="MG40" s="50"/>
      <c r="MH40" s="127"/>
      <c r="MI40" s="40"/>
      <c r="MJ40" s="50"/>
      <c r="MK40" s="50"/>
      <c r="ML40" s="127"/>
      <c r="MM40" s="34"/>
      <c r="MN40" s="34"/>
      <c r="MO40" s="34"/>
      <c r="MP40" s="127"/>
      <c r="MQ40" s="33"/>
      <c r="MR40" s="33"/>
      <c r="MS40" s="33"/>
      <c r="MT40" s="127"/>
      <c r="MU40" s="34"/>
      <c r="MV40" s="34"/>
      <c r="MW40" s="34"/>
      <c r="MX40" s="124"/>
      <c r="MY40" s="34"/>
      <c r="MZ40" s="33"/>
      <c r="NA40" s="33"/>
      <c r="NB40" s="124"/>
      <c r="NC40" s="52">
        <f t="shared" si="4"/>
        <v>479364201.86000001</v>
      </c>
      <c r="ND40" s="52">
        <f t="shared" si="4"/>
        <v>479364201.86000001</v>
      </c>
      <c r="NE40" s="52">
        <f t="shared" si="4"/>
        <v>364013121.06999993</v>
      </c>
      <c r="NF40" s="53">
        <v>342883940.25</v>
      </c>
      <c r="NG40" s="33">
        <v>342883940.25</v>
      </c>
      <c r="NH40" s="33">
        <v>259679109.66999999</v>
      </c>
      <c r="NI40" s="127"/>
      <c r="NJ40" s="34"/>
      <c r="NK40" s="32"/>
      <c r="NL40" s="32"/>
      <c r="NM40" s="127"/>
      <c r="NN40" s="32">
        <v>103767455</v>
      </c>
      <c r="NO40" s="32">
        <v>103767455</v>
      </c>
      <c r="NP40" s="32">
        <v>76953194</v>
      </c>
      <c r="NQ40" s="127"/>
      <c r="NR40" s="34">
        <v>8811936</v>
      </c>
      <c r="NS40" s="34">
        <v>8811936</v>
      </c>
      <c r="NT40" s="34">
        <v>6421464</v>
      </c>
      <c r="NU40" s="127"/>
      <c r="NV40" s="34"/>
      <c r="NW40" s="33"/>
      <c r="NX40" s="33"/>
      <c r="NY40" s="127"/>
      <c r="NZ40" s="34">
        <v>1099051.3600000001</v>
      </c>
      <c r="OA40" s="34">
        <v>1099051.3600000001</v>
      </c>
      <c r="OB40" s="33">
        <v>721885.56</v>
      </c>
      <c r="OC40" s="127"/>
      <c r="OD40" s="34">
        <v>152091</v>
      </c>
      <c r="OE40" s="34">
        <v>152091</v>
      </c>
      <c r="OF40" s="33">
        <v>152091</v>
      </c>
      <c r="OG40" s="127"/>
      <c r="OH40" s="34">
        <v>208236</v>
      </c>
      <c r="OI40" s="34">
        <v>208236</v>
      </c>
      <c r="OJ40" s="33">
        <v>156177</v>
      </c>
      <c r="OK40" s="127"/>
      <c r="OL40" s="34">
        <v>1228145.94</v>
      </c>
      <c r="OM40" s="34">
        <v>1228145.94</v>
      </c>
      <c r="ON40" s="32">
        <v>362537.8</v>
      </c>
      <c r="OO40" s="127"/>
      <c r="OP40" s="34">
        <v>4400000</v>
      </c>
      <c r="OQ40" s="34">
        <v>4400000</v>
      </c>
      <c r="OR40" s="34">
        <v>4400000</v>
      </c>
      <c r="OS40" s="127"/>
      <c r="OT40" s="34">
        <v>12986400.439999999</v>
      </c>
      <c r="OU40" s="34">
        <v>12986400.439999999</v>
      </c>
      <c r="OV40" s="32">
        <v>12633197.279999999</v>
      </c>
      <c r="OW40" s="127"/>
      <c r="OX40" s="34">
        <v>92442</v>
      </c>
      <c r="OY40" s="34">
        <v>92442</v>
      </c>
      <c r="OZ40" s="33">
        <v>92442</v>
      </c>
      <c r="PA40" s="127"/>
      <c r="PB40" s="34">
        <v>20213.5</v>
      </c>
      <c r="PC40" s="34">
        <v>20213.5</v>
      </c>
      <c r="PD40" s="33">
        <v>0</v>
      </c>
      <c r="PE40" s="127"/>
      <c r="PF40" s="34">
        <v>1491288.13</v>
      </c>
      <c r="PG40" s="34">
        <v>1491288.13</v>
      </c>
      <c r="PH40" s="33">
        <v>961412.78</v>
      </c>
      <c r="PI40" s="127"/>
      <c r="PJ40" s="34">
        <v>2025000</v>
      </c>
      <c r="PK40" s="33">
        <v>2025000</v>
      </c>
      <c r="PL40" s="32">
        <v>1373118.56</v>
      </c>
      <c r="PM40" s="127"/>
      <c r="PN40" s="34">
        <v>78970.5</v>
      </c>
      <c r="PO40" s="33">
        <v>78970.5</v>
      </c>
      <c r="PP40" s="33">
        <v>0</v>
      </c>
      <c r="PQ40" s="127"/>
      <c r="PR40" s="34"/>
      <c r="PS40" s="34"/>
      <c r="PT40" s="34"/>
      <c r="PU40" s="127"/>
      <c r="PV40" s="34">
        <v>119031.74</v>
      </c>
      <c r="PW40" s="34">
        <v>119031.74</v>
      </c>
      <c r="PX40" s="33">
        <v>106491.42</v>
      </c>
      <c r="PY40" s="124"/>
      <c r="PZ40" s="55">
        <f t="shared" si="5"/>
        <v>24260347.91</v>
      </c>
      <c r="QA40" s="55">
        <f t="shared" si="5"/>
        <v>24260347.91</v>
      </c>
      <c r="QB40" s="55">
        <f t="shared" si="5"/>
        <v>21890949.84</v>
      </c>
      <c r="QC40" s="53">
        <v>2055412.26</v>
      </c>
      <c r="QD40" s="53">
        <v>2055412.26</v>
      </c>
      <c r="QE40" s="32">
        <v>1541559.21</v>
      </c>
      <c r="QF40" s="127"/>
      <c r="QG40" s="34"/>
      <c r="QH40" s="34"/>
      <c r="QI40" s="34"/>
      <c r="QJ40" s="124"/>
      <c r="QK40" s="56"/>
      <c r="QL40" s="63"/>
      <c r="QM40" s="32"/>
      <c r="QN40" s="127"/>
      <c r="QO40" s="50">
        <v>3952190</v>
      </c>
      <c r="QP40" s="50">
        <v>3952190</v>
      </c>
      <c r="QQ40" s="50">
        <v>2998630</v>
      </c>
      <c r="QR40" s="120"/>
      <c r="QS40" s="34">
        <v>17030160</v>
      </c>
      <c r="QT40" s="34">
        <v>17030160</v>
      </c>
      <c r="QU40" s="34">
        <v>17030160</v>
      </c>
      <c r="QV40" s="124"/>
      <c r="QW40" s="34">
        <v>1182585.6499999999</v>
      </c>
      <c r="QX40" s="34">
        <v>1182585.6499999999</v>
      </c>
      <c r="QY40" s="32">
        <v>284400.63</v>
      </c>
      <c r="QZ40" s="124"/>
      <c r="RA40" s="53"/>
      <c r="RB40" s="53"/>
      <c r="RC40" s="53"/>
      <c r="RD40" s="120"/>
      <c r="RE40" s="40"/>
      <c r="RF40" s="40"/>
      <c r="RG40" s="40"/>
      <c r="RH40" s="120"/>
      <c r="RI40" s="40"/>
      <c r="RJ40" s="40"/>
      <c r="RK40" s="40"/>
      <c r="RL40" s="120"/>
      <c r="RM40" s="40"/>
      <c r="RN40" s="33"/>
      <c r="RO40" s="32"/>
      <c r="RP40" s="124"/>
      <c r="RQ40" s="34"/>
      <c r="RR40" s="34"/>
      <c r="RS40" s="32"/>
      <c r="RT40" s="124"/>
      <c r="RU40" s="40">
        <v>40000</v>
      </c>
      <c r="RV40" s="40">
        <v>40000</v>
      </c>
      <c r="RW40" s="40">
        <v>36200</v>
      </c>
      <c r="RX40" s="120"/>
      <c r="RY40" s="40"/>
      <c r="RZ40" s="40"/>
      <c r="SA40" s="32"/>
      <c r="SB40" s="124"/>
      <c r="SC40" s="40"/>
      <c r="SD40" s="40"/>
      <c r="SE40" s="32"/>
      <c r="SF40" s="124"/>
      <c r="SG40" s="40"/>
      <c r="SH40" s="40"/>
      <c r="SI40" s="32"/>
      <c r="SJ40" s="119"/>
      <c r="SK40" s="58"/>
      <c r="SL40" s="58"/>
      <c r="SM40" s="58"/>
      <c r="SN40" s="59"/>
      <c r="SO40" s="59"/>
      <c r="SP40" s="58"/>
      <c r="SQ40" s="58"/>
      <c r="SR40" s="58"/>
      <c r="SS40" s="58"/>
      <c r="ST40" s="58"/>
      <c r="SU40" s="58"/>
      <c r="SV40" s="58"/>
      <c r="SW40" s="58"/>
      <c r="SX40" s="58"/>
      <c r="SY40" s="58"/>
      <c r="SZ40" s="58"/>
      <c r="TA40" s="58"/>
      <c r="TB40" s="58"/>
      <c r="TC40" s="58"/>
      <c r="TD40" s="59"/>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5"/>
      <c r="WI40" s="5"/>
      <c r="WJ40" s="5"/>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row>
    <row r="41" spans="1:909" x14ac:dyDescent="0.25">
      <c r="A41" s="29" t="s">
        <v>397</v>
      </c>
      <c r="B41" s="30">
        <f t="shared" ref="B41:C72" si="6">E41+X41+NC41+PZ41</f>
        <v>8889313.2300000004</v>
      </c>
      <c r="C41" s="30">
        <f t="shared" si="6"/>
        <v>8889313.2300000004</v>
      </c>
      <c r="D41" s="30">
        <f t="shared" si="0"/>
        <v>7143154.3399999999</v>
      </c>
      <c r="E41" s="31">
        <f t="shared" si="2"/>
        <v>6486961.4100000001</v>
      </c>
      <c r="F41" s="31">
        <f t="shared" si="2"/>
        <v>6486961.4100000001</v>
      </c>
      <c r="G41" s="31">
        <f t="shared" si="2"/>
        <v>4816825.41</v>
      </c>
      <c r="H41" s="36">
        <v>6089300</v>
      </c>
      <c r="I41" s="36">
        <v>6089300</v>
      </c>
      <c r="J41" s="33">
        <v>4566977</v>
      </c>
      <c r="K41" s="124"/>
      <c r="L41" s="34"/>
      <c r="M41" s="34"/>
      <c r="N41" s="34"/>
      <c r="O41" s="124"/>
      <c r="P41" s="36">
        <v>397661.41</v>
      </c>
      <c r="Q41" s="36">
        <v>397661.41</v>
      </c>
      <c r="R41" s="37">
        <v>249848.41</v>
      </c>
      <c r="S41" s="124"/>
      <c r="T41" s="34"/>
      <c r="U41" s="34"/>
      <c r="V41" s="34"/>
      <c r="W41" s="124"/>
      <c r="X41" s="38">
        <f t="shared" si="3"/>
        <v>2264051.8200000003</v>
      </c>
      <c r="Y41" s="38">
        <f t="shared" si="3"/>
        <v>2264051.8200000003</v>
      </c>
      <c r="Z41" s="38">
        <f t="shared" si="3"/>
        <v>2231635.12</v>
      </c>
      <c r="AA41" s="32"/>
      <c r="AB41" s="33"/>
      <c r="AC41" s="33"/>
      <c r="AD41" s="124"/>
      <c r="AE41" s="34"/>
      <c r="AF41" s="33"/>
      <c r="AG41" s="33"/>
      <c r="AH41" s="124"/>
      <c r="AI41" s="33"/>
      <c r="AJ41" s="33"/>
      <c r="AK41" s="33"/>
      <c r="AL41" s="124"/>
      <c r="AM41" s="33"/>
      <c r="AN41" s="33"/>
      <c r="AO41" s="33"/>
      <c r="AP41" s="124"/>
      <c r="AQ41" s="34"/>
      <c r="AR41" s="34"/>
      <c r="AS41" s="34"/>
      <c r="AT41" s="124"/>
      <c r="AU41" s="33"/>
      <c r="AV41" s="33"/>
      <c r="AW41" s="33"/>
      <c r="AX41" s="124"/>
      <c r="AY41" s="34"/>
      <c r="AZ41" s="34"/>
      <c r="BA41" s="34"/>
      <c r="BB41" s="124"/>
      <c r="BC41" s="33"/>
      <c r="BD41" s="33"/>
      <c r="BE41" s="33"/>
      <c r="BF41" s="124"/>
      <c r="BG41" s="33"/>
      <c r="BH41" s="33"/>
      <c r="BI41" s="33"/>
      <c r="BJ41" s="124"/>
      <c r="BK41" s="34"/>
      <c r="BL41" s="34"/>
      <c r="BM41" s="34"/>
      <c r="BN41" s="124"/>
      <c r="BO41" s="33"/>
      <c r="BP41" s="33"/>
      <c r="BQ41" s="61"/>
      <c r="BR41" s="124"/>
      <c r="BS41" s="34"/>
      <c r="BT41" s="34"/>
      <c r="BU41" s="34"/>
      <c r="BV41" s="124"/>
      <c r="BW41" s="34"/>
      <c r="BX41" s="34"/>
      <c r="BY41" s="34"/>
      <c r="BZ41" s="124"/>
      <c r="CA41" s="34"/>
      <c r="CB41" s="34"/>
      <c r="CC41" s="34"/>
      <c r="CD41" s="124"/>
      <c r="CE41" s="33"/>
      <c r="CF41" s="33"/>
      <c r="CG41" s="33"/>
      <c r="CH41" s="124"/>
      <c r="CI41" s="33"/>
      <c r="CJ41" s="33"/>
      <c r="CK41" s="33"/>
      <c r="CL41" s="124"/>
      <c r="CM41" s="34"/>
      <c r="CN41" s="34"/>
      <c r="CO41" s="34"/>
      <c r="CP41" s="119"/>
      <c r="CQ41" s="34"/>
      <c r="CR41" s="34"/>
      <c r="CS41" s="34"/>
      <c r="CT41" s="119"/>
      <c r="CU41" s="34"/>
      <c r="CV41" s="33"/>
      <c r="CW41" s="33"/>
      <c r="CX41" s="124"/>
      <c r="CY41" s="41"/>
      <c r="CZ41" s="41"/>
      <c r="DA41" s="33"/>
      <c r="DB41" s="124"/>
      <c r="DC41" s="34"/>
      <c r="DD41" s="33"/>
      <c r="DE41" s="32"/>
      <c r="DF41" s="124"/>
      <c r="DG41" s="34"/>
      <c r="DH41" s="33"/>
      <c r="DI41" s="32"/>
      <c r="DJ41" s="124"/>
      <c r="DK41" s="34"/>
      <c r="DL41" s="33"/>
      <c r="DM41" s="32"/>
      <c r="DN41" s="124"/>
      <c r="DO41" s="33"/>
      <c r="DP41" s="33"/>
      <c r="DQ41" s="32"/>
      <c r="DR41" s="124"/>
      <c r="DS41" s="34"/>
      <c r="DT41" s="34"/>
      <c r="DU41" s="34"/>
      <c r="DV41" s="120"/>
      <c r="DW41" s="33"/>
      <c r="DX41" s="33"/>
      <c r="DY41" s="33"/>
      <c r="DZ41" s="124"/>
      <c r="EA41" s="33"/>
      <c r="EB41" s="33"/>
      <c r="EC41" s="33"/>
      <c r="ED41" s="124"/>
      <c r="EE41" s="33"/>
      <c r="EF41" s="33"/>
      <c r="EG41" s="33"/>
      <c r="EH41" s="124"/>
      <c r="EI41" s="32"/>
      <c r="EJ41" s="32"/>
      <c r="EK41" s="32"/>
      <c r="EL41" s="124"/>
      <c r="EM41" s="34"/>
      <c r="EN41" s="34"/>
      <c r="EO41" s="34"/>
      <c r="EP41" s="124"/>
      <c r="EQ41" s="34"/>
      <c r="ER41" s="34"/>
      <c r="ES41" s="34"/>
      <c r="ET41" s="120"/>
      <c r="EU41" s="33">
        <v>1824908.23</v>
      </c>
      <c r="EV41" s="33">
        <v>1824908.23</v>
      </c>
      <c r="EW41" s="33">
        <v>1824908.23</v>
      </c>
      <c r="EX41" s="124"/>
      <c r="EY41" s="34"/>
      <c r="EZ41" s="34"/>
      <c r="FA41" s="34"/>
      <c r="FB41" s="124"/>
      <c r="FC41" s="33"/>
      <c r="FD41" s="33"/>
      <c r="FE41" s="32"/>
      <c r="FF41" s="124"/>
      <c r="FG41" s="40"/>
      <c r="FH41" s="40"/>
      <c r="FI41" s="40"/>
      <c r="FJ41" s="124"/>
      <c r="FK41" s="40"/>
      <c r="FL41" s="40"/>
      <c r="FM41" s="40"/>
      <c r="FN41" s="124"/>
      <c r="FO41" s="33"/>
      <c r="FP41" s="33"/>
      <c r="FQ41" s="32"/>
      <c r="FR41" s="124"/>
      <c r="FS41" s="33"/>
      <c r="FT41" s="33"/>
      <c r="FU41" s="33"/>
      <c r="FV41" s="124"/>
      <c r="FW41" s="34"/>
      <c r="FX41" s="34"/>
      <c r="FY41" s="39"/>
      <c r="FZ41" s="124"/>
      <c r="GA41" s="33"/>
      <c r="GB41" s="33"/>
      <c r="GC41" s="32"/>
      <c r="GD41" s="124"/>
      <c r="GE41" s="32"/>
      <c r="GF41" s="32"/>
      <c r="GG41" s="32"/>
      <c r="GH41" s="124"/>
      <c r="GI41" s="32"/>
      <c r="GJ41" s="32"/>
      <c r="GK41" s="32"/>
      <c r="GL41" s="130"/>
      <c r="GM41" s="33"/>
      <c r="GN41" s="33"/>
      <c r="GO41" s="33"/>
      <c r="GP41" s="124"/>
      <c r="GQ41" s="40"/>
      <c r="GR41" s="37"/>
      <c r="GS41" s="32"/>
      <c r="GT41" s="124"/>
      <c r="GU41" s="34"/>
      <c r="GV41" s="33"/>
      <c r="GW41" s="32"/>
      <c r="GX41" s="130"/>
      <c r="GY41" s="33"/>
      <c r="GZ41" s="33"/>
      <c r="HA41" s="33"/>
      <c r="HB41" s="130"/>
      <c r="HC41" s="34"/>
      <c r="HD41" s="34"/>
      <c r="HE41" s="34"/>
      <c r="HF41" s="124"/>
      <c r="HG41" s="33"/>
      <c r="HH41" s="33"/>
      <c r="HI41" s="33"/>
      <c r="HJ41" s="124"/>
      <c r="HK41" s="33"/>
      <c r="HL41" s="33"/>
      <c r="HM41" s="32"/>
      <c r="HN41" s="124"/>
      <c r="HO41" s="32"/>
      <c r="HP41" s="32"/>
      <c r="HQ41" s="32"/>
      <c r="HR41" s="124"/>
      <c r="HS41" s="34"/>
      <c r="HT41" s="33"/>
      <c r="HU41" s="32"/>
      <c r="HV41" s="124"/>
      <c r="HW41" s="34">
        <v>189143.59</v>
      </c>
      <c r="HX41" s="34">
        <v>189143.59</v>
      </c>
      <c r="HY41" s="34">
        <v>156726.89000000001</v>
      </c>
      <c r="HZ41" s="124"/>
      <c r="IA41" s="34"/>
      <c r="IB41" s="34"/>
      <c r="IC41" s="34"/>
      <c r="ID41" s="119"/>
      <c r="IE41" s="34"/>
      <c r="IF41" s="32"/>
      <c r="IG41" s="32"/>
      <c r="IH41" s="124"/>
      <c r="II41" s="34"/>
      <c r="IJ41" s="33"/>
      <c r="IK41" s="33"/>
      <c r="IL41" s="124"/>
      <c r="IM41" s="33"/>
      <c r="IN41" s="33"/>
      <c r="IO41" s="33"/>
      <c r="IP41" s="124"/>
      <c r="IQ41" s="45"/>
      <c r="IR41" s="46"/>
      <c r="IS41" s="33"/>
      <c r="IT41" s="127"/>
      <c r="IU41" s="33"/>
      <c r="IV41" s="33"/>
      <c r="IW41" s="33"/>
      <c r="IX41" s="124"/>
      <c r="IY41" s="34">
        <v>250000</v>
      </c>
      <c r="IZ41" s="33">
        <v>250000</v>
      </c>
      <c r="JA41" s="33">
        <v>250000</v>
      </c>
      <c r="JB41" s="127"/>
      <c r="JC41" s="34"/>
      <c r="JD41" s="34"/>
      <c r="JE41" s="34"/>
      <c r="JF41" s="124"/>
      <c r="JG41" s="34"/>
      <c r="JH41" s="34"/>
      <c r="JI41" s="33"/>
      <c r="JJ41" s="127"/>
      <c r="JK41" s="34"/>
      <c r="JL41" s="34"/>
      <c r="JM41" s="34"/>
      <c r="JN41" s="127"/>
      <c r="JO41" s="34"/>
      <c r="JP41" s="34"/>
      <c r="JQ41" s="34"/>
      <c r="JR41" s="119"/>
      <c r="JS41" s="33"/>
      <c r="JT41" s="33"/>
      <c r="JU41" s="33"/>
      <c r="JV41" s="127"/>
      <c r="JW41" s="34"/>
      <c r="JX41" s="33"/>
      <c r="JY41" s="33"/>
      <c r="JZ41" s="127"/>
      <c r="KA41" s="34"/>
      <c r="KB41" s="32"/>
      <c r="KC41" s="32"/>
      <c r="KD41" s="127"/>
      <c r="KE41" s="50"/>
      <c r="KF41" s="50"/>
      <c r="KG41" s="50"/>
      <c r="KH41" s="127"/>
      <c r="KI41" s="34"/>
      <c r="KJ41" s="34"/>
      <c r="KK41" s="34"/>
      <c r="KL41" s="127"/>
      <c r="KM41" s="34"/>
      <c r="KN41" s="36"/>
      <c r="KO41" s="32"/>
      <c r="KP41" s="127"/>
      <c r="KQ41" s="50"/>
      <c r="KR41" s="50"/>
      <c r="KS41" s="50"/>
      <c r="KT41" s="127"/>
      <c r="KU41" s="50"/>
      <c r="KV41" s="50"/>
      <c r="KW41" s="50"/>
      <c r="KX41" s="127"/>
      <c r="KY41" s="34"/>
      <c r="KZ41" s="34"/>
      <c r="LA41" s="33"/>
      <c r="LB41" s="127"/>
      <c r="LC41" s="34"/>
      <c r="LD41" s="39"/>
      <c r="LE41" s="34"/>
      <c r="LF41" s="127"/>
      <c r="LG41" s="34"/>
      <c r="LH41" s="34"/>
      <c r="LI41" s="33"/>
      <c r="LJ41" s="127"/>
      <c r="LK41" s="34"/>
      <c r="LL41" s="33"/>
      <c r="LM41" s="32"/>
      <c r="LN41" s="127"/>
      <c r="LO41" s="34"/>
      <c r="LP41" s="33"/>
      <c r="LQ41" s="33"/>
      <c r="LR41" s="127"/>
      <c r="LS41" s="50"/>
      <c r="LT41" s="50"/>
      <c r="LU41" s="50"/>
      <c r="LV41" s="127"/>
      <c r="LW41" s="50"/>
      <c r="LX41" s="50"/>
      <c r="LY41" s="50"/>
      <c r="LZ41" s="127"/>
      <c r="MA41" s="34"/>
      <c r="MB41" s="34"/>
      <c r="MC41" s="34"/>
      <c r="MD41" s="127"/>
      <c r="ME41" s="40"/>
      <c r="MF41" s="50"/>
      <c r="MG41" s="50"/>
      <c r="MH41" s="127"/>
      <c r="MI41" s="40"/>
      <c r="MJ41" s="50"/>
      <c r="MK41" s="50"/>
      <c r="ML41" s="127"/>
      <c r="MM41" s="34"/>
      <c r="MN41" s="34"/>
      <c r="MO41" s="34"/>
      <c r="MP41" s="127"/>
      <c r="MQ41" s="33"/>
      <c r="MR41" s="33"/>
      <c r="MS41" s="33"/>
      <c r="MT41" s="127"/>
      <c r="MU41" s="34"/>
      <c r="MV41" s="34"/>
      <c r="MW41" s="34"/>
      <c r="MX41" s="124"/>
      <c r="MY41" s="34"/>
      <c r="MZ41" s="33"/>
      <c r="NA41" s="33"/>
      <c r="NB41" s="124"/>
      <c r="NC41" s="52">
        <f t="shared" si="4"/>
        <v>138300</v>
      </c>
      <c r="ND41" s="52">
        <f t="shared" si="4"/>
        <v>138300</v>
      </c>
      <c r="NE41" s="52">
        <f t="shared" si="4"/>
        <v>94693.81</v>
      </c>
      <c r="NF41" s="53"/>
      <c r="NG41" s="33"/>
      <c r="NH41" s="33"/>
      <c r="NI41" s="127"/>
      <c r="NJ41" s="34"/>
      <c r="NK41" s="33"/>
      <c r="NL41" s="33"/>
      <c r="NM41" s="127"/>
      <c r="NN41" s="33"/>
      <c r="NO41" s="33"/>
      <c r="NP41" s="33"/>
      <c r="NQ41" s="127"/>
      <c r="NR41" s="34"/>
      <c r="NS41" s="34"/>
      <c r="NT41" s="34"/>
      <c r="NU41" s="127"/>
      <c r="NV41" s="34"/>
      <c r="NW41" s="33"/>
      <c r="NX41" s="33"/>
      <c r="NY41" s="127"/>
      <c r="NZ41" s="34"/>
      <c r="OA41" s="34"/>
      <c r="OB41" s="33"/>
      <c r="OC41" s="127"/>
      <c r="OD41" s="34"/>
      <c r="OE41" s="34"/>
      <c r="OF41" s="33"/>
      <c r="OG41" s="127"/>
      <c r="OH41" s="34"/>
      <c r="OI41" s="34"/>
      <c r="OJ41" s="33"/>
      <c r="OK41" s="127"/>
      <c r="OL41" s="34"/>
      <c r="OM41" s="34"/>
      <c r="ON41" s="32"/>
      <c r="OO41" s="127"/>
      <c r="OP41" s="34"/>
      <c r="OQ41" s="34"/>
      <c r="OR41" s="34"/>
      <c r="OS41" s="127"/>
      <c r="OT41" s="34"/>
      <c r="OU41" s="34"/>
      <c r="OV41" s="32"/>
      <c r="OW41" s="127"/>
      <c r="OX41" s="34"/>
      <c r="OY41" s="34"/>
      <c r="OZ41" s="33"/>
      <c r="PA41" s="127"/>
      <c r="PB41" s="34"/>
      <c r="PC41" s="34"/>
      <c r="PD41" s="33"/>
      <c r="PE41" s="127"/>
      <c r="PF41" s="34"/>
      <c r="PG41" s="34"/>
      <c r="PH41" s="33"/>
      <c r="PI41" s="127"/>
      <c r="PJ41" s="34"/>
      <c r="PK41" s="33"/>
      <c r="PL41" s="32"/>
      <c r="PM41" s="127"/>
      <c r="PN41" s="34"/>
      <c r="PO41" s="33"/>
      <c r="PP41" s="33"/>
      <c r="PQ41" s="127"/>
      <c r="PR41" s="34">
        <v>138300</v>
      </c>
      <c r="PS41" s="34">
        <v>138300</v>
      </c>
      <c r="PT41" s="34">
        <v>94693.81</v>
      </c>
      <c r="PU41" s="127"/>
      <c r="PV41" s="34"/>
      <c r="PW41" s="34"/>
      <c r="PX41" s="33"/>
      <c r="PY41" s="124"/>
      <c r="PZ41" s="55">
        <f t="shared" si="5"/>
        <v>0</v>
      </c>
      <c r="QA41" s="55">
        <f t="shared" si="5"/>
        <v>0</v>
      </c>
      <c r="QB41" s="55">
        <f t="shared" si="5"/>
        <v>0</v>
      </c>
      <c r="QC41" s="53"/>
      <c r="QD41" s="53"/>
      <c r="QE41" s="32"/>
      <c r="QF41" s="127"/>
      <c r="QG41" s="34"/>
      <c r="QH41" s="34"/>
      <c r="QI41" s="34"/>
      <c r="QJ41" s="124"/>
      <c r="QK41" s="56"/>
      <c r="QL41" s="63"/>
      <c r="QM41" s="32"/>
      <c r="QN41" s="127"/>
      <c r="QO41" s="50"/>
      <c r="QP41" s="50"/>
      <c r="QQ41" s="50"/>
      <c r="QR41" s="120"/>
      <c r="QS41" s="34"/>
      <c r="QT41" s="34"/>
      <c r="QU41" s="34"/>
      <c r="QV41" s="124"/>
      <c r="QW41" s="34"/>
      <c r="QX41" s="34"/>
      <c r="QY41" s="32"/>
      <c r="QZ41" s="124"/>
      <c r="RA41" s="53"/>
      <c r="RB41" s="53"/>
      <c r="RC41" s="53"/>
      <c r="RD41" s="120"/>
      <c r="RE41" s="40"/>
      <c r="RF41" s="40"/>
      <c r="RG41" s="40"/>
      <c r="RH41" s="120"/>
      <c r="RI41" s="40"/>
      <c r="RJ41" s="40"/>
      <c r="RK41" s="40"/>
      <c r="RL41" s="120"/>
      <c r="RM41" s="40"/>
      <c r="RN41" s="33"/>
      <c r="RO41" s="32"/>
      <c r="RP41" s="124"/>
      <c r="RQ41" s="34"/>
      <c r="RR41" s="34"/>
      <c r="RS41" s="32"/>
      <c r="RT41" s="124"/>
      <c r="RU41" s="40"/>
      <c r="RV41" s="40"/>
      <c r="RW41" s="40"/>
      <c r="RX41" s="120"/>
      <c r="RY41" s="40"/>
      <c r="RZ41" s="40"/>
      <c r="SA41" s="32"/>
      <c r="SB41" s="124"/>
      <c r="SC41" s="40"/>
      <c r="SD41" s="40"/>
      <c r="SE41" s="32"/>
      <c r="SF41" s="124"/>
      <c r="SG41" s="40"/>
      <c r="SH41" s="40"/>
      <c r="SI41" s="32"/>
      <c r="SJ41" s="119"/>
      <c r="SK41" s="58"/>
      <c r="SL41" s="58"/>
      <c r="SM41" s="58"/>
      <c r="SN41" s="59"/>
      <c r="SO41" s="59"/>
      <c r="SP41" s="58"/>
      <c r="SQ41" s="58"/>
      <c r="SR41" s="58"/>
      <c r="SS41" s="58"/>
      <c r="ST41" s="58"/>
      <c r="SU41" s="58"/>
      <c r="SV41" s="58"/>
      <c r="SW41" s="58"/>
      <c r="SX41" s="58"/>
      <c r="SY41" s="58"/>
      <c r="SZ41" s="58"/>
      <c r="TA41" s="58"/>
      <c r="TB41" s="58"/>
      <c r="TC41" s="58"/>
      <c r="TD41" s="59"/>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5"/>
      <c r="WI41" s="5"/>
      <c r="WJ41" s="5"/>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row>
    <row r="42" spans="1:909" x14ac:dyDescent="0.25">
      <c r="A42" s="29" t="s">
        <v>398</v>
      </c>
      <c r="B42" s="30">
        <f t="shared" si="6"/>
        <v>11975077.48</v>
      </c>
      <c r="C42" s="30">
        <f t="shared" si="6"/>
        <v>11975077.48</v>
      </c>
      <c r="D42" s="30">
        <f t="shared" si="0"/>
        <v>9502813.5999999996</v>
      </c>
      <c r="E42" s="31">
        <f t="shared" si="2"/>
        <v>9359233.3300000001</v>
      </c>
      <c r="F42" s="31">
        <f t="shared" si="2"/>
        <v>9359233.3300000001</v>
      </c>
      <c r="G42" s="31">
        <f t="shared" si="2"/>
        <v>6949654.3300000001</v>
      </c>
      <c r="H42" s="36">
        <v>8796200</v>
      </c>
      <c r="I42" s="36">
        <v>8796200</v>
      </c>
      <c r="J42" s="33">
        <v>6597152</v>
      </c>
      <c r="K42" s="124"/>
      <c r="L42" s="34"/>
      <c r="M42" s="34"/>
      <c r="N42" s="34"/>
      <c r="O42" s="124"/>
      <c r="P42" s="36">
        <v>563033.32999999996</v>
      </c>
      <c r="Q42" s="36">
        <v>563033.32999999996</v>
      </c>
      <c r="R42" s="37">
        <v>352502.33</v>
      </c>
      <c r="S42" s="124"/>
      <c r="T42" s="34"/>
      <c r="U42" s="34"/>
      <c r="V42" s="34"/>
      <c r="W42" s="124"/>
      <c r="X42" s="38">
        <f t="shared" si="3"/>
        <v>2477544.1500000004</v>
      </c>
      <c r="Y42" s="38">
        <f t="shared" si="3"/>
        <v>2477544.1500000004</v>
      </c>
      <c r="Z42" s="38">
        <f t="shared" si="3"/>
        <v>2477544.1500000004</v>
      </c>
      <c r="AA42" s="32"/>
      <c r="AB42" s="33"/>
      <c r="AC42" s="33"/>
      <c r="AD42" s="124"/>
      <c r="AE42" s="34"/>
      <c r="AF42" s="33"/>
      <c r="AG42" s="33"/>
      <c r="AH42" s="124"/>
      <c r="AI42" s="33"/>
      <c r="AJ42" s="33"/>
      <c r="AK42" s="33"/>
      <c r="AL42" s="124"/>
      <c r="AM42" s="33"/>
      <c r="AN42" s="33"/>
      <c r="AO42" s="33"/>
      <c r="AP42" s="124"/>
      <c r="AQ42" s="34"/>
      <c r="AR42" s="34"/>
      <c r="AS42" s="34"/>
      <c r="AT42" s="124"/>
      <c r="AU42" s="33"/>
      <c r="AV42" s="33"/>
      <c r="AW42" s="33"/>
      <c r="AX42" s="124"/>
      <c r="AY42" s="34"/>
      <c r="AZ42" s="34"/>
      <c r="BA42" s="34"/>
      <c r="BB42" s="124"/>
      <c r="BC42" s="33"/>
      <c r="BD42" s="33"/>
      <c r="BE42" s="33"/>
      <c r="BF42" s="124"/>
      <c r="BG42" s="33"/>
      <c r="BH42" s="33"/>
      <c r="BI42" s="33"/>
      <c r="BJ42" s="124"/>
      <c r="BK42" s="34"/>
      <c r="BL42" s="34"/>
      <c r="BM42" s="34"/>
      <c r="BN42" s="124"/>
      <c r="BO42" s="33"/>
      <c r="BP42" s="33"/>
      <c r="BQ42" s="61"/>
      <c r="BR42" s="124"/>
      <c r="BS42" s="34"/>
      <c r="BT42" s="34"/>
      <c r="BU42" s="34"/>
      <c r="BV42" s="124"/>
      <c r="BW42" s="34"/>
      <c r="BX42" s="34"/>
      <c r="BY42" s="34"/>
      <c r="BZ42" s="124"/>
      <c r="CA42" s="34"/>
      <c r="CB42" s="34"/>
      <c r="CC42" s="34"/>
      <c r="CD42" s="124"/>
      <c r="CE42" s="33"/>
      <c r="CF42" s="33"/>
      <c r="CG42" s="33"/>
      <c r="CH42" s="124"/>
      <c r="CI42" s="33"/>
      <c r="CJ42" s="33"/>
      <c r="CK42" s="33"/>
      <c r="CL42" s="124"/>
      <c r="CM42" s="34"/>
      <c r="CN42" s="34"/>
      <c r="CO42" s="34"/>
      <c r="CP42" s="119"/>
      <c r="CQ42" s="34"/>
      <c r="CR42" s="34"/>
      <c r="CS42" s="34"/>
      <c r="CT42" s="119"/>
      <c r="CU42" s="34"/>
      <c r="CV42" s="33"/>
      <c r="CW42" s="33"/>
      <c r="CX42" s="124"/>
      <c r="CY42" s="41"/>
      <c r="CZ42" s="41"/>
      <c r="DA42" s="33"/>
      <c r="DB42" s="124"/>
      <c r="DC42" s="34"/>
      <c r="DD42" s="33"/>
      <c r="DE42" s="32"/>
      <c r="DF42" s="124"/>
      <c r="DG42" s="34"/>
      <c r="DH42" s="33"/>
      <c r="DI42" s="32"/>
      <c r="DJ42" s="124"/>
      <c r="DK42" s="34"/>
      <c r="DL42" s="33"/>
      <c r="DM42" s="32"/>
      <c r="DN42" s="124"/>
      <c r="DO42" s="33"/>
      <c r="DP42" s="33"/>
      <c r="DQ42" s="32"/>
      <c r="DR42" s="124"/>
      <c r="DS42" s="34"/>
      <c r="DT42" s="34"/>
      <c r="DU42" s="34"/>
      <c r="DV42" s="120"/>
      <c r="DW42" s="33"/>
      <c r="DX42" s="33"/>
      <c r="DY42" s="33"/>
      <c r="DZ42" s="124"/>
      <c r="EA42" s="33"/>
      <c r="EB42" s="33"/>
      <c r="EC42" s="33"/>
      <c r="ED42" s="124"/>
      <c r="EE42" s="33"/>
      <c r="EF42" s="33"/>
      <c r="EG42" s="33"/>
      <c r="EH42" s="124"/>
      <c r="EI42" s="32"/>
      <c r="EJ42" s="32"/>
      <c r="EK42" s="32"/>
      <c r="EL42" s="124"/>
      <c r="EM42" s="34"/>
      <c r="EN42" s="34"/>
      <c r="EO42" s="34"/>
      <c r="EP42" s="124"/>
      <c r="EQ42" s="34"/>
      <c r="ER42" s="34"/>
      <c r="ES42" s="34"/>
      <c r="ET42" s="120"/>
      <c r="EU42" s="33">
        <v>2477544.1500000004</v>
      </c>
      <c r="EV42" s="33">
        <v>2477544.1500000004</v>
      </c>
      <c r="EW42" s="33">
        <v>2477544.1500000004</v>
      </c>
      <c r="EX42" s="124"/>
      <c r="EY42" s="34"/>
      <c r="EZ42" s="34"/>
      <c r="FA42" s="34"/>
      <c r="FB42" s="124"/>
      <c r="FC42" s="33"/>
      <c r="FD42" s="33"/>
      <c r="FE42" s="32"/>
      <c r="FF42" s="124"/>
      <c r="FG42" s="40"/>
      <c r="FH42" s="40"/>
      <c r="FI42" s="40"/>
      <c r="FJ42" s="124"/>
      <c r="FK42" s="40"/>
      <c r="FL42" s="40"/>
      <c r="FM42" s="40"/>
      <c r="FN42" s="124"/>
      <c r="FO42" s="33"/>
      <c r="FP42" s="33"/>
      <c r="FQ42" s="32"/>
      <c r="FR42" s="124"/>
      <c r="FS42" s="33"/>
      <c r="FT42" s="33"/>
      <c r="FU42" s="33"/>
      <c r="FV42" s="124"/>
      <c r="FW42" s="34"/>
      <c r="FX42" s="34"/>
      <c r="FY42" s="39"/>
      <c r="FZ42" s="124"/>
      <c r="GA42" s="33"/>
      <c r="GB42" s="33"/>
      <c r="GC42" s="32"/>
      <c r="GD42" s="124"/>
      <c r="GE42" s="32"/>
      <c r="GF42" s="32"/>
      <c r="GG42" s="32"/>
      <c r="GH42" s="124"/>
      <c r="GI42" s="32"/>
      <c r="GJ42" s="32"/>
      <c r="GK42" s="32"/>
      <c r="GL42" s="130"/>
      <c r="GM42" s="33"/>
      <c r="GN42" s="33"/>
      <c r="GO42" s="33"/>
      <c r="GP42" s="124"/>
      <c r="GQ42" s="40"/>
      <c r="GR42" s="37"/>
      <c r="GS42" s="32"/>
      <c r="GT42" s="124"/>
      <c r="GU42" s="34"/>
      <c r="GV42" s="33"/>
      <c r="GW42" s="32"/>
      <c r="GX42" s="130"/>
      <c r="GY42" s="33"/>
      <c r="GZ42" s="33"/>
      <c r="HA42" s="33"/>
      <c r="HB42" s="130"/>
      <c r="HC42" s="34"/>
      <c r="HD42" s="34"/>
      <c r="HE42" s="34"/>
      <c r="HF42" s="124"/>
      <c r="HG42" s="33"/>
      <c r="HH42" s="33"/>
      <c r="HI42" s="33"/>
      <c r="HJ42" s="124"/>
      <c r="HK42" s="33"/>
      <c r="HL42" s="33"/>
      <c r="HM42" s="32"/>
      <c r="HN42" s="124"/>
      <c r="HO42" s="32"/>
      <c r="HP42" s="32"/>
      <c r="HQ42" s="32"/>
      <c r="HR42" s="124"/>
      <c r="HS42" s="34"/>
      <c r="HT42" s="33"/>
      <c r="HU42" s="32"/>
      <c r="HV42" s="124"/>
      <c r="HW42" s="34"/>
      <c r="HX42" s="34"/>
      <c r="HY42" s="34"/>
      <c r="HZ42" s="124"/>
      <c r="IA42" s="34"/>
      <c r="IB42" s="34"/>
      <c r="IC42" s="34"/>
      <c r="ID42" s="119"/>
      <c r="IE42" s="34"/>
      <c r="IF42" s="32"/>
      <c r="IG42" s="32"/>
      <c r="IH42" s="124"/>
      <c r="II42" s="34"/>
      <c r="IJ42" s="33"/>
      <c r="IK42" s="33"/>
      <c r="IL42" s="124"/>
      <c r="IM42" s="33"/>
      <c r="IN42" s="33"/>
      <c r="IO42" s="33"/>
      <c r="IP42" s="124"/>
      <c r="IQ42" s="45"/>
      <c r="IR42" s="46"/>
      <c r="IS42" s="33"/>
      <c r="IT42" s="127"/>
      <c r="IU42" s="33"/>
      <c r="IV42" s="33"/>
      <c r="IW42" s="33"/>
      <c r="IX42" s="124"/>
      <c r="IY42" s="34"/>
      <c r="IZ42" s="33"/>
      <c r="JA42" s="33"/>
      <c r="JB42" s="127"/>
      <c r="JC42" s="34"/>
      <c r="JD42" s="34"/>
      <c r="JE42" s="34"/>
      <c r="JF42" s="124"/>
      <c r="JG42" s="34"/>
      <c r="JH42" s="34"/>
      <c r="JI42" s="33"/>
      <c r="JJ42" s="127"/>
      <c r="JK42" s="34"/>
      <c r="JL42" s="34"/>
      <c r="JM42" s="34"/>
      <c r="JN42" s="127"/>
      <c r="JO42" s="34"/>
      <c r="JP42" s="34"/>
      <c r="JQ42" s="34"/>
      <c r="JR42" s="119"/>
      <c r="JS42" s="33"/>
      <c r="JT42" s="33"/>
      <c r="JU42" s="33"/>
      <c r="JV42" s="127"/>
      <c r="JW42" s="34"/>
      <c r="JX42" s="33"/>
      <c r="JY42" s="33"/>
      <c r="JZ42" s="127"/>
      <c r="KA42" s="34"/>
      <c r="KB42" s="32"/>
      <c r="KC42" s="32"/>
      <c r="KD42" s="127"/>
      <c r="KE42" s="50"/>
      <c r="KF42" s="50"/>
      <c r="KG42" s="50"/>
      <c r="KH42" s="127"/>
      <c r="KI42" s="34"/>
      <c r="KJ42" s="34"/>
      <c r="KK42" s="34"/>
      <c r="KL42" s="127"/>
      <c r="KM42" s="34"/>
      <c r="KN42" s="36"/>
      <c r="KO42" s="32"/>
      <c r="KP42" s="127"/>
      <c r="KQ42" s="50"/>
      <c r="KR42" s="50"/>
      <c r="KS42" s="50"/>
      <c r="KT42" s="127"/>
      <c r="KU42" s="50"/>
      <c r="KV42" s="50"/>
      <c r="KW42" s="50"/>
      <c r="KX42" s="127"/>
      <c r="KY42" s="34"/>
      <c r="KZ42" s="34"/>
      <c r="LA42" s="33"/>
      <c r="LB42" s="127"/>
      <c r="LC42" s="34"/>
      <c r="LD42" s="39"/>
      <c r="LE42" s="34"/>
      <c r="LF42" s="127"/>
      <c r="LG42" s="34"/>
      <c r="LH42" s="34"/>
      <c r="LI42" s="33"/>
      <c r="LJ42" s="127"/>
      <c r="LK42" s="34"/>
      <c r="LL42" s="33"/>
      <c r="LM42" s="32"/>
      <c r="LN42" s="127"/>
      <c r="LO42" s="34"/>
      <c r="LP42" s="33"/>
      <c r="LQ42" s="33"/>
      <c r="LR42" s="127"/>
      <c r="LS42" s="50"/>
      <c r="LT42" s="50"/>
      <c r="LU42" s="50"/>
      <c r="LV42" s="127"/>
      <c r="LW42" s="50"/>
      <c r="LX42" s="50"/>
      <c r="LY42" s="50"/>
      <c r="LZ42" s="127"/>
      <c r="MA42" s="34"/>
      <c r="MB42" s="34"/>
      <c r="MC42" s="34"/>
      <c r="MD42" s="127"/>
      <c r="ME42" s="40"/>
      <c r="MF42" s="50"/>
      <c r="MG42" s="50"/>
      <c r="MH42" s="127"/>
      <c r="MI42" s="40"/>
      <c r="MJ42" s="50"/>
      <c r="MK42" s="50"/>
      <c r="ML42" s="127"/>
      <c r="MM42" s="34"/>
      <c r="MN42" s="34"/>
      <c r="MO42" s="34"/>
      <c r="MP42" s="127"/>
      <c r="MQ42" s="33"/>
      <c r="MR42" s="33"/>
      <c r="MS42" s="33"/>
      <c r="MT42" s="127"/>
      <c r="MU42" s="34"/>
      <c r="MV42" s="34"/>
      <c r="MW42" s="34"/>
      <c r="MX42" s="124"/>
      <c r="MY42" s="34"/>
      <c r="MZ42" s="33"/>
      <c r="NA42" s="33"/>
      <c r="NB42" s="124"/>
      <c r="NC42" s="52">
        <f t="shared" si="4"/>
        <v>138300</v>
      </c>
      <c r="ND42" s="52">
        <f t="shared" si="4"/>
        <v>138300</v>
      </c>
      <c r="NE42" s="52">
        <f t="shared" si="4"/>
        <v>75615.12</v>
      </c>
      <c r="NF42" s="53"/>
      <c r="NG42" s="33"/>
      <c r="NH42" s="33"/>
      <c r="NI42" s="127"/>
      <c r="NJ42" s="34"/>
      <c r="NK42" s="33"/>
      <c r="NL42" s="33"/>
      <c r="NM42" s="127"/>
      <c r="NN42" s="33"/>
      <c r="NO42" s="33"/>
      <c r="NP42" s="33"/>
      <c r="NQ42" s="127"/>
      <c r="NR42" s="34"/>
      <c r="NS42" s="34"/>
      <c r="NT42" s="34"/>
      <c r="NU42" s="127"/>
      <c r="NV42" s="34"/>
      <c r="NW42" s="33"/>
      <c r="NX42" s="33"/>
      <c r="NY42" s="127"/>
      <c r="NZ42" s="34"/>
      <c r="OA42" s="34"/>
      <c r="OB42" s="33"/>
      <c r="OC42" s="127"/>
      <c r="OD42" s="34"/>
      <c r="OE42" s="34"/>
      <c r="OF42" s="33"/>
      <c r="OG42" s="127"/>
      <c r="OH42" s="34"/>
      <c r="OI42" s="34"/>
      <c r="OJ42" s="33"/>
      <c r="OK42" s="127"/>
      <c r="OL42" s="34"/>
      <c r="OM42" s="34"/>
      <c r="ON42" s="32"/>
      <c r="OO42" s="127"/>
      <c r="OP42" s="34"/>
      <c r="OQ42" s="34"/>
      <c r="OR42" s="34"/>
      <c r="OS42" s="127"/>
      <c r="OT42" s="34"/>
      <c r="OU42" s="34"/>
      <c r="OV42" s="32"/>
      <c r="OW42" s="127"/>
      <c r="OX42" s="34"/>
      <c r="OY42" s="34"/>
      <c r="OZ42" s="33"/>
      <c r="PA42" s="127"/>
      <c r="PB42" s="34"/>
      <c r="PC42" s="34"/>
      <c r="PD42" s="33"/>
      <c r="PE42" s="127"/>
      <c r="PF42" s="34"/>
      <c r="PG42" s="34"/>
      <c r="PH42" s="33"/>
      <c r="PI42" s="127"/>
      <c r="PJ42" s="34"/>
      <c r="PK42" s="33"/>
      <c r="PL42" s="32"/>
      <c r="PM42" s="127"/>
      <c r="PN42" s="34"/>
      <c r="PO42" s="33"/>
      <c r="PP42" s="33"/>
      <c r="PQ42" s="127"/>
      <c r="PR42" s="34">
        <v>138300</v>
      </c>
      <c r="PS42" s="34">
        <v>138300</v>
      </c>
      <c r="PT42" s="34">
        <v>75615.12</v>
      </c>
      <c r="PU42" s="127"/>
      <c r="PV42" s="34"/>
      <c r="PW42" s="34"/>
      <c r="PX42" s="33"/>
      <c r="PY42" s="124"/>
      <c r="PZ42" s="55">
        <f t="shared" si="5"/>
        <v>0</v>
      </c>
      <c r="QA42" s="55">
        <f t="shared" si="5"/>
        <v>0</v>
      </c>
      <c r="QB42" s="55">
        <f t="shared" si="5"/>
        <v>0</v>
      </c>
      <c r="QC42" s="53"/>
      <c r="QD42" s="53"/>
      <c r="QE42" s="32"/>
      <c r="QF42" s="127"/>
      <c r="QG42" s="34"/>
      <c r="QH42" s="34"/>
      <c r="QI42" s="34"/>
      <c r="QJ42" s="124"/>
      <c r="QK42" s="56"/>
      <c r="QL42" s="63"/>
      <c r="QM42" s="32"/>
      <c r="QN42" s="127"/>
      <c r="QO42" s="50"/>
      <c r="QP42" s="50"/>
      <c r="QQ42" s="50"/>
      <c r="QR42" s="120"/>
      <c r="QS42" s="34"/>
      <c r="QT42" s="34"/>
      <c r="QU42" s="34"/>
      <c r="QV42" s="124"/>
      <c r="QW42" s="34"/>
      <c r="QX42" s="34"/>
      <c r="QY42" s="32"/>
      <c r="QZ42" s="124"/>
      <c r="RA42" s="53"/>
      <c r="RB42" s="53"/>
      <c r="RC42" s="53"/>
      <c r="RD42" s="120"/>
      <c r="RE42" s="40"/>
      <c r="RF42" s="40"/>
      <c r="RG42" s="40"/>
      <c r="RH42" s="120"/>
      <c r="RI42" s="40"/>
      <c r="RJ42" s="40"/>
      <c r="RK42" s="40"/>
      <c r="RL42" s="120"/>
      <c r="RM42" s="40"/>
      <c r="RN42" s="33"/>
      <c r="RO42" s="32"/>
      <c r="RP42" s="124"/>
      <c r="RQ42" s="34"/>
      <c r="RR42" s="34"/>
      <c r="RS42" s="32"/>
      <c r="RT42" s="124"/>
      <c r="RU42" s="40"/>
      <c r="RV42" s="40"/>
      <c r="RW42" s="40"/>
      <c r="RX42" s="120"/>
      <c r="RY42" s="40"/>
      <c r="RZ42" s="40"/>
      <c r="SA42" s="32"/>
      <c r="SB42" s="124"/>
      <c r="SC42" s="40"/>
      <c r="SD42" s="40"/>
      <c r="SE42" s="32"/>
      <c r="SF42" s="124"/>
      <c r="SG42" s="40"/>
      <c r="SH42" s="40"/>
      <c r="SI42" s="32"/>
      <c r="SJ42" s="119"/>
      <c r="SK42" s="58"/>
      <c r="SL42" s="58"/>
      <c r="SM42" s="58"/>
      <c r="SN42" s="59"/>
      <c r="SO42" s="59"/>
      <c r="SP42" s="58"/>
      <c r="SQ42" s="58"/>
      <c r="SR42" s="58"/>
      <c r="SS42" s="58"/>
      <c r="ST42" s="58"/>
      <c r="SU42" s="58"/>
      <c r="SV42" s="58"/>
      <c r="SW42" s="58"/>
      <c r="SX42" s="58"/>
      <c r="SY42" s="58"/>
      <c r="SZ42" s="58"/>
      <c r="TA42" s="58"/>
      <c r="TB42" s="58"/>
      <c r="TC42" s="58"/>
      <c r="TD42" s="59"/>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5"/>
      <c r="WI42" s="5"/>
      <c r="WJ42" s="5"/>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row>
    <row r="43" spans="1:909" x14ac:dyDescent="0.25">
      <c r="A43" s="29" t="s">
        <v>399</v>
      </c>
      <c r="B43" s="30">
        <f t="shared" si="6"/>
        <v>13483801</v>
      </c>
      <c r="C43" s="30">
        <f t="shared" si="6"/>
        <v>13483801</v>
      </c>
      <c r="D43" s="30">
        <f t="shared" si="0"/>
        <v>10394386.01</v>
      </c>
      <c r="E43" s="31">
        <f t="shared" si="2"/>
        <v>11632420</v>
      </c>
      <c r="F43" s="31">
        <f t="shared" si="2"/>
        <v>11632420</v>
      </c>
      <c r="G43" s="31">
        <f t="shared" si="2"/>
        <v>8659843</v>
      </c>
      <c r="H43" s="36">
        <v>11129200</v>
      </c>
      <c r="I43" s="36">
        <v>11129200</v>
      </c>
      <c r="J43" s="33">
        <v>8346901</v>
      </c>
      <c r="K43" s="124"/>
      <c r="L43" s="34"/>
      <c r="M43" s="34"/>
      <c r="N43" s="34"/>
      <c r="O43" s="124"/>
      <c r="P43" s="36">
        <v>503220</v>
      </c>
      <c r="Q43" s="36">
        <v>503220</v>
      </c>
      <c r="R43" s="37">
        <v>312942</v>
      </c>
      <c r="S43" s="124"/>
      <c r="T43" s="34"/>
      <c r="U43" s="34"/>
      <c r="V43" s="34"/>
      <c r="W43" s="124"/>
      <c r="X43" s="38">
        <f t="shared" si="3"/>
        <v>1505631</v>
      </c>
      <c r="Y43" s="38">
        <f t="shared" si="3"/>
        <v>1505631</v>
      </c>
      <c r="Z43" s="38">
        <f t="shared" si="3"/>
        <v>1505631</v>
      </c>
      <c r="AA43" s="32"/>
      <c r="AB43" s="33"/>
      <c r="AC43" s="33"/>
      <c r="AD43" s="124"/>
      <c r="AE43" s="34"/>
      <c r="AF43" s="33"/>
      <c r="AG43" s="33"/>
      <c r="AH43" s="124"/>
      <c r="AI43" s="33"/>
      <c r="AJ43" s="33"/>
      <c r="AK43" s="33"/>
      <c r="AL43" s="124"/>
      <c r="AM43" s="33"/>
      <c r="AN43" s="33"/>
      <c r="AO43" s="33"/>
      <c r="AP43" s="124"/>
      <c r="AQ43" s="34"/>
      <c r="AR43" s="34"/>
      <c r="AS43" s="34"/>
      <c r="AT43" s="124"/>
      <c r="AU43" s="33"/>
      <c r="AV43" s="33"/>
      <c r="AW43" s="33"/>
      <c r="AX43" s="124"/>
      <c r="AY43" s="34"/>
      <c r="AZ43" s="34"/>
      <c r="BA43" s="34"/>
      <c r="BB43" s="124"/>
      <c r="BC43" s="33"/>
      <c r="BD43" s="33"/>
      <c r="BE43" s="33"/>
      <c r="BF43" s="124"/>
      <c r="BG43" s="33"/>
      <c r="BH43" s="33"/>
      <c r="BI43" s="33"/>
      <c r="BJ43" s="124"/>
      <c r="BK43" s="34"/>
      <c r="BL43" s="34"/>
      <c r="BM43" s="34"/>
      <c r="BN43" s="124"/>
      <c r="BO43" s="33"/>
      <c r="BP43" s="33"/>
      <c r="BQ43" s="61"/>
      <c r="BR43" s="124"/>
      <c r="BS43" s="34"/>
      <c r="BT43" s="34"/>
      <c r="BU43" s="34"/>
      <c r="BV43" s="124"/>
      <c r="BW43" s="34"/>
      <c r="BX43" s="34"/>
      <c r="BY43" s="34"/>
      <c r="BZ43" s="124"/>
      <c r="CA43" s="34"/>
      <c r="CB43" s="34"/>
      <c r="CC43" s="34"/>
      <c r="CD43" s="124"/>
      <c r="CE43" s="33"/>
      <c r="CF43" s="33"/>
      <c r="CG43" s="33"/>
      <c r="CH43" s="124"/>
      <c r="CI43" s="33"/>
      <c r="CJ43" s="33"/>
      <c r="CK43" s="33"/>
      <c r="CL43" s="124"/>
      <c r="CM43" s="34"/>
      <c r="CN43" s="34"/>
      <c r="CO43" s="34"/>
      <c r="CP43" s="119"/>
      <c r="CQ43" s="34"/>
      <c r="CR43" s="34"/>
      <c r="CS43" s="34"/>
      <c r="CT43" s="119"/>
      <c r="CU43" s="34"/>
      <c r="CV43" s="33"/>
      <c r="CW43" s="33"/>
      <c r="CX43" s="124"/>
      <c r="CY43" s="41"/>
      <c r="CZ43" s="41"/>
      <c r="DA43" s="33"/>
      <c r="DB43" s="124"/>
      <c r="DC43" s="34"/>
      <c r="DD43" s="33"/>
      <c r="DE43" s="32"/>
      <c r="DF43" s="124"/>
      <c r="DG43" s="34"/>
      <c r="DH43" s="33"/>
      <c r="DI43" s="32"/>
      <c r="DJ43" s="124"/>
      <c r="DK43" s="34"/>
      <c r="DL43" s="33"/>
      <c r="DM43" s="32"/>
      <c r="DN43" s="124"/>
      <c r="DO43" s="33"/>
      <c r="DP43" s="33"/>
      <c r="DQ43" s="32"/>
      <c r="DR43" s="124"/>
      <c r="DS43" s="34"/>
      <c r="DT43" s="34"/>
      <c r="DU43" s="34"/>
      <c r="DV43" s="120"/>
      <c r="DW43" s="33"/>
      <c r="DX43" s="33"/>
      <c r="DY43" s="33"/>
      <c r="DZ43" s="124"/>
      <c r="EA43" s="33"/>
      <c r="EB43" s="33"/>
      <c r="EC43" s="33"/>
      <c r="ED43" s="124"/>
      <c r="EE43" s="33"/>
      <c r="EF43" s="33"/>
      <c r="EG43" s="33"/>
      <c r="EH43" s="124"/>
      <c r="EI43" s="32"/>
      <c r="EJ43" s="32"/>
      <c r="EK43" s="32"/>
      <c r="EL43" s="124"/>
      <c r="EM43" s="34"/>
      <c r="EN43" s="34"/>
      <c r="EO43" s="34"/>
      <c r="EP43" s="124"/>
      <c r="EQ43" s="34"/>
      <c r="ER43" s="34"/>
      <c r="ES43" s="34"/>
      <c r="ET43" s="120"/>
      <c r="EU43" s="33">
        <v>1505631</v>
      </c>
      <c r="EV43" s="33">
        <v>1505631</v>
      </c>
      <c r="EW43" s="33">
        <v>1505631</v>
      </c>
      <c r="EX43" s="124"/>
      <c r="EY43" s="34"/>
      <c r="EZ43" s="34"/>
      <c r="FA43" s="34"/>
      <c r="FB43" s="124"/>
      <c r="FC43" s="33"/>
      <c r="FD43" s="33"/>
      <c r="FE43" s="32"/>
      <c r="FF43" s="124"/>
      <c r="FG43" s="40"/>
      <c r="FH43" s="40"/>
      <c r="FI43" s="40"/>
      <c r="FJ43" s="124"/>
      <c r="FK43" s="40"/>
      <c r="FL43" s="40"/>
      <c r="FM43" s="40"/>
      <c r="FN43" s="124"/>
      <c r="FO43" s="33"/>
      <c r="FP43" s="33"/>
      <c r="FQ43" s="32"/>
      <c r="FR43" s="124"/>
      <c r="FS43" s="33"/>
      <c r="FT43" s="33"/>
      <c r="FU43" s="33"/>
      <c r="FV43" s="124"/>
      <c r="FW43" s="34"/>
      <c r="FX43" s="34"/>
      <c r="FY43" s="39"/>
      <c r="FZ43" s="124"/>
      <c r="GA43" s="33"/>
      <c r="GB43" s="33"/>
      <c r="GC43" s="32"/>
      <c r="GD43" s="124"/>
      <c r="GE43" s="32"/>
      <c r="GF43" s="32"/>
      <c r="GG43" s="32"/>
      <c r="GH43" s="124"/>
      <c r="GI43" s="32"/>
      <c r="GJ43" s="32"/>
      <c r="GK43" s="32"/>
      <c r="GL43" s="130"/>
      <c r="GM43" s="33"/>
      <c r="GN43" s="33"/>
      <c r="GO43" s="33"/>
      <c r="GP43" s="124"/>
      <c r="GQ43" s="40"/>
      <c r="GR43" s="37"/>
      <c r="GS43" s="32"/>
      <c r="GT43" s="124"/>
      <c r="GU43" s="34"/>
      <c r="GV43" s="33"/>
      <c r="GW43" s="32"/>
      <c r="GX43" s="130"/>
      <c r="GY43" s="33"/>
      <c r="GZ43" s="33"/>
      <c r="HA43" s="33"/>
      <c r="HB43" s="130"/>
      <c r="HC43" s="34"/>
      <c r="HD43" s="34"/>
      <c r="HE43" s="34"/>
      <c r="HF43" s="124"/>
      <c r="HG43" s="33"/>
      <c r="HH43" s="33"/>
      <c r="HI43" s="33"/>
      <c r="HJ43" s="124"/>
      <c r="HK43" s="33"/>
      <c r="HL43" s="33"/>
      <c r="HM43" s="32"/>
      <c r="HN43" s="124"/>
      <c r="HO43" s="32"/>
      <c r="HP43" s="32"/>
      <c r="HQ43" s="32"/>
      <c r="HR43" s="124"/>
      <c r="HS43" s="34"/>
      <c r="HT43" s="33"/>
      <c r="HU43" s="32"/>
      <c r="HV43" s="124"/>
      <c r="HW43" s="34"/>
      <c r="HX43" s="34"/>
      <c r="HY43" s="34"/>
      <c r="HZ43" s="124"/>
      <c r="IA43" s="34"/>
      <c r="IB43" s="34"/>
      <c r="IC43" s="34"/>
      <c r="ID43" s="119"/>
      <c r="IE43" s="34"/>
      <c r="IF43" s="32"/>
      <c r="IG43" s="32"/>
      <c r="IH43" s="124"/>
      <c r="II43" s="34"/>
      <c r="IJ43" s="33"/>
      <c r="IK43" s="33"/>
      <c r="IL43" s="124"/>
      <c r="IM43" s="33"/>
      <c r="IN43" s="33"/>
      <c r="IO43" s="33"/>
      <c r="IP43" s="124"/>
      <c r="IQ43" s="45"/>
      <c r="IR43" s="46"/>
      <c r="IS43" s="33"/>
      <c r="IT43" s="127"/>
      <c r="IU43" s="33"/>
      <c r="IV43" s="33"/>
      <c r="IW43" s="33"/>
      <c r="IX43" s="124"/>
      <c r="IY43" s="34"/>
      <c r="IZ43" s="33"/>
      <c r="JA43" s="33"/>
      <c r="JB43" s="127"/>
      <c r="JC43" s="34"/>
      <c r="JD43" s="34"/>
      <c r="JE43" s="34"/>
      <c r="JF43" s="124"/>
      <c r="JG43" s="34"/>
      <c r="JH43" s="34"/>
      <c r="JI43" s="33"/>
      <c r="JJ43" s="127"/>
      <c r="JK43" s="34"/>
      <c r="JL43" s="34"/>
      <c r="JM43" s="34"/>
      <c r="JN43" s="127"/>
      <c r="JO43" s="34"/>
      <c r="JP43" s="34"/>
      <c r="JQ43" s="34"/>
      <c r="JR43" s="119"/>
      <c r="JS43" s="33"/>
      <c r="JT43" s="33"/>
      <c r="JU43" s="33"/>
      <c r="JV43" s="127"/>
      <c r="JW43" s="34"/>
      <c r="JX43" s="33"/>
      <c r="JY43" s="33"/>
      <c r="JZ43" s="127"/>
      <c r="KA43" s="34"/>
      <c r="KB43" s="32"/>
      <c r="KC43" s="32"/>
      <c r="KD43" s="127"/>
      <c r="KE43" s="50"/>
      <c r="KF43" s="50"/>
      <c r="KG43" s="50"/>
      <c r="KH43" s="127"/>
      <c r="KI43" s="34"/>
      <c r="KJ43" s="34"/>
      <c r="KK43" s="34"/>
      <c r="KL43" s="127"/>
      <c r="KM43" s="34"/>
      <c r="KN43" s="36"/>
      <c r="KO43" s="32"/>
      <c r="KP43" s="127"/>
      <c r="KQ43" s="50"/>
      <c r="KR43" s="50"/>
      <c r="KS43" s="50"/>
      <c r="KT43" s="127"/>
      <c r="KU43" s="50"/>
      <c r="KV43" s="50"/>
      <c r="KW43" s="50"/>
      <c r="KX43" s="127"/>
      <c r="KY43" s="34"/>
      <c r="KZ43" s="34"/>
      <c r="LA43" s="33"/>
      <c r="LB43" s="127"/>
      <c r="LC43" s="34"/>
      <c r="LD43" s="39"/>
      <c r="LE43" s="34"/>
      <c r="LF43" s="127"/>
      <c r="LG43" s="34"/>
      <c r="LH43" s="34"/>
      <c r="LI43" s="33"/>
      <c r="LJ43" s="127"/>
      <c r="LK43" s="34"/>
      <c r="LL43" s="33"/>
      <c r="LM43" s="32"/>
      <c r="LN43" s="127"/>
      <c r="LO43" s="34"/>
      <c r="LP43" s="33"/>
      <c r="LQ43" s="33"/>
      <c r="LR43" s="127"/>
      <c r="LS43" s="50"/>
      <c r="LT43" s="50"/>
      <c r="LU43" s="50"/>
      <c r="LV43" s="127"/>
      <c r="LW43" s="50"/>
      <c r="LX43" s="50"/>
      <c r="LY43" s="50"/>
      <c r="LZ43" s="127"/>
      <c r="MA43" s="34"/>
      <c r="MB43" s="34"/>
      <c r="MC43" s="34"/>
      <c r="MD43" s="127"/>
      <c r="ME43" s="40"/>
      <c r="MF43" s="50"/>
      <c r="MG43" s="50"/>
      <c r="MH43" s="127"/>
      <c r="MI43" s="40"/>
      <c r="MJ43" s="50"/>
      <c r="MK43" s="50"/>
      <c r="ML43" s="127"/>
      <c r="MM43" s="34"/>
      <c r="MN43" s="34"/>
      <c r="MO43" s="34"/>
      <c r="MP43" s="127"/>
      <c r="MQ43" s="33"/>
      <c r="MR43" s="33"/>
      <c r="MS43" s="33"/>
      <c r="MT43" s="127"/>
      <c r="MU43" s="34"/>
      <c r="MV43" s="34"/>
      <c r="MW43" s="34"/>
      <c r="MX43" s="124"/>
      <c r="MY43" s="34"/>
      <c r="MZ43" s="33"/>
      <c r="NA43" s="33"/>
      <c r="NB43" s="124"/>
      <c r="NC43" s="52">
        <f t="shared" si="4"/>
        <v>345750</v>
      </c>
      <c r="ND43" s="52">
        <f t="shared" si="4"/>
        <v>345750</v>
      </c>
      <c r="NE43" s="52">
        <f t="shared" si="4"/>
        <v>228912.01</v>
      </c>
      <c r="NF43" s="53"/>
      <c r="NG43" s="33"/>
      <c r="NH43" s="33"/>
      <c r="NI43" s="127"/>
      <c r="NJ43" s="34"/>
      <c r="NK43" s="33"/>
      <c r="NL43" s="33"/>
      <c r="NM43" s="127"/>
      <c r="NN43" s="33"/>
      <c r="NO43" s="33"/>
      <c r="NP43" s="33"/>
      <c r="NQ43" s="127"/>
      <c r="NR43" s="34"/>
      <c r="NS43" s="34"/>
      <c r="NT43" s="34"/>
      <c r="NU43" s="127"/>
      <c r="NV43" s="34"/>
      <c r="NW43" s="33"/>
      <c r="NX43" s="33"/>
      <c r="NY43" s="127"/>
      <c r="NZ43" s="34"/>
      <c r="OA43" s="34"/>
      <c r="OB43" s="33"/>
      <c r="OC43" s="127"/>
      <c r="OD43" s="34"/>
      <c r="OE43" s="34"/>
      <c r="OF43" s="33"/>
      <c r="OG43" s="127"/>
      <c r="OH43" s="34"/>
      <c r="OI43" s="34"/>
      <c r="OJ43" s="33"/>
      <c r="OK43" s="127"/>
      <c r="OL43" s="34"/>
      <c r="OM43" s="34"/>
      <c r="ON43" s="32"/>
      <c r="OO43" s="127"/>
      <c r="OP43" s="34"/>
      <c r="OQ43" s="34"/>
      <c r="OR43" s="34"/>
      <c r="OS43" s="127"/>
      <c r="OT43" s="34"/>
      <c r="OU43" s="34"/>
      <c r="OV43" s="32"/>
      <c r="OW43" s="127"/>
      <c r="OX43" s="34"/>
      <c r="OY43" s="34"/>
      <c r="OZ43" s="33"/>
      <c r="PA43" s="127"/>
      <c r="PB43" s="34"/>
      <c r="PC43" s="34"/>
      <c r="PD43" s="33"/>
      <c r="PE43" s="127"/>
      <c r="PF43" s="34"/>
      <c r="PG43" s="34"/>
      <c r="PH43" s="33"/>
      <c r="PI43" s="127"/>
      <c r="PJ43" s="34"/>
      <c r="PK43" s="33"/>
      <c r="PL43" s="32"/>
      <c r="PM43" s="127"/>
      <c r="PN43" s="34"/>
      <c r="PO43" s="33"/>
      <c r="PP43" s="33"/>
      <c r="PQ43" s="127"/>
      <c r="PR43" s="34">
        <v>345750</v>
      </c>
      <c r="PS43" s="34">
        <v>345750</v>
      </c>
      <c r="PT43" s="34">
        <v>228912.01</v>
      </c>
      <c r="PU43" s="127"/>
      <c r="PV43" s="34"/>
      <c r="PW43" s="34"/>
      <c r="PX43" s="33"/>
      <c r="PY43" s="124"/>
      <c r="PZ43" s="55">
        <f t="shared" si="5"/>
        <v>0</v>
      </c>
      <c r="QA43" s="55">
        <f t="shared" si="5"/>
        <v>0</v>
      </c>
      <c r="QB43" s="55">
        <f t="shared" si="5"/>
        <v>0</v>
      </c>
      <c r="QC43" s="53"/>
      <c r="QD43" s="53"/>
      <c r="QE43" s="32"/>
      <c r="QF43" s="127"/>
      <c r="QG43" s="34"/>
      <c r="QH43" s="34"/>
      <c r="QI43" s="34"/>
      <c r="QJ43" s="124"/>
      <c r="QK43" s="56"/>
      <c r="QL43" s="63"/>
      <c r="QM43" s="32"/>
      <c r="QN43" s="127"/>
      <c r="QO43" s="50"/>
      <c r="QP43" s="50"/>
      <c r="QQ43" s="50"/>
      <c r="QR43" s="120"/>
      <c r="QS43" s="34"/>
      <c r="QT43" s="34"/>
      <c r="QU43" s="34"/>
      <c r="QV43" s="124"/>
      <c r="QW43" s="34"/>
      <c r="QX43" s="34"/>
      <c r="QY43" s="32"/>
      <c r="QZ43" s="124"/>
      <c r="RA43" s="53"/>
      <c r="RB43" s="53"/>
      <c r="RC43" s="53"/>
      <c r="RD43" s="120"/>
      <c r="RE43" s="40"/>
      <c r="RF43" s="40"/>
      <c r="RG43" s="40"/>
      <c r="RH43" s="120"/>
      <c r="RI43" s="40"/>
      <c r="RJ43" s="40"/>
      <c r="RK43" s="40"/>
      <c r="RL43" s="120"/>
      <c r="RM43" s="40"/>
      <c r="RN43" s="33"/>
      <c r="RO43" s="32"/>
      <c r="RP43" s="124"/>
      <c r="RQ43" s="34"/>
      <c r="RR43" s="34"/>
      <c r="RS43" s="32"/>
      <c r="RT43" s="124"/>
      <c r="RU43" s="40"/>
      <c r="RV43" s="40"/>
      <c r="RW43" s="40"/>
      <c r="RX43" s="120"/>
      <c r="RY43" s="40"/>
      <c r="RZ43" s="40"/>
      <c r="SA43" s="32"/>
      <c r="SB43" s="124"/>
      <c r="SC43" s="40"/>
      <c r="SD43" s="40"/>
      <c r="SE43" s="32"/>
      <c r="SF43" s="124"/>
      <c r="SG43" s="40"/>
      <c r="SH43" s="40"/>
      <c r="SI43" s="32"/>
      <c r="SJ43" s="119"/>
      <c r="SK43" s="58"/>
      <c r="SL43" s="58"/>
      <c r="SM43" s="58"/>
      <c r="SN43" s="59"/>
      <c r="SO43" s="59"/>
      <c r="SP43" s="58"/>
      <c r="SQ43" s="58"/>
      <c r="SR43" s="58"/>
      <c r="SS43" s="58"/>
      <c r="ST43" s="58"/>
      <c r="SU43" s="58"/>
      <c r="SV43" s="58"/>
      <c r="SW43" s="58"/>
      <c r="SX43" s="58"/>
      <c r="SY43" s="58"/>
      <c r="SZ43" s="58"/>
      <c r="TA43" s="58"/>
      <c r="TB43" s="58"/>
      <c r="TC43" s="58"/>
      <c r="TD43" s="59"/>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5"/>
      <c r="WI43" s="5"/>
      <c r="WJ43" s="5"/>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row>
    <row r="44" spans="1:909" x14ac:dyDescent="0.25">
      <c r="A44" s="29" t="s">
        <v>400</v>
      </c>
      <c r="B44" s="30">
        <f t="shared" si="6"/>
        <v>10177918.09</v>
      </c>
      <c r="C44" s="30">
        <f t="shared" si="6"/>
        <v>10177918.09</v>
      </c>
      <c r="D44" s="30">
        <f t="shared" si="0"/>
        <v>7255887.3500000006</v>
      </c>
      <c r="E44" s="31">
        <f t="shared" si="2"/>
        <v>6902646.6699999999</v>
      </c>
      <c r="F44" s="31">
        <f t="shared" si="2"/>
        <v>6902646.6699999999</v>
      </c>
      <c r="G44" s="31">
        <f t="shared" si="2"/>
        <v>5095413.67</v>
      </c>
      <c r="H44" s="36">
        <v>6228600</v>
      </c>
      <c r="I44" s="36">
        <v>6228600</v>
      </c>
      <c r="J44" s="33">
        <v>4671450</v>
      </c>
      <c r="K44" s="124"/>
      <c r="L44" s="34"/>
      <c r="M44" s="34"/>
      <c r="N44" s="34"/>
      <c r="O44" s="124"/>
      <c r="P44" s="36">
        <v>674046.67</v>
      </c>
      <c r="Q44" s="36">
        <v>674046.67</v>
      </c>
      <c r="R44" s="37">
        <v>423963.67</v>
      </c>
      <c r="S44" s="124"/>
      <c r="T44" s="34"/>
      <c r="U44" s="34"/>
      <c r="V44" s="34"/>
      <c r="W44" s="124"/>
      <c r="X44" s="38">
        <f t="shared" si="3"/>
        <v>2929521.42</v>
      </c>
      <c r="Y44" s="38">
        <f t="shared" si="3"/>
        <v>2929521.42</v>
      </c>
      <c r="Z44" s="38">
        <f t="shared" si="3"/>
        <v>1938010.65</v>
      </c>
      <c r="AA44" s="32"/>
      <c r="AB44" s="33"/>
      <c r="AC44" s="33"/>
      <c r="AD44" s="124"/>
      <c r="AE44" s="34"/>
      <c r="AF44" s="33"/>
      <c r="AG44" s="33"/>
      <c r="AH44" s="124"/>
      <c r="AI44" s="33"/>
      <c r="AJ44" s="33"/>
      <c r="AK44" s="33"/>
      <c r="AL44" s="124"/>
      <c r="AM44" s="33"/>
      <c r="AN44" s="33"/>
      <c r="AO44" s="33"/>
      <c r="AP44" s="124"/>
      <c r="AQ44" s="34"/>
      <c r="AR44" s="34"/>
      <c r="AS44" s="34"/>
      <c r="AT44" s="124"/>
      <c r="AU44" s="33"/>
      <c r="AV44" s="33"/>
      <c r="AW44" s="33"/>
      <c r="AX44" s="124"/>
      <c r="AY44" s="34"/>
      <c r="AZ44" s="34"/>
      <c r="BA44" s="34"/>
      <c r="BB44" s="124"/>
      <c r="BC44" s="33"/>
      <c r="BD44" s="33"/>
      <c r="BE44" s="33"/>
      <c r="BF44" s="124"/>
      <c r="BG44" s="33"/>
      <c r="BH44" s="33"/>
      <c r="BI44" s="33"/>
      <c r="BJ44" s="124"/>
      <c r="BK44" s="34"/>
      <c r="BL44" s="34"/>
      <c r="BM44" s="34"/>
      <c r="BN44" s="124"/>
      <c r="BO44" s="33"/>
      <c r="BP44" s="33"/>
      <c r="BQ44" s="61"/>
      <c r="BR44" s="124"/>
      <c r="BS44" s="34"/>
      <c r="BT44" s="34"/>
      <c r="BU44" s="34"/>
      <c r="BV44" s="124"/>
      <c r="BW44" s="34"/>
      <c r="BX44" s="34"/>
      <c r="BY44" s="34"/>
      <c r="BZ44" s="124"/>
      <c r="CA44" s="34"/>
      <c r="CB44" s="34"/>
      <c r="CC44" s="34"/>
      <c r="CD44" s="124"/>
      <c r="CE44" s="33"/>
      <c r="CF44" s="33"/>
      <c r="CG44" s="33"/>
      <c r="CH44" s="124"/>
      <c r="CI44" s="33"/>
      <c r="CJ44" s="33"/>
      <c r="CK44" s="33"/>
      <c r="CL44" s="124"/>
      <c r="CM44" s="34"/>
      <c r="CN44" s="34"/>
      <c r="CO44" s="34"/>
      <c r="CP44" s="119"/>
      <c r="CQ44" s="34"/>
      <c r="CR44" s="34"/>
      <c r="CS44" s="34"/>
      <c r="CT44" s="119"/>
      <c r="CU44" s="34"/>
      <c r="CV44" s="33"/>
      <c r="CW44" s="33"/>
      <c r="CX44" s="124"/>
      <c r="CY44" s="41"/>
      <c r="CZ44" s="41"/>
      <c r="DA44" s="33"/>
      <c r="DB44" s="124"/>
      <c r="DC44" s="34"/>
      <c r="DD44" s="33"/>
      <c r="DE44" s="32"/>
      <c r="DF44" s="124"/>
      <c r="DG44" s="34"/>
      <c r="DH44" s="33"/>
      <c r="DI44" s="32"/>
      <c r="DJ44" s="124"/>
      <c r="DK44" s="34"/>
      <c r="DL44" s="33"/>
      <c r="DM44" s="32"/>
      <c r="DN44" s="124"/>
      <c r="DO44" s="33"/>
      <c r="DP44" s="33"/>
      <c r="DQ44" s="32"/>
      <c r="DR44" s="124"/>
      <c r="DS44" s="34"/>
      <c r="DT44" s="34"/>
      <c r="DU44" s="34"/>
      <c r="DV44" s="120"/>
      <c r="DW44" s="33"/>
      <c r="DX44" s="33"/>
      <c r="DY44" s="33"/>
      <c r="DZ44" s="124"/>
      <c r="EA44" s="33"/>
      <c r="EB44" s="33"/>
      <c r="EC44" s="33"/>
      <c r="ED44" s="124"/>
      <c r="EE44" s="33"/>
      <c r="EF44" s="33"/>
      <c r="EG44" s="33"/>
      <c r="EH44" s="124"/>
      <c r="EI44" s="32"/>
      <c r="EJ44" s="32"/>
      <c r="EK44" s="32"/>
      <c r="EL44" s="124"/>
      <c r="EM44" s="34"/>
      <c r="EN44" s="34"/>
      <c r="EO44" s="34"/>
      <c r="EP44" s="124"/>
      <c r="EQ44" s="34"/>
      <c r="ER44" s="34"/>
      <c r="ES44" s="34"/>
      <c r="ET44" s="120"/>
      <c r="EU44" s="33">
        <v>2929521.42</v>
      </c>
      <c r="EV44" s="33">
        <f>950000+991510.77
+988010.65</f>
        <v>2929521.42</v>
      </c>
      <c r="EW44" s="33">
        <v>1938010.65</v>
      </c>
      <c r="EX44" s="124"/>
      <c r="EY44" s="34"/>
      <c r="EZ44" s="34"/>
      <c r="FA44" s="34"/>
      <c r="FB44" s="124"/>
      <c r="FC44" s="33"/>
      <c r="FD44" s="33"/>
      <c r="FE44" s="32"/>
      <c r="FF44" s="124"/>
      <c r="FG44" s="40"/>
      <c r="FH44" s="40"/>
      <c r="FI44" s="40"/>
      <c r="FJ44" s="124"/>
      <c r="FK44" s="40"/>
      <c r="FL44" s="40"/>
      <c r="FM44" s="40"/>
      <c r="FN44" s="124"/>
      <c r="FO44" s="33"/>
      <c r="FP44" s="33"/>
      <c r="FQ44" s="32"/>
      <c r="FR44" s="124"/>
      <c r="FS44" s="33"/>
      <c r="FT44" s="33"/>
      <c r="FU44" s="33"/>
      <c r="FV44" s="124"/>
      <c r="FW44" s="34"/>
      <c r="FX44" s="34"/>
      <c r="FY44" s="39"/>
      <c r="FZ44" s="124"/>
      <c r="GA44" s="33"/>
      <c r="GB44" s="33"/>
      <c r="GC44" s="32"/>
      <c r="GD44" s="124"/>
      <c r="GE44" s="32"/>
      <c r="GF44" s="32"/>
      <c r="GG44" s="32"/>
      <c r="GH44" s="124"/>
      <c r="GI44" s="32"/>
      <c r="GJ44" s="32"/>
      <c r="GK44" s="32"/>
      <c r="GL44" s="130"/>
      <c r="GM44" s="33"/>
      <c r="GN44" s="33"/>
      <c r="GO44" s="33"/>
      <c r="GP44" s="124"/>
      <c r="GQ44" s="40"/>
      <c r="GR44" s="37"/>
      <c r="GS44" s="32"/>
      <c r="GT44" s="124"/>
      <c r="GU44" s="34"/>
      <c r="GV44" s="33"/>
      <c r="GW44" s="32"/>
      <c r="GX44" s="130"/>
      <c r="GY44" s="33"/>
      <c r="GZ44" s="33"/>
      <c r="HA44" s="33"/>
      <c r="HB44" s="130"/>
      <c r="HC44" s="34"/>
      <c r="HD44" s="34"/>
      <c r="HE44" s="34"/>
      <c r="HF44" s="124"/>
      <c r="HG44" s="33"/>
      <c r="HH44" s="33"/>
      <c r="HI44" s="33"/>
      <c r="HJ44" s="124"/>
      <c r="HK44" s="33"/>
      <c r="HL44" s="33"/>
      <c r="HM44" s="32"/>
      <c r="HN44" s="124"/>
      <c r="HO44" s="32"/>
      <c r="HP44" s="32"/>
      <c r="HQ44" s="32"/>
      <c r="HR44" s="124"/>
      <c r="HS44" s="34"/>
      <c r="HT44" s="33"/>
      <c r="HU44" s="32"/>
      <c r="HV44" s="124"/>
      <c r="HW44" s="34"/>
      <c r="HX44" s="34"/>
      <c r="HY44" s="34"/>
      <c r="HZ44" s="124"/>
      <c r="IA44" s="34"/>
      <c r="IB44" s="34"/>
      <c r="IC44" s="34"/>
      <c r="ID44" s="119"/>
      <c r="IE44" s="34"/>
      <c r="IF44" s="32"/>
      <c r="IG44" s="32"/>
      <c r="IH44" s="124"/>
      <c r="II44" s="34"/>
      <c r="IJ44" s="33"/>
      <c r="IK44" s="33"/>
      <c r="IL44" s="124"/>
      <c r="IM44" s="33"/>
      <c r="IN44" s="33"/>
      <c r="IO44" s="33"/>
      <c r="IP44" s="124"/>
      <c r="IQ44" s="45"/>
      <c r="IR44" s="46"/>
      <c r="IS44" s="33"/>
      <c r="IT44" s="127"/>
      <c r="IU44" s="33"/>
      <c r="IV44" s="33"/>
      <c r="IW44" s="33"/>
      <c r="IX44" s="124"/>
      <c r="IY44" s="34"/>
      <c r="IZ44" s="33"/>
      <c r="JA44" s="33"/>
      <c r="JB44" s="127"/>
      <c r="JC44" s="34"/>
      <c r="JD44" s="34"/>
      <c r="JE44" s="34"/>
      <c r="JF44" s="124"/>
      <c r="JG44" s="34"/>
      <c r="JH44" s="34"/>
      <c r="JI44" s="33"/>
      <c r="JJ44" s="127"/>
      <c r="JK44" s="34"/>
      <c r="JL44" s="34"/>
      <c r="JM44" s="34"/>
      <c r="JN44" s="127"/>
      <c r="JO44" s="34"/>
      <c r="JP44" s="34"/>
      <c r="JQ44" s="34"/>
      <c r="JR44" s="119"/>
      <c r="JS44" s="33"/>
      <c r="JT44" s="33"/>
      <c r="JU44" s="33"/>
      <c r="JV44" s="127"/>
      <c r="JW44" s="34"/>
      <c r="JX44" s="33"/>
      <c r="JY44" s="33"/>
      <c r="JZ44" s="127"/>
      <c r="KA44" s="34"/>
      <c r="KB44" s="32"/>
      <c r="KC44" s="32"/>
      <c r="KD44" s="127"/>
      <c r="KE44" s="50"/>
      <c r="KF44" s="50"/>
      <c r="KG44" s="50"/>
      <c r="KH44" s="127"/>
      <c r="KI44" s="34"/>
      <c r="KJ44" s="34"/>
      <c r="KK44" s="34"/>
      <c r="KL44" s="127"/>
      <c r="KM44" s="34"/>
      <c r="KN44" s="36"/>
      <c r="KO44" s="32"/>
      <c r="KP44" s="127"/>
      <c r="KQ44" s="50"/>
      <c r="KR44" s="50"/>
      <c r="KS44" s="50"/>
      <c r="KT44" s="127"/>
      <c r="KU44" s="50"/>
      <c r="KV44" s="50"/>
      <c r="KW44" s="50"/>
      <c r="KX44" s="127"/>
      <c r="KY44" s="34"/>
      <c r="KZ44" s="34"/>
      <c r="LA44" s="33"/>
      <c r="LB44" s="127"/>
      <c r="LC44" s="34"/>
      <c r="LD44" s="39"/>
      <c r="LE44" s="34"/>
      <c r="LF44" s="127"/>
      <c r="LG44" s="34"/>
      <c r="LH44" s="34"/>
      <c r="LI44" s="33"/>
      <c r="LJ44" s="127"/>
      <c r="LK44" s="34"/>
      <c r="LL44" s="33"/>
      <c r="LM44" s="32"/>
      <c r="LN44" s="127"/>
      <c r="LO44" s="34"/>
      <c r="LP44" s="33"/>
      <c r="LQ44" s="33"/>
      <c r="LR44" s="127"/>
      <c r="LS44" s="50"/>
      <c r="LT44" s="50"/>
      <c r="LU44" s="50"/>
      <c r="LV44" s="127"/>
      <c r="LW44" s="50"/>
      <c r="LX44" s="50"/>
      <c r="LY44" s="50"/>
      <c r="LZ44" s="127"/>
      <c r="MA44" s="34"/>
      <c r="MB44" s="34"/>
      <c r="MC44" s="34"/>
      <c r="MD44" s="127"/>
      <c r="ME44" s="40"/>
      <c r="MF44" s="50"/>
      <c r="MG44" s="50"/>
      <c r="MH44" s="127"/>
      <c r="MI44" s="40"/>
      <c r="MJ44" s="50"/>
      <c r="MK44" s="50"/>
      <c r="ML44" s="127"/>
      <c r="MM44" s="34"/>
      <c r="MN44" s="34"/>
      <c r="MO44" s="34"/>
      <c r="MP44" s="127"/>
      <c r="MQ44" s="33"/>
      <c r="MR44" s="33"/>
      <c r="MS44" s="33"/>
      <c r="MT44" s="127"/>
      <c r="MU44" s="34"/>
      <c r="MV44" s="34"/>
      <c r="MW44" s="34"/>
      <c r="MX44" s="124"/>
      <c r="MY44" s="34"/>
      <c r="MZ44" s="33"/>
      <c r="NA44" s="33"/>
      <c r="NB44" s="124"/>
      <c r="NC44" s="52">
        <f t="shared" si="4"/>
        <v>345750</v>
      </c>
      <c r="ND44" s="52">
        <f t="shared" si="4"/>
        <v>345750</v>
      </c>
      <c r="NE44" s="52">
        <f t="shared" si="4"/>
        <v>222463.03</v>
      </c>
      <c r="NF44" s="53"/>
      <c r="NG44" s="33"/>
      <c r="NH44" s="33"/>
      <c r="NI44" s="127"/>
      <c r="NJ44" s="34"/>
      <c r="NK44" s="33"/>
      <c r="NL44" s="33"/>
      <c r="NM44" s="127"/>
      <c r="NN44" s="33"/>
      <c r="NO44" s="33"/>
      <c r="NP44" s="33"/>
      <c r="NQ44" s="127"/>
      <c r="NR44" s="34"/>
      <c r="NS44" s="34"/>
      <c r="NT44" s="34"/>
      <c r="NU44" s="127"/>
      <c r="NV44" s="34"/>
      <c r="NW44" s="33"/>
      <c r="NX44" s="33"/>
      <c r="NY44" s="127"/>
      <c r="NZ44" s="34"/>
      <c r="OA44" s="34"/>
      <c r="OB44" s="33"/>
      <c r="OC44" s="127"/>
      <c r="OD44" s="34"/>
      <c r="OE44" s="34"/>
      <c r="OF44" s="33"/>
      <c r="OG44" s="127"/>
      <c r="OH44" s="34"/>
      <c r="OI44" s="34"/>
      <c r="OJ44" s="33"/>
      <c r="OK44" s="127"/>
      <c r="OL44" s="34"/>
      <c r="OM44" s="34"/>
      <c r="ON44" s="32"/>
      <c r="OO44" s="127"/>
      <c r="OP44" s="34"/>
      <c r="OQ44" s="34"/>
      <c r="OR44" s="34"/>
      <c r="OS44" s="127"/>
      <c r="OT44" s="34"/>
      <c r="OU44" s="34"/>
      <c r="OV44" s="32"/>
      <c r="OW44" s="127"/>
      <c r="OX44" s="34"/>
      <c r="OY44" s="34"/>
      <c r="OZ44" s="33"/>
      <c r="PA44" s="127"/>
      <c r="PB44" s="34"/>
      <c r="PC44" s="34"/>
      <c r="PD44" s="33"/>
      <c r="PE44" s="127"/>
      <c r="PF44" s="34"/>
      <c r="PG44" s="34"/>
      <c r="PH44" s="33"/>
      <c r="PI44" s="127"/>
      <c r="PJ44" s="34"/>
      <c r="PK44" s="33"/>
      <c r="PL44" s="32"/>
      <c r="PM44" s="127"/>
      <c r="PN44" s="34"/>
      <c r="PO44" s="33"/>
      <c r="PP44" s="33"/>
      <c r="PQ44" s="127"/>
      <c r="PR44" s="34">
        <v>345750</v>
      </c>
      <c r="PS44" s="34">
        <v>345750</v>
      </c>
      <c r="PT44" s="34">
        <v>222463.03</v>
      </c>
      <c r="PU44" s="127"/>
      <c r="PV44" s="34"/>
      <c r="PW44" s="34"/>
      <c r="PX44" s="33"/>
      <c r="PY44" s="124"/>
      <c r="PZ44" s="55">
        <f t="shared" si="5"/>
        <v>0</v>
      </c>
      <c r="QA44" s="55">
        <f t="shared" si="5"/>
        <v>0</v>
      </c>
      <c r="QB44" s="55">
        <f t="shared" si="5"/>
        <v>0</v>
      </c>
      <c r="QC44" s="53"/>
      <c r="QD44" s="53"/>
      <c r="QE44" s="32"/>
      <c r="QF44" s="127"/>
      <c r="QG44" s="34"/>
      <c r="QH44" s="34"/>
      <c r="QI44" s="34"/>
      <c r="QJ44" s="124"/>
      <c r="QK44" s="56"/>
      <c r="QL44" s="63"/>
      <c r="QM44" s="32"/>
      <c r="QN44" s="127"/>
      <c r="QO44" s="50"/>
      <c r="QP44" s="50"/>
      <c r="QQ44" s="50"/>
      <c r="QR44" s="120"/>
      <c r="QS44" s="34"/>
      <c r="QT44" s="34"/>
      <c r="QU44" s="34"/>
      <c r="QV44" s="124"/>
      <c r="QW44" s="34"/>
      <c r="QX44" s="34"/>
      <c r="QY44" s="32"/>
      <c r="QZ44" s="124"/>
      <c r="RA44" s="53"/>
      <c r="RB44" s="53"/>
      <c r="RC44" s="53"/>
      <c r="RD44" s="120"/>
      <c r="RE44" s="40"/>
      <c r="RF44" s="40"/>
      <c r="RG44" s="40"/>
      <c r="RH44" s="120"/>
      <c r="RI44" s="40"/>
      <c r="RJ44" s="40"/>
      <c r="RK44" s="40"/>
      <c r="RL44" s="120"/>
      <c r="RM44" s="40"/>
      <c r="RN44" s="33"/>
      <c r="RO44" s="32"/>
      <c r="RP44" s="124"/>
      <c r="RQ44" s="34"/>
      <c r="RR44" s="34"/>
      <c r="RS44" s="32"/>
      <c r="RT44" s="124"/>
      <c r="RU44" s="40"/>
      <c r="RV44" s="40"/>
      <c r="RW44" s="40"/>
      <c r="RX44" s="120"/>
      <c r="RY44" s="40"/>
      <c r="RZ44" s="40"/>
      <c r="SA44" s="32"/>
      <c r="SB44" s="124"/>
      <c r="SC44" s="40"/>
      <c r="SD44" s="40"/>
      <c r="SE44" s="32"/>
      <c r="SF44" s="124"/>
      <c r="SG44" s="40"/>
      <c r="SH44" s="40"/>
      <c r="SI44" s="32"/>
      <c r="SJ44" s="119"/>
      <c r="SK44" s="58"/>
      <c r="SL44" s="58"/>
      <c r="SM44" s="58"/>
      <c r="SN44" s="59"/>
      <c r="SO44" s="59"/>
      <c r="SP44" s="58"/>
      <c r="SQ44" s="58"/>
      <c r="SR44" s="58"/>
      <c r="SS44" s="58"/>
      <c r="ST44" s="58"/>
      <c r="SU44" s="58"/>
      <c r="SV44" s="58"/>
      <c r="SW44" s="58"/>
      <c r="SX44" s="58"/>
      <c r="SY44" s="58"/>
      <c r="SZ44" s="58"/>
      <c r="TA44" s="58"/>
      <c r="TB44" s="58"/>
      <c r="TC44" s="58"/>
      <c r="TD44" s="59"/>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5"/>
      <c r="WI44" s="5"/>
      <c r="WJ44" s="5"/>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row>
    <row r="45" spans="1:909" x14ac:dyDescent="0.25">
      <c r="A45" s="29" t="s">
        <v>401</v>
      </c>
      <c r="B45" s="30">
        <f t="shared" si="6"/>
        <v>5652564.7800000003</v>
      </c>
      <c r="C45" s="30">
        <f t="shared" si="6"/>
        <v>5652564.7800000003</v>
      </c>
      <c r="D45" s="30">
        <f t="shared" si="0"/>
        <v>4323927.79</v>
      </c>
      <c r="E45" s="31">
        <f t="shared" si="2"/>
        <v>4486857.9800000004</v>
      </c>
      <c r="F45" s="31">
        <f t="shared" si="2"/>
        <v>4486857.9800000004</v>
      </c>
      <c r="G45" s="31">
        <f t="shared" si="2"/>
        <v>3266472.98</v>
      </c>
      <c r="H45" s="36">
        <v>3629800</v>
      </c>
      <c r="I45" s="36">
        <v>3629800</v>
      </c>
      <c r="J45" s="33">
        <v>2722351</v>
      </c>
      <c r="K45" s="124"/>
      <c r="L45" s="34"/>
      <c r="M45" s="34"/>
      <c r="N45" s="34"/>
      <c r="O45" s="124"/>
      <c r="P45" s="36">
        <v>857057.98</v>
      </c>
      <c r="Q45" s="36">
        <v>857057.98</v>
      </c>
      <c r="R45" s="37">
        <v>544121.98</v>
      </c>
      <c r="S45" s="124"/>
      <c r="T45" s="34"/>
      <c r="U45" s="34"/>
      <c r="V45" s="34"/>
      <c r="W45" s="124"/>
      <c r="X45" s="38">
        <f t="shared" si="3"/>
        <v>819956.8</v>
      </c>
      <c r="Y45" s="38">
        <f t="shared" si="3"/>
        <v>819956.8</v>
      </c>
      <c r="Z45" s="38">
        <f t="shared" si="3"/>
        <v>819956.8</v>
      </c>
      <c r="AA45" s="32"/>
      <c r="AB45" s="33"/>
      <c r="AC45" s="33"/>
      <c r="AD45" s="124"/>
      <c r="AE45" s="34"/>
      <c r="AF45" s="33"/>
      <c r="AG45" s="33"/>
      <c r="AH45" s="124"/>
      <c r="AI45" s="33"/>
      <c r="AJ45" s="33"/>
      <c r="AK45" s="33"/>
      <c r="AL45" s="124"/>
      <c r="AM45" s="33"/>
      <c r="AN45" s="33"/>
      <c r="AO45" s="33"/>
      <c r="AP45" s="124"/>
      <c r="AQ45" s="34"/>
      <c r="AR45" s="34"/>
      <c r="AS45" s="34"/>
      <c r="AT45" s="124"/>
      <c r="AU45" s="33"/>
      <c r="AV45" s="33"/>
      <c r="AW45" s="33"/>
      <c r="AX45" s="124"/>
      <c r="AY45" s="34"/>
      <c r="AZ45" s="34"/>
      <c r="BA45" s="34"/>
      <c r="BB45" s="124"/>
      <c r="BC45" s="33"/>
      <c r="BD45" s="33"/>
      <c r="BE45" s="33"/>
      <c r="BF45" s="124"/>
      <c r="BG45" s="33"/>
      <c r="BH45" s="33"/>
      <c r="BI45" s="33"/>
      <c r="BJ45" s="124"/>
      <c r="BK45" s="34"/>
      <c r="BL45" s="34"/>
      <c r="BM45" s="34"/>
      <c r="BN45" s="124"/>
      <c r="BO45" s="33"/>
      <c r="BP45" s="33"/>
      <c r="BQ45" s="61"/>
      <c r="BR45" s="124"/>
      <c r="BS45" s="34"/>
      <c r="BT45" s="34"/>
      <c r="BU45" s="34"/>
      <c r="BV45" s="124"/>
      <c r="BW45" s="34"/>
      <c r="BX45" s="34"/>
      <c r="BY45" s="34"/>
      <c r="BZ45" s="124"/>
      <c r="CA45" s="34"/>
      <c r="CB45" s="34"/>
      <c r="CC45" s="34"/>
      <c r="CD45" s="124"/>
      <c r="CE45" s="33"/>
      <c r="CF45" s="33"/>
      <c r="CG45" s="33"/>
      <c r="CH45" s="124"/>
      <c r="CI45" s="33"/>
      <c r="CJ45" s="33"/>
      <c r="CK45" s="33"/>
      <c r="CL45" s="124"/>
      <c r="CM45" s="34"/>
      <c r="CN45" s="34"/>
      <c r="CO45" s="34"/>
      <c r="CP45" s="119"/>
      <c r="CQ45" s="34"/>
      <c r="CR45" s="34"/>
      <c r="CS45" s="34"/>
      <c r="CT45" s="119"/>
      <c r="CU45" s="34"/>
      <c r="CV45" s="33"/>
      <c r="CW45" s="33"/>
      <c r="CX45" s="124"/>
      <c r="CY45" s="41"/>
      <c r="CZ45" s="41"/>
      <c r="DA45" s="33"/>
      <c r="DB45" s="124"/>
      <c r="DC45" s="34"/>
      <c r="DD45" s="33"/>
      <c r="DE45" s="32"/>
      <c r="DF45" s="124"/>
      <c r="DG45" s="34"/>
      <c r="DH45" s="33"/>
      <c r="DI45" s="32"/>
      <c r="DJ45" s="124"/>
      <c r="DK45" s="34"/>
      <c r="DL45" s="33"/>
      <c r="DM45" s="32"/>
      <c r="DN45" s="124"/>
      <c r="DO45" s="33"/>
      <c r="DP45" s="33"/>
      <c r="DQ45" s="32"/>
      <c r="DR45" s="124"/>
      <c r="DS45" s="34"/>
      <c r="DT45" s="34"/>
      <c r="DU45" s="34"/>
      <c r="DV45" s="120"/>
      <c r="DW45" s="33"/>
      <c r="DX45" s="33"/>
      <c r="DY45" s="33"/>
      <c r="DZ45" s="124"/>
      <c r="EA45" s="33"/>
      <c r="EB45" s="33"/>
      <c r="EC45" s="33"/>
      <c r="ED45" s="124"/>
      <c r="EE45" s="33"/>
      <c r="EF45" s="33"/>
      <c r="EG45" s="33"/>
      <c r="EH45" s="124"/>
      <c r="EI45" s="32"/>
      <c r="EJ45" s="32"/>
      <c r="EK45" s="32"/>
      <c r="EL45" s="124"/>
      <c r="EM45" s="34"/>
      <c r="EN45" s="34"/>
      <c r="EO45" s="34"/>
      <c r="EP45" s="124"/>
      <c r="EQ45" s="34"/>
      <c r="ER45" s="34"/>
      <c r="ES45" s="34"/>
      <c r="ET45" s="120"/>
      <c r="EU45" s="33">
        <v>719956.8</v>
      </c>
      <c r="EV45" s="33">
        <v>719956.8</v>
      </c>
      <c r="EW45" s="33">
        <v>719956.8</v>
      </c>
      <c r="EX45" s="124"/>
      <c r="EY45" s="34"/>
      <c r="EZ45" s="34"/>
      <c r="FA45" s="34"/>
      <c r="FB45" s="124"/>
      <c r="FC45" s="33"/>
      <c r="FD45" s="33"/>
      <c r="FE45" s="32"/>
      <c r="FF45" s="124"/>
      <c r="FG45" s="40"/>
      <c r="FH45" s="40"/>
      <c r="FI45" s="40"/>
      <c r="FJ45" s="124"/>
      <c r="FK45" s="40"/>
      <c r="FL45" s="40"/>
      <c r="FM45" s="40"/>
      <c r="FN45" s="124"/>
      <c r="FO45" s="33"/>
      <c r="FP45" s="33"/>
      <c r="FQ45" s="32"/>
      <c r="FR45" s="124"/>
      <c r="FS45" s="33"/>
      <c r="FT45" s="33"/>
      <c r="FU45" s="33"/>
      <c r="FV45" s="124"/>
      <c r="FW45" s="34"/>
      <c r="FX45" s="34"/>
      <c r="FY45" s="39"/>
      <c r="FZ45" s="124"/>
      <c r="GA45" s="33"/>
      <c r="GB45" s="33"/>
      <c r="GC45" s="32"/>
      <c r="GD45" s="124"/>
      <c r="GE45" s="32"/>
      <c r="GF45" s="32"/>
      <c r="GG45" s="32"/>
      <c r="GH45" s="124"/>
      <c r="GI45" s="32"/>
      <c r="GJ45" s="32"/>
      <c r="GK45" s="32"/>
      <c r="GL45" s="130"/>
      <c r="GM45" s="33"/>
      <c r="GN45" s="33"/>
      <c r="GO45" s="33"/>
      <c r="GP45" s="124"/>
      <c r="GQ45" s="40"/>
      <c r="GR45" s="37"/>
      <c r="GS45" s="32"/>
      <c r="GT45" s="124"/>
      <c r="GU45" s="34"/>
      <c r="GV45" s="33"/>
      <c r="GW45" s="32"/>
      <c r="GX45" s="130"/>
      <c r="GY45" s="33"/>
      <c r="GZ45" s="33"/>
      <c r="HA45" s="33"/>
      <c r="HB45" s="130"/>
      <c r="HC45" s="34"/>
      <c r="HD45" s="34"/>
      <c r="HE45" s="34"/>
      <c r="HF45" s="124"/>
      <c r="HG45" s="33"/>
      <c r="HH45" s="33"/>
      <c r="HI45" s="33"/>
      <c r="HJ45" s="124"/>
      <c r="HK45" s="33"/>
      <c r="HL45" s="33"/>
      <c r="HM45" s="32"/>
      <c r="HN45" s="124"/>
      <c r="HO45" s="32"/>
      <c r="HP45" s="32"/>
      <c r="HQ45" s="32"/>
      <c r="HR45" s="124"/>
      <c r="HS45" s="34"/>
      <c r="HT45" s="33"/>
      <c r="HU45" s="32"/>
      <c r="HV45" s="124"/>
      <c r="HW45" s="34"/>
      <c r="HX45" s="34"/>
      <c r="HY45" s="34"/>
      <c r="HZ45" s="124"/>
      <c r="IA45" s="34"/>
      <c r="IB45" s="34"/>
      <c r="IC45" s="34"/>
      <c r="ID45" s="119"/>
      <c r="IE45" s="34"/>
      <c r="IF45" s="32"/>
      <c r="IG45" s="32"/>
      <c r="IH45" s="124"/>
      <c r="II45" s="34"/>
      <c r="IJ45" s="33"/>
      <c r="IK45" s="33"/>
      <c r="IL45" s="124"/>
      <c r="IM45" s="33"/>
      <c r="IN45" s="33"/>
      <c r="IO45" s="33"/>
      <c r="IP45" s="124"/>
      <c r="IQ45" s="45"/>
      <c r="IR45" s="46"/>
      <c r="IS45" s="33"/>
      <c r="IT45" s="127"/>
      <c r="IU45" s="33"/>
      <c r="IV45" s="33"/>
      <c r="IW45" s="33"/>
      <c r="IX45" s="124"/>
      <c r="IY45" s="34">
        <v>100000</v>
      </c>
      <c r="IZ45" s="33">
        <v>100000</v>
      </c>
      <c r="JA45" s="33">
        <v>100000</v>
      </c>
      <c r="JB45" s="127"/>
      <c r="JC45" s="34"/>
      <c r="JD45" s="34"/>
      <c r="JE45" s="34"/>
      <c r="JF45" s="124"/>
      <c r="JG45" s="34"/>
      <c r="JH45" s="34"/>
      <c r="JI45" s="33"/>
      <c r="JJ45" s="127"/>
      <c r="JK45" s="34"/>
      <c r="JL45" s="34"/>
      <c r="JM45" s="34"/>
      <c r="JN45" s="127"/>
      <c r="JO45" s="34"/>
      <c r="JP45" s="34"/>
      <c r="JQ45" s="34"/>
      <c r="JR45" s="119"/>
      <c r="JS45" s="33"/>
      <c r="JT45" s="33"/>
      <c r="JU45" s="33"/>
      <c r="JV45" s="127"/>
      <c r="JW45" s="34"/>
      <c r="JX45" s="33"/>
      <c r="JY45" s="33"/>
      <c r="JZ45" s="127"/>
      <c r="KA45" s="34"/>
      <c r="KB45" s="32"/>
      <c r="KC45" s="32"/>
      <c r="KD45" s="127"/>
      <c r="KE45" s="50"/>
      <c r="KF45" s="50"/>
      <c r="KG45" s="50"/>
      <c r="KH45" s="127"/>
      <c r="KI45" s="34"/>
      <c r="KJ45" s="34"/>
      <c r="KK45" s="34"/>
      <c r="KL45" s="127"/>
      <c r="KM45" s="34"/>
      <c r="KN45" s="36"/>
      <c r="KO45" s="32"/>
      <c r="KP45" s="127"/>
      <c r="KQ45" s="50"/>
      <c r="KR45" s="50"/>
      <c r="KS45" s="50"/>
      <c r="KT45" s="127"/>
      <c r="KU45" s="50"/>
      <c r="KV45" s="50"/>
      <c r="KW45" s="50"/>
      <c r="KX45" s="127"/>
      <c r="KY45" s="34"/>
      <c r="KZ45" s="34"/>
      <c r="LA45" s="33"/>
      <c r="LB45" s="127"/>
      <c r="LC45" s="34"/>
      <c r="LD45" s="39"/>
      <c r="LE45" s="34"/>
      <c r="LF45" s="127"/>
      <c r="LG45" s="34"/>
      <c r="LH45" s="34"/>
      <c r="LI45" s="33"/>
      <c r="LJ45" s="127"/>
      <c r="LK45" s="34"/>
      <c r="LL45" s="33"/>
      <c r="LM45" s="32"/>
      <c r="LN45" s="127"/>
      <c r="LO45" s="34"/>
      <c r="LP45" s="33"/>
      <c r="LQ45" s="33"/>
      <c r="LR45" s="127"/>
      <c r="LS45" s="50"/>
      <c r="LT45" s="50"/>
      <c r="LU45" s="50"/>
      <c r="LV45" s="127"/>
      <c r="LW45" s="50"/>
      <c r="LX45" s="50"/>
      <c r="LY45" s="50"/>
      <c r="LZ45" s="127"/>
      <c r="MA45" s="34"/>
      <c r="MB45" s="34"/>
      <c r="MC45" s="34"/>
      <c r="MD45" s="127"/>
      <c r="ME45" s="40"/>
      <c r="MF45" s="50"/>
      <c r="MG45" s="50"/>
      <c r="MH45" s="127"/>
      <c r="MI45" s="40"/>
      <c r="MJ45" s="50"/>
      <c r="MK45" s="50"/>
      <c r="ML45" s="127"/>
      <c r="MM45" s="34"/>
      <c r="MN45" s="34"/>
      <c r="MO45" s="34"/>
      <c r="MP45" s="127"/>
      <c r="MQ45" s="33"/>
      <c r="MR45" s="33"/>
      <c r="MS45" s="33"/>
      <c r="MT45" s="127"/>
      <c r="MU45" s="34"/>
      <c r="MV45" s="34"/>
      <c r="MW45" s="34"/>
      <c r="MX45" s="124"/>
      <c r="MY45" s="34"/>
      <c r="MZ45" s="33"/>
      <c r="NA45" s="33"/>
      <c r="NB45" s="124"/>
      <c r="NC45" s="52">
        <f t="shared" si="4"/>
        <v>345750</v>
      </c>
      <c r="ND45" s="52">
        <f t="shared" si="4"/>
        <v>345750</v>
      </c>
      <c r="NE45" s="52">
        <f t="shared" si="4"/>
        <v>237498.01</v>
      </c>
      <c r="NF45" s="53"/>
      <c r="NG45" s="33"/>
      <c r="NH45" s="33"/>
      <c r="NI45" s="127"/>
      <c r="NJ45" s="34"/>
      <c r="NK45" s="33"/>
      <c r="NL45" s="33"/>
      <c r="NM45" s="127"/>
      <c r="NN45" s="33"/>
      <c r="NO45" s="33"/>
      <c r="NP45" s="33"/>
      <c r="NQ45" s="127"/>
      <c r="NR45" s="34"/>
      <c r="NS45" s="34"/>
      <c r="NT45" s="34"/>
      <c r="NU45" s="127"/>
      <c r="NV45" s="34"/>
      <c r="NW45" s="33"/>
      <c r="NX45" s="33"/>
      <c r="NY45" s="127"/>
      <c r="NZ45" s="34"/>
      <c r="OA45" s="34"/>
      <c r="OB45" s="33"/>
      <c r="OC45" s="127"/>
      <c r="OD45" s="34"/>
      <c r="OE45" s="34"/>
      <c r="OF45" s="33"/>
      <c r="OG45" s="127"/>
      <c r="OH45" s="34"/>
      <c r="OI45" s="34"/>
      <c r="OJ45" s="33"/>
      <c r="OK45" s="127"/>
      <c r="OL45" s="34"/>
      <c r="OM45" s="34"/>
      <c r="ON45" s="32"/>
      <c r="OO45" s="127"/>
      <c r="OP45" s="34"/>
      <c r="OQ45" s="34"/>
      <c r="OR45" s="34"/>
      <c r="OS45" s="127"/>
      <c r="OT45" s="34"/>
      <c r="OU45" s="34"/>
      <c r="OV45" s="32"/>
      <c r="OW45" s="127"/>
      <c r="OX45" s="34"/>
      <c r="OY45" s="34"/>
      <c r="OZ45" s="33"/>
      <c r="PA45" s="127"/>
      <c r="PB45" s="34"/>
      <c r="PC45" s="34"/>
      <c r="PD45" s="33"/>
      <c r="PE45" s="127"/>
      <c r="PF45" s="34"/>
      <c r="PG45" s="34"/>
      <c r="PH45" s="33"/>
      <c r="PI45" s="127"/>
      <c r="PJ45" s="34"/>
      <c r="PK45" s="33"/>
      <c r="PL45" s="32"/>
      <c r="PM45" s="127"/>
      <c r="PN45" s="34"/>
      <c r="PO45" s="33"/>
      <c r="PP45" s="33"/>
      <c r="PQ45" s="127"/>
      <c r="PR45" s="34">
        <v>345750</v>
      </c>
      <c r="PS45" s="34">
        <v>345750</v>
      </c>
      <c r="PT45" s="34">
        <v>237498.01</v>
      </c>
      <c r="PU45" s="127"/>
      <c r="PV45" s="34"/>
      <c r="PW45" s="34"/>
      <c r="PX45" s="33"/>
      <c r="PY45" s="124"/>
      <c r="PZ45" s="55">
        <f t="shared" si="5"/>
        <v>0</v>
      </c>
      <c r="QA45" s="55">
        <f t="shared" si="5"/>
        <v>0</v>
      </c>
      <c r="QB45" s="55">
        <f t="shared" si="5"/>
        <v>0</v>
      </c>
      <c r="QC45" s="53"/>
      <c r="QD45" s="53"/>
      <c r="QE45" s="32"/>
      <c r="QF45" s="127"/>
      <c r="QG45" s="34"/>
      <c r="QH45" s="34"/>
      <c r="QI45" s="34"/>
      <c r="QJ45" s="124"/>
      <c r="QK45" s="56"/>
      <c r="QL45" s="63"/>
      <c r="QM45" s="32"/>
      <c r="QN45" s="127"/>
      <c r="QO45" s="50"/>
      <c r="QP45" s="50"/>
      <c r="QQ45" s="50"/>
      <c r="QR45" s="120"/>
      <c r="QS45" s="34"/>
      <c r="QT45" s="34"/>
      <c r="QU45" s="34"/>
      <c r="QV45" s="124"/>
      <c r="QW45" s="34"/>
      <c r="QX45" s="34"/>
      <c r="QY45" s="32"/>
      <c r="QZ45" s="124"/>
      <c r="RA45" s="53"/>
      <c r="RB45" s="53"/>
      <c r="RC45" s="53"/>
      <c r="RD45" s="120"/>
      <c r="RE45" s="40"/>
      <c r="RF45" s="40"/>
      <c r="RG45" s="40"/>
      <c r="RH45" s="120"/>
      <c r="RI45" s="40"/>
      <c r="RJ45" s="40"/>
      <c r="RK45" s="40"/>
      <c r="RL45" s="120"/>
      <c r="RM45" s="40"/>
      <c r="RN45" s="33"/>
      <c r="RO45" s="32"/>
      <c r="RP45" s="124"/>
      <c r="RQ45" s="34"/>
      <c r="RR45" s="34"/>
      <c r="RS45" s="32"/>
      <c r="RT45" s="124"/>
      <c r="RU45" s="40"/>
      <c r="RV45" s="40"/>
      <c r="RW45" s="40"/>
      <c r="RX45" s="120"/>
      <c r="RY45" s="40"/>
      <c r="RZ45" s="40"/>
      <c r="SA45" s="32"/>
      <c r="SB45" s="124"/>
      <c r="SC45" s="40"/>
      <c r="SD45" s="40"/>
      <c r="SE45" s="32"/>
      <c r="SF45" s="124"/>
      <c r="SG45" s="40"/>
      <c r="SH45" s="40"/>
      <c r="SI45" s="32"/>
      <c r="SJ45" s="119"/>
      <c r="SK45" s="58"/>
      <c r="SL45" s="58"/>
      <c r="SM45" s="58"/>
      <c r="SN45" s="59"/>
      <c r="SO45" s="59"/>
      <c r="SP45" s="58"/>
      <c r="SQ45" s="58"/>
      <c r="SR45" s="58"/>
      <c r="SS45" s="58"/>
      <c r="ST45" s="58"/>
      <c r="SU45" s="58"/>
      <c r="SV45" s="58"/>
      <c r="SW45" s="58"/>
      <c r="SX45" s="58"/>
      <c r="SY45" s="58"/>
      <c r="SZ45" s="58"/>
      <c r="TA45" s="58"/>
      <c r="TB45" s="58"/>
      <c r="TC45" s="58"/>
      <c r="TD45" s="59"/>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5"/>
      <c r="WI45" s="5"/>
      <c r="WJ45" s="5"/>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row>
    <row r="46" spans="1:909" x14ac:dyDescent="0.25">
      <c r="A46" s="29" t="s">
        <v>402</v>
      </c>
      <c r="B46" s="30">
        <f t="shared" si="6"/>
        <v>7263224.0600000005</v>
      </c>
      <c r="C46" s="30">
        <f t="shared" si="6"/>
        <v>7263224.0600000005</v>
      </c>
      <c r="D46" s="30">
        <f t="shared" si="0"/>
        <v>5677010.25</v>
      </c>
      <c r="E46" s="31">
        <f t="shared" si="2"/>
        <v>5934932.5600000005</v>
      </c>
      <c r="F46" s="31">
        <f t="shared" si="2"/>
        <v>5934932.5600000005</v>
      </c>
      <c r="G46" s="31">
        <f t="shared" si="2"/>
        <v>4395827.5599999996</v>
      </c>
      <c r="H46" s="36">
        <v>5395300</v>
      </c>
      <c r="I46" s="36">
        <v>5395300</v>
      </c>
      <c r="J46" s="33">
        <v>4046476</v>
      </c>
      <c r="K46" s="124"/>
      <c r="L46" s="34"/>
      <c r="M46" s="34"/>
      <c r="N46" s="34"/>
      <c r="O46" s="124"/>
      <c r="P46" s="36">
        <v>539632.56000000006</v>
      </c>
      <c r="Q46" s="36">
        <v>539632.56000000006</v>
      </c>
      <c r="R46" s="37">
        <v>349351.56</v>
      </c>
      <c r="S46" s="124"/>
      <c r="T46" s="34"/>
      <c r="U46" s="34"/>
      <c r="V46" s="34"/>
      <c r="W46" s="124"/>
      <c r="X46" s="38">
        <f t="shared" si="3"/>
        <v>1189991.5</v>
      </c>
      <c r="Y46" s="38">
        <f t="shared" si="3"/>
        <v>1189991.5</v>
      </c>
      <c r="Z46" s="38">
        <f t="shared" si="3"/>
        <v>1189991.5</v>
      </c>
      <c r="AA46" s="32"/>
      <c r="AB46" s="33"/>
      <c r="AC46" s="33"/>
      <c r="AD46" s="124"/>
      <c r="AE46" s="34"/>
      <c r="AF46" s="33"/>
      <c r="AG46" s="33"/>
      <c r="AH46" s="124"/>
      <c r="AI46" s="33"/>
      <c r="AJ46" s="33"/>
      <c r="AK46" s="33"/>
      <c r="AL46" s="124"/>
      <c r="AM46" s="33"/>
      <c r="AN46" s="33"/>
      <c r="AO46" s="33"/>
      <c r="AP46" s="124"/>
      <c r="AQ46" s="34"/>
      <c r="AR46" s="34"/>
      <c r="AS46" s="34"/>
      <c r="AT46" s="124"/>
      <c r="AU46" s="33"/>
      <c r="AV46" s="33"/>
      <c r="AW46" s="33"/>
      <c r="AX46" s="124"/>
      <c r="AY46" s="34"/>
      <c r="AZ46" s="34"/>
      <c r="BA46" s="34"/>
      <c r="BB46" s="124"/>
      <c r="BC46" s="33"/>
      <c r="BD46" s="33"/>
      <c r="BE46" s="33"/>
      <c r="BF46" s="124"/>
      <c r="BG46" s="33"/>
      <c r="BH46" s="33"/>
      <c r="BI46" s="33"/>
      <c r="BJ46" s="124"/>
      <c r="BK46" s="34"/>
      <c r="BL46" s="34"/>
      <c r="BM46" s="34"/>
      <c r="BN46" s="124"/>
      <c r="BO46" s="33"/>
      <c r="BP46" s="33"/>
      <c r="BQ46" s="61"/>
      <c r="BR46" s="124"/>
      <c r="BS46" s="34"/>
      <c r="BT46" s="34"/>
      <c r="BU46" s="34"/>
      <c r="BV46" s="124"/>
      <c r="BW46" s="34"/>
      <c r="BX46" s="34"/>
      <c r="BY46" s="34"/>
      <c r="BZ46" s="124"/>
      <c r="CA46" s="34"/>
      <c r="CB46" s="34"/>
      <c r="CC46" s="34"/>
      <c r="CD46" s="124"/>
      <c r="CE46" s="33"/>
      <c r="CF46" s="33"/>
      <c r="CG46" s="33"/>
      <c r="CH46" s="124"/>
      <c r="CI46" s="33"/>
      <c r="CJ46" s="33"/>
      <c r="CK46" s="33"/>
      <c r="CL46" s="124"/>
      <c r="CM46" s="34"/>
      <c r="CN46" s="34"/>
      <c r="CO46" s="34"/>
      <c r="CP46" s="119"/>
      <c r="CQ46" s="34"/>
      <c r="CR46" s="34"/>
      <c r="CS46" s="34"/>
      <c r="CT46" s="119"/>
      <c r="CU46" s="34"/>
      <c r="CV46" s="33"/>
      <c r="CW46" s="33"/>
      <c r="CX46" s="124"/>
      <c r="CY46" s="41"/>
      <c r="CZ46" s="41"/>
      <c r="DA46" s="33"/>
      <c r="DB46" s="124"/>
      <c r="DC46" s="34"/>
      <c r="DD46" s="33"/>
      <c r="DE46" s="32"/>
      <c r="DF46" s="124"/>
      <c r="DG46" s="34"/>
      <c r="DH46" s="33"/>
      <c r="DI46" s="32"/>
      <c r="DJ46" s="124"/>
      <c r="DK46" s="34"/>
      <c r="DL46" s="33"/>
      <c r="DM46" s="32"/>
      <c r="DN46" s="124"/>
      <c r="DO46" s="33"/>
      <c r="DP46" s="33"/>
      <c r="DQ46" s="32"/>
      <c r="DR46" s="124"/>
      <c r="DS46" s="34"/>
      <c r="DT46" s="34"/>
      <c r="DU46" s="34"/>
      <c r="DV46" s="120"/>
      <c r="DW46" s="33"/>
      <c r="DX46" s="33"/>
      <c r="DY46" s="33"/>
      <c r="DZ46" s="124"/>
      <c r="EA46" s="33"/>
      <c r="EB46" s="33"/>
      <c r="EC46" s="33"/>
      <c r="ED46" s="124"/>
      <c r="EE46" s="33"/>
      <c r="EF46" s="33"/>
      <c r="EG46" s="33"/>
      <c r="EH46" s="124"/>
      <c r="EI46" s="32"/>
      <c r="EJ46" s="32"/>
      <c r="EK46" s="32"/>
      <c r="EL46" s="124"/>
      <c r="EM46" s="34"/>
      <c r="EN46" s="34"/>
      <c r="EO46" s="34"/>
      <c r="EP46" s="124"/>
      <c r="EQ46" s="34"/>
      <c r="ER46" s="34"/>
      <c r="ES46" s="34"/>
      <c r="ET46" s="120"/>
      <c r="EU46" s="33">
        <v>1189991.5</v>
      </c>
      <c r="EV46" s="33">
        <v>1189991.5</v>
      </c>
      <c r="EW46" s="33">
        <v>1189991.5</v>
      </c>
      <c r="EX46" s="124"/>
      <c r="EY46" s="34"/>
      <c r="EZ46" s="34"/>
      <c r="FA46" s="34"/>
      <c r="FB46" s="124"/>
      <c r="FC46" s="33"/>
      <c r="FD46" s="33"/>
      <c r="FE46" s="32"/>
      <c r="FF46" s="124"/>
      <c r="FG46" s="40"/>
      <c r="FH46" s="40"/>
      <c r="FI46" s="40"/>
      <c r="FJ46" s="124"/>
      <c r="FK46" s="40"/>
      <c r="FL46" s="40"/>
      <c r="FM46" s="40"/>
      <c r="FN46" s="124"/>
      <c r="FO46" s="33"/>
      <c r="FP46" s="33"/>
      <c r="FQ46" s="32"/>
      <c r="FR46" s="124"/>
      <c r="FS46" s="33"/>
      <c r="FT46" s="33"/>
      <c r="FU46" s="33"/>
      <c r="FV46" s="124"/>
      <c r="FW46" s="34"/>
      <c r="FX46" s="34"/>
      <c r="FY46" s="39"/>
      <c r="FZ46" s="124"/>
      <c r="GA46" s="33"/>
      <c r="GB46" s="33"/>
      <c r="GC46" s="32"/>
      <c r="GD46" s="124"/>
      <c r="GE46" s="32"/>
      <c r="GF46" s="32"/>
      <c r="GG46" s="32"/>
      <c r="GH46" s="124"/>
      <c r="GI46" s="32"/>
      <c r="GJ46" s="32"/>
      <c r="GK46" s="32"/>
      <c r="GL46" s="130"/>
      <c r="GM46" s="33"/>
      <c r="GN46" s="33"/>
      <c r="GO46" s="33"/>
      <c r="GP46" s="124"/>
      <c r="GQ46" s="40"/>
      <c r="GR46" s="37"/>
      <c r="GS46" s="32"/>
      <c r="GT46" s="124"/>
      <c r="GU46" s="34"/>
      <c r="GV46" s="33"/>
      <c r="GW46" s="32"/>
      <c r="GX46" s="130"/>
      <c r="GY46" s="33"/>
      <c r="GZ46" s="33"/>
      <c r="HA46" s="33"/>
      <c r="HB46" s="130"/>
      <c r="HC46" s="34"/>
      <c r="HD46" s="34"/>
      <c r="HE46" s="34"/>
      <c r="HF46" s="124"/>
      <c r="HG46" s="33"/>
      <c r="HH46" s="33"/>
      <c r="HI46" s="33"/>
      <c r="HJ46" s="124"/>
      <c r="HK46" s="33"/>
      <c r="HL46" s="33"/>
      <c r="HM46" s="32"/>
      <c r="HN46" s="124"/>
      <c r="HO46" s="32"/>
      <c r="HP46" s="32"/>
      <c r="HQ46" s="32"/>
      <c r="HR46" s="124"/>
      <c r="HS46" s="34"/>
      <c r="HT46" s="33"/>
      <c r="HU46" s="32"/>
      <c r="HV46" s="124"/>
      <c r="HW46" s="34"/>
      <c r="HX46" s="34"/>
      <c r="HY46" s="34"/>
      <c r="HZ46" s="124"/>
      <c r="IA46" s="34"/>
      <c r="IB46" s="34"/>
      <c r="IC46" s="34"/>
      <c r="ID46" s="119"/>
      <c r="IE46" s="34"/>
      <c r="IF46" s="32"/>
      <c r="IG46" s="32"/>
      <c r="IH46" s="124"/>
      <c r="II46" s="34"/>
      <c r="IJ46" s="33"/>
      <c r="IK46" s="33"/>
      <c r="IL46" s="124"/>
      <c r="IM46" s="33"/>
      <c r="IN46" s="33"/>
      <c r="IO46" s="33"/>
      <c r="IP46" s="124"/>
      <c r="IQ46" s="45"/>
      <c r="IR46" s="46"/>
      <c r="IS46" s="33"/>
      <c r="IT46" s="127"/>
      <c r="IU46" s="33"/>
      <c r="IV46" s="33"/>
      <c r="IW46" s="33"/>
      <c r="IX46" s="124"/>
      <c r="IY46" s="34"/>
      <c r="IZ46" s="33"/>
      <c r="JA46" s="33"/>
      <c r="JB46" s="127"/>
      <c r="JC46" s="34"/>
      <c r="JD46" s="34"/>
      <c r="JE46" s="34"/>
      <c r="JF46" s="124"/>
      <c r="JG46" s="34"/>
      <c r="JH46" s="34"/>
      <c r="JI46" s="33"/>
      <c r="JJ46" s="127"/>
      <c r="JK46" s="34"/>
      <c r="JL46" s="34"/>
      <c r="JM46" s="34"/>
      <c r="JN46" s="127"/>
      <c r="JO46" s="34"/>
      <c r="JP46" s="34"/>
      <c r="JQ46" s="34"/>
      <c r="JR46" s="119"/>
      <c r="JS46" s="33"/>
      <c r="JT46" s="33"/>
      <c r="JU46" s="33"/>
      <c r="JV46" s="127"/>
      <c r="JW46" s="34"/>
      <c r="JX46" s="33"/>
      <c r="JY46" s="33"/>
      <c r="JZ46" s="127"/>
      <c r="KA46" s="34"/>
      <c r="KB46" s="32"/>
      <c r="KC46" s="32"/>
      <c r="KD46" s="127"/>
      <c r="KE46" s="50"/>
      <c r="KF46" s="50"/>
      <c r="KG46" s="50"/>
      <c r="KH46" s="127"/>
      <c r="KI46" s="34"/>
      <c r="KJ46" s="34"/>
      <c r="KK46" s="34"/>
      <c r="KL46" s="127"/>
      <c r="KM46" s="34"/>
      <c r="KN46" s="36"/>
      <c r="KO46" s="32"/>
      <c r="KP46" s="127"/>
      <c r="KQ46" s="50"/>
      <c r="KR46" s="50"/>
      <c r="KS46" s="50"/>
      <c r="KT46" s="127"/>
      <c r="KU46" s="50"/>
      <c r="KV46" s="50"/>
      <c r="KW46" s="50"/>
      <c r="KX46" s="127"/>
      <c r="KY46" s="34"/>
      <c r="KZ46" s="34"/>
      <c r="LA46" s="33"/>
      <c r="LB46" s="127"/>
      <c r="LC46" s="34"/>
      <c r="LD46" s="39"/>
      <c r="LE46" s="34"/>
      <c r="LF46" s="127"/>
      <c r="LG46" s="34"/>
      <c r="LH46" s="34"/>
      <c r="LI46" s="33"/>
      <c r="LJ46" s="127"/>
      <c r="LK46" s="34"/>
      <c r="LL46" s="33"/>
      <c r="LM46" s="32"/>
      <c r="LN46" s="127"/>
      <c r="LO46" s="34"/>
      <c r="LP46" s="33"/>
      <c r="LQ46" s="33"/>
      <c r="LR46" s="127"/>
      <c r="LS46" s="50"/>
      <c r="LT46" s="50"/>
      <c r="LU46" s="50"/>
      <c r="LV46" s="127"/>
      <c r="LW46" s="50"/>
      <c r="LX46" s="50"/>
      <c r="LY46" s="50"/>
      <c r="LZ46" s="127"/>
      <c r="MA46" s="34"/>
      <c r="MB46" s="34"/>
      <c r="MC46" s="34"/>
      <c r="MD46" s="127"/>
      <c r="ME46" s="40"/>
      <c r="MF46" s="50"/>
      <c r="MG46" s="50"/>
      <c r="MH46" s="127"/>
      <c r="MI46" s="40"/>
      <c r="MJ46" s="50"/>
      <c r="MK46" s="50"/>
      <c r="ML46" s="127"/>
      <c r="MM46" s="34"/>
      <c r="MN46" s="34"/>
      <c r="MO46" s="34"/>
      <c r="MP46" s="127"/>
      <c r="MQ46" s="33"/>
      <c r="MR46" s="33"/>
      <c r="MS46" s="33"/>
      <c r="MT46" s="127"/>
      <c r="MU46" s="34"/>
      <c r="MV46" s="34"/>
      <c r="MW46" s="34"/>
      <c r="MX46" s="124"/>
      <c r="MY46" s="34"/>
      <c r="MZ46" s="33"/>
      <c r="NA46" s="33"/>
      <c r="NB46" s="124"/>
      <c r="NC46" s="52">
        <f t="shared" si="4"/>
        <v>138300</v>
      </c>
      <c r="ND46" s="52">
        <f t="shared" si="4"/>
        <v>138300</v>
      </c>
      <c r="NE46" s="52">
        <f t="shared" si="4"/>
        <v>91191.19</v>
      </c>
      <c r="NF46" s="53"/>
      <c r="NG46" s="33"/>
      <c r="NH46" s="33"/>
      <c r="NI46" s="127"/>
      <c r="NJ46" s="34"/>
      <c r="NK46" s="33"/>
      <c r="NL46" s="33"/>
      <c r="NM46" s="127"/>
      <c r="NN46" s="33"/>
      <c r="NO46" s="33"/>
      <c r="NP46" s="33"/>
      <c r="NQ46" s="127"/>
      <c r="NR46" s="34"/>
      <c r="NS46" s="34"/>
      <c r="NT46" s="34"/>
      <c r="NU46" s="127"/>
      <c r="NV46" s="34"/>
      <c r="NW46" s="33"/>
      <c r="NX46" s="33"/>
      <c r="NY46" s="127"/>
      <c r="NZ46" s="34"/>
      <c r="OA46" s="34"/>
      <c r="OB46" s="33"/>
      <c r="OC46" s="127"/>
      <c r="OD46" s="34"/>
      <c r="OE46" s="34"/>
      <c r="OF46" s="33"/>
      <c r="OG46" s="127"/>
      <c r="OH46" s="34"/>
      <c r="OI46" s="34"/>
      <c r="OJ46" s="33"/>
      <c r="OK46" s="127"/>
      <c r="OL46" s="34"/>
      <c r="OM46" s="34"/>
      <c r="ON46" s="32"/>
      <c r="OO46" s="127"/>
      <c r="OP46" s="34"/>
      <c r="OQ46" s="34"/>
      <c r="OR46" s="34"/>
      <c r="OS46" s="127"/>
      <c r="OT46" s="34"/>
      <c r="OU46" s="34"/>
      <c r="OV46" s="32"/>
      <c r="OW46" s="127"/>
      <c r="OX46" s="34"/>
      <c r="OY46" s="34"/>
      <c r="OZ46" s="33"/>
      <c r="PA46" s="127"/>
      <c r="PB46" s="34"/>
      <c r="PC46" s="34"/>
      <c r="PD46" s="33"/>
      <c r="PE46" s="127"/>
      <c r="PF46" s="34"/>
      <c r="PG46" s="34"/>
      <c r="PH46" s="33"/>
      <c r="PI46" s="127"/>
      <c r="PJ46" s="34"/>
      <c r="PK46" s="33"/>
      <c r="PL46" s="32"/>
      <c r="PM46" s="127"/>
      <c r="PN46" s="34"/>
      <c r="PO46" s="33"/>
      <c r="PP46" s="33"/>
      <c r="PQ46" s="127"/>
      <c r="PR46" s="34">
        <v>138300</v>
      </c>
      <c r="PS46" s="34">
        <v>138300</v>
      </c>
      <c r="PT46" s="34">
        <v>91191.19</v>
      </c>
      <c r="PU46" s="127"/>
      <c r="PV46" s="34"/>
      <c r="PW46" s="34"/>
      <c r="PX46" s="33"/>
      <c r="PY46" s="124"/>
      <c r="PZ46" s="55">
        <f t="shared" si="5"/>
        <v>0</v>
      </c>
      <c r="QA46" s="55">
        <f t="shared" si="5"/>
        <v>0</v>
      </c>
      <c r="QB46" s="55">
        <f t="shared" si="5"/>
        <v>0</v>
      </c>
      <c r="QC46" s="53"/>
      <c r="QD46" s="53"/>
      <c r="QE46" s="32"/>
      <c r="QF46" s="127"/>
      <c r="QG46" s="34"/>
      <c r="QH46" s="34"/>
      <c r="QI46" s="34"/>
      <c r="QJ46" s="124"/>
      <c r="QK46" s="56"/>
      <c r="QL46" s="63"/>
      <c r="QM46" s="32"/>
      <c r="QN46" s="127"/>
      <c r="QO46" s="50"/>
      <c r="QP46" s="50"/>
      <c r="QQ46" s="50"/>
      <c r="QR46" s="120"/>
      <c r="QS46" s="34"/>
      <c r="QT46" s="34"/>
      <c r="QU46" s="34"/>
      <c r="QV46" s="124"/>
      <c r="QW46" s="34"/>
      <c r="QX46" s="34"/>
      <c r="QY46" s="32"/>
      <c r="QZ46" s="124"/>
      <c r="RA46" s="53"/>
      <c r="RB46" s="53"/>
      <c r="RC46" s="53"/>
      <c r="RD46" s="120"/>
      <c r="RE46" s="40"/>
      <c r="RF46" s="40"/>
      <c r="RG46" s="40"/>
      <c r="RH46" s="120"/>
      <c r="RI46" s="40"/>
      <c r="RJ46" s="40"/>
      <c r="RK46" s="40"/>
      <c r="RL46" s="120"/>
      <c r="RM46" s="40"/>
      <c r="RN46" s="33"/>
      <c r="RO46" s="32"/>
      <c r="RP46" s="124"/>
      <c r="RQ46" s="34"/>
      <c r="RR46" s="34"/>
      <c r="RS46" s="32"/>
      <c r="RT46" s="124"/>
      <c r="RU46" s="40"/>
      <c r="RV46" s="40"/>
      <c r="RW46" s="40"/>
      <c r="RX46" s="120"/>
      <c r="RY46" s="40"/>
      <c r="RZ46" s="40"/>
      <c r="SA46" s="32"/>
      <c r="SB46" s="124"/>
      <c r="SC46" s="40"/>
      <c r="SD46" s="40"/>
      <c r="SE46" s="32"/>
      <c r="SF46" s="124"/>
      <c r="SG46" s="40"/>
      <c r="SH46" s="40"/>
      <c r="SI46" s="32"/>
      <c r="SJ46" s="119"/>
      <c r="SK46" s="58"/>
      <c r="SL46" s="58"/>
      <c r="SM46" s="58"/>
      <c r="SN46" s="59"/>
      <c r="SO46" s="59"/>
      <c r="SP46" s="58"/>
      <c r="SQ46" s="58"/>
      <c r="SR46" s="58"/>
      <c r="SS46" s="58"/>
      <c r="ST46" s="58"/>
      <c r="SU46" s="58"/>
      <c r="SV46" s="58"/>
      <c r="SW46" s="58"/>
      <c r="SX46" s="58"/>
      <c r="SY46" s="58"/>
      <c r="SZ46" s="58"/>
      <c r="TA46" s="58"/>
      <c r="TB46" s="58"/>
      <c r="TC46" s="58"/>
      <c r="TD46" s="59"/>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5"/>
      <c r="WI46" s="5"/>
      <c r="WJ46" s="5"/>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row>
    <row r="47" spans="1:909" x14ac:dyDescent="0.25">
      <c r="A47" s="29" t="s">
        <v>403</v>
      </c>
      <c r="B47" s="30">
        <f t="shared" si="6"/>
        <v>12707754.939999999</v>
      </c>
      <c r="C47" s="30">
        <f t="shared" si="6"/>
        <v>12707754.939999999</v>
      </c>
      <c r="D47" s="30">
        <f t="shared" si="0"/>
        <v>8458887.5099999998</v>
      </c>
      <c r="E47" s="31">
        <f t="shared" si="2"/>
        <v>5436180</v>
      </c>
      <c r="F47" s="31">
        <f t="shared" si="2"/>
        <v>5436180</v>
      </c>
      <c r="G47" s="31">
        <f t="shared" si="2"/>
        <v>3983364</v>
      </c>
      <c r="H47" s="36">
        <v>4678000</v>
      </c>
      <c r="I47" s="36">
        <v>4678000</v>
      </c>
      <c r="J47" s="33">
        <v>3508501</v>
      </c>
      <c r="K47" s="124"/>
      <c r="L47" s="34"/>
      <c r="M47" s="34"/>
      <c r="N47" s="34"/>
      <c r="O47" s="124"/>
      <c r="P47" s="36">
        <v>758180</v>
      </c>
      <c r="Q47" s="36">
        <v>758180</v>
      </c>
      <c r="R47" s="37">
        <v>474863</v>
      </c>
      <c r="S47" s="124"/>
      <c r="T47" s="34"/>
      <c r="U47" s="34"/>
      <c r="V47" s="34"/>
      <c r="W47" s="124"/>
      <c r="X47" s="38">
        <f t="shared" si="3"/>
        <v>6580074.9399999995</v>
      </c>
      <c r="Y47" s="38">
        <f t="shared" si="3"/>
        <v>6580074.9399999995</v>
      </c>
      <c r="Z47" s="38">
        <f t="shared" si="3"/>
        <v>4080074.94</v>
      </c>
      <c r="AA47" s="32"/>
      <c r="AB47" s="33"/>
      <c r="AC47" s="33"/>
      <c r="AD47" s="124"/>
      <c r="AE47" s="34"/>
      <c r="AF47" s="33"/>
      <c r="AG47" s="33"/>
      <c r="AH47" s="124"/>
      <c r="AI47" s="33"/>
      <c r="AJ47" s="33"/>
      <c r="AK47" s="33"/>
      <c r="AL47" s="124"/>
      <c r="AM47" s="33"/>
      <c r="AN47" s="33"/>
      <c r="AO47" s="33"/>
      <c r="AP47" s="124"/>
      <c r="AQ47" s="34"/>
      <c r="AR47" s="34"/>
      <c r="AS47" s="34"/>
      <c r="AT47" s="124"/>
      <c r="AU47" s="33"/>
      <c r="AV47" s="33"/>
      <c r="AW47" s="33"/>
      <c r="AX47" s="124"/>
      <c r="AY47" s="34"/>
      <c r="AZ47" s="34"/>
      <c r="BA47" s="34"/>
      <c r="BB47" s="124"/>
      <c r="BC47" s="33"/>
      <c r="BD47" s="33"/>
      <c r="BE47" s="33"/>
      <c r="BF47" s="124"/>
      <c r="BG47" s="33"/>
      <c r="BH47" s="33"/>
      <c r="BI47" s="33"/>
      <c r="BJ47" s="124"/>
      <c r="BK47" s="34"/>
      <c r="BL47" s="34"/>
      <c r="BM47" s="34"/>
      <c r="BN47" s="124"/>
      <c r="BO47" s="33"/>
      <c r="BP47" s="33"/>
      <c r="BQ47" s="61"/>
      <c r="BR47" s="124"/>
      <c r="BS47" s="34"/>
      <c r="BT47" s="34"/>
      <c r="BU47" s="34"/>
      <c r="BV47" s="124"/>
      <c r="BW47" s="34"/>
      <c r="BX47" s="34"/>
      <c r="BY47" s="34"/>
      <c r="BZ47" s="124"/>
      <c r="CA47" s="34"/>
      <c r="CB47" s="34"/>
      <c r="CC47" s="34"/>
      <c r="CD47" s="124"/>
      <c r="CE47" s="33"/>
      <c r="CF47" s="33"/>
      <c r="CG47" s="33"/>
      <c r="CH47" s="124"/>
      <c r="CI47" s="33"/>
      <c r="CJ47" s="33"/>
      <c r="CK47" s="33"/>
      <c r="CL47" s="124"/>
      <c r="CM47" s="34"/>
      <c r="CN47" s="34"/>
      <c r="CO47" s="34"/>
      <c r="CP47" s="119"/>
      <c r="CQ47" s="34"/>
      <c r="CR47" s="34"/>
      <c r="CS47" s="34"/>
      <c r="CT47" s="119"/>
      <c r="CU47" s="34"/>
      <c r="CV47" s="33"/>
      <c r="CW47" s="33"/>
      <c r="CX47" s="124"/>
      <c r="CY47" s="41"/>
      <c r="CZ47" s="41"/>
      <c r="DA47" s="33"/>
      <c r="DB47" s="124"/>
      <c r="DC47" s="34"/>
      <c r="DD47" s="33"/>
      <c r="DE47" s="32"/>
      <c r="DF47" s="124"/>
      <c r="DG47" s="34"/>
      <c r="DH47" s="33"/>
      <c r="DI47" s="32"/>
      <c r="DJ47" s="124"/>
      <c r="DK47" s="34"/>
      <c r="DL47" s="33"/>
      <c r="DM47" s="32"/>
      <c r="DN47" s="124"/>
      <c r="DO47" s="33"/>
      <c r="DP47" s="33"/>
      <c r="DQ47" s="32"/>
      <c r="DR47" s="124"/>
      <c r="DS47" s="34"/>
      <c r="DT47" s="34"/>
      <c r="DU47" s="34"/>
      <c r="DV47" s="120"/>
      <c r="DW47" s="33"/>
      <c r="DX47" s="33"/>
      <c r="DY47" s="33"/>
      <c r="DZ47" s="124"/>
      <c r="EA47" s="33"/>
      <c r="EB47" s="33"/>
      <c r="EC47" s="33"/>
      <c r="ED47" s="124"/>
      <c r="EE47" s="33"/>
      <c r="EF47" s="33"/>
      <c r="EG47" s="33"/>
      <c r="EH47" s="124"/>
      <c r="EI47" s="32"/>
      <c r="EJ47" s="32"/>
      <c r="EK47" s="32"/>
      <c r="EL47" s="124"/>
      <c r="EM47" s="34"/>
      <c r="EN47" s="34"/>
      <c r="EO47" s="34"/>
      <c r="EP47" s="124"/>
      <c r="EQ47" s="34"/>
      <c r="ER47" s="34"/>
      <c r="ES47" s="34"/>
      <c r="ET47" s="120"/>
      <c r="EU47" s="33">
        <v>4080074.94</v>
      </c>
      <c r="EV47" s="33">
        <f>3165053.85+915021.09</f>
        <v>4080074.94</v>
      </c>
      <c r="EW47" s="33">
        <v>4080074.94</v>
      </c>
      <c r="EX47" s="124"/>
      <c r="EY47" s="34"/>
      <c r="EZ47" s="34"/>
      <c r="FA47" s="34"/>
      <c r="FB47" s="124"/>
      <c r="FC47" s="33"/>
      <c r="FD47" s="33"/>
      <c r="FE47" s="32"/>
      <c r="FF47" s="124"/>
      <c r="FG47" s="40"/>
      <c r="FH47" s="40"/>
      <c r="FI47" s="40"/>
      <c r="FJ47" s="124"/>
      <c r="FK47" s="40"/>
      <c r="FL47" s="40"/>
      <c r="FM47" s="40"/>
      <c r="FN47" s="124"/>
      <c r="FO47" s="33"/>
      <c r="FP47" s="33"/>
      <c r="FQ47" s="32"/>
      <c r="FR47" s="124"/>
      <c r="FS47" s="33"/>
      <c r="FT47" s="33"/>
      <c r="FU47" s="33"/>
      <c r="FV47" s="124"/>
      <c r="FW47" s="34"/>
      <c r="FX47" s="34"/>
      <c r="FY47" s="39"/>
      <c r="FZ47" s="124"/>
      <c r="GA47" s="33"/>
      <c r="GB47" s="33"/>
      <c r="GC47" s="32"/>
      <c r="GD47" s="124"/>
      <c r="GE47" s="32"/>
      <c r="GF47" s="32"/>
      <c r="GG47" s="32"/>
      <c r="GH47" s="124"/>
      <c r="GI47" s="62"/>
      <c r="GJ47" s="62"/>
      <c r="GK47" s="32"/>
      <c r="GL47" s="130"/>
      <c r="GM47" s="33"/>
      <c r="GN47" s="33"/>
      <c r="GO47" s="33"/>
      <c r="GP47" s="124"/>
      <c r="GQ47" s="40"/>
      <c r="GR47" s="37"/>
      <c r="GS47" s="32"/>
      <c r="GT47" s="124"/>
      <c r="GU47" s="34"/>
      <c r="GV47" s="33"/>
      <c r="GW47" s="32"/>
      <c r="GX47" s="130"/>
      <c r="GY47" s="33"/>
      <c r="GZ47" s="33"/>
      <c r="HA47" s="33"/>
      <c r="HB47" s="130"/>
      <c r="HC47" s="34"/>
      <c r="HD47" s="34"/>
      <c r="HE47" s="34"/>
      <c r="HF47" s="124"/>
      <c r="HG47" s="33"/>
      <c r="HH47" s="33"/>
      <c r="HI47" s="33"/>
      <c r="HJ47" s="124"/>
      <c r="HK47" s="33"/>
      <c r="HL47" s="33"/>
      <c r="HM47" s="32"/>
      <c r="HN47" s="124"/>
      <c r="HO47" s="32"/>
      <c r="HP47" s="32"/>
      <c r="HQ47" s="32"/>
      <c r="HR47" s="124"/>
      <c r="HS47" s="34"/>
      <c r="HT47" s="33"/>
      <c r="HU47" s="32"/>
      <c r="HV47" s="124"/>
      <c r="HW47" s="34"/>
      <c r="HX47" s="34"/>
      <c r="HY47" s="34"/>
      <c r="HZ47" s="124"/>
      <c r="IA47" s="34"/>
      <c r="IB47" s="34"/>
      <c r="IC47" s="34"/>
      <c r="ID47" s="119"/>
      <c r="IE47" s="34"/>
      <c r="IF47" s="32"/>
      <c r="IG47" s="32"/>
      <c r="IH47" s="124"/>
      <c r="II47" s="34"/>
      <c r="IJ47" s="33"/>
      <c r="IK47" s="33"/>
      <c r="IL47" s="124"/>
      <c r="IM47" s="33"/>
      <c r="IN47" s="33"/>
      <c r="IO47" s="33"/>
      <c r="IP47" s="124"/>
      <c r="IQ47" s="45"/>
      <c r="IR47" s="46"/>
      <c r="IS47" s="33"/>
      <c r="IT47" s="127"/>
      <c r="IU47" s="33"/>
      <c r="IV47" s="33"/>
      <c r="IW47" s="33"/>
      <c r="IX47" s="124"/>
      <c r="IY47" s="34">
        <v>2500000</v>
      </c>
      <c r="IZ47" s="33">
        <v>2500000</v>
      </c>
      <c r="JA47" s="33">
        <v>0</v>
      </c>
      <c r="JB47" s="127"/>
      <c r="JC47" s="34"/>
      <c r="JD47" s="34"/>
      <c r="JE47" s="34"/>
      <c r="JF47" s="124"/>
      <c r="JG47" s="34"/>
      <c r="JH47" s="34"/>
      <c r="JI47" s="33"/>
      <c r="JJ47" s="127"/>
      <c r="JK47" s="34"/>
      <c r="JL47" s="34"/>
      <c r="JM47" s="34"/>
      <c r="JN47" s="127"/>
      <c r="JO47" s="34"/>
      <c r="JP47" s="34"/>
      <c r="JQ47" s="34"/>
      <c r="JR47" s="119"/>
      <c r="JS47" s="33"/>
      <c r="JT47" s="33"/>
      <c r="JU47" s="33"/>
      <c r="JV47" s="127"/>
      <c r="JW47" s="34"/>
      <c r="JX47" s="33"/>
      <c r="JY47" s="33"/>
      <c r="JZ47" s="127"/>
      <c r="KA47" s="34"/>
      <c r="KB47" s="32"/>
      <c r="KC47" s="32"/>
      <c r="KD47" s="127"/>
      <c r="KE47" s="50"/>
      <c r="KF47" s="50"/>
      <c r="KG47" s="50"/>
      <c r="KH47" s="127"/>
      <c r="KI47" s="34"/>
      <c r="KJ47" s="34"/>
      <c r="KK47" s="34"/>
      <c r="KL47" s="127"/>
      <c r="KM47" s="34"/>
      <c r="KN47" s="36"/>
      <c r="KO47" s="32"/>
      <c r="KP47" s="127"/>
      <c r="KQ47" s="50"/>
      <c r="KR47" s="50"/>
      <c r="KS47" s="50"/>
      <c r="KT47" s="127"/>
      <c r="KU47" s="50"/>
      <c r="KV47" s="50"/>
      <c r="KW47" s="50"/>
      <c r="KX47" s="127"/>
      <c r="KY47" s="34"/>
      <c r="KZ47" s="34"/>
      <c r="LA47" s="33"/>
      <c r="LB47" s="127"/>
      <c r="LC47" s="34"/>
      <c r="LD47" s="39"/>
      <c r="LE47" s="34"/>
      <c r="LF47" s="127"/>
      <c r="LG47" s="34"/>
      <c r="LH47" s="34"/>
      <c r="LI47" s="33"/>
      <c r="LJ47" s="127"/>
      <c r="LK47" s="34"/>
      <c r="LL47" s="33"/>
      <c r="LM47" s="32"/>
      <c r="LN47" s="127"/>
      <c r="LO47" s="34"/>
      <c r="LP47" s="33"/>
      <c r="LQ47" s="33"/>
      <c r="LR47" s="127"/>
      <c r="LS47" s="50"/>
      <c r="LT47" s="50"/>
      <c r="LU47" s="50"/>
      <c r="LV47" s="127"/>
      <c r="LW47" s="50"/>
      <c r="LX47" s="50"/>
      <c r="LY47" s="50"/>
      <c r="LZ47" s="127"/>
      <c r="MA47" s="34"/>
      <c r="MB47" s="34"/>
      <c r="MC47" s="34"/>
      <c r="MD47" s="127"/>
      <c r="ME47" s="40"/>
      <c r="MF47" s="50"/>
      <c r="MG47" s="50"/>
      <c r="MH47" s="127"/>
      <c r="MI47" s="40"/>
      <c r="MJ47" s="50"/>
      <c r="MK47" s="50"/>
      <c r="ML47" s="127"/>
      <c r="MM47" s="34"/>
      <c r="MN47" s="34"/>
      <c r="MO47" s="34"/>
      <c r="MP47" s="127"/>
      <c r="MQ47" s="33"/>
      <c r="MR47" s="33"/>
      <c r="MS47" s="33"/>
      <c r="MT47" s="127"/>
      <c r="MU47" s="34"/>
      <c r="MV47" s="34"/>
      <c r="MW47" s="34"/>
      <c r="MX47" s="124"/>
      <c r="MY47" s="34"/>
      <c r="MZ47" s="33"/>
      <c r="NA47" s="33"/>
      <c r="NB47" s="124"/>
      <c r="NC47" s="52">
        <f t="shared" si="4"/>
        <v>691500</v>
      </c>
      <c r="ND47" s="52">
        <f t="shared" si="4"/>
        <v>691500</v>
      </c>
      <c r="NE47" s="52">
        <f t="shared" si="4"/>
        <v>395448.57</v>
      </c>
      <c r="NF47" s="53"/>
      <c r="NG47" s="33"/>
      <c r="NH47" s="33"/>
      <c r="NI47" s="127"/>
      <c r="NJ47" s="34"/>
      <c r="NK47" s="33"/>
      <c r="NL47" s="33"/>
      <c r="NM47" s="127"/>
      <c r="NN47" s="33"/>
      <c r="NO47" s="33"/>
      <c r="NP47" s="33"/>
      <c r="NQ47" s="127"/>
      <c r="NR47" s="34"/>
      <c r="NS47" s="34"/>
      <c r="NT47" s="34"/>
      <c r="NU47" s="127"/>
      <c r="NV47" s="34"/>
      <c r="NW47" s="33"/>
      <c r="NX47" s="33"/>
      <c r="NY47" s="127"/>
      <c r="NZ47" s="34"/>
      <c r="OA47" s="34"/>
      <c r="OB47" s="33"/>
      <c r="OC47" s="127"/>
      <c r="OD47" s="34"/>
      <c r="OE47" s="34"/>
      <c r="OF47" s="33"/>
      <c r="OG47" s="127"/>
      <c r="OH47" s="34"/>
      <c r="OI47" s="34"/>
      <c r="OJ47" s="33"/>
      <c r="OK47" s="127"/>
      <c r="OL47" s="34"/>
      <c r="OM47" s="34"/>
      <c r="ON47" s="32"/>
      <c r="OO47" s="127"/>
      <c r="OP47" s="34"/>
      <c r="OQ47" s="34"/>
      <c r="OR47" s="34"/>
      <c r="OS47" s="127"/>
      <c r="OT47" s="34"/>
      <c r="OU47" s="34"/>
      <c r="OV47" s="32"/>
      <c r="OW47" s="127"/>
      <c r="OX47" s="34"/>
      <c r="OY47" s="34"/>
      <c r="OZ47" s="33"/>
      <c r="PA47" s="127"/>
      <c r="PB47" s="34"/>
      <c r="PC47" s="34"/>
      <c r="PD47" s="33"/>
      <c r="PE47" s="127"/>
      <c r="PF47" s="34"/>
      <c r="PG47" s="34"/>
      <c r="PH47" s="33"/>
      <c r="PI47" s="127"/>
      <c r="PJ47" s="34"/>
      <c r="PK47" s="33"/>
      <c r="PL47" s="32"/>
      <c r="PM47" s="127"/>
      <c r="PN47" s="34"/>
      <c r="PO47" s="33"/>
      <c r="PP47" s="33"/>
      <c r="PQ47" s="127"/>
      <c r="PR47" s="34">
        <v>691500</v>
      </c>
      <c r="PS47" s="34">
        <v>691500</v>
      </c>
      <c r="PT47" s="34">
        <v>395448.57</v>
      </c>
      <c r="PU47" s="127"/>
      <c r="PV47" s="34"/>
      <c r="PW47" s="34"/>
      <c r="PX47" s="33"/>
      <c r="PY47" s="124"/>
      <c r="PZ47" s="55">
        <f t="shared" si="5"/>
        <v>0</v>
      </c>
      <c r="QA47" s="55">
        <f t="shared" si="5"/>
        <v>0</v>
      </c>
      <c r="QB47" s="55">
        <f t="shared" si="5"/>
        <v>0</v>
      </c>
      <c r="QC47" s="53"/>
      <c r="QD47" s="53"/>
      <c r="QE47" s="32"/>
      <c r="QF47" s="127"/>
      <c r="QG47" s="34"/>
      <c r="QH47" s="34"/>
      <c r="QI47" s="34"/>
      <c r="QJ47" s="124"/>
      <c r="QK47" s="56"/>
      <c r="QL47" s="63"/>
      <c r="QM47" s="32"/>
      <c r="QN47" s="127"/>
      <c r="QO47" s="50"/>
      <c r="QP47" s="50"/>
      <c r="QQ47" s="50"/>
      <c r="QR47" s="120"/>
      <c r="QS47" s="34"/>
      <c r="QT47" s="34"/>
      <c r="QU47" s="34"/>
      <c r="QV47" s="124"/>
      <c r="QW47" s="34"/>
      <c r="QX47" s="34"/>
      <c r="QY47" s="32"/>
      <c r="QZ47" s="124"/>
      <c r="RA47" s="53"/>
      <c r="RB47" s="53"/>
      <c r="RC47" s="53"/>
      <c r="RD47" s="120"/>
      <c r="RE47" s="40"/>
      <c r="RF47" s="40"/>
      <c r="RG47" s="40"/>
      <c r="RH47" s="120"/>
      <c r="RI47" s="40"/>
      <c r="RJ47" s="40"/>
      <c r="RK47" s="40"/>
      <c r="RL47" s="120"/>
      <c r="RM47" s="40"/>
      <c r="RN47" s="33"/>
      <c r="RO47" s="32"/>
      <c r="RP47" s="124"/>
      <c r="RQ47" s="34"/>
      <c r="RR47" s="34"/>
      <c r="RS47" s="32"/>
      <c r="RT47" s="124"/>
      <c r="RU47" s="40"/>
      <c r="RV47" s="40"/>
      <c r="RW47" s="40"/>
      <c r="RX47" s="120"/>
      <c r="RY47" s="40"/>
      <c r="RZ47" s="40"/>
      <c r="SA47" s="32"/>
      <c r="SB47" s="124"/>
      <c r="SC47" s="40"/>
      <c r="SD47" s="40"/>
      <c r="SE47" s="32"/>
      <c r="SF47" s="124"/>
      <c r="SG47" s="40"/>
      <c r="SH47" s="40"/>
      <c r="SI47" s="32"/>
      <c r="SJ47" s="119"/>
      <c r="SK47" s="58"/>
      <c r="SL47" s="58"/>
      <c r="SM47" s="58"/>
      <c r="SN47" s="59"/>
      <c r="SO47" s="59"/>
      <c r="SP47" s="58"/>
      <c r="SQ47" s="58"/>
      <c r="SR47" s="58"/>
      <c r="SS47" s="58"/>
      <c r="ST47" s="58"/>
      <c r="SU47" s="58"/>
      <c r="SV47" s="58"/>
      <c r="SW47" s="58"/>
      <c r="SX47" s="58"/>
      <c r="SY47" s="58"/>
      <c r="SZ47" s="58"/>
      <c r="TA47" s="58"/>
      <c r="TB47" s="58"/>
      <c r="TC47" s="58"/>
      <c r="TD47" s="59"/>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5"/>
      <c r="WI47" s="5"/>
      <c r="WJ47" s="5"/>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row>
    <row r="48" spans="1:909" x14ac:dyDescent="0.25">
      <c r="A48" s="29" t="s">
        <v>404</v>
      </c>
      <c r="B48" s="30">
        <f t="shared" si="6"/>
        <v>4273784.49</v>
      </c>
      <c r="C48" s="30">
        <f t="shared" si="6"/>
        <v>4273784.49</v>
      </c>
      <c r="D48" s="30">
        <f t="shared" si="0"/>
        <v>3308303.7</v>
      </c>
      <c r="E48" s="31">
        <f t="shared" si="2"/>
        <v>3469580</v>
      </c>
      <c r="F48" s="31">
        <f t="shared" si="2"/>
        <v>3469580</v>
      </c>
      <c r="G48" s="31">
        <f t="shared" si="2"/>
        <v>2560712</v>
      </c>
      <c r="H48" s="36">
        <v>3178400</v>
      </c>
      <c r="I48" s="36">
        <v>3178400</v>
      </c>
      <c r="J48" s="33">
        <v>2383802</v>
      </c>
      <c r="K48" s="124"/>
      <c r="L48" s="34"/>
      <c r="M48" s="34"/>
      <c r="N48" s="34"/>
      <c r="O48" s="124"/>
      <c r="P48" s="36">
        <v>291180</v>
      </c>
      <c r="Q48" s="36">
        <v>291180</v>
      </c>
      <c r="R48" s="37">
        <v>176910</v>
      </c>
      <c r="S48" s="124"/>
      <c r="T48" s="34"/>
      <c r="U48" s="34"/>
      <c r="V48" s="34"/>
      <c r="W48" s="124"/>
      <c r="X48" s="38">
        <f t="shared" si="3"/>
        <v>665904.49</v>
      </c>
      <c r="Y48" s="38">
        <f t="shared" si="3"/>
        <v>665904.49</v>
      </c>
      <c r="Z48" s="38">
        <f t="shared" si="3"/>
        <v>665904.49</v>
      </c>
      <c r="AA48" s="32"/>
      <c r="AB48" s="33"/>
      <c r="AC48" s="33"/>
      <c r="AD48" s="124"/>
      <c r="AE48" s="34"/>
      <c r="AF48" s="33"/>
      <c r="AG48" s="33"/>
      <c r="AH48" s="124"/>
      <c r="AI48" s="33"/>
      <c r="AJ48" s="33"/>
      <c r="AK48" s="33"/>
      <c r="AL48" s="124"/>
      <c r="AM48" s="33"/>
      <c r="AN48" s="33"/>
      <c r="AO48" s="33"/>
      <c r="AP48" s="124"/>
      <c r="AQ48" s="34"/>
      <c r="AR48" s="34"/>
      <c r="AS48" s="34"/>
      <c r="AT48" s="124"/>
      <c r="AU48" s="33"/>
      <c r="AV48" s="33"/>
      <c r="AW48" s="33"/>
      <c r="AX48" s="124"/>
      <c r="AY48" s="34"/>
      <c r="AZ48" s="34"/>
      <c r="BA48" s="34"/>
      <c r="BB48" s="124"/>
      <c r="BC48" s="33"/>
      <c r="BD48" s="33"/>
      <c r="BE48" s="33"/>
      <c r="BF48" s="124"/>
      <c r="BG48" s="33"/>
      <c r="BH48" s="33"/>
      <c r="BI48" s="33"/>
      <c r="BJ48" s="124"/>
      <c r="BK48" s="34"/>
      <c r="BL48" s="34"/>
      <c r="BM48" s="34"/>
      <c r="BN48" s="124"/>
      <c r="BO48" s="33"/>
      <c r="BP48" s="33"/>
      <c r="BQ48" s="61"/>
      <c r="BR48" s="124"/>
      <c r="BS48" s="34"/>
      <c r="BT48" s="34"/>
      <c r="BU48" s="34"/>
      <c r="BV48" s="124"/>
      <c r="BW48" s="34"/>
      <c r="BX48" s="34"/>
      <c r="BY48" s="34"/>
      <c r="BZ48" s="124"/>
      <c r="CA48" s="34"/>
      <c r="CB48" s="34"/>
      <c r="CC48" s="34"/>
      <c r="CD48" s="124"/>
      <c r="CE48" s="33"/>
      <c r="CF48" s="33"/>
      <c r="CG48" s="33"/>
      <c r="CH48" s="124"/>
      <c r="CI48" s="33"/>
      <c r="CJ48" s="33"/>
      <c r="CK48" s="33"/>
      <c r="CL48" s="124"/>
      <c r="CM48" s="34"/>
      <c r="CN48" s="34"/>
      <c r="CO48" s="34"/>
      <c r="CP48" s="119"/>
      <c r="CQ48" s="34"/>
      <c r="CR48" s="34"/>
      <c r="CS48" s="34"/>
      <c r="CT48" s="119"/>
      <c r="CU48" s="34"/>
      <c r="CV48" s="33"/>
      <c r="CW48" s="33"/>
      <c r="CX48" s="124"/>
      <c r="CY48" s="41"/>
      <c r="CZ48" s="41"/>
      <c r="DA48" s="33"/>
      <c r="DB48" s="124"/>
      <c r="DC48" s="34"/>
      <c r="DD48" s="33"/>
      <c r="DE48" s="32"/>
      <c r="DF48" s="124"/>
      <c r="DG48" s="34"/>
      <c r="DH48" s="33"/>
      <c r="DI48" s="32"/>
      <c r="DJ48" s="124"/>
      <c r="DK48" s="34"/>
      <c r="DL48" s="33"/>
      <c r="DM48" s="32"/>
      <c r="DN48" s="124"/>
      <c r="DO48" s="33"/>
      <c r="DP48" s="33"/>
      <c r="DQ48" s="32"/>
      <c r="DR48" s="124"/>
      <c r="DS48" s="34"/>
      <c r="DT48" s="34"/>
      <c r="DU48" s="34"/>
      <c r="DV48" s="120"/>
      <c r="DW48" s="33"/>
      <c r="DX48" s="33"/>
      <c r="DY48" s="33"/>
      <c r="DZ48" s="124"/>
      <c r="EA48" s="33"/>
      <c r="EB48" s="33"/>
      <c r="EC48" s="33"/>
      <c r="ED48" s="124"/>
      <c r="EE48" s="33"/>
      <c r="EF48" s="33"/>
      <c r="EG48" s="33"/>
      <c r="EH48" s="124"/>
      <c r="EI48" s="32"/>
      <c r="EJ48" s="32"/>
      <c r="EK48" s="32"/>
      <c r="EL48" s="124"/>
      <c r="EM48" s="34"/>
      <c r="EN48" s="34"/>
      <c r="EO48" s="34"/>
      <c r="EP48" s="124"/>
      <c r="EQ48" s="34"/>
      <c r="ER48" s="34"/>
      <c r="ES48" s="34"/>
      <c r="ET48" s="120"/>
      <c r="EU48" s="33">
        <v>665904.49</v>
      </c>
      <c r="EV48" s="33">
        <v>665904.49</v>
      </c>
      <c r="EW48" s="33">
        <v>665904.49</v>
      </c>
      <c r="EX48" s="124"/>
      <c r="EY48" s="34"/>
      <c r="EZ48" s="34"/>
      <c r="FA48" s="34"/>
      <c r="FB48" s="124"/>
      <c r="FC48" s="33"/>
      <c r="FD48" s="33"/>
      <c r="FE48" s="32"/>
      <c r="FF48" s="124"/>
      <c r="FG48" s="40"/>
      <c r="FH48" s="40"/>
      <c r="FI48" s="40"/>
      <c r="FJ48" s="124"/>
      <c r="FK48" s="40"/>
      <c r="FL48" s="40"/>
      <c r="FM48" s="40"/>
      <c r="FN48" s="124"/>
      <c r="FO48" s="33"/>
      <c r="FP48" s="33"/>
      <c r="FQ48" s="32"/>
      <c r="FR48" s="124"/>
      <c r="FS48" s="33"/>
      <c r="FT48" s="33"/>
      <c r="FU48" s="33"/>
      <c r="FV48" s="124"/>
      <c r="FW48" s="34"/>
      <c r="FX48" s="34"/>
      <c r="FY48" s="39"/>
      <c r="FZ48" s="124"/>
      <c r="GA48" s="33"/>
      <c r="GB48" s="33"/>
      <c r="GC48" s="32"/>
      <c r="GD48" s="124"/>
      <c r="GE48" s="32"/>
      <c r="GF48" s="32"/>
      <c r="GG48" s="32"/>
      <c r="GH48" s="124"/>
      <c r="GI48" s="32"/>
      <c r="GJ48" s="32"/>
      <c r="GK48" s="32"/>
      <c r="GL48" s="130"/>
      <c r="GM48" s="33"/>
      <c r="GN48" s="33"/>
      <c r="GO48" s="33"/>
      <c r="GP48" s="124"/>
      <c r="GQ48" s="40"/>
      <c r="GR48" s="37"/>
      <c r="GS48" s="32"/>
      <c r="GT48" s="124"/>
      <c r="GU48" s="34"/>
      <c r="GV48" s="33"/>
      <c r="GW48" s="32"/>
      <c r="GX48" s="130"/>
      <c r="GY48" s="33"/>
      <c r="GZ48" s="33"/>
      <c r="HA48" s="33"/>
      <c r="HB48" s="130"/>
      <c r="HC48" s="34"/>
      <c r="HD48" s="34"/>
      <c r="HE48" s="34"/>
      <c r="HF48" s="124"/>
      <c r="HG48" s="33"/>
      <c r="HH48" s="33"/>
      <c r="HI48" s="33"/>
      <c r="HJ48" s="124"/>
      <c r="HK48" s="33"/>
      <c r="HL48" s="33"/>
      <c r="HM48" s="32"/>
      <c r="HN48" s="124"/>
      <c r="HO48" s="32"/>
      <c r="HP48" s="32"/>
      <c r="HQ48" s="32"/>
      <c r="HR48" s="124"/>
      <c r="HS48" s="34"/>
      <c r="HT48" s="33"/>
      <c r="HU48" s="32"/>
      <c r="HV48" s="124"/>
      <c r="HW48" s="34"/>
      <c r="HX48" s="34"/>
      <c r="HY48" s="34"/>
      <c r="HZ48" s="124"/>
      <c r="IA48" s="34"/>
      <c r="IB48" s="34"/>
      <c r="IC48" s="34"/>
      <c r="ID48" s="119"/>
      <c r="IE48" s="34"/>
      <c r="IF48" s="32"/>
      <c r="IG48" s="32"/>
      <c r="IH48" s="124"/>
      <c r="II48" s="34"/>
      <c r="IJ48" s="33"/>
      <c r="IK48" s="33"/>
      <c r="IL48" s="124"/>
      <c r="IM48" s="33"/>
      <c r="IN48" s="33"/>
      <c r="IO48" s="33"/>
      <c r="IP48" s="124"/>
      <c r="IQ48" s="45"/>
      <c r="IR48" s="46"/>
      <c r="IS48" s="33"/>
      <c r="IT48" s="127"/>
      <c r="IU48" s="33"/>
      <c r="IV48" s="33"/>
      <c r="IW48" s="33"/>
      <c r="IX48" s="124"/>
      <c r="IY48" s="34"/>
      <c r="IZ48" s="33"/>
      <c r="JA48" s="33"/>
      <c r="JB48" s="127"/>
      <c r="JC48" s="34"/>
      <c r="JD48" s="34"/>
      <c r="JE48" s="34"/>
      <c r="JF48" s="124"/>
      <c r="JG48" s="34"/>
      <c r="JH48" s="34"/>
      <c r="JI48" s="33"/>
      <c r="JJ48" s="127"/>
      <c r="JK48" s="34"/>
      <c r="JL48" s="34"/>
      <c r="JM48" s="34"/>
      <c r="JN48" s="127"/>
      <c r="JO48" s="34"/>
      <c r="JP48" s="34"/>
      <c r="JQ48" s="34"/>
      <c r="JR48" s="119"/>
      <c r="JS48" s="33"/>
      <c r="JT48" s="33"/>
      <c r="JU48" s="33"/>
      <c r="JV48" s="127"/>
      <c r="JW48" s="34"/>
      <c r="JX48" s="33"/>
      <c r="JY48" s="33"/>
      <c r="JZ48" s="127"/>
      <c r="KA48" s="34"/>
      <c r="KB48" s="32"/>
      <c r="KC48" s="32"/>
      <c r="KD48" s="127"/>
      <c r="KE48" s="50"/>
      <c r="KF48" s="50"/>
      <c r="KG48" s="50"/>
      <c r="KH48" s="127"/>
      <c r="KI48" s="34"/>
      <c r="KJ48" s="34"/>
      <c r="KK48" s="34"/>
      <c r="KL48" s="127"/>
      <c r="KM48" s="34"/>
      <c r="KN48" s="36"/>
      <c r="KO48" s="32"/>
      <c r="KP48" s="127"/>
      <c r="KQ48" s="50"/>
      <c r="KR48" s="50"/>
      <c r="KS48" s="50"/>
      <c r="KT48" s="127"/>
      <c r="KU48" s="50"/>
      <c r="KV48" s="50"/>
      <c r="KW48" s="50"/>
      <c r="KX48" s="127"/>
      <c r="KY48" s="34"/>
      <c r="KZ48" s="34"/>
      <c r="LA48" s="33"/>
      <c r="LB48" s="127"/>
      <c r="LC48" s="34"/>
      <c r="LD48" s="39"/>
      <c r="LE48" s="34"/>
      <c r="LF48" s="127"/>
      <c r="LG48" s="34"/>
      <c r="LH48" s="34"/>
      <c r="LI48" s="33"/>
      <c r="LJ48" s="127"/>
      <c r="LK48" s="34"/>
      <c r="LL48" s="33"/>
      <c r="LM48" s="32"/>
      <c r="LN48" s="127"/>
      <c r="LO48" s="34"/>
      <c r="LP48" s="33"/>
      <c r="LQ48" s="33"/>
      <c r="LR48" s="127"/>
      <c r="LS48" s="50"/>
      <c r="LT48" s="50"/>
      <c r="LU48" s="50"/>
      <c r="LV48" s="127"/>
      <c r="LW48" s="50"/>
      <c r="LX48" s="50"/>
      <c r="LY48" s="50"/>
      <c r="LZ48" s="127"/>
      <c r="MA48" s="34"/>
      <c r="MB48" s="34"/>
      <c r="MC48" s="34"/>
      <c r="MD48" s="127"/>
      <c r="ME48" s="40"/>
      <c r="MF48" s="50"/>
      <c r="MG48" s="50"/>
      <c r="MH48" s="127"/>
      <c r="MI48" s="40"/>
      <c r="MJ48" s="50"/>
      <c r="MK48" s="50"/>
      <c r="ML48" s="127"/>
      <c r="MM48" s="34"/>
      <c r="MN48" s="34"/>
      <c r="MO48" s="34"/>
      <c r="MP48" s="127"/>
      <c r="MQ48" s="33"/>
      <c r="MR48" s="33"/>
      <c r="MS48" s="33"/>
      <c r="MT48" s="127"/>
      <c r="MU48" s="34"/>
      <c r="MV48" s="34"/>
      <c r="MW48" s="34"/>
      <c r="MX48" s="124"/>
      <c r="MY48" s="34"/>
      <c r="MZ48" s="33"/>
      <c r="NA48" s="33"/>
      <c r="NB48" s="124"/>
      <c r="NC48" s="52">
        <f t="shared" si="4"/>
        <v>138300</v>
      </c>
      <c r="ND48" s="52">
        <f t="shared" si="4"/>
        <v>138300</v>
      </c>
      <c r="NE48" s="52">
        <f t="shared" si="4"/>
        <v>81687.210000000006</v>
      </c>
      <c r="NF48" s="53"/>
      <c r="NG48" s="33"/>
      <c r="NH48" s="33"/>
      <c r="NI48" s="127"/>
      <c r="NJ48" s="34"/>
      <c r="NK48" s="33"/>
      <c r="NL48" s="33"/>
      <c r="NM48" s="127"/>
      <c r="NN48" s="33"/>
      <c r="NO48" s="33"/>
      <c r="NP48" s="33"/>
      <c r="NQ48" s="127"/>
      <c r="NR48" s="34"/>
      <c r="NS48" s="34"/>
      <c r="NT48" s="34"/>
      <c r="NU48" s="127"/>
      <c r="NV48" s="34"/>
      <c r="NW48" s="33"/>
      <c r="NX48" s="33"/>
      <c r="NY48" s="127"/>
      <c r="NZ48" s="34"/>
      <c r="OA48" s="34"/>
      <c r="OB48" s="33"/>
      <c r="OC48" s="127"/>
      <c r="OD48" s="34"/>
      <c r="OE48" s="34"/>
      <c r="OF48" s="33"/>
      <c r="OG48" s="127"/>
      <c r="OH48" s="34"/>
      <c r="OI48" s="34"/>
      <c r="OJ48" s="33"/>
      <c r="OK48" s="127"/>
      <c r="OL48" s="34"/>
      <c r="OM48" s="34"/>
      <c r="ON48" s="32"/>
      <c r="OO48" s="127"/>
      <c r="OP48" s="34"/>
      <c r="OQ48" s="34"/>
      <c r="OR48" s="34"/>
      <c r="OS48" s="127"/>
      <c r="OT48" s="34"/>
      <c r="OU48" s="34"/>
      <c r="OV48" s="32"/>
      <c r="OW48" s="127"/>
      <c r="OX48" s="34"/>
      <c r="OY48" s="34"/>
      <c r="OZ48" s="33"/>
      <c r="PA48" s="127"/>
      <c r="PB48" s="34"/>
      <c r="PC48" s="34"/>
      <c r="PD48" s="33"/>
      <c r="PE48" s="127"/>
      <c r="PF48" s="34"/>
      <c r="PG48" s="34"/>
      <c r="PH48" s="33"/>
      <c r="PI48" s="127"/>
      <c r="PJ48" s="34"/>
      <c r="PK48" s="33"/>
      <c r="PL48" s="32"/>
      <c r="PM48" s="127"/>
      <c r="PN48" s="34"/>
      <c r="PO48" s="33"/>
      <c r="PP48" s="33"/>
      <c r="PQ48" s="127"/>
      <c r="PR48" s="34">
        <v>138300</v>
      </c>
      <c r="PS48" s="34">
        <v>138300</v>
      </c>
      <c r="PT48" s="34">
        <v>81687.210000000006</v>
      </c>
      <c r="PU48" s="127"/>
      <c r="PV48" s="34"/>
      <c r="PW48" s="34"/>
      <c r="PX48" s="33"/>
      <c r="PY48" s="124"/>
      <c r="PZ48" s="55">
        <f t="shared" si="5"/>
        <v>0</v>
      </c>
      <c r="QA48" s="55">
        <f t="shared" si="5"/>
        <v>0</v>
      </c>
      <c r="QB48" s="55">
        <f t="shared" si="5"/>
        <v>0</v>
      </c>
      <c r="QC48" s="53"/>
      <c r="QD48" s="53"/>
      <c r="QE48" s="32"/>
      <c r="QF48" s="127"/>
      <c r="QG48" s="34"/>
      <c r="QH48" s="34"/>
      <c r="QI48" s="34"/>
      <c r="QJ48" s="124"/>
      <c r="QK48" s="56"/>
      <c r="QL48" s="63"/>
      <c r="QM48" s="32"/>
      <c r="QN48" s="127"/>
      <c r="QO48" s="50"/>
      <c r="QP48" s="50"/>
      <c r="QQ48" s="50"/>
      <c r="QR48" s="120"/>
      <c r="QS48" s="34"/>
      <c r="QT48" s="34"/>
      <c r="QU48" s="34"/>
      <c r="QV48" s="124"/>
      <c r="QW48" s="34"/>
      <c r="QX48" s="34"/>
      <c r="QY48" s="32"/>
      <c r="QZ48" s="124"/>
      <c r="RA48" s="53"/>
      <c r="RB48" s="53"/>
      <c r="RC48" s="53"/>
      <c r="RD48" s="120"/>
      <c r="RE48" s="40"/>
      <c r="RF48" s="40"/>
      <c r="RG48" s="40"/>
      <c r="RH48" s="120"/>
      <c r="RI48" s="40"/>
      <c r="RJ48" s="40"/>
      <c r="RK48" s="40"/>
      <c r="RL48" s="120"/>
      <c r="RM48" s="40"/>
      <c r="RN48" s="33"/>
      <c r="RO48" s="32"/>
      <c r="RP48" s="124"/>
      <c r="RQ48" s="34"/>
      <c r="RR48" s="34"/>
      <c r="RS48" s="32"/>
      <c r="RT48" s="124"/>
      <c r="RU48" s="40"/>
      <c r="RV48" s="40"/>
      <c r="RW48" s="40"/>
      <c r="RX48" s="120"/>
      <c r="RY48" s="40"/>
      <c r="RZ48" s="40"/>
      <c r="SA48" s="32"/>
      <c r="SB48" s="124"/>
      <c r="SC48" s="40"/>
      <c r="SD48" s="40"/>
      <c r="SE48" s="32"/>
      <c r="SF48" s="124"/>
      <c r="SG48" s="40"/>
      <c r="SH48" s="40"/>
      <c r="SI48" s="32"/>
      <c r="SJ48" s="119"/>
      <c r="SK48" s="58"/>
      <c r="SL48" s="58"/>
      <c r="SM48" s="58"/>
      <c r="SN48" s="59"/>
      <c r="SO48" s="59"/>
      <c r="SP48" s="58"/>
      <c r="SQ48" s="58"/>
      <c r="SR48" s="58"/>
      <c r="SS48" s="58"/>
      <c r="ST48" s="58"/>
      <c r="SU48" s="58"/>
      <c r="SV48" s="58"/>
      <c r="SW48" s="58"/>
      <c r="SX48" s="58"/>
      <c r="SY48" s="58"/>
      <c r="SZ48" s="58"/>
      <c r="TA48" s="58"/>
      <c r="TB48" s="58"/>
      <c r="TC48" s="58"/>
      <c r="TD48" s="59"/>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5"/>
      <c r="WI48" s="5"/>
      <c r="WJ48" s="5"/>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row>
    <row r="49" spans="1:909" x14ac:dyDescent="0.25">
      <c r="A49" s="29" t="s">
        <v>405</v>
      </c>
      <c r="B49" s="30">
        <f t="shared" si="6"/>
        <v>5680027.9900000002</v>
      </c>
      <c r="C49" s="30">
        <f t="shared" si="6"/>
        <v>5680027.9900000002</v>
      </c>
      <c r="D49" s="30">
        <f t="shared" si="0"/>
        <v>4420958.72</v>
      </c>
      <c r="E49" s="31">
        <f t="shared" si="2"/>
        <v>4472326.67</v>
      </c>
      <c r="F49" s="31">
        <f t="shared" si="2"/>
        <v>4472326.67</v>
      </c>
      <c r="G49" s="31">
        <f t="shared" si="2"/>
        <v>3302797.67</v>
      </c>
      <c r="H49" s="36">
        <v>4078100</v>
      </c>
      <c r="I49" s="36">
        <v>4078100</v>
      </c>
      <c r="J49" s="33">
        <v>3058577</v>
      </c>
      <c r="K49" s="124"/>
      <c r="L49" s="34"/>
      <c r="M49" s="34"/>
      <c r="N49" s="34"/>
      <c r="O49" s="124"/>
      <c r="P49" s="36">
        <v>394226.67</v>
      </c>
      <c r="Q49" s="36">
        <v>394226.67</v>
      </c>
      <c r="R49" s="37">
        <v>244220.67</v>
      </c>
      <c r="S49" s="124"/>
      <c r="T49" s="34"/>
      <c r="U49" s="34"/>
      <c r="V49" s="34"/>
      <c r="W49" s="124"/>
      <c r="X49" s="38">
        <f t="shared" si="3"/>
        <v>861951.32</v>
      </c>
      <c r="Y49" s="38">
        <f t="shared" si="3"/>
        <v>861951.32</v>
      </c>
      <c r="Z49" s="38">
        <f t="shared" si="3"/>
        <v>861951.32</v>
      </c>
      <c r="AA49" s="32"/>
      <c r="AB49" s="33"/>
      <c r="AC49" s="33"/>
      <c r="AD49" s="124"/>
      <c r="AE49" s="34"/>
      <c r="AF49" s="33"/>
      <c r="AG49" s="33"/>
      <c r="AH49" s="124"/>
      <c r="AI49" s="33"/>
      <c r="AJ49" s="33"/>
      <c r="AK49" s="33"/>
      <c r="AL49" s="124"/>
      <c r="AM49" s="33"/>
      <c r="AN49" s="33"/>
      <c r="AO49" s="33"/>
      <c r="AP49" s="124"/>
      <c r="AQ49" s="34"/>
      <c r="AR49" s="34"/>
      <c r="AS49" s="34"/>
      <c r="AT49" s="124"/>
      <c r="AU49" s="33"/>
      <c r="AV49" s="33"/>
      <c r="AW49" s="33"/>
      <c r="AX49" s="124"/>
      <c r="AY49" s="34"/>
      <c r="AZ49" s="34"/>
      <c r="BA49" s="34"/>
      <c r="BB49" s="124"/>
      <c r="BC49" s="33"/>
      <c r="BD49" s="33"/>
      <c r="BE49" s="33"/>
      <c r="BF49" s="124"/>
      <c r="BG49" s="33"/>
      <c r="BH49" s="33"/>
      <c r="BI49" s="33"/>
      <c r="BJ49" s="124"/>
      <c r="BK49" s="34"/>
      <c r="BL49" s="34"/>
      <c r="BM49" s="34"/>
      <c r="BN49" s="124"/>
      <c r="BO49" s="33"/>
      <c r="BP49" s="33"/>
      <c r="BQ49" s="61"/>
      <c r="BR49" s="124"/>
      <c r="BS49" s="34"/>
      <c r="BT49" s="34"/>
      <c r="BU49" s="34"/>
      <c r="BV49" s="124"/>
      <c r="BW49" s="34"/>
      <c r="BX49" s="34"/>
      <c r="BY49" s="34"/>
      <c r="BZ49" s="124"/>
      <c r="CA49" s="34"/>
      <c r="CB49" s="34"/>
      <c r="CC49" s="34"/>
      <c r="CD49" s="124"/>
      <c r="CE49" s="33"/>
      <c r="CF49" s="33"/>
      <c r="CG49" s="33"/>
      <c r="CH49" s="124"/>
      <c r="CI49" s="33"/>
      <c r="CJ49" s="33"/>
      <c r="CK49" s="33"/>
      <c r="CL49" s="124"/>
      <c r="CM49" s="34"/>
      <c r="CN49" s="34"/>
      <c r="CO49" s="34"/>
      <c r="CP49" s="119"/>
      <c r="CQ49" s="34"/>
      <c r="CR49" s="34"/>
      <c r="CS49" s="34"/>
      <c r="CT49" s="119"/>
      <c r="CU49" s="34"/>
      <c r="CV49" s="33"/>
      <c r="CW49" s="33"/>
      <c r="CX49" s="124"/>
      <c r="CY49" s="41"/>
      <c r="CZ49" s="41"/>
      <c r="DA49" s="33"/>
      <c r="DB49" s="124"/>
      <c r="DC49" s="34"/>
      <c r="DD49" s="33"/>
      <c r="DE49" s="32"/>
      <c r="DF49" s="124"/>
      <c r="DG49" s="34"/>
      <c r="DH49" s="33"/>
      <c r="DI49" s="32"/>
      <c r="DJ49" s="124"/>
      <c r="DK49" s="34"/>
      <c r="DL49" s="33"/>
      <c r="DM49" s="32"/>
      <c r="DN49" s="124"/>
      <c r="DO49" s="33"/>
      <c r="DP49" s="33"/>
      <c r="DQ49" s="32"/>
      <c r="DR49" s="124"/>
      <c r="DS49" s="34"/>
      <c r="DT49" s="34"/>
      <c r="DU49" s="34"/>
      <c r="DV49" s="120"/>
      <c r="DW49" s="33"/>
      <c r="DX49" s="33"/>
      <c r="DY49" s="33"/>
      <c r="DZ49" s="124"/>
      <c r="EA49" s="33"/>
      <c r="EB49" s="33"/>
      <c r="EC49" s="33"/>
      <c r="ED49" s="124"/>
      <c r="EE49" s="33"/>
      <c r="EF49" s="33"/>
      <c r="EG49" s="33"/>
      <c r="EH49" s="124"/>
      <c r="EI49" s="32"/>
      <c r="EJ49" s="32"/>
      <c r="EK49" s="32"/>
      <c r="EL49" s="124"/>
      <c r="EM49" s="34"/>
      <c r="EN49" s="34"/>
      <c r="EO49" s="34"/>
      <c r="EP49" s="124"/>
      <c r="EQ49" s="34"/>
      <c r="ER49" s="34"/>
      <c r="ES49" s="34"/>
      <c r="ET49" s="120"/>
      <c r="EU49" s="33">
        <v>861951.32</v>
      </c>
      <c r="EV49" s="33">
        <v>861951.32</v>
      </c>
      <c r="EW49" s="33">
        <v>861951.32</v>
      </c>
      <c r="EX49" s="124"/>
      <c r="EY49" s="34"/>
      <c r="EZ49" s="34"/>
      <c r="FA49" s="34"/>
      <c r="FB49" s="124"/>
      <c r="FC49" s="33"/>
      <c r="FD49" s="33"/>
      <c r="FE49" s="32"/>
      <c r="FF49" s="124"/>
      <c r="FG49" s="40"/>
      <c r="FH49" s="40"/>
      <c r="FI49" s="40"/>
      <c r="FJ49" s="124"/>
      <c r="FK49" s="40"/>
      <c r="FL49" s="40"/>
      <c r="FM49" s="40"/>
      <c r="FN49" s="124"/>
      <c r="FO49" s="33"/>
      <c r="FP49" s="33"/>
      <c r="FQ49" s="32"/>
      <c r="FR49" s="124"/>
      <c r="FS49" s="33"/>
      <c r="FT49" s="33"/>
      <c r="FU49" s="33"/>
      <c r="FV49" s="124"/>
      <c r="FW49" s="34"/>
      <c r="FX49" s="34"/>
      <c r="FY49" s="39"/>
      <c r="FZ49" s="124"/>
      <c r="GA49" s="33"/>
      <c r="GB49" s="33"/>
      <c r="GC49" s="32"/>
      <c r="GD49" s="124"/>
      <c r="GE49" s="32"/>
      <c r="GF49" s="32"/>
      <c r="GG49" s="32"/>
      <c r="GH49" s="124"/>
      <c r="GI49" s="32"/>
      <c r="GJ49" s="32"/>
      <c r="GK49" s="32"/>
      <c r="GL49" s="130"/>
      <c r="GM49" s="33"/>
      <c r="GN49" s="33"/>
      <c r="GO49" s="33"/>
      <c r="GP49" s="124"/>
      <c r="GQ49" s="40"/>
      <c r="GR49" s="37"/>
      <c r="GS49" s="32"/>
      <c r="GT49" s="124"/>
      <c r="GU49" s="34"/>
      <c r="GV49" s="33"/>
      <c r="GW49" s="32"/>
      <c r="GX49" s="130"/>
      <c r="GY49" s="33"/>
      <c r="GZ49" s="33"/>
      <c r="HA49" s="33"/>
      <c r="HB49" s="130"/>
      <c r="HC49" s="34"/>
      <c r="HD49" s="34"/>
      <c r="HE49" s="34"/>
      <c r="HF49" s="124"/>
      <c r="HG49" s="33"/>
      <c r="HH49" s="33"/>
      <c r="HI49" s="33"/>
      <c r="HJ49" s="124"/>
      <c r="HK49" s="33"/>
      <c r="HL49" s="33"/>
      <c r="HM49" s="32"/>
      <c r="HN49" s="124"/>
      <c r="HO49" s="32"/>
      <c r="HP49" s="32"/>
      <c r="HQ49" s="32"/>
      <c r="HR49" s="124"/>
      <c r="HS49" s="34"/>
      <c r="HT49" s="33"/>
      <c r="HU49" s="32"/>
      <c r="HV49" s="124"/>
      <c r="HW49" s="34"/>
      <c r="HX49" s="34"/>
      <c r="HY49" s="34"/>
      <c r="HZ49" s="124"/>
      <c r="IA49" s="34"/>
      <c r="IB49" s="34"/>
      <c r="IC49" s="34"/>
      <c r="ID49" s="119"/>
      <c r="IE49" s="34"/>
      <c r="IF49" s="32"/>
      <c r="IG49" s="32"/>
      <c r="IH49" s="124"/>
      <c r="II49" s="34"/>
      <c r="IJ49" s="33"/>
      <c r="IK49" s="33"/>
      <c r="IL49" s="124"/>
      <c r="IM49" s="33"/>
      <c r="IN49" s="33"/>
      <c r="IO49" s="33"/>
      <c r="IP49" s="124"/>
      <c r="IQ49" s="45"/>
      <c r="IR49" s="46"/>
      <c r="IS49" s="33"/>
      <c r="IT49" s="127"/>
      <c r="IU49" s="33"/>
      <c r="IV49" s="33"/>
      <c r="IW49" s="33"/>
      <c r="IX49" s="124"/>
      <c r="IY49" s="34"/>
      <c r="IZ49" s="33"/>
      <c r="JA49" s="33"/>
      <c r="JB49" s="127"/>
      <c r="JC49" s="34"/>
      <c r="JD49" s="34"/>
      <c r="JE49" s="34"/>
      <c r="JF49" s="124"/>
      <c r="JG49" s="34"/>
      <c r="JH49" s="34"/>
      <c r="JI49" s="33"/>
      <c r="JJ49" s="127"/>
      <c r="JK49" s="34"/>
      <c r="JL49" s="34"/>
      <c r="JM49" s="34"/>
      <c r="JN49" s="127"/>
      <c r="JO49" s="34"/>
      <c r="JP49" s="34"/>
      <c r="JQ49" s="34"/>
      <c r="JR49" s="119"/>
      <c r="JS49" s="33"/>
      <c r="JT49" s="33"/>
      <c r="JU49" s="33"/>
      <c r="JV49" s="127"/>
      <c r="JW49" s="34"/>
      <c r="JX49" s="33"/>
      <c r="JY49" s="33"/>
      <c r="JZ49" s="127"/>
      <c r="KA49" s="34"/>
      <c r="KB49" s="32"/>
      <c r="KC49" s="32"/>
      <c r="KD49" s="127"/>
      <c r="KE49" s="50"/>
      <c r="KF49" s="50"/>
      <c r="KG49" s="50"/>
      <c r="KH49" s="127"/>
      <c r="KI49" s="34"/>
      <c r="KJ49" s="34"/>
      <c r="KK49" s="34"/>
      <c r="KL49" s="127"/>
      <c r="KM49" s="34"/>
      <c r="KN49" s="36"/>
      <c r="KO49" s="32"/>
      <c r="KP49" s="127"/>
      <c r="KQ49" s="50"/>
      <c r="KR49" s="50"/>
      <c r="KS49" s="50"/>
      <c r="KT49" s="127"/>
      <c r="KU49" s="50"/>
      <c r="KV49" s="50"/>
      <c r="KW49" s="50"/>
      <c r="KX49" s="127"/>
      <c r="KY49" s="34"/>
      <c r="KZ49" s="34"/>
      <c r="LA49" s="33"/>
      <c r="LB49" s="127"/>
      <c r="LC49" s="34"/>
      <c r="LD49" s="39"/>
      <c r="LE49" s="34"/>
      <c r="LF49" s="127"/>
      <c r="LG49" s="34"/>
      <c r="LH49" s="34"/>
      <c r="LI49" s="33"/>
      <c r="LJ49" s="127"/>
      <c r="LK49" s="34"/>
      <c r="LL49" s="33"/>
      <c r="LM49" s="32"/>
      <c r="LN49" s="127"/>
      <c r="LO49" s="34"/>
      <c r="LP49" s="33"/>
      <c r="LQ49" s="33"/>
      <c r="LR49" s="127"/>
      <c r="LS49" s="50"/>
      <c r="LT49" s="50"/>
      <c r="LU49" s="50"/>
      <c r="LV49" s="127"/>
      <c r="LW49" s="50"/>
      <c r="LX49" s="50"/>
      <c r="LY49" s="50"/>
      <c r="LZ49" s="127"/>
      <c r="MA49" s="34"/>
      <c r="MB49" s="34"/>
      <c r="MC49" s="34"/>
      <c r="MD49" s="127"/>
      <c r="ME49" s="40"/>
      <c r="MF49" s="50"/>
      <c r="MG49" s="50"/>
      <c r="MH49" s="127"/>
      <c r="MI49" s="40"/>
      <c r="MJ49" s="50"/>
      <c r="MK49" s="50"/>
      <c r="ML49" s="127"/>
      <c r="MM49" s="34"/>
      <c r="MN49" s="34"/>
      <c r="MO49" s="34"/>
      <c r="MP49" s="127"/>
      <c r="MQ49" s="33"/>
      <c r="MR49" s="33"/>
      <c r="MS49" s="33"/>
      <c r="MT49" s="127"/>
      <c r="MU49" s="34"/>
      <c r="MV49" s="34"/>
      <c r="MW49" s="34"/>
      <c r="MX49" s="124"/>
      <c r="MY49" s="34"/>
      <c r="MZ49" s="33"/>
      <c r="NA49" s="33"/>
      <c r="NB49" s="124"/>
      <c r="NC49" s="52">
        <f t="shared" si="4"/>
        <v>345750</v>
      </c>
      <c r="ND49" s="52">
        <f t="shared" si="4"/>
        <v>345750</v>
      </c>
      <c r="NE49" s="52">
        <f t="shared" si="4"/>
        <v>256209.73</v>
      </c>
      <c r="NF49" s="53"/>
      <c r="NG49" s="33"/>
      <c r="NH49" s="33"/>
      <c r="NI49" s="127"/>
      <c r="NJ49" s="34"/>
      <c r="NK49" s="33"/>
      <c r="NL49" s="33"/>
      <c r="NM49" s="127"/>
      <c r="NN49" s="33"/>
      <c r="NO49" s="33"/>
      <c r="NP49" s="33"/>
      <c r="NQ49" s="127"/>
      <c r="NR49" s="34"/>
      <c r="NS49" s="34"/>
      <c r="NT49" s="34"/>
      <c r="NU49" s="127"/>
      <c r="NV49" s="34"/>
      <c r="NW49" s="33"/>
      <c r="NX49" s="33"/>
      <c r="NY49" s="127"/>
      <c r="NZ49" s="34"/>
      <c r="OA49" s="34"/>
      <c r="OB49" s="33"/>
      <c r="OC49" s="127"/>
      <c r="OD49" s="34"/>
      <c r="OE49" s="34"/>
      <c r="OF49" s="33"/>
      <c r="OG49" s="127"/>
      <c r="OH49" s="34"/>
      <c r="OI49" s="34"/>
      <c r="OJ49" s="33"/>
      <c r="OK49" s="127"/>
      <c r="OL49" s="34"/>
      <c r="OM49" s="34"/>
      <c r="ON49" s="32"/>
      <c r="OO49" s="127"/>
      <c r="OP49" s="34"/>
      <c r="OQ49" s="34"/>
      <c r="OR49" s="34"/>
      <c r="OS49" s="127"/>
      <c r="OT49" s="34"/>
      <c r="OU49" s="34"/>
      <c r="OV49" s="32"/>
      <c r="OW49" s="127"/>
      <c r="OX49" s="34"/>
      <c r="OY49" s="34"/>
      <c r="OZ49" s="33"/>
      <c r="PA49" s="127"/>
      <c r="PB49" s="34"/>
      <c r="PC49" s="34"/>
      <c r="PD49" s="33"/>
      <c r="PE49" s="127"/>
      <c r="PF49" s="34"/>
      <c r="PG49" s="34"/>
      <c r="PH49" s="33"/>
      <c r="PI49" s="127"/>
      <c r="PJ49" s="34"/>
      <c r="PK49" s="33"/>
      <c r="PL49" s="32"/>
      <c r="PM49" s="127"/>
      <c r="PN49" s="34"/>
      <c r="PO49" s="33"/>
      <c r="PP49" s="33"/>
      <c r="PQ49" s="127"/>
      <c r="PR49" s="34">
        <v>345750</v>
      </c>
      <c r="PS49" s="34">
        <v>345750</v>
      </c>
      <c r="PT49" s="34">
        <v>256209.73</v>
      </c>
      <c r="PU49" s="127"/>
      <c r="PV49" s="34"/>
      <c r="PW49" s="34"/>
      <c r="PX49" s="33"/>
      <c r="PY49" s="124"/>
      <c r="PZ49" s="55">
        <f t="shared" si="5"/>
        <v>0</v>
      </c>
      <c r="QA49" s="55">
        <f t="shared" si="5"/>
        <v>0</v>
      </c>
      <c r="QB49" s="55">
        <f t="shared" si="5"/>
        <v>0</v>
      </c>
      <c r="QC49" s="53"/>
      <c r="QD49" s="53"/>
      <c r="QE49" s="32"/>
      <c r="QF49" s="127"/>
      <c r="QG49" s="34"/>
      <c r="QH49" s="34"/>
      <c r="QI49" s="34"/>
      <c r="QJ49" s="124"/>
      <c r="QK49" s="56"/>
      <c r="QL49" s="63"/>
      <c r="QM49" s="32"/>
      <c r="QN49" s="127"/>
      <c r="QO49" s="50"/>
      <c r="QP49" s="50"/>
      <c r="QQ49" s="50"/>
      <c r="QR49" s="120"/>
      <c r="QS49" s="34"/>
      <c r="QT49" s="34"/>
      <c r="QU49" s="34"/>
      <c r="QV49" s="124"/>
      <c r="QW49" s="34"/>
      <c r="QX49" s="34"/>
      <c r="QY49" s="32"/>
      <c r="QZ49" s="124"/>
      <c r="RA49" s="53"/>
      <c r="RB49" s="53"/>
      <c r="RC49" s="53"/>
      <c r="RD49" s="120"/>
      <c r="RE49" s="40"/>
      <c r="RF49" s="40"/>
      <c r="RG49" s="40"/>
      <c r="RH49" s="120"/>
      <c r="RI49" s="40"/>
      <c r="RJ49" s="40"/>
      <c r="RK49" s="40"/>
      <c r="RL49" s="120"/>
      <c r="RM49" s="40"/>
      <c r="RN49" s="33"/>
      <c r="RO49" s="32"/>
      <c r="RP49" s="124"/>
      <c r="RQ49" s="34"/>
      <c r="RR49" s="34"/>
      <c r="RS49" s="32"/>
      <c r="RT49" s="124"/>
      <c r="RU49" s="40"/>
      <c r="RV49" s="40"/>
      <c r="RW49" s="40"/>
      <c r="RX49" s="120"/>
      <c r="RY49" s="40"/>
      <c r="RZ49" s="40"/>
      <c r="SA49" s="32"/>
      <c r="SB49" s="124"/>
      <c r="SC49" s="40"/>
      <c r="SD49" s="40"/>
      <c r="SE49" s="32"/>
      <c r="SF49" s="124"/>
      <c r="SG49" s="40"/>
      <c r="SH49" s="40"/>
      <c r="SI49" s="32"/>
      <c r="SJ49" s="119"/>
      <c r="SK49" s="58"/>
      <c r="SL49" s="58"/>
      <c r="SM49" s="58"/>
      <c r="SN49" s="59"/>
      <c r="SO49" s="59"/>
      <c r="SP49" s="58"/>
      <c r="SQ49" s="58"/>
      <c r="SR49" s="58"/>
      <c r="SS49" s="58"/>
      <c r="ST49" s="58"/>
      <c r="SU49" s="58"/>
      <c r="SV49" s="58"/>
      <c r="SW49" s="58"/>
      <c r="SX49" s="58"/>
      <c r="SY49" s="58"/>
      <c r="SZ49" s="58"/>
      <c r="TA49" s="58"/>
      <c r="TB49" s="58"/>
      <c r="TC49" s="58"/>
      <c r="TD49" s="59"/>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5"/>
      <c r="WI49" s="5"/>
      <c r="WJ49" s="5"/>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row>
    <row r="50" spans="1:909" x14ac:dyDescent="0.25">
      <c r="A50" s="29" t="s">
        <v>406</v>
      </c>
      <c r="B50" s="30">
        <f t="shared" si="6"/>
        <v>5850333.0199999996</v>
      </c>
      <c r="C50" s="30">
        <f t="shared" si="6"/>
        <v>5850333.0199999996</v>
      </c>
      <c r="D50" s="30">
        <f t="shared" si="0"/>
        <v>4442913.2399999993</v>
      </c>
      <c r="E50" s="31">
        <f t="shared" si="2"/>
        <v>5210533.0199999996</v>
      </c>
      <c r="F50" s="31">
        <f t="shared" si="2"/>
        <v>5210533.0199999996</v>
      </c>
      <c r="G50" s="31">
        <f t="shared" si="2"/>
        <v>3868279.02</v>
      </c>
      <c r="H50" s="36">
        <v>4882800</v>
      </c>
      <c r="I50" s="36">
        <v>4882800</v>
      </c>
      <c r="J50" s="33">
        <v>3662100</v>
      </c>
      <c r="K50" s="124"/>
      <c r="L50" s="34"/>
      <c r="M50" s="34"/>
      <c r="N50" s="34"/>
      <c r="O50" s="124"/>
      <c r="P50" s="36">
        <v>327733.02</v>
      </c>
      <c r="Q50" s="36">
        <v>327733.02</v>
      </c>
      <c r="R50" s="37">
        <v>206179.02</v>
      </c>
      <c r="S50" s="124"/>
      <c r="T50" s="34"/>
      <c r="U50" s="34"/>
      <c r="V50" s="34"/>
      <c r="W50" s="124"/>
      <c r="X50" s="38">
        <f t="shared" si="3"/>
        <v>501500</v>
      </c>
      <c r="Y50" s="38">
        <f t="shared" si="3"/>
        <v>501500</v>
      </c>
      <c r="Z50" s="38">
        <f t="shared" si="3"/>
        <v>501500</v>
      </c>
      <c r="AA50" s="32"/>
      <c r="AB50" s="33"/>
      <c r="AC50" s="33"/>
      <c r="AD50" s="124"/>
      <c r="AE50" s="34"/>
      <c r="AF50" s="33"/>
      <c r="AG50" s="33"/>
      <c r="AH50" s="124"/>
      <c r="AI50" s="33"/>
      <c r="AJ50" s="33"/>
      <c r="AK50" s="33"/>
      <c r="AL50" s="124"/>
      <c r="AM50" s="33"/>
      <c r="AN50" s="33"/>
      <c r="AO50" s="33"/>
      <c r="AP50" s="124"/>
      <c r="AQ50" s="34"/>
      <c r="AR50" s="34"/>
      <c r="AS50" s="34"/>
      <c r="AT50" s="124"/>
      <c r="AU50" s="33"/>
      <c r="AV50" s="33"/>
      <c r="AW50" s="33"/>
      <c r="AX50" s="124"/>
      <c r="AY50" s="34"/>
      <c r="AZ50" s="34"/>
      <c r="BA50" s="34"/>
      <c r="BB50" s="124"/>
      <c r="BC50" s="33"/>
      <c r="BD50" s="33"/>
      <c r="BE50" s="33"/>
      <c r="BF50" s="124"/>
      <c r="BG50" s="33"/>
      <c r="BH50" s="33"/>
      <c r="BI50" s="33"/>
      <c r="BJ50" s="124"/>
      <c r="BK50" s="34"/>
      <c r="BL50" s="34"/>
      <c r="BM50" s="34"/>
      <c r="BN50" s="124"/>
      <c r="BO50" s="33"/>
      <c r="BP50" s="33"/>
      <c r="BQ50" s="61"/>
      <c r="BR50" s="124"/>
      <c r="BS50" s="34"/>
      <c r="BT50" s="34"/>
      <c r="BU50" s="34"/>
      <c r="BV50" s="124"/>
      <c r="BW50" s="34"/>
      <c r="BX50" s="34"/>
      <c r="BY50" s="34"/>
      <c r="BZ50" s="124"/>
      <c r="CA50" s="34"/>
      <c r="CB50" s="34"/>
      <c r="CC50" s="34"/>
      <c r="CD50" s="124"/>
      <c r="CE50" s="33"/>
      <c r="CF50" s="33"/>
      <c r="CG50" s="33"/>
      <c r="CH50" s="124"/>
      <c r="CI50" s="33"/>
      <c r="CJ50" s="33"/>
      <c r="CK50" s="33"/>
      <c r="CL50" s="124"/>
      <c r="CM50" s="34"/>
      <c r="CN50" s="34"/>
      <c r="CO50" s="34"/>
      <c r="CP50" s="119"/>
      <c r="CQ50" s="34"/>
      <c r="CR50" s="34"/>
      <c r="CS50" s="34"/>
      <c r="CT50" s="119"/>
      <c r="CU50" s="34"/>
      <c r="CV50" s="33"/>
      <c r="CW50" s="33"/>
      <c r="CX50" s="124"/>
      <c r="CY50" s="41"/>
      <c r="CZ50" s="41"/>
      <c r="DA50" s="33"/>
      <c r="DB50" s="124"/>
      <c r="DC50" s="34"/>
      <c r="DD50" s="33"/>
      <c r="DE50" s="32"/>
      <c r="DF50" s="124"/>
      <c r="DG50" s="34"/>
      <c r="DH50" s="33"/>
      <c r="DI50" s="32"/>
      <c r="DJ50" s="124"/>
      <c r="DK50" s="34"/>
      <c r="DL50" s="33"/>
      <c r="DM50" s="32"/>
      <c r="DN50" s="124"/>
      <c r="DO50" s="33"/>
      <c r="DP50" s="33"/>
      <c r="DQ50" s="32"/>
      <c r="DR50" s="124"/>
      <c r="DS50" s="34"/>
      <c r="DT50" s="34"/>
      <c r="DU50" s="34"/>
      <c r="DV50" s="120"/>
      <c r="DW50" s="33"/>
      <c r="DX50" s="33"/>
      <c r="DY50" s="33"/>
      <c r="DZ50" s="124"/>
      <c r="EA50" s="33"/>
      <c r="EB50" s="33"/>
      <c r="EC50" s="33"/>
      <c r="ED50" s="124"/>
      <c r="EE50" s="33"/>
      <c r="EF50" s="33"/>
      <c r="EG50" s="33"/>
      <c r="EH50" s="124"/>
      <c r="EI50" s="32"/>
      <c r="EJ50" s="32"/>
      <c r="EK50" s="32"/>
      <c r="EL50" s="124"/>
      <c r="EM50" s="34"/>
      <c r="EN50" s="34"/>
      <c r="EO50" s="34"/>
      <c r="EP50" s="124"/>
      <c r="EQ50" s="34"/>
      <c r="ER50" s="34"/>
      <c r="ES50" s="34"/>
      <c r="ET50" s="120"/>
      <c r="EU50" s="33">
        <v>501500</v>
      </c>
      <c r="EV50" s="33">
        <v>501500</v>
      </c>
      <c r="EW50" s="33">
        <v>501500</v>
      </c>
      <c r="EX50" s="124"/>
      <c r="EY50" s="34"/>
      <c r="EZ50" s="34"/>
      <c r="FA50" s="34"/>
      <c r="FB50" s="124"/>
      <c r="FC50" s="33"/>
      <c r="FD50" s="33"/>
      <c r="FE50" s="32"/>
      <c r="FF50" s="124"/>
      <c r="FG50" s="40"/>
      <c r="FH50" s="40"/>
      <c r="FI50" s="40"/>
      <c r="FJ50" s="124"/>
      <c r="FK50" s="40"/>
      <c r="FL50" s="40"/>
      <c r="FM50" s="40"/>
      <c r="FN50" s="124"/>
      <c r="FO50" s="33"/>
      <c r="FP50" s="33"/>
      <c r="FQ50" s="32"/>
      <c r="FR50" s="124"/>
      <c r="FS50" s="33"/>
      <c r="FT50" s="33"/>
      <c r="FU50" s="33"/>
      <c r="FV50" s="124"/>
      <c r="FW50" s="34"/>
      <c r="FX50" s="34"/>
      <c r="FY50" s="39"/>
      <c r="FZ50" s="124"/>
      <c r="GA50" s="33"/>
      <c r="GB50" s="33"/>
      <c r="GC50" s="32"/>
      <c r="GD50" s="124"/>
      <c r="GE50" s="32"/>
      <c r="GF50" s="32"/>
      <c r="GG50" s="32"/>
      <c r="GH50" s="124"/>
      <c r="GI50" s="32"/>
      <c r="GJ50" s="32"/>
      <c r="GK50" s="32"/>
      <c r="GL50" s="130"/>
      <c r="GM50" s="33"/>
      <c r="GN50" s="33"/>
      <c r="GO50" s="33"/>
      <c r="GP50" s="124"/>
      <c r="GQ50" s="40"/>
      <c r="GR50" s="37"/>
      <c r="GS50" s="32"/>
      <c r="GT50" s="124"/>
      <c r="GU50" s="34"/>
      <c r="GV50" s="33"/>
      <c r="GW50" s="32"/>
      <c r="GX50" s="130"/>
      <c r="GY50" s="33"/>
      <c r="GZ50" s="33"/>
      <c r="HA50" s="33"/>
      <c r="HB50" s="130"/>
      <c r="HC50" s="34"/>
      <c r="HD50" s="34"/>
      <c r="HE50" s="34"/>
      <c r="HF50" s="124"/>
      <c r="HG50" s="33"/>
      <c r="HH50" s="33"/>
      <c r="HI50" s="33"/>
      <c r="HJ50" s="124"/>
      <c r="HK50" s="33"/>
      <c r="HL50" s="33"/>
      <c r="HM50" s="32"/>
      <c r="HN50" s="124"/>
      <c r="HO50" s="32"/>
      <c r="HP50" s="32"/>
      <c r="HQ50" s="32"/>
      <c r="HR50" s="124"/>
      <c r="HS50" s="34"/>
      <c r="HT50" s="33"/>
      <c r="HU50" s="32"/>
      <c r="HV50" s="124"/>
      <c r="HW50" s="34"/>
      <c r="HX50" s="34"/>
      <c r="HY50" s="34"/>
      <c r="HZ50" s="124"/>
      <c r="IA50" s="34"/>
      <c r="IB50" s="34"/>
      <c r="IC50" s="34"/>
      <c r="ID50" s="119"/>
      <c r="IE50" s="34"/>
      <c r="IF50" s="32"/>
      <c r="IG50" s="32"/>
      <c r="IH50" s="124"/>
      <c r="II50" s="34"/>
      <c r="IJ50" s="33"/>
      <c r="IK50" s="33"/>
      <c r="IL50" s="124"/>
      <c r="IM50" s="33"/>
      <c r="IN50" s="33"/>
      <c r="IO50" s="33"/>
      <c r="IP50" s="124"/>
      <c r="IQ50" s="45"/>
      <c r="IR50" s="46"/>
      <c r="IS50" s="33"/>
      <c r="IT50" s="127"/>
      <c r="IU50" s="33"/>
      <c r="IV50" s="33"/>
      <c r="IW50" s="33"/>
      <c r="IX50" s="124"/>
      <c r="IY50" s="34"/>
      <c r="IZ50" s="33"/>
      <c r="JA50" s="33"/>
      <c r="JB50" s="127"/>
      <c r="JC50" s="34"/>
      <c r="JD50" s="34"/>
      <c r="JE50" s="34"/>
      <c r="JF50" s="124"/>
      <c r="JG50" s="34"/>
      <c r="JH50" s="34"/>
      <c r="JI50" s="33"/>
      <c r="JJ50" s="127"/>
      <c r="JK50" s="34"/>
      <c r="JL50" s="34"/>
      <c r="JM50" s="34"/>
      <c r="JN50" s="127"/>
      <c r="JO50" s="34"/>
      <c r="JP50" s="34"/>
      <c r="JQ50" s="34"/>
      <c r="JR50" s="119"/>
      <c r="JS50" s="33"/>
      <c r="JT50" s="33"/>
      <c r="JU50" s="33"/>
      <c r="JV50" s="127"/>
      <c r="JW50" s="34"/>
      <c r="JX50" s="33"/>
      <c r="JY50" s="33"/>
      <c r="JZ50" s="127"/>
      <c r="KA50" s="34"/>
      <c r="KB50" s="32"/>
      <c r="KC50" s="32"/>
      <c r="KD50" s="127"/>
      <c r="KE50" s="50"/>
      <c r="KF50" s="50"/>
      <c r="KG50" s="50"/>
      <c r="KH50" s="127"/>
      <c r="KI50" s="34"/>
      <c r="KJ50" s="34"/>
      <c r="KK50" s="34"/>
      <c r="KL50" s="127"/>
      <c r="KM50" s="34"/>
      <c r="KN50" s="36"/>
      <c r="KO50" s="32"/>
      <c r="KP50" s="127"/>
      <c r="KQ50" s="50"/>
      <c r="KR50" s="50"/>
      <c r="KS50" s="50"/>
      <c r="KT50" s="127"/>
      <c r="KU50" s="50"/>
      <c r="KV50" s="50"/>
      <c r="KW50" s="50"/>
      <c r="KX50" s="127"/>
      <c r="KY50" s="34"/>
      <c r="KZ50" s="34"/>
      <c r="LA50" s="33"/>
      <c r="LB50" s="127"/>
      <c r="LC50" s="34"/>
      <c r="LD50" s="39"/>
      <c r="LE50" s="34"/>
      <c r="LF50" s="127"/>
      <c r="LG50" s="34"/>
      <c r="LH50" s="34"/>
      <c r="LI50" s="33"/>
      <c r="LJ50" s="127"/>
      <c r="LK50" s="34"/>
      <c r="LL50" s="33"/>
      <c r="LM50" s="32"/>
      <c r="LN50" s="127"/>
      <c r="LO50" s="34"/>
      <c r="LP50" s="33"/>
      <c r="LQ50" s="33"/>
      <c r="LR50" s="127"/>
      <c r="LS50" s="50"/>
      <c r="LT50" s="50"/>
      <c r="LU50" s="50"/>
      <c r="LV50" s="127"/>
      <c r="LW50" s="50"/>
      <c r="LX50" s="50"/>
      <c r="LY50" s="50"/>
      <c r="LZ50" s="127"/>
      <c r="MA50" s="34"/>
      <c r="MB50" s="34"/>
      <c r="MC50" s="34"/>
      <c r="MD50" s="127"/>
      <c r="ME50" s="40"/>
      <c r="MF50" s="50"/>
      <c r="MG50" s="50"/>
      <c r="MH50" s="127"/>
      <c r="MI50" s="40"/>
      <c r="MJ50" s="50"/>
      <c r="MK50" s="50"/>
      <c r="ML50" s="127"/>
      <c r="MM50" s="34"/>
      <c r="MN50" s="34"/>
      <c r="MO50" s="34"/>
      <c r="MP50" s="127"/>
      <c r="MQ50" s="33"/>
      <c r="MR50" s="33"/>
      <c r="MS50" s="33"/>
      <c r="MT50" s="127"/>
      <c r="MU50" s="34"/>
      <c r="MV50" s="34"/>
      <c r="MW50" s="34"/>
      <c r="MX50" s="124"/>
      <c r="MY50" s="34"/>
      <c r="MZ50" s="33"/>
      <c r="NA50" s="33"/>
      <c r="NB50" s="124"/>
      <c r="NC50" s="52">
        <f t="shared" si="4"/>
        <v>138300</v>
      </c>
      <c r="ND50" s="52">
        <f t="shared" si="4"/>
        <v>138300</v>
      </c>
      <c r="NE50" s="52">
        <f t="shared" si="4"/>
        <v>73134.22</v>
      </c>
      <c r="NF50" s="53"/>
      <c r="NG50" s="33"/>
      <c r="NH50" s="33"/>
      <c r="NI50" s="127"/>
      <c r="NJ50" s="34"/>
      <c r="NK50" s="33"/>
      <c r="NL50" s="33"/>
      <c r="NM50" s="127"/>
      <c r="NN50" s="33"/>
      <c r="NO50" s="33"/>
      <c r="NP50" s="33"/>
      <c r="NQ50" s="127"/>
      <c r="NR50" s="34"/>
      <c r="NS50" s="34"/>
      <c r="NT50" s="34"/>
      <c r="NU50" s="127"/>
      <c r="NV50" s="34"/>
      <c r="NW50" s="33"/>
      <c r="NX50" s="33"/>
      <c r="NY50" s="127"/>
      <c r="NZ50" s="34"/>
      <c r="OA50" s="34"/>
      <c r="OB50" s="33"/>
      <c r="OC50" s="127"/>
      <c r="OD50" s="34"/>
      <c r="OE50" s="34"/>
      <c r="OF50" s="33"/>
      <c r="OG50" s="127"/>
      <c r="OH50" s="34"/>
      <c r="OI50" s="34"/>
      <c r="OJ50" s="33"/>
      <c r="OK50" s="127"/>
      <c r="OL50" s="34"/>
      <c r="OM50" s="34"/>
      <c r="ON50" s="32"/>
      <c r="OO50" s="127"/>
      <c r="OP50" s="34"/>
      <c r="OQ50" s="34"/>
      <c r="OR50" s="34"/>
      <c r="OS50" s="127"/>
      <c r="OT50" s="34"/>
      <c r="OU50" s="34"/>
      <c r="OV50" s="32"/>
      <c r="OW50" s="127"/>
      <c r="OX50" s="34"/>
      <c r="OY50" s="34"/>
      <c r="OZ50" s="33"/>
      <c r="PA50" s="127"/>
      <c r="PB50" s="34"/>
      <c r="PC50" s="34"/>
      <c r="PD50" s="33"/>
      <c r="PE50" s="127"/>
      <c r="PF50" s="34"/>
      <c r="PG50" s="34"/>
      <c r="PH50" s="33"/>
      <c r="PI50" s="127"/>
      <c r="PJ50" s="34"/>
      <c r="PK50" s="33"/>
      <c r="PL50" s="32"/>
      <c r="PM50" s="127"/>
      <c r="PN50" s="34"/>
      <c r="PO50" s="33"/>
      <c r="PP50" s="33"/>
      <c r="PQ50" s="127"/>
      <c r="PR50" s="34">
        <v>138300</v>
      </c>
      <c r="PS50" s="34">
        <v>138300</v>
      </c>
      <c r="PT50" s="34">
        <v>73134.22</v>
      </c>
      <c r="PU50" s="127"/>
      <c r="PV50" s="34"/>
      <c r="PW50" s="34"/>
      <c r="PX50" s="33"/>
      <c r="PY50" s="124"/>
      <c r="PZ50" s="55">
        <f t="shared" si="5"/>
        <v>0</v>
      </c>
      <c r="QA50" s="55">
        <f t="shared" si="5"/>
        <v>0</v>
      </c>
      <c r="QB50" s="55">
        <f t="shared" si="5"/>
        <v>0</v>
      </c>
      <c r="QC50" s="53"/>
      <c r="QD50" s="53"/>
      <c r="QE50" s="32"/>
      <c r="QF50" s="127"/>
      <c r="QG50" s="34"/>
      <c r="QH50" s="34"/>
      <c r="QI50" s="34"/>
      <c r="QJ50" s="124"/>
      <c r="QK50" s="56"/>
      <c r="QL50" s="63"/>
      <c r="QM50" s="32"/>
      <c r="QN50" s="127"/>
      <c r="QO50" s="50"/>
      <c r="QP50" s="50"/>
      <c r="QQ50" s="50"/>
      <c r="QR50" s="120"/>
      <c r="QS50" s="34"/>
      <c r="QT50" s="34"/>
      <c r="QU50" s="34"/>
      <c r="QV50" s="124"/>
      <c r="QW50" s="34"/>
      <c r="QX50" s="34"/>
      <c r="QY50" s="32"/>
      <c r="QZ50" s="124"/>
      <c r="RA50" s="53"/>
      <c r="RB50" s="53"/>
      <c r="RC50" s="53"/>
      <c r="RD50" s="120"/>
      <c r="RE50" s="40"/>
      <c r="RF50" s="40"/>
      <c r="RG50" s="40"/>
      <c r="RH50" s="120"/>
      <c r="RI50" s="40"/>
      <c r="RJ50" s="40"/>
      <c r="RK50" s="40"/>
      <c r="RL50" s="120"/>
      <c r="RM50" s="40"/>
      <c r="RN50" s="33"/>
      <c r="RO50" s="32"/>
      <c r="RP50" s="124"/>
      <c r="RQ50" s="34"/>
      <c r="RR50" s="34"/>
      <c r="RS50" s="32"/>
      <c r="RT50" s="124"/>
      <c r="RU50" s="40"/>
      <c r="RV50" s="40"/>
      <c r="RW50" s="40"/>
      <c r="RX50" s="120"/>
      <c r="RY50" s="40"/>
      <c r="RZ50" s="40"/>
      <c r="SA50" s="32"/>
      <c r="SB50" s="124"/>
      <c r="SC50" s="40"/>
      <c r="SD50" s="40"/>
      <c r="SE50" s="32"/>
      <c r="SF50" s="124"/>
      <c r="SG50" s="40"/>
      <c r="SH50" s="40"/>
      <c r="SI50" s="32"/>
      <c r="SJ50" s="119"/>
      <c r="SK50" s="58"/>
      <c r="SL50" s="58"/>
      <c r="SM50" s="58"/>
      <c r="SN50" s="59"/>
      <c r="SO50" s="59"/>
      <c r="SP50" s="58"/>
      <c r="SQ50" s="58"/>
      <c r="SR50" s="58"/>
      <c r="SS50" s="58"/>
      <c r="ST50" s="58"/>
      <c r="SU50" s="58"/>
      <c r="SV50" s="58"/>
      <c r="SW50" s="58"/>
      <c r="SX50" s="58"/>
      <c r="SY50" s="58"/>
      <c r="SZ50" s="58"/>
      <c r="TA50" s="58"/>
      <c r="TB50" s="58"/>
      <c r="TC50" s="58"/>
      <c r="TD50" s="59"/>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5"/>
      <c r="WI50" s="5"/>
      <c r="WJ50" s="5"/>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row>
    <row r="51" spans="1:909" x14ac:dyDescent="0.25">
      <c r="A51" s="29" t="s">
        <v>407</v>
      </c>
      <c r="B51" s="30">
        <f t="shared" si="6"/>
        <v>3792356.12</v>
      </c>
      <c r="C51" s="30">
        <f t="shared" si="6"/>
        <v>3792356.12</v>
      </c>
      <c r="D51" s="30">
        <f t="shared" si="0"/>
        <v>2997170.37</v>
      </c>
      <c r="E51" s="31">
        <f t="shared" si="2"/>
        <v>2645653.33</v>
      </c>
      <c r="F51" s="31">
        <f t="shared" si="2"/>
        <v>2645653.33</v>
      </c>
      <c r="G51" s="31">
        <f t="shared" si="2"/>
        <v>1937194.33</v>
      </c>
      <c r="H51" s="36">
        <v>2299000</v>
      </c>
      <c r="I51" s="36">
        <v>2299000</v>
      </c>
      <c r="J51" s="33">
        <v>1724251</v>
      </c>
      <c r="K51" s="124"/>
      <c r="L51" s="34"/>
      <c r="M51" s="34"/>
      <c r="N51" s="34"/>
      <c r="O51" s="124"/>
      <c r="P51" s="36">
        <v>346653.33</v>
      </c>
      <c r="Q51" s="36">
        <v>346653.33</v>
      </c>
      <c r="R51" s="70">
        <v>212943.33</v>
      </c>
      <c r="S51" s="124"/>
      <c r="T51" s="34"/>
      <c r="U51" s="34"/>
      <c r="V51" s="34"/>
      <c r="W51" s="124"/>
      <c r="X51" s="38">
        <f t="shared" si="3"/>
        <v>1008402.79</v>
      </c>
      <c r="Y51" s="38">
        <f t="shared" si="3"/>
        <v>1008402.79</v>
      </c>
      <c r="Z51" s="38">
        <f t="shared" si="3"/>
        <v>1008321.38</v>
      </c>
      <c r="AA51" s="32"/>
      <c r="AB51" s="33"/>
      <c r="AC51" s="33"/>
      <c r="AD51" s="124"/>
      <c r="AE51" s="34"/>
      <c r="AF51" s="33"/>
      <c r="AG51" s="33"/>
      <c r="AH51" s="124"/>
      <c r="AI51" s="33"/>
      <c r="AJ51" s="33"/>
      <c r="AK51" s="33"/>
      <c r="AL51" s="124"/>
      <c r="AM51" s="33"/>
      <c r="AN51" s="33"/>
      <c r="AO51" s="33"/>
      <c r="AP51" s="124"/>
      <c r="AQ51" s="34"/>
      <c r="AR51" s="34"/>
      <c r="AS51" s="34"/>
      <c r="AT51" s="124"/>
      <c r="AU51" s="33"/>
      <c r="AV51" s="33"/>
      <c r="AW51" s="33"/>
      <c r="AX51" s="124"/>
      <c r="AY51" s="34"/>
      <c r="AZ51" s="34"/>
      <c r="BA51" s="34"/>
      <c r="BB51" s="124"/>
      <c r="BC51" s="33"/>
      <c r="BD51" s="33"/>
      <c r="BE51" s="33"/>
      <c r="BF51" s="124"/>
      <c r="BG51" s="33"/>
      <c r="BH51" s="33"/>
      <c r="BI51" s="33"/>
      <c r="BJ51" s="124"/>
      <c r="BK51" s="34"/>
      <c r="BL51" s="34"/>
      <c r="BM51" s="34"/>
      <c r="BN51" s="124"/>
      <c r="BO51" s="33"/>
      <c r="BP51" s="33"/>
      <c r="BQ51" s="61"/>
      <c r="BR51" s="124"/>
      <c r="BS51" s="34"/>
      <c r="BT51" s="34"/>
      <c r="BU51" s="34"/>
      <c r="BV51" s="124"/>
      <c r="BW51" s="34"/>
      <c r="BX51" s="34"/>
      <c r="BY51" s="34"/>
      <c r="BZ51" s="124"/>
      <c r="CA51" s="34"/>
      <c r="CB51" s="34"/>
      <c r="CC51" s="34"/>
      <c r="CD51" s="124"/>
      <c r="CE51" s="33"/>
      <c r="CF51" s="33"/>
      <c r="CG51" s="33"/>
      <c r="CH51" s="124"/>
      <c r="CI51" s="33"/>
      <c r="CJ51" s="33"/>
      <c r="CK51" s="33"/>
      <c r="CL51" s="124"/>
      <c r="CM51" s="34"/>
      <c r="CN51" s="34"/>
      <c r="CO51" s="34"/>
      <c r="CP51" s="119"/>
      <c r="CQ51" s="34"/>
      <c r="CR51" s="34"/>
      <c r="CS51" s="34"/>
      <c r="CT51" s="119"/>
      <c r="CU51" s="34"/>
      <c r="CV51" s="33"/>
      <c r="CW51" s="33"/>
      <c r="CX51" s="124"/>
      <c r="CY51" s="41"/>
      <c r="CZ51" s="41"/>
      <c r="DA51" s="33"/>
      <c r="DB51" s="124"/>
      <c r="DC51" s="34"/>
      <c r="DD51" s="33"/>
      <c r="DE51" s="32"/>
      <c r="DF51" s="124"/>
      <c r="DG51" s="34"/>
      <c r="DH51" s="33"/>
      <c r="DI51" s="32"/>
      <c r="DJ51" s="124"/>
      <c r="DK51" s="34"/>
      <c r="DL51" s="33"/>
      <c r="DM51" s="32"/>
      <c r="DN51" s="124"/>
      <c r="DO51" s="33"/>
      <c r="DP51" s="33"/>
      <c r="DQ51" s="32"/>
      <c r="DR51" s="124"/>
      <c r="DS51" s="34"/>
      <c r="DT51" s="34"/>
      <c r="DU51" s="34"/>
      <c r="DV51" s="120"/>
      <c r="DW51" s="33"/>
      <c r="DX51" s="33"/>
      <c r="DY51" s="33"/>
      <c r="DZ51" s="124"/>
      <c r="EA51" s="33"/>
      <c r="EB51" s="33"/>
      <c r="EC51" s="33"/>
      <c r="ED51" s="124"/>
      <c r="EE51" s="33"/>
      <c r="EF51" s="33"/>
      <c r="EG51" s="33"/>
      <c r="EH51" s="124"/>
      <c r="EI51" s="32"/>
      <c r="EJ51" s="32"/>
      <c r="EK51" s="32"/>
      <c r="EL51" s="124"/>
      <c r="EM51" s="34"/>
      <c r="EN51" s="34"/>
      <c r="EO51" s="34"/>
      <c r="EP51" s="124"/>
      <c r="EQ51" s="34"/>
      <c r="ER51" s="34"/>
      <c r="ES51" s="34"/>
      <c r="ET51" s="120"/>
      <c r="EU51" s="33">
        <v>508402.79</v>
      </c>
      <c r="EV51" s="33">
        <v>508402.79</v>
      </c>
      <c r="EW51" s="33">
        <v>508402.79</v>
      </c>
      <c r="EX51" s="124"/>
      <c r="EY51" s="34"/>
      <c r="EZ51" s="34"/>
      <c r="FA51" s="34"/>
      <c r="FB51" s="124"/>
      <c r="FC51" s="33"/>
      <c r="FD51" s="33"/>
      <c r="FE51" s="32"/>
      <c r="FF51" s="124"/>
      <c r="FG51" s="40"/>
      <c r="FH51" s="40"/>
      <c r="FI51" s="40"/>
      <c r="FJ51" s="124"/>
      <c r="FK51" s="40"/>
      <c r="FL51" s="40"/>
      <c r="FM51" s="40"/>
      <c r="FN51" s="124"/>
      <c r="FO51" s="33"/>
      <c r="FP51" s="33"/>
      <c r="FQ51" s="32"/>
      <c r="FR51" s="124"/>
      <c r="FS51" s="33"/>
      <c r="FT51" s="33"/>
      <c r="FU51" s="33"/>
      <c r="FV51" s="124"/>
      <c r="FW51" s="34"/>
      <c r="FX51" s="34"/>
      <c r="FY51" s="39"/>
      <c r="FZ51" s="124"/>
      <c r="GA51" s="33"/>
      <c r="GB51" s="33"/>
      <c r="GC51" s="32"/>
      <c r="GD51" s="124"/>
      <c r="GE51" s="32"/>
      <c r="GF51" s="32"/>
      <c r="GG51" s="32"/>
      <c r="GH51" s="124"/>
      <c r="GI51" s="32"/>
      <c r="GJ51" s="32"/>
      <c r="GK51" s="32"/>
      <c r="GL51" s="130"/>
      <c r="GM51" s="33"/>
      <c r="GN51" s="33"/>
      <c r="GO51" s="33"/>
      <c r="GP51" s="124"/>
      <c r="GQ51" s="40"/>
      <c r="GR51" s="37"/>
      <c r="GS51" s="32"/>
      <c r="GT51" s="124"/>
      <c r="GU51" s="34"/>
      <c r="GV51" s="33"/>
      <c r="GW51" s="32"/>
      <c r="GX51" s="130"/>
      <c r="GY51" s="33"/>
      <c r="GZ51" s="33"/>
      <c r="HA51" s="33"/>
      <c r="HB51" s="130"/>
      <c r="HC51" s="34"/>
      <c r="HD51" s="34"/>
      <c r="HE51" s="34"/>
      <c r="HF51" s="124"/>
      <c r="HG51" s="33"/>
      <c r="HH51" s="33"/>
      <c r="HI51" s="33"/>
      <c r="HJ51" s="124"/>
      <c r="HK51" s="33"/>
      <c r="HL51" s="33"/>
      <c r="HM51" s="32"/>
      <c r="HN51" s="124"/>
      <c r="HO51" s="32"/>
      <c r="HP51" s="32"/>
      <c r="HQ51" s="32"/>
      <c r="HR51" s="124"/>
      <c r="HS51" s="34"/>
      <c r="HT51" s="33"/>
      <c r="HU51" s="32"/>
      <c r="HV51" s="124"/>
      <c r="HW51" s="34"/>
      <c r="HX51" s="34"/>
      <c r="HY51" s="34"/>
      <c r="HZ51" s="124"/>
      <c r="IA51" s="34"/>
      <c r="IB51" s="34"/>
      <c r="IC51" s="34"/>
      <c r="ID51" s="119"/>
      <c r="IE51" s="34"/>
      <c r="IF51" s="32"/>
      <c r="IG51" s="32"/>
      <c r="IH51" s="124"/>
      <c r="II51" s="34"/>
      <c r="IJ51" s="33"/>
      <c r="IK51" s="33"/>
      <c r="IL51" s="124"/>
      <c r="IM51" s="33"/>
      <c r="IN51" s="33"/>
      <c r="IO51" s="33"/>
      <c r="IP51" s="124"/>
      <c r="IQ51" s="45"/>
      <c r="IR51" s="46"/>
      <c r="IS51" s="33"/>
      <c r="IT51" s="127"/>
      <c r="IU51" s="33"/>
      <c r="IV51" s="33"/>
      <c r="IW51" s="33"/>
      <c r="IX51" s="124"/>
      <c r="IY51" s="34">
        <v>500000</v>
      </c>
      <c r="IZ51" s="33">
        <v>500000</v>
      </c>
      <c r="JA51" s="33">
        <v>499918.59</v>
      </c>
      <c r="JB51" s="127"/>
      <c r="JC51" s="34"/>
      <c r="JD51" s="34"/>
      <c r="JE51" s="34"/>
      <c r="JF51" s="124"/>
      <c r="JG51" s="34"/>
      <c r="JH51" s="34"/>
      <c r="JI51" s="33"/>
      <c r="JJ51" s="127"/>
      <c r="JK51" s="34"/>
      <c r="JL51" s="34"/>
      <c r="JM51" s="34"/>
      <c r="JN51" s="127"/>
      <c r="JO51" s="34"/>
      <c r="JP51" s="34"/>
      <c r="JQ51" s="34"/>
      <c r="JR51" s="119"/>
      <c r="JS51" s="33"/>
      <c r="JT51" s="33"/>
      <c r="JU51" s="33"/>
      <c r="JV51" s="127"/>
      <c r="JW51" s="34"/>
      <c r="JX51" s="33"/>
      <c r="JY51" s="33"/>
      <c r="JZ51" s="127"/>
      <c r="KA51" s="34"/>
      <c r="KB51" s="32"/>
      <c r="KC51" s="32"/>
      <c r="KD51" s="127"/>
      <c r="KE51" s="50"/>
      <c r="KF51" s="50"/>
      <c r="KG51" s="50"/>
      <c r="KH51" s="127"/>
      <c r="KI51" s="34"/>
      <c r="KJ51" s="34"/>
      <c r="KK51" s="34"/>
      <c r="KL51" s="127"/>
      <c r="KM51" s="34"/>
      <c r="KN51" s="36"/>
      <c r="KO51" s="32"/>
      <c r="KP51" s="127"/>
      <c r="KQ51" s="50"/>
      <c r="KR51" s="50"/>
      <c r="KS51" s="50"/>
      <c r="KT51" s="127"/>
      <c r="KU51" s="50"/>
      <c r="KV51" s="50"/>
      <c r="KW51" s="50"/>
      <c r="KX51" s="127"/>
      <c r="KY51" s="34"/>
      <c r="KZ51" s="34"/>
      <c r="LA51" s="33"/>
      <c r="LB51" s="127"/>
      <c r="LC51" s="34"/>
      <c r="LD51" s="39"/>
      <c r="LE51" s="34"/>
      <c r="LF51" s="127"/>
      <c r="LG51" s="34"/>
      <c r="LH51" s="34"/>
      <c r="LI51" s="33"/>
      <c r="LJ51" s="127"/>
      <c r="LK51" s="34"/>
      <c r="LL51" s="33"/>
      <c r="LM51" s="32"/>
      <c r="LN51" s="127"/>
      <c r="LO51" s="34"/>
      <c r="LP51" s="33"/>
      <c r="LQ51" s="33"/>
      <c r="LR51" s="127"/>
      <c r="LS51" s="50"/>
      <c r="LT51" s="50"/>
      <c r="LU51" s="50"/>
      <c r="LV51" s="127"/>
      <c r="LW51" s="50"/>
      <c r="LX51" s="50"/>
      <c r="LY51" s="50"/>
      <c r="LZ51" s="127"/>
      <c r="MA51" s="34"/>
      <c r="MB51" s="34"/>
      <c r="MC51" s="34"/>
      <c r="MD51" s="127"/>
      <c r="ME51" s="40"/>
      <c r="MF51" s="50"/>
      <c r="MG51" s="50"/>
      <c r="MH51" s="127"/>
      <c r="MI51" s="40"/>
      <c r="MJ51" s="50"/>
      <c r="MK51" s="50"/>
      <c r="ML51" s="127"/>
      <c r="MM51" s="34"/>
      <c r="MN51" s="34"/>
      <c r="MO51" s="34"/>
      <c r="MP51" s="127"/>
      <c r="MQ51" s="33"/>
      <c r="MR51" s="33"/>
      <c r="MS51" s="33"/>
      <c r="MT51" s="127"/>
      <c r="MU51" s="34"/>
      <c r="MV51" s="34"/>
      <c r="MW51" s="34"/>
      <c r="MX51" s="124"/>
      <c r="MY51" s="34"/>
      <c r="MZ51" s="33"/>
      <c r="NA51" s="33"/>
      <c r="NB51" s="124"/>
      <c r="NC51" s="52">
        <f t="shared" si="4"/>
        <v>138300</v>
      </c>
      <c r="ND51" s="52">
        <f t="shared" si="4"/>
        <v>138300</v>
      </c>
      <c r="NE51" s="52">
        <f t="shared" si="4"/>
        <v>51654.66</v>
      </c>
      <c r="NF51" s="53"/>
      <c r="NG51" s="33"/>
      <c r="NH51" s="33"/>
      <c r="NI51" s="127"/>
      <c r="NJ51" s="34"/>
      <c r="NK51" s="33"/>
      <c r="NL51" s="33"/>
      <c r="NM51" s="127"/>
      <c r="NN51" s="33"/>
      <c r="NO51" s="33"/>
      <c r="NP51" s="33"/>
      <c r="NQ51" s="127"/>
      <c r="NR51" s="34"/>
      <c r="NS51" s="34"/>
      <c r="NT51" s="34"/>
      <c r="NU51" s="127"/>
      <c r="NV51" s="34"/>
      <c r="NW51" s="33"/>
      <c r="NX51" s="33"/>
      <c r="NY51" s="127"/>
      <c r="NZ51" s="34"/>
      <c r="OA51" s="34"/>
      <c r="OB51" s="33"/>
      <c r="OC51" s="127"/>
      <c r="OD51" s="34"/>
      <c r="OE51" s="34"/>
      <c r="OF51" s="33"/>
      <c r="OG51" s="127"/>
      <c r="OH51" s="34"/>
      <c r="OI51" s="34"/>
      <c r="OJ51" s="33"/>
      <c r="OK51" s="127"/>
      <c r="OL51" s="34"/>
      <c r="OM51" s="34"/>
      <c r="ON51" s="32"/>
      <c r="OO51" s="127"/>
      <c r="OP51" s="34"/>
      <c r="OQ51" s="34"/>
      <c r="OR51" s="34"/>
      <c r="OS51" s="127"/>
      <c r="OT51" s="34"/>
      <c r="OU51" s="34"/>
      <c r="OV51" s="32"/>
      <c r="OW51" s="127"/>
      <c r="OX51" s="34"/>
      <c r="OY51" s="34"/>
      <c r="OZ51" s="33"/>
      <c r="PA51" s="127"/>
      <c r="PB51" s="34"/>
      <c r="PC51" s="34"/>
      <c r="PD51" s="33"/>
      <c r="PE51" s="127"/>
      <c r="PF51" s="34"/>
      <c r="PG51" s="34"/>
      <c r="PH51" s="33"/>
      <c r="PI51" s="127"/>
      <c r="PJ51" s="34"/>
      <c r="PK51" s="33"/>
      <c r="PL51" s="32"/>
      <c r="PM51" s="127"/>
      <c r="PN51" s="34"/>
      <c r="PO51" s="33"/>
      <c r="PP51" s="33"/>
      <c r="PQ51" s="127"/>
      <c r="PR51" s="34">
        <v>138300</v>
      </c>
      <c r="PS51" s="34">
        <v>138300</v>
      </c>
      <c r="PT51" s="34">
        <v>51654.66</v>
      </c>
      <c r="PU51" s="127"/>
      <c r="PV51" s="34"/>
      <c r="PW51" s="34"/>
      <c r="PX51" s="33"/>
      <c r="PY51" s="124"/>
      <c r="PZ51" s="55">
        <f t="shared" si="5"/>
        <v>0</v>
      </c>
      <c r="QA51" s="55">
        <f t="shared" si="5"/>
        <v>0</v>
      </c>
      <c r="QB51" s="55">
        <f t="shared" si="5"/>
        <v>0</v>
      </c>
      <c r="QC51" s="53"/>
      <c r="QD51" s="53"/>
      <c r="QE51" s="32"/>
      <c r="QF51" s="127"/>
      <c r="QG51" s="34"/>
      <c r="QH51" s="34"/>
      <c r="QI51" s="34"/>
      <c r="QJ51" s="124"/>
      <c r="QK51" s="56"/>
      <c r="QL51" s="63"/>
      <c r="QM51" s="32"/>
      <c r="QN51" s="127"/>
      <c r="QO51" s="50"/>
      <c r="QP51" s="50"/>
      <c r="QQ51" s="50"/>
      <c r="QR51" s="120"/>
      <c r="QS51" s="34"/>
      <c r="QT51" s="34"/>
      <c r="QU51" s="34"/>
      <c r="QV51" s="124"/>
      <c r="QW51" s="34"/>
      <c r="QX51" s="34"/>
      <c r="QY51" s="32"/>
      <c r="QZ51" s="124"/>
      <c r="RA51" s="53"/>
      <c r="RB51" s="53"/>
      <c r="RC51" s="53"/>
      <c r="RD51" s="120"/>
      <c r="RE51" s="40"/>
      <c r="RF51" s="40"/>
      <c r="RG51" s="40"/>
      <c r="RH51" s="120"/>
      <c r="RI51" s="40"/>
      <c r="RJ51" s="40"/>
      <c r="RK51" s="40"/>
      <c r="RL51" s="120"/>
      <c r="RM51" s="40"/>
      <c r="RN51" s="33"/>
      <c r="RO51" s="32"/>
      <c r="RP51" s="124"/>
      <c r="RQ51" s="34"/>
      <c r="RR51" s="34"/>
      <c r="RS51" s="32"/>
      <c r="RT51" s="124"/>
      <c r="RU51" s="40"/>
      <c r="RV51" s="40"/>
      <c r="RW51" s="40"/>
      <c r="RX51" s="120"/>
      <c r="RY51" s="40"/>
      <c r="RZ51" s="40"/>
      <c r="SA51" s="32"/>
      <c r="SB51" s="124"/>
      <c r="SC51" s="40"/>
      <c r="SD51" s="40"/>
      <c r="SE51" s="32"/>
      <c r="SF51" s="124"/>
      <c r="SG51" s="40"/>
      <c r="SH51" s="40"/>
      <c r="SI51" s="32"/>
      <c r="SJ51" s="119"/>
      <c r="SK51" s="58"/>
      <c r="SL51" s="58"/>
      <c r="SM51" s="58"/>
      <c r="SN51" s="59"/>
      <c r="SO51" s="59"/>
      <c r="SP51" s="58"/>
      <c r="SQ51" s="58"/>
      <c r="SR51" s="58"/>
      <c r="SS51" s="58"/>
      <c r="ST51" s="58"/>
      <c r="SU51" s="58"/>
      <c r="SV51" s="58"/>
      <c r="SW51" s="58"/>
      <c r="SX51" s="58"/>
      <c r="SY51" s="58"/>
      <c r="SZ51" s="58"/>
      <c r="TA51" s="58"/>
      <c r="TB51" s="58"/>
      <c r="TC51" s="58"/>
      <c r="TD51" s="59"/>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5"/>
      <c r="WI51" s="5"/>
      <c r="WJ51" s="5"/>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row>
    <row r="52" spans="1:909" x14ac:dyDescent="0.25">
      <c r="A52" s="17" t="s">
        <v>408</v>
      </c>
      <c r="B52" s="30">
        <f t="shared" si="6"/>
        <v>197086334.59999999</v>
      </c>
      <c r="C52" s="30">
        <f t="shared" si="6"/>
        <v>200929735.13</v>
      </c>
      <c r="D52" s="30">
        <f t="shared" si="0"/>
        <v>145448077.21000001</v>
      </c>
      <c r="E52" s="31">
        <f t="shared" si="2"/>
        <v>77443533.430000007</v>
      </c>
      <c r="F52" s="31">
        <f t="shared" si="2"/>
        <v>77443533.430000007</v>
      </c>
      <c r="G52" s="31">
        <f t="shared" si="2"/>
        <v>57518508.43</v>
      </c>
      <c r="H52" s="36">
        <v>57505400</v>
      </c>
      <c r="I52" s="36">
        <v>57505400</v>
      </c>
      <c r="J52" s="33">
        <v>43129052</v>
      </c>
      <c r="K52" s="124"/>
      <c r="L52" s="34"/>
      <c r="M52" s="34"/>
      <c r="N52" s="34"/>
      <c r="O52" s="124"/>
      <c r="P52" s="36">
        <v>19938133.43</v>
      </c>
      <c r="Q52" s="36">
        <v>19938133.43</v>
      </c>
      <c r="R52" s="60">
        <v>14389456.43</v>
      </c>
      <c r="S52" s="124"/>
      <c r="T52" s="34"/>
      <c r="U52" s="34"/>
      <c r="V52" s="34"/>
      <c r="W52" s="124"/>
      <c r="X52" s="38">
        <f t="shared" si="3"/>
        <v>51589037.879999995</v>
      </c>
      <c r="Y52" s="38">
        <f t="shared" si="3"/>
        <v>55432438.409999996</v>
      </c>
      <c r="Z52" s="38">
        <f t="shared" si="3"/>
        <v>36275346.350000001</v>
      </c>
      <c r="AA52" s="32"/>
      <c r="AB52" s="33"/>
      <c r="AC52" s="33"/>
      <c r="AD52" s="124"/>
      <c r="AE52" s="34">
        <v>2303392.44</v>
      </c>
      <c r="AF52" s="33">
        <v>2303392.44</v>
      </c>
      <c r="AG52" s="33">
        <v>123600.81</v>
      </c>
      <c r="AH52" s="124"/>
      <c r="AI52" s="33">
        <v>89394</v>
      </c>
      <c r="AJ52" s="33">
        <v>89394</v>
      </c>
      <c r="AK52" s="33">
        <v>89394</v>
      </c>
      <c r="AL52" s="124"/>
      <c r="AM52" s="33"/>
      <c r="AN52" s="33"/>
      <c r="AO52" s="33"/>
      <c r="AP52" s="124"/>
      <c r="AQ52" s="34"/>
      <c r="AR52" s="34"/>
      <c r="AS52" s="34"/>
      <c r="AT52" s="124"/>
      <c r="AU52" s="33">
        <v>18677522.5</v>
      </c>
      <c r="AV52" s="33">
        <v>18677522.5</v>
      </c>
      <c r="AW52" s="33">
        <v>14686489.789999999</v>
      </c>
      <c r="AX52" s="124"/>
      <c r="AY52" s="34"/>
      <c r="AZ52" s="34"/>
      <c r="BA52" s="34"/>
      <c r="BB52" s="124"/>
      <c r="BC52" s="33">
        <v>8300000</v>
      </c>
      <c r="BD52" s="33">
        <v>8300000</v>
      </c>
      <c r="BE52" s="33">
        <v>3272874.26</v>
      </c>
      <c r="BF52" s="124"/>
      <c r="BH52" s="33">
        <v>2595846.5</v>
      </c>
      <c r="BI52" s="33">
        <v>2595846.5</v>
      </c>
      <c r="BJ52" s="124"/>
      <c r="BK52" s="34"/>
      <c r="BL52" s="34"/>
      <c r="BM52" s="34"/>
      <c r="BN52" s="124"/>
      <c r="BO52" s="33">
        <v>8000000</v>
      </c>
      <c r="BP52" s="33">
        <f>8000000+1247554.03</f>
        <v>9247554.0299999993</v>
      </c>
      <c r="BQ52" s="61">
        <v>6930224.4099999992</v>
      </c>
      <c r="BR52" s="124"/>
      <c r="BS52" s="34">
        <v>2673332.5</v>
      </c>
      <c r="BT52" s="34">
        <v>2673332.5</v>
      </c>
      <c r="BU52" s="34">
        <v>1282864.8600000001</v>
      </c>
      <c r="BV52" s="124"/>
      <c r="BW52" s="34">
        <v>238560</v>
      </c>
      <c r="BX52" s="34">
        <v>238560</v>
      </c>
      <c r="BY52" s="34">
        <v>238560</v>
      </c>
      <c r="BZ52" s="124"/>
      <c r="CA52" s="34"/>
      <c r="CB52" s="34"/>
      <c r="CC52" s="34"/>
      <c r="CD52" s="124"/>
      <c r="CE52" s="62"/>
      <c r="CF52" s="62"/>
      <c r="CG52" s="33"/>
      <c r="CH52" s="124"/>
      <c r="CI52" s="33"/>
      <c r="CJ52" s="33"/>
      <c r="CK52" s="33"/>
      <c r="CL52" s="124"/>
      <c r="CM52" s="34"/>
      <c r="CN52" s="34"/>
      <c r="CO52" s="34"/>
      <c r="CP52" s="119"/>
      <c r="CQ52" s="34"/>
      <c r="CR52" s="34"/>
      <c r="CS52" s="34"/>
      <c r="CT52" s="119"/>
      <c r="CU52" s="34">
        <v>1288794</v>
      </c>
      <c r="CV52" s="33">
        <v>1288794</v>
      </c>
      <c r="CW52" s="33">
        <v>966595.5</v>
      </c>
      <c r="CX52" s="124"/>
      <c r="CY52" s="41"/>
      <c r="CZ52" s="41"/>
      <c r="DA52" s="33"/>
      <c r="DB52" s="124"/>
      <c r="DC52" s="34">
        <v>5807884.8700000001</v>
      </c>
      <c r="DD52" s="33">
        <v>5807884.8700000001</v>
      </c>
      <c r="DE52" s="32">
        <v>5806951.2199999997</v>
      </c>
      <c r="DF52" s="124"/>
      <c r="DG52" s="34"/>
      <c r="DH52" s="33"/>
      <c r="DI52" s="32"/>
      <c r="DJ52" s="124"/>
      <c r="DK52" s="34"/>
      <c r="DL52" s="33"/>
      <c r="DM52" s="32"/>
      <c r="DN52" s="124"/>
      <c r="DO52" s="33">
        <v>3898665.4</v>
      </c>
      <c r="DP52" s="33">
        <v>3898665.4</v>
      </c>
      <c r="DQ52" s="32">
        <v>0</v>
      </c>
      <c r="DR52" s="124"/>
      <c r="DS52" s="34"/>
      <c r="DT52" s="34"/>
      <c r="DU52" s="34"/>
      <c r="DV52" s="120"/>
      <c r="DW52" s="33"/>
      <c r="DX52" s="33"/>
      <c r="DY52" s="33"/>
      <c r="DZ52" s="124"/>
      <c r="EA52" s="33"/>
      <c r="EB52" s="33"/>
      <c r="EC52" s="33"/>
      <c r="ED52" s="124"/>
      <c r="EE52" s="33"/>
      <c r="EF52" s="33"/>
      <c r="EG52" s="33"/>
      <c r="EH52" s="124"/>
      <c r="EI52" s="32"/>
      <c r="EJ52" s="32"/>
      <c r="EK52" s="32"/>
      <c r="EL52" s="124"/>
      <c r="EM52" s="34"/>
      <c r="EN52" s="34"/>
      <c r="EO52" s="34"/>
      <c r="EP52" s="124"/>
      <c r="EQ52" s="34"/>
      <c r="ER52" s="34"/>
      <c r="ES52" s="34"/>
      <c r="ET52" s="120"/>
      <c r="EU52" s="33"/>
      <c r="EV52" s="33"/>
      <c r="EW52" s="33"/>
      <c r="EX52" s="124"/>
      <c r="EY52" s="34"/>
      <c r="EZ52" s="34"/>
      <c r="FA52" s="34"/>
      <c r="FB52" s="124"/>
      <c r="FC52" s="33"/>
      <c r="FD52" s="33"/>
      <c r="FE52" s="32"/>
      <c r="FF52" s="124"/>
      <c r="FG52" s="40"/>
      <c r="FH52" s="40"/>
      <c r="FI52" s="40"/>
      <c r="FJ52" s="124"/>
      <c r="FK52" s="40"/>
      <c r="FL52" s="40"/>
      <c r="FM52" s="40"/>
      <c r="FN52" s="124"/>
      <c r="FO52" s="33"/>
      <c r="FP52" s="33"/>
      <c r="FQ52" s="32"/>
      <c r="FR52" s="124"/>
      <c r="FS52" s="33"/>
      <c r="FT52" s="33"/>
      <c r="FU52" s="33"/>
      <c r="FV52" s="124"/>
      <c r="FW52" s="34"/>
      <c r="FX52" s="34"/>
      <c r="FY52" s="39"/>
      <c r="FZ52" s="124"/>
      <c r="GA52" s="33"/>
      <c r="GB52" s="33"/>
      <c r="GC52" s="32"/>
      <c r="GD52" s="124"/>
      <c r="GE52" s="32"/>
      <c r="GF52" s="32"/>
      <c r="GG52" s="32"/>
      <c r="GH52" s="124"/>
      <c r="GI52" s="32"/>
      <c r="GJ52" s="32"/>
      <c r="GK52" s="32"/>
      <c r="GL52" s="130"/>
      <c r="GM52" s="33"/>
      <c r="GN52" s="33"/>
      <c r="GO52" s="33"/>
      <c r="GP52" s="124"/>
      <c r="GQ52" s="40"/>
      <c r="GR52" s="37"/>
      <c r="GS52" s="32"/>
      <c r="GT52" s="124"/>
      <c r="GU52" s="34"/>
      <c r="GV52" s="33"/>
      <c r="GW52" s="32"/>
      <c r="GX52" s="130"/>
      <c r="GY52" s="33"/>
      <c r="GZ52" s="33"/>
      <c r="HA52" s="33"/>
      <c r="HB52" s="130"/>
      <c r="HC52" s="34"/>
      <c r="HD52" s="34"/>
      <c r="HE52" s="34"/>
      <c r="HF52" s="124"/>
      <c r="HG52" s="33"/>
      <c r="HH52" s="33"/>
      <c r="HI52" s="33"/>
      <c r="HJ52" s="124"/>
      <c r="HK52" s="33">
        <v>11492.17</v>
      </c>
      <c r="HL52" s="33">
        <v>11492.17</v>
      </c>
      <c r="HM52" s="32">
        <v>11492.17</v>
      </c>
      <c r="HN52" s="124"/>
      <c r="HO52" s="32"/>
      <c r="HP52" s="32"/>
      <c r="HQ52" s="32"/>
      <c r="HR52" s="124"/>
      <c r="HS52" s="34"/>
      <c r="HT52" s="33"/>
      <c r="HU52" s="32"/>
      <c r="HV52" s="124"/>
      <c r="HW52" s="34"/>
      <c r="HX52" s="34"/>
      <c r="HY52" s="34"/>
      <c r="HZ52" s="124"/>
      <c r="IA52" s="34"/>
      <c r="IB52" s="34"/>
      <c r="IC52" s="34"/>
      <c r="ID52" s="119"/>
      <c r="IE52" s="34"/>
      <c r="IF52" s="32"/>
      <c r="IG52" s="32"/>
      <c r="IH52" s="124"/>
      <c r="II52" s="34"/>
      <c r="IJ52" s="33"/>
      <c r="IK52" s="33"/>
      <c r="IL52" s="124"/>
      <c r="IM52" s="33"/>
      <c r="IN52" s="33"/>
      <c r="IO52" s="33"/>
      <c r="IP52" s="124"/>
      <c r="IQ52" s="45"/>
      <c r="IR52" s="46"/>
      <c r="IS52" s="33"/>
      <c r="IT52" s="127"/>
      <c r="IU52" s="33"/>
      <c r="IV52" s="33"/>
      <c r="IW52" s="33"/>
      <c r="IX52" s="124"/>
      <c r="IY52" s="34"/>
      <c r="IZ52" s="33"/>
      <c r="JA52" s="33"/>
      <c r="JB52" s="127"/>
      <c r="JC52" s="34">
        <v>300000</v>
      </c>
      <c r="JD52" s="34">
        <v>300000</v>
      </c>
      <c r="JE52" s="34">
        <v>270452.83</v>
      </c>
      <c r="JF52" s="124"/>
      <c r="JG52" s="34"/>
      <c r="JH52" s="34"/>
      <c r="JI52" s="33"/>
      <c r="JJ52" s="127"/>
      <c r="JK52" s="34"/>
      <c r="JL52" s="34"/>
      <c r="JM52" s="34"/>
      <c r="JN52" s="127"/>
      <c r="JO52" s="34"/>
      <c r="JP52" s="34"/>
      <c r="JQ52" s="34"/>
      <c r="JR52" s="119"/>
      <c r="JS52" s="33"/>
      <c r="JT52" s="33"/>
      <c r="JU52" s="33"/>
      <c r="JV52" s="127"/>
      <c r="JW52" s="34"/>
      <c r="JX52" s="33"/>
      <c r="JY52" s="33"/>
      <c r="JZ52" s="127"/>
      <c r="KA52" s="34"/>
      <c r="KB52" s="32"/>
      <c r="KC52" s="32"/>
      <c r="KD52" s="127"/>
      <c r="KE52" s="50"/>
      <c r="KF52" s="50"/>
      <c r="KG52" s="50"/>
      <c r="KH52" s="127"/>
      <c r="KI52" s="34"/>
      <c r="KJ52" s="34"/>
      <c r="KK52" s="34"/>
      <c r="KL52" s="127"/>
      <c r="KM52" s="34"/>
      <c r="KN52" s="36"/>
      <c r="KO52" s="32"/>
      <c r="KP52" s="127"/>
      <c r="KQ52" s="50"/>
      <c r="KR52" s="50"/>
      <c r="KS52" s="50"/>
      <c r="KT52" s="127"/>
      <c r="KU52" s="50"/>
      <c r="KV52" s="50"/>
      <c r="KW52" s="50"/>
      <c r="KX52" s="127"/>
      <c r="KY52" s="34"/>
      <c r="KZ52" s="34"/>
      <c r="LA52" s="33"/>
      <c r="LB52" s="127"/>
      <c r="LC52" s="34"/>
      <c r="LD52" s="39"/>
      <c r="LE52" s="34"/>
      <c r="LF52" s="127"/>
      <c r="LG52" s="34"/>
      <c r="LH52" s="34"/>
      <c r="LI52" s="33"/>
      <c r="LJ52" s="127"/>
      <c r="LK52" s="34"/>
      <c r="LL52" s="33"/>
      <c r="LM52" s="32"/>
      <c r="LN52" s="127"/>
      <c r="LO52" s="34"/>
      <c r="LP52" s="33"/>
      <c r="LQ52" s="33"/>
      <c r="LR52" s="127"/>
      <c r="LS52" s="50"/>
      <c r="LT52" s="50"/>
      <c r="LU52" s="50"/>
      <c r="LV52" s="127"/>
      <c r="LW52" s="50"/>
      <c r="LX52" s="50"/>
      <c r="LY52" s="50"/>
      <c r="LZ52" s="127"/>
      <c r="MA52" s="34"/>
      <c r="MB52" s="34"/>
      <c r="MC52" s="34"/>
      <c r="MD52" s="127"/>
      <c r="ME52" s="40"/>
      <c r="MF52" s="50"/>
      <c r="MG52" s="50"/>
      <c r="MH52" s="127"/>
      <c r="MI52" s="40"/>
      <c r="MJ52" s="50"/>
      <c r="MK52" s="50"/>
      <c r="ML52" s="127"/>
      <c r="MM52" s="34"/>
      <c r="MN52" s="34"/>
      <c r="MO52" s="34"/>
      <c r="MP52" s="127"/>
      <c r="MQ52" s="33"/>
      <c r="MR52" s="33"/>
      <c r="MS52" s="33"/>
      <c r="MT52" s="127"/>
      <c r="MU52" s="34"/>
      <c r="MV52" s="34"/>
      <c r="MW52" s="34"/>
      <c r="MX52" s="124"/>
      <c r="MY52" s="34"/>
      <c r="MZ52" s="33"/>
      <c r="NA52" s="33"/>
      <c r="NB52" s="124"/>
      <c r="NC52" s="52">
        <f t="shared" si="4"/>
        <v>62701735.030000009</v>
      </c>
      <c r="ND52" s="52">
        <f t="shared" si="4"/>
        <v>62701735.030000009</v>
      </c>
      <c r="NE52" s="52">
        <f t="shared" si="4"/>
        <v>47172021.280000001</v>
      </c>
      <c r="NF52" s="53">
        <v>43563601.25</v>
      </c>
      <c r="NG52" s="33">
        <v>43563601.25</v>
      </c>
      <c r="NH52" s="33">
        <v>32672703.25</v>
      </c>
      <c r="NI52" s="127"/>
      <c r="NJ52" s="34"/>
      <c r="NK52" s="32"/>
      <c r="NL52" s="32"/>
      <c r="NM52" s="127"/>
      <c r="NN52" s="33">
        <v>14366352</v>
      </c>
      <c r="NO52" s="33">
        <v>14366352</v>
      </c>
      <c r="NP52" s="33">
        <v>10774768</v>
      </c>
      <c r="NQ52" s="127"/>
      <c r="NR52" s="34">
        <v>1874880</v>
      </c>
      <c r="NS52" s="34">
        <v>1874880</v>
      </c>
      <c r="NT52" s="34">
        <v>1406160</v>
      </c>
      <c r="NU52" s="127"/>
      <c r="NV52" s="34"/>
      <c r="NW52" s="33"/>
      <c r="NX52" s="33"/>
      <c r="NY52" s="127"/>
      <c r="NZ52" s="34">
        <v>113434.2</v>
      </c>
      <c r="OA52" s="34">
        <v>113434.2</v>
      </c>
      <c r="OB52" s="33">
        <v>62154.46</v>
      </c>
      <c r="OC52" s="127"/>
      <c r="OD52" s="34">
        <v>50697</v>
      </c>
      <c r="OE52" s="34">
        <v>50697</v>
      </c>
      <c r="OF52" s="33">
        <v>33798</v>
      </c>
      <c r="OG52" s="127"/>
      <c r="OH52" s="34">
        <v>118992</v>
      </c>
      <c r="OI52" s="34">
        <v>118992</v>
      </c>
      <c r="OJ52" s="33">
        <v>89244</v>
      </c>
      <c r="OK52" s="127"/>
      <c r="OL52" s="34">
        <v>156784.14000000001</v>
      </c>
      <c r="OM52" s="34">
        <v>156784.14000000001</v>
      </c>
      <c r="ON52" s="32">
        <v>29269.58</v>
      </c>
      <c r="OO52" s="127"/>
      <c r="OP52" s="34">
        <v>830000</v>
      </c>
      <c r="OQ52" s="34">
        <v>830000</v>
      </c>
      <c r="OR52" s="34">
        <v>800000</v>
      </c>
      <c r="OS52" s="127"/>
      <c r="OT52" s="34">
        <v>799000</v>
      </c>
      <c r="OU52" s="34">
        <v>799000</v>
      </c>
      <c r="OV52" s="32">
        <v>799000</v>
      </c>
      <c r="OW52" s="127"/>
      <c r="OX52" s="34">
        <v>29820</v>
      </c>
      <c r="OY52" s="34">
        <v>29820</v>
      </c>
      <c r="OZ52" s="33">
        <v>29820</v>
      </c>
      <c r="PA52" s="127"/>
      <c r="PB52" s="34">
        <v>4383.6000000000004</v>
      </c>
      <c r="PC52" s="34">
        <v>4383.6000000000004</v>
      </c>
      <c r="PD52" s="33">
        <v>4383.6000000000004</v>
      </c>
      <c r="PE52" s="127"/>
      <c r="PF52" s="34">
        <v>649777.19999999995</v>
      </c>
      <c r="PG52" s="34">
        <v>649777.19999999995</v>
      </c>
      <c r="PH52" s="33">
        <v>423598.59</v>
      </c>
      <c r="PI52" s="127"/>
      <c r="PJ52" s="34">
        <v>67500</v>
      </c>
      <c r="PK52" s="33">
        <v>67500</v>
      </c>
      <c r="PL52" s="32">
        <v>0</v>
      </c>
      <c r="PM52" s="127"/>
      <c r="PN52" s="34">
        <v>76513.64</v>
      </c>
      <c r="PO52" s="33">
        <v>76513.64</v>
      </c>
      <c r="PP52" s="33">
        <v>47121.8</v>
      </c>
      <c r="PQ52" s="127"/>
      <c r="PR52" s="34"/>
      <c r="PS52" s="34"/>
      <c r="PT52" s="34"/>
      <c r="PU52" s="127"/>
      <c r="PV52" s="34">
        <v>0</v>
      </c>
      <c r="PW52" s="34">
        <v>0</v>
      </c>
      <c r="PX52" s="33">
        <v>0</v>
      </c>
      <c r="PY52" s="124"/>
      <c r="PZ52" s="55">
        <f t="shared" si="5"/>
        <v>5352028.2600000007</v>
      </c>
      <c r="QA52" s="55">
        <f t="shared" si="5"/>
        <v>5352028.2600000007</v>
      </c>
      <c r="QB52" s="55">
        <f t="shared" si="5"/>
        <v>4482201.1500000004</v>
      </c>
      <c r="QC52" s="53">
        <v>913516.56</v>
      </c>
      <c r="QD52" s="53">
        <v>913516.56</v>
      </c>
      <c r="QE52" s="32">
        <v>564058.6</v>
      </c>
      <c r="QF52" s="127"/>
      <c r="QG52" s="34"/>
      <c r="QH52" s="34"/>
      <c r="QI52" s="34"/>
      <c r="QJ52" s="124"/>
      <c r="QK52" s="56"/>
      <c r="QL52" s="63"/>
      <c r="QM52" s="32"/>
      <c r="QN52" s="127"/>
      <c r="QO52" s="50">
        <v>668547</v>
      </c>
      <c r="QP52" s="50">
        <v>668547</v>
      </c>
      <c r="QQ52" s="50">
        <v>360798.19999999995</v>
      </c>
      <c r="QR52" s="120"/>
      <c r="QS52" s="34">
        <v>3632580</v>
      </c>
      <c r="QT52" s="34">
        <v>3632580</v>
      </c>
      <c r="QU52" s="34">
        <v>3493422.72</v>
      </c>
      <c r="QV52" s="124"/>
      <c r="QW52" s="34">
        <v>117384.7</v>
      </c>
      <c r="QX52" s="34">
        <v>117384.7</v>
      </c>
      <c r="QY52" s="32">
        <v>43921.63</v>
      </c>
      <c r="QZ52" s="124"/>
      <c r="RA52" s="53"/>
      <c r="RB52" s="53"/>
      <c r="RC52" s="53"/>
      <c r="RD52" s="120"/>
      <c r="RE52" s="40"/>
      <c r="RF52" s="40"/>
      <c r="RG52" s="40"/>
      <c r="RH52" s="120"/>
      <c r="RI52" s="40"/>
      <c r="RJ52" s="40"/>
      <c r="RK52" s="40"/>
      <c r="RL52" s="120"/>
      <c r="RM52" s="40"/>
      <c r="RN52" s="33"/>
      <c r="RO52" s="32"/>
      <c r="RP52" s="124"/>
      <c r="RQ52" s="34"/>
      <c r="RR52" s="34"/>
      <c r="RS52" s="32"/>
      <c r="RT52" s="124"/>
      <c r="RU52" s="40">
        <v>20000</v>
      </c>
      <c r="RV52" s="40">
        <v>20000</v>
      </c>
      <c r="RW52" s="40">
        <v>20000</v>
      </c>
      <c r="RX52" s="120"/>
      <c r="RY52" s="40"/>
      <c r="RZ52" s="40"/>
      <c r="SA52" s="32"/>
      <c r="SB52" s="124"/>
      <c r="SC52" s="40"/>
      <c r="SD52" s="40"/>
      <c r="SE52" s="32"/>
      <c r="SF52" s="124"/>
      <c r="SG52" s="40"/>
      <c r="SH52" s="40"/>
      <c r="SI52" s="32"/>
      <c r="SJ52" s="119"/>
      <c r="SK52" s="58"/>
      <c r="SL52" s="58"/>
      <c r="SM52" s="58"/>
      <c r="SN52" s="59"/>
      <c r="SO52" s="59"/>
      <c r="SP52" s="58"/>
      <c r="SQ52" s="58"/>
      <c r="SR52" s="58"/>
      <c r="SS52" s="58"/>
      <c r="ST52" s="58"/>
      <c r="SU52" s="58"/>
      <c r="SV52" s="58"/>
      <c r="SW52" s="58"/>
      <c r="SX52" s="58"/>
      <c r="SY52" s="58"/>
      <c r="SZ52" s="58"/>
      <c r="TA52" s="58"/>
      <c r="TB52" s="58"/>
      <c r="TC52" s="58"/>
      <c r="TD52" s="59"/>
      <c r="TE52" s="28"/>
      <c r="TF52" s="28"/>
      <c r="TG52" s="28"/>
      <c r="TH52" s="28"/>
      <c r="TI52" s="28"/>
      <c r="TJ52" s="28"/>
      <c r="TK52" s="28"/>
      <c r="TL52" s="28"/>
      <c r="TM52" s="28"/>
      <c r="TN52" s="28"/>
      <c r="TO52" s="28"/>
      <c r="TP52" s="28"/>
      <c r="TQ52" s="28"/>
      <c r="TR52" s="28"/>
      <c r="TS52" s="28"/>
      <c r="TT52" s="28"/>
      <c r="TU52" s="28"/>
      <c r="TV52" s="28"/>
      <c r="TW52" s="28"/>
      <c r="TX52" s="28"/>
      <c r="TY52" s="28"/>
      <c r="TZ52" s="28"/>
      <c r="UA52" s="28"/>
      <c r="UB52" s="28"/>
      <c r="UC52" s="28"/>
      <c r="UD52" s="28"/>
      <c r="UE52" s="28"/>
      <c r="UF52" s="28"/>
      <c r="UG52" s="28"/>
      <c r="UH52" s="28"/>
      <c r="UI52" s="28"/>
      <c r="UJ52" s="28"/>
      <c r="UK52" s="28"/>
      <c r="UL52" s="28"/>
      <c r="UM52" s="28"/>
      <c r="UN52" s="28"/>
      <c r="UO52" s="28"/>
      <c r="UP52" s="28"/>
      <c r="UQ52" s="28"/>
      <c r="UR52" s="28"/>
      <c r="US52" s="28"/>
      <c r="UT52" s="28"/>
      <c r="UU52" s="28"/>
      <c r="UV52" s="28"/>
      <c r="UW52" s="28"/>
      <c r="UX52" s="28"/>
      <c r="UY52" s="28"/>
      <c r="UZ52" s="28"/>
      <c r="VA52" s="28"/>
      <c r="VB52" s="28"/>
      <c r="VC52" s="28"/>
      <c r="VD52" s="28"/>
      <c r="VE52" s="28"/>
      <c r="VF52" s="28"/>
      <c r="VG52" s="28"/>
      <c r="VH52" s="28"/>
      <c r="VI52" s="28"/>
      <c r="VJ52" s="28"/>
      <c r="VK52" s="28"/>
      <c r="VL52" s="28"/>
      <c r="VM52" s="28"/>
      <c r="VN52" s="28"/>
      <c r="VO52" s="28"/>
      <c r="VP52" s="28"/>
      <c r="VQ52" s="28"/>
      <c r="VR52" s="28"/>
      <c r="VS52" s="28"/>
      <c r="VT52" s="28"/>
      <c r="VU52" s="28"/>
      <c r="VV52" s="28"/>
      <c r="VW52" s="28"/>
      <c r="VX52" s="28"/>
      <c r="VY52" s="28"/>
      <c r="VZ52" s="28"/>
      <c r="WA52" s="28"/>
      <c r="WB52" s="28"/>
      <c r="WC52" s="28"/>
      <c r="WD52" s="28"/>
      <c r="WE52" s="28"/>
      <c r="WF52" s="28"/>
      <c r="WG52" s="28"/>
      <c r="WH52" s="5"/>
      <c r="WI52" s="5"/>
      <c r="WJ52" s="5"/>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row>
    <row r="53" spans="1:909" x14ac:dyDescent="0.25">
      <c r="A53" s="29" t="s">
        <v>409</v>
      </c>
      <c r="B53" s="30">
        <f t="shared" si="6"/>
        <v>33047027.169999998</v>
      </c>
      <c r="C53" s="30">
        <f t="shared" si="6"/>
        <v>36291635.959999993</v>
      </c>
      <c r="D53" s="30">
        <f t="shared" si="0"/>
        <v>18322001.449999999</v>
      </c>
      <c r="E53" s="31">
        <f t="shared" si="2"/>
        <v>12535592.74</v>
      </c>
      <c r="F53" s="31">
        <f t="shared" si="2"/>
        <v>12535592.74</v>
      </c>
      <c r="G53" s="31">
        <f t="shared" si="2"/>
        <v>9383171.7400000002</v>
      </c>
      <c r="H53" s="36">
        <v>6630200</v>
      </c>
      <c r="I53" s="36">
        <v>6630200</v>
      </c>
      <c r="J53" s="33">
        <v>4972652</v>
      </c>
      <c r="K53" s="124"/>
      <c r="L53" s="34"/>
      <c r="M53" s="34"/>
      <c r="N53" s="34"/>
      <c r="O53" s="124"/>
      <c r="P53" s="36">
        <v>5905392.7400000002</v>
      </c>
      <c r="Q53" s="36">
        <v>5905392.7400000002</v>
      </c>
      <c r="R53" s="60">
        <v>4410519.74</v>
      </c>
      <c r="S53" s="124"/>
      <c r="T53" s="34"/>
      <c r="U53" s="34"/>
      <c r="V53" s="34"/>
      <c r="W53" s="124"/>
      <c r="X53" s="38">
        <f t="shared" si="3"/>
        <v>10028905.73</v>
      </c>
      <c r="Y53" s="38">
        <f t="shared" si="3"/>
        <v>13273514.52</v>
      </c>
      <c r="Z53" s="38">
        <f t="shared" si="3"/>
        <v>8713558.3300000001</v>
      </c>
      <c r="AA53" s="32"/>
      <c r="AB53" s="33"/>
      <c r="AC53" s="33"/>
      <c r="AD53" s="124"/>
      <c r="AE53" s="34"/>
      <c r="AF53" s="33"/>
      <c r="AG53" s="33"/>
      <c r="AH53" s="124"/>
      <c r="AI53" s="33"/>
      <c r="AJ53" s="33"/>
      <c r="AK53" s="33"/>
      <c r="AL53" s="124"/>
      <c r="AM53" s="33"/>
      <c r="AN53" s="33"/>
      <c r="AO53" s="33"/>
      <c r="AP53" s="124"/>
      <c r="AQ53" s="34"/>
      <c r="AR53" s="34"/>
      <c r="AS53" s="34"/>
      <c r="AT53" s="124"/>
      <c r="AU53" s="33"/>
      <c r="AV53" s="33"/>
      <c r="AW53" s="33"/>
      <c r="AX53" s="124"/>
      <c r="AY53" s="34"/>
      <c r="AZ53" s="34"/>
      <c r="BA53" s="34"/>
      <c r="BB53" s="124"/>
      <c r="BC53" s="33"/>
      <c r="BD53" s="33"/>
      <c r="BE53" s="33"/>
      <c r="BF53" s="124"/>
      <c r="BG53" s="33"/>
      <c r="BH53" s="33"/>
      <c r="BI53" s="33"/>
      <c r="BJ53" s="124"/>
      <c r="BK53" s="34"/>
      <c r="BL53" s="34"/>
      <c r="BM53" s="34"/>
      <c r="BN53" s="124"/>
      <c r="BO53" s="33"/>
      <c r="BP53" s="33"/>
      <c r="BQ53" s="61"/>
      <c r="BR53" s="124"/>
      <c r="BS53" s="34"/>
      <c r="BT53" s="34"/>
      <c r="BU53" s="34"/>
      <c r="BV53" s="124"/>
      <c r="BW53" s="34"/>
      <c r="BX53" s="34"/>
      <c r="BY53" s="34"/>
      <c r="BZ53" s="124"/>
      <c r="CA53" s="34"/>
      <c r="CB53" s="34"/>
      <c r="CC53" s="34"/>
      <c r="CD53" s="124"/>
      <c r="CE53" s="33"/>
      <c r="CF53" s="33"/>
      <c r="CG53" s="33"/>
      <c r="CH53" s="124"/>
      <c r="CI53" s="33"/>
      <c r="CJ53" s="33"/>
      <c r="CK53" s="33"/>
      <c r="CL53" s="124"/>
      <c r="CM53" s="34"/>
      <c r="CN53" s="34"/>
      <c r="CO53" s="34"/>
      <c r="CP53" s="119"/>
      <c r="CQ53" s="34"/>
      <c r="CR53" s="34"/>
      <c r="CS53" s="34"/>
      <c r="CT53" s="119"/>
      <c r="CU53" s="34"/>
      <c r="CV53" s="33"/>
      <c r="CW53" s="33"/>
      <c r="CX53" s="124"/>
      <c r="CY53" s="41"/>
      <c r="CZ53" s="41"/>
      <c r="DA53" s="33"/>
      <c r="DB53" s="124"/>
      <c r="DC53" s="34">
        <v>4265605.79</v>
      </c>
      <c r="DD53" s="33">
        <v>4265605.79</v>
      </c>
      <c r="DE53" s="32">
        <v>4265605.26</v>
      </c>
      <c r="DF53" s="124"/>
      <c r="DG53" s="34"/>
      <c r="DH53" s="33"/>
      <c r="DI53" s="32"/>
      <c r="DJ53" s="124"/>
      <c r="DK53" s="34"/>
      <c r="DL53" s="33"/>
      <c r="DM53" s="32"/>
      <c r="DN53" s="124"/>
      <c r="DO53" s="33"/>
      <c r="DP53" s="33"/>
      <c r="DQ53" s="32"/>
      <c r="DR53" s="124"/>
      <c r="DS53" s="34"/>
      <c r="DT53" s="34"/>
      <c r="DU53" s="34"/>
      <c r="DV53" s="120"/>
      <c r="DW53" s="33"/>
      <c r="DX53" s="33"/>
      <c r="DY53" s="33"/>
      <c r="DZ53" s="124"/>
      <c r="EA53" s="33"/>
      <c r="EB53" s="33"/>
      <c r="EC53" s="33"/>
      <c r="ED53" s="124"/>
      <c r="EE53" s="33"/>
      <c r="EF53" s="33"/>
      <c r="EG53" s="33"/>
      <c r="EH53" s="124"/>
      <c r="EI53" s="32"/>
      <c r="EJ53" s="32"/>
      <c r="EK53" s="32"/>
      <c r="EL53" s="124"/>
      <c r="EM53" s="34"/>
      <c r="EN53" s="34"/>
      <c r="EO53" s="34"/>
      <c r="EP53" s="124"/>
      <c r="EQ53" s="34"/>
      <c r="ER53" s="34"/>
      <c r="ES53" s="34"/>
      <c r="ET53" s="120"/>
      <c r="EU53" s="33">
        <v>951995.38</v>
      </c>
      <c r="EV53" s="33">
        <v>951995.38</v>
      </c>
      <c r="EW53" s="33">
        <v>951995.38</v>
      </c>
      <c r="EX53" s="124"/>
      <c r="EY53" s="34">
        <v>3000000</v>
      </c>
      <c r="EZ53" s="34">
        <v>3000000</v>
      </c>
      <c r="FA53" s="34"/>
      <c r="FB53" s="124"/>
      <c r="FC53" s="33"/>
      <c r="FD53" s="33"/>
      <c r="FE53" s="32"/>
      <c r="FF53" s="124"/>
      <c r="FG53" s="40"/>
      <c r="FH53" s="40"/>
      <c r="FI53" s="40"/>
      <c r="FJ53" s="124"/>
      <c r="FK53" s="40"/>
      <c r="FL53" s="40"/>
      <c r="FM53" s="40"/>
      <c r="FN53" s="124"/>
      <c r="FO53" s="33"/>
      <c r="FP53" s="33"/>
      <c r="FQ53" s="32"/>
      <c r="FR53" s="124"/>
      <c r="FS53" s="33"/>
      <c r="FT53" s="33"/>
      <c r="FU53" s="33"/>
      <c r="FV53" s="124"/>
      <c r="FW53" s="34"/>
      <c r="FX53" s="34"/>
      <c r="FY53" s="39"/>
      <c r="FZ53" s="124"/>
      <c r="GA53" s="33"/>
      <c r="GB53" s="33"/>
      <c r="GC53" s="32"/>
      <c r="GD53" s="124"/>
      <c r="GE53" s="32"/>
      <c r="GF53" s="32"/>
      <c r="GG53" s="32"/>
      <c r="GH53" s="124"/>
      <c r="GI53" s="32"/>
      <c r="GJ53" s="32"/>
      <c r="GK53" s="32"/>
      <c r="GL53" s="130"/>
      <c r="GM53" s="33"/>
      <c r="GN53" s="33"/>
      <c r="GO53" s="33"/>
      <c r="GP53" s="124"/>
      <c r="GQ53" s="40"/>
      <c r="GR53" s="37"/>
      <c r="GS53" s="32"/>
      <c r="GT53" s="124"/>
      <c r="GU53" s="34"/>
      <c r="GV53" s="33"/>
      <c r="GW53" s="32"/>
      <c r="GX53" s="130"/>
      <c r="GY53" s="33"/>
      <c r="GZ53" s="33"/>
      <c r="HA53" s="33"/>
      <c r="HB53" s="130"/>
      <c r="HC53" s="34"/>
      <c r="HD53" s="34"/>
      <c r="HE53" s="34"/>
      <c r="HF53" s="124"/>
      <c r="HG53" s="33"/>
      <c r="HH53" s="33"/>
      <c r="HI53" s="33"/>
      <c r="HJ53" s="124"/>
      <c r="HK53" s="33">
        <v>11348.36</v>
      </c>
      <c r="HL53" s="33">
        <v>11348.36</v>
      </c>
      <c r="HM53" s="32">
        <v>11348.36</v>
      </c>
      <c r="HN53" s="124"/>
      <c r="HO53" s="32"/>
      <c r="HP53" s="32"/>
      <c r="HQ53" s="32"/>
      <c r="HR53" s="124"/>
      <c r="HS53" s="34"/>
      <c r="HT53" s="33">
        <v>3244608.79</v>
      </c>
      <c r="HU53" s="32">
        <v>2784609.33</v>
      </c>
      <c r="HV53" s="124"/>
      <c r="HW53" s="34"/>
      <c r="HX53" s="34"/>
      <c r="HY53" s="34"/>
      <c r="HZ53" s="124"/>
      <c r="IA53" s="34"/>
      <c r="IB53" s="34"/>
      <c r="IC53" s="34"/>
      <c r="ID53" s="119"/>
      <c r="IE53" s="34"/>
      <c r="IF53" s="32"/>
      <c r="IG53" s="32"/>
      <c r="IH53" s="124"/>
      <c r="II53" s="34"/>
      <c r="IJ53" s="33"/>
      <c r="IK53" s="33"/>
      <c r="IL53" s="124"/>
      <c r="IM53" s="33"/>
      <c r="IN53" s="33"/>
      <c r="IO53" s="33"/>
      <c r="IP53" s="124"/>
      <c r="IQ53" s="45"/>
      <c r="IR53" s="46"/>
      <c r="IS53" s="33"/>
      <c r="IT53" s="127"/>
      <c r="IU53" s="33"/>
      <c r="IV53" s="33"/>
      <c r="IW53" s="33"/>
      <c r="IX53" s="124"/>
      <c r="IY53" s="34">
        <v>700000</v>
      </c>
      <c r="IZ53" s="69">
        <v>700000</v>
      </c>
      <c r="JA53" s="33">
        <v>700000</v>
      </c>
      <c r="JB53" s="127"/>
      <c r="JC53" s="34"/>
      <c r="JD53" s="34"/>
      <c r="JE53" s="34"/>
      <c r="JF53" s="124"/>
      <c r="JG53" s="34"/>
      <c r="JH53" s="34"/>
      <c r="JI53" s="33"/>
      <c r="JJ53" s="127"/>
      <c r="JK53" s="34"/>
      <c r="JL53" s="34"/>
      <c r="JM53" s="34"/>
      <c r="JN53" s="127"/>
      <c r="JO53" s="34"/>
      <c r="JP53" s="34"/>
      <c r="JQ53" s="34"/>
      <c r="JR53" s="119"/>
      <c r="JS53" s="33"/>
      <c r="JT53" s="33"/>
      <c r="JU53" s="33"/>
      <c r="JV53" s="127"/>
      <c r="JW53" s="34"/>
      <c r="JX53" s="33"/>
      <c r="JY53" s="71"/>
      <c r="JZ53" s="127"/>
      <c r="KA53" s="34"/>
      <c r="KB53" s="32"/>
      <c r="KC53" s="32"/>
      <c r="KD53" s="127"/>
      <c r="KE53" s="50"/>
      <c r="KF53" s="50"/>
      <c r="KG53" s="50"/>
      <c r="KH53" s="127"/>
      <c r="KI53" s="34"/>
      <c r="KJ53" s="34"/>
      <c r="KK53" s="34"/>
      <c r="KL53" s="127"/>
      <c r="KM53" s="34"/>
      <c r="KN53" s="36"/>
      <c r="KO53" s="32"/>
      <c r="KP53" s="127"/>
      <c r="KQ53" s="50"/>
      <c r="KR53" s="50"/>
      <c r="KS53" s="50"/>
      <c r="KT53" s="127"/>
      <c r="KU53" s="50"/>
      <c r="KV53" s="50"/>
      <c r="KW53" s="50"/>
      <c r="KX53" s="127"/>
      <c r="KY53" s="34"/>
      <c r="KZ53" s="34"/>
      <c r="LA53" s="33"/>
      <c r="LB53" s="127"/>
      <c r="LC53" s="34"/>
      <c r="LD53" s="39"/>
      <c r="LE53" s="34"/>
      <c r="LF53" s="127"/>
      <c r="LG53" s="34">
        <v>1099956.2</v>
      </c>
      <c r="LH53" s="34">
        <v>1099956.2</v>
      </c>
      <c r="LI53" s="33">
        <v>0</v>
      </c>
      <c r="LJ53" s="127"/>
      <c r="LK53" s="34"/>
      <c r="LL53" s="33"/>
      <c r="LM53" s="32"/>
      <c r="LN53" s="127"/>
      <c r="LO53" s="34"/>
      <c r="LP53" s="33"/>
      <c r="LQ53" s="33"/>
      <c r="LR53" s="127"/>
      <c r="LS53" s="50"/>
      <c r="LT53" s="50"/>
      <c r="LU53" s="50"/>
      <c r="LV53" s="127"/>
      <c r="LW53" s="50"/>
      <c r="LX53" s="50"/>
      <c r="LY53" s="50"/>
      <c r="LZ53" s="127"/>
      <c r="MA53" s="34"/>
      <c r="MB53" s="34"/>
      <c r="MC53" s="34"/>
      <c r="MD53" s="127"/>
      <c r="ME53" s="40"/>
      <c r="MF53" s="50"/>
      <c r="MG53" s="50"/>
      <c r="MH53" s="127"/>
      <c r="MI53" s="40"/>
      <c r="MJ53" s="50"/>
      <c r="MK53" s="50"/>
      <c r="ML53" s="127"/>
      <c r="MM53" s="34"/>
      <c r="MN53" s="34"/>
      <c r="MO53" s="34"/>
      <c r="MP53" s="127"/>
      <c r="MQ53" s="33"/>
      <c r="MR53" s="33"/>
      <c r="MS53" s="33"/>
      <c r="MT53" s="127"/>
      <c r="MU53" s="34"/>
      <c r="MV53" s="34"/>
      <c r="MW53" s="34"/>
      <c r="MX53" s="124"/>
      <c r="MY53" s="34"/>
      <c r="MZ53" s="33"/>
      <c r="NA53" s="33"/>
      <c r="NB53" s="124"/>
      <c r="NC53" s="52">
        <f t="shared" si="4"/>
        <v>345750</v>
      </c>
      <c r="ND53" s="52">
        <f t="shared" si="4"/>
        <v>345750</v>
      </c>
      <c r="NE53" s="52">
        <f t="shared" si="4"/>
        <v>225271.38</v>
      </c>
      <c r="NF53" s="53"/>
      <c r="NG53" s="33"/>
      <c r="NH53" s="33"/>
      <c r="NI53" s="127"/>
      <c r="NJ53" s="34"/>
      <c r="NK53" s="33"/>
      <c r="NL53" s="33"/>
      <c r="NM53" s="127"/>
      <c r="NN53" s="33"/>
      <c r="NO53" s="33"/>
      <c r="NP53" s="33"/>
      <c r="NQ53" s="127"/>
      <c r="NR53" s="34"/>
      <c r="NS53" s="34"/>
      <c r="NT53" s="34"/>
      <c r="NU53" s="127"/>
      <c r="NV53" s="34"/>
      <c r="NW53" s="33"/>
      <c r="NX53" s="33"/>
      <c r="NY53" s="127"/>
      <c r="NZ53" s="34"/>
      <c r="OA53" s="34"/>
      <c r="OB53" s="33"/>
      <c r="OC53" s="127"/>
      <c r="OD53" s="34"/>
      <c r="OE53" s="34"/>
      <c r="OF53" s="33"/>
      <c r="OG53" s="127"/>
      <c r="OH53" s="34"/>
      <c r="OI53" s="34"/>
      <c r="OJ53" s="33"/>
      <c r="OK53" s="127"/>
      <c r="OL53" s="34"/>
      <c r="OM53" s="34"/>
      <c r="ON53" s="32"/>
      <c r="OO53" s="127"/>
      <c r="OP53" s="34"/>
      <c r="OQ53" s="34"/>
      <c r="OR53" s="34"/>
      <c r="OS53" s="127"/>
      <c r="OT53" s="34"/>
      <c r="OU53" s="34"/>
      <c r="OV53" s="32"/>
      <c r="OW53" s="127"/>
      <c r="OX53" s="34"/>
      <c r="OY53" s="34"/>
      <c r="OZ53" s="33"/>
      <c r="PA53" s="127"/>
      <c r="PB53" s="34"/>
      <c r="PC53" s="34"/>
      <c r="PD53" s="33"/>
      <c r="PE53" s="127"/>
      <c r="PF53" s="34"/>
      <c r="PG53" s="34"/>
      <c r="PH53" s="33"/>
      <c r="PI53" s="127"/>
      <c r="PJ53" s="34"/>
      <c r="PK53" s="33"/>
      <c r="PL53" s="32"/>
      <c r="PM53" s="127"/>
      <c r="PN53" s="34"/>
      <c r="PO53" s="33"/>
      <c r="PP53" s="33"/>
      <c r="PQ53" s="127"/>
      <c r="PR53" s="34">
        <v>345750</v>
      </c>
      <c r="PS53" s="34">
        <v>345750</v>
      </c>
      <c r="PT53" s="34">
        <v>225271.38</v>
      </c>
      <c r="PU53" s="127"/>
      <c r="PV53" s="34"/>
      <c r="PW53" s="34"/>
      <c r="PX53" s="33"/>
      <c r="PY53" s="124"/>
      <c r="PZ53" s="55">
        <f t="shared" si="5"/>
        <v>10136778.699999999</v>
      </c>
      <c r="QA53" s="55">
        <f t="shared" si="5"/>
        <v>10136778.699999999</v>
      </c>
      <c r="QB53" s="55">
        <f t="shared" si="5"/>
        <v>0</v>
      </c>
      <c r="QC53" s="53"/>
      <c r="QD53" s="53"/>
      <c r="QE53" s="32"/>
      <c r="QF53" s="127"/>
      <c r="QG53" s="34"/>
      <c r="QH53" s="34"/>
      <c r="QI53" s="34"/>
      <c r="QJ53" s="124"/>
      <c r="QK53" s="56"/>
      <c r="QL53" s="63"/>
      <c r="QM53" s="32"/>
      <c r="QN53" s="127"/>
      <c r="QO53" s="50"/>
      <c r="QP53" s="50"/>
      <c r="QQ53" s="50"/>
      <c r="QR53" s="120"/>
      <c r="QS53" s="34"/>
      <c r="QT53" s="34"/>
      <c r="QU53" s="34"/>
      <c r="QV53" s="124"/>
      <c r="QW53" s="34"/>
      <c r="QX53" s="34"/>
      <c r="QY53" s="32"/>
      <c r="QZ53" s="124"/>
      <c r="RA53" s="53"/>
      <c r="RB53" s="53"/>
      <c r="RC53" s="53"/>
      <c r="RD53" s="120"/>
      <c r="RE53" s="40"/>
      <c r="RF53" s="40"/>
      <c r="RG53" s="40"/>
      <c r="RH53" s="120"/>
      <c r="RI53" s="40">
        <v>7344469.7000000002</v>
      </c>
      <c r="RJ53" s="40">
        <v>7344469.7000000002</v>
      </c>
      <c r="RK53" s="40"/>
      <c r="RL53" s="120"/>
      <c r="RM53" s="40"/>
      <c r="RN53" s="33"/>
      <c r="RO53" s="32"/>
      <c r="RP53" s="124"/>
      <c r="RQ53" s="34"/>
      <c r="RR53" s="34"/>
      <c r="RS53" s="32"/>
      <c r="RT53" s="124"/>
      <c r="RU53" s="40"/>
      <c r="RV53" s="40"/>
      <c r="RW53" s="40"/>
      <c r="RX53" s="120"/>
      <c r="RY53" s="40">
        <v>2792309</v>
      </c>
      <c r="RZ53" s="40">
        <v>2792309</v>
      </c>
      <c r="SA53" s="32">
        <v>0</v>
      </c>
      <c r="SB53" s="124"/>
      <c r="SC53" s="40"/>
      <c r="SD53" s="40"/>
      <c r="SE53" s="32"/>
      <c r="SF53" s="124"/>
      <c r="SG53" s="40"/>
      <c r="SH53" s="40"/>
      <c r="SI53" s="32"/>
      <c r="SJ53" s="119"/>
      <c r="SK53" s="58"/>
      <c r="SL53" s="58"/>
      <c r="SM53" s="58"/>
      <c r="SN53" s="59"/>
      <c r="SO53" s="59"/>
      <c r="SP53" s="58"/>
      <c r="SQ53" s="58"/>
      <c r="SR53" s="58"/>
      <c r="SS53" s="58"/>
      <c r="ST53" s="58"/>
      <c r="SU53" s="58"/>
      <c r="SV53" s="58"/>
      <c r="SW53" s="58"/>
      <c r="SX53" s="58"/>
      <c r="SY53" s="58"/>
      <c r="SZ53" s="58"/>
      <c r="TA53" s="58"/>
      <c r="TB53" s="58"/>
      <c r="TC53" s="58"/>
      <c r="TD53" s="59"/>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5"/>
      <c r="WI53" s="5"/>
      <c r="WJ53" s="5"/>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row>
    <row r="54" spans="1:909" x14ac:dyDescent="0.25">
      <c r="A54" s="29" t="s">
        <v>410</v>
      </c>
      <c r="B54" s="30">
        <f t="shared" si="6"/>
        <v>12182192.780000001</v>
      </c>
      <c r="C54" s="30">
        <f t="shared" si="6"/>
        <v>12182192.780000001</v>
      </c>
      <c r="D54" s="30">
        <f t="shared" si="0"/>
        <v>9092689.709999999</v>
      </c>
      <c r="E54" s="31">
        <f t="shared" si="2"/>
        <v>11736442.780000001</v>
      </c>
      <c r="F54" s="31">
        <f t="shared" si="2"/>
        <v>11736442.780000001</v>
      </c>
      <c r="G54" s="31">
        <f t="shared" si="2"/>
        <v>8740585.7799999993</v>
      </c>
      <c r="H54" s="36">
        <v>7534000</v>
      </c>
      <c r="I54" s="36">
        <v>7534000</v>
      </c>
      <c r="J54" s="33">
        <v>5650501</v>
      </c>
      <c r="K54" s="124"/>
      <c r="L54" s="34"/>
      <c r="M54" s="34"/>
      <c r="N54" s="34"/>
      <c r="O54" s="124"/>
      <c r="P54" s="36">
        <v>4202442.78</v>
      </c>
      <c r="Q54" s="36">
        <v>4202442.78</v>
      </c>
      <c r="R54" s="60">
        <v>3090084.78</v>
      </c>
      <c r="S54" s="124"/>
      <c r="T54" s="34"/>
      <c r="U54" s="34"/>
      <c r="V54" s="34"/>
      <c r="W54" s="124"/>
      <c r="X54" s="38">
        <f t="shared" si="3"/>
        <v>100000</v>
      </c>
      <c r="Y54" s="38">
        <f t="shared" si="3"/>
        <v>100000</v>
      </c>
      <c r="Z54" s="38">
        <f t="shared" si="3"/>
        <v>100000</v>
      </c>
      <c r="AA54" s="32"/>
      <c r="AB54" s="33"/>
      <c r="AC54" s="33"/>
      <c r="AD54" s="124"/>
      <c r="AE54" s="34"/>
      <c r="AF54" s="33"/>
      <c r="AG54" s="33"/>
      <c r="AH54" s="124"/>
      <c r="AI54" s="33"/>
      <c r="AJ54" s="33"/>
      <c r="AK54" s="33"/>
      <c r="AL54" s="124"/>
      <c r="AM54" s="33"/>
      <c r="AN54" s="33"/>
      <c r="AO54" s="33"/>
      <c r="AP54" s="124"/>
      <c r="AQ54" s="34"/>
      <c r="AR54" s="34"/>
      <c r="AS54" s="34"/>
      <c r="AT54" s="124"/>
      <c r="AU54" s="33"/>
      <c r="AV54" s="33"/>
      <c r="AW54" s="33"/>
      <c r="AX54" s="124"/>
      <c r="AY54" s="34"/>
      <c r="AZ54" s="34"/>
      <c r="BA54" s="34"/>
      <c r="BB54" s="124"/>
      <c r="BC54" s="33"/>
      <c r="BD54" s="33"/>
      <c r="BE54" s="33"/>
      <c r="BF54" s="124"/>
      <c r="BG54" s="33"/>
      <c r="BH54" s="33"/>
      <c r="BI54" s="33"/>
      <c r="BJ54" s="124"/>
      <c r="BK54" s="34"/>
      <c r="BL54" s="34"/>
      <c r="BM54" s="34"/>
      <c r="BN54" s="124"/>
      <c r="BO54" s="33"/>
      <c r="BP54" s="33"/>
      <c r="BQ54" s="61"/>
      <c r="BR54" s="124"/>
      <c r="BS54" s="34"/>
      <c r="BT54" s="34"/>
      <c r="BU54" s="34"/>
      <c r="BV54" s="124"/>
      <c r="BW54" s="34"/>
      <c r="BX54" s="34"/>
      <c r="BY54" s="34"/>
      <c r="BZ54" s="124"/>
      <c r="CA54" s="34"/>
      <c r="CB54" s="34"/>
      <c r="CC54" s="34"/>
      <c r="CD54" s="124"/>
      <c r="CE54" s="33"/>
      <c r="CF54" s="33"/>
      <c r="CG54" s="33"/>
      <c r="CH54" s="124"/>
      <c r="CI54" s="33"/>
      <c r="CJ54" s="33"/>
      <c r="CK54" s="33"/>
      <c r="CL54" s="124"/>
      <c r="CM54" s="34"/>
      <c r="CN54" s="34"/>
      <c r="CO54" s="34"/>
      <c r="CP54" s="119"/>
      <c r="CQ54" s="34"/>
      <c r="CR54" s="34"/>
      <c r="CS54" s="34"/>
      <c r="CT54" s="119"/>
      <c r="CU54" s="34"/>
      <c r="CV54" s="33"/>
      <c r="CW54" s="33"/>
      <c r="CX54" s="124"/>
      <c r="CY54" s="41"/>
      <c r="CZ54" s="41"/>
      <c r="DA54" s="33"/>
      <c r="DB54" s="124"/>
      <c r="DC54" s="34"/>
      <c r="DD54" s="33"/>
      <c r="DE54" s="32"/>
      <c r="DF54" s="124"/>
      <c r="DG54" s="34"/>
      <c r="DH54" s="33"/>
      <c r="DI54" s="32"/>
      <c r="DJ54" s="124"/>
      <c r="DK54" s="34"/>
      <c r="DL54" s="33"/>
      <c r="DM54" s="32"/>
      <c r="DN54" s="124"/>
      <c r="DO54" s="33"/>
      <c r="DP54" s="33"/>
      <c r="DQ54" s="32"/>
      <c r="DR54" s="124"/>
      <c r="DS54" s="34"/>
      <c r="DT54" s="34"/>
      <c r="DU54" s="34"/>
      <c r="DV54" s="120"/>
      <c r="DW54" s="33"/>
      <c r="DX54" s="33"/>
      <c r="DY54" s="33"/>
      <c r="DZ54" s="124"/>
      <c r="EA54" s="33"/>
      <c r="EB54" s="33"/>
      <c r="EC54" s="33"/>
      <c r="ED54" s="124"/>
      <c r="EE54" s="33"/>
      <c r="EF54" s="33"/>
      <c r="EG54" s="33"/>
      <c r="EH54" s="124"/>
      <c r="EI54" s="32"/>
      <c r="EJ54" s="32"/>
      <c r="EK54" s="32"/>
      <c r="EL54" s="124"/>
      <c r="EM54" s="34"/>
      <c r="EN54" s="34"/>
      <c r="EO54" s="34"/>
      <c r="EP54" s="124"/>
      <c r="EQ54" s="34"/>
      <c r="ER54" s="34"/>
      <c r="ES54" s="34"/>
      <c r="ET54" s="120"/>
      <c r="EU54" s="33"/>
      <c r="EV54" s="33"/>
      <c r="EW54" s="33"/>
      <c r="EX54" s="124"/>
      <c r="EY54" s="34"/>
      <c r="EZ54" s="34"/>
      <c r="FA54" s="34"/>
      <c r="FB54" s="124"/>
      <c r="FC54" s="33"/>
      <c r="FD54" s="33"/>
      <c r="FE54" s="32"/>
      <c r="FF54" s="124"/>
      <c r="FG54" s="40"/>
      <c r="FH54" s="40"/>
      <c r="FI54" s="40"/>
      <c r="FJ54" s="124"/>
      <c r="FK54" s="40"/>
      <c r="FL54" s="40"/>
      <c r="FM54" s="40"/>
      <c r="FN54" s="124"/>
      <c r="FO54" s="33"/>
      <c r="FP54" s="33"/>
      <c r="FQ54" s="32"/>
      <c r="FR54" s="124"/>
      <c r="FS54" s="33"/>
      <c r="FT54" s="33"/>
      <c r="FU54" s="33"/>
      <c r="FV54" s="124"/>
      <c r="FW54" s="34"/>
      <c r="FX54" s="34"/>
      <c r="FY54" s="39"/>
      <c r="FZ54" s="124"/>
      <c r="GA54" s="33"/>
      <c r="GB54" s="33"/>
      <c r="GC54" s="32"/>
      <c r="GD54" s="124"/>
      <c r="GE54" s="32"/>
      <c r="GF54" s="32"/>
      <c r="GG54" s="32"/>
      <c r="GH54" s="124"/>
      <c r="GI54" s="32"/>
      <c r="GJ54" s="32"/>
      <c r="GK54" s="32"/>
      <c r="GL54" s="130"/>
      <c r="GM54" s="33"/>
      <c r="GN54" s="33"/>
      <c r="GO54" s="33"/>
      <c r="GP54" s="124"/>
      <c r="GQ54" s="40"/>
      <c r="GR54" s="37"/>
      <c r="GS54" s="32"/>
      <c r="GT54" s="124"/>
      <c r="GU54" s="34"/>
      <c r="GV54" s="33"/>
      <c r="GW54" s="32"/>
      <c r="GX54" s="130"/>
      <c r="GY54" s="33"/>
      <c r="GZ54" s="33"/>
      <c r="HA54" s="33"/>
      <c r="HB54" s="130"/>
      <c r="HC54" s="34"/>
      <c r="HD54" s="34"/>
      <c r="HE54" s="34"/>
      <c r="HF54" s="124"/>
      <c r="HG54" s="33"/>
      <c r="HH54" s="33"/>
      <c r="HI54" s="33"/>
      <c r="HJ54" s="124"/>
      <c r="HK54" s="33"/>
      <c r="HL54" s="33"/>
      <c r="HM54" s="32"/>
      <c r="HN54" s="124"/>
      <c r="HO54" s="32"/>
      <c r="HP54" s="32"/>
      <c r="HQ54" s="32"/>
      <c r="HR54" s="124"/>
      <c r="HS54" s="34"/>
      <c r="HT54" s="33"/>
      <c r="HU54" s="32"/>
      <c r="HV54" s="124"/>
      <c r="HW54" s="34"/>
      <c r="HX54" s="34"/>
      <c r="HY54" s="34"/>
      <c r="HZ54" s="124"/>
      <c r="IA54" s="34"/>
      <c r="IB54" s="34"/>
      <c r="IC54" s="34"/>
      <c r="ID54" s="119"/>
      <c r="IE54" s="34"/>
      <c r="IF54" s="32"/>
      <c r="IG54" s="32"/>
      <c r="IH54" s="124"/>
      <c r="II54" s="34"/>
      <c r="IJ54" s="33"/>
      <c r="IK54" s="33"/>
      <c r="IL54" s="124"/>
      <c r="IM54" s="33"/>
      <c r="IN54" s="33"/>
      <c r="IO54" s="33"/>
      <c r="IP54" s="124"/>
      <c r="IQ54" s="45"/>
      <c r="IR54" s="46"/>
      <c r="IS54" s="33"/>
      <c r="IT54" s="127"/>
      <c r="IU54" s="33">
        <v>100000</v>
      </c>
      <c r="IV54" s="33">
        <v>100000</v>
      </c>
      <c r="IW54" s="33">
        <v>100000</v>
      </c>
      <c r="IX54" s="124"/>
      <c r="IY54" s="34"/>
      <c r="IZ54" s="33"/>
      <c r="JA54" s="33"/>
      <c r="JB54" s="127"/>
      <c r="JC54" s="34"/>
      <c r="JD54" s="34"/>
      <c r="JE54" s="34"/>
      <c r="JF54" s="124"/>
      <c r="JG54" s="34"/>
      <c r="JH54" s="34"/>
      <c r="JI54" s="33"/>
      <c r="JJ54" s="127"/>
      <c r="JK54" s="34"/>
      <c r="JL54" s="34"/>
      <c r="JM54" s="34"/>
      <c r="JN54" s="127"/>
      <c r="JO54" s="34"/>
      <c r="JP54" s="34"/>
      <c r="JQ54" s="34"/>
      <c r="JR54" s="119"/>
      <c r="JS54" s="33"/>
      <c r="JT54" s="33"/>
      <c r="JU54" s="33"/>
      <c r="JV54" s="127"/>
      <c r="JW54" s="34"/>
      <c r="JX54" s="33"/>
      <c r="JY54" s="33"/>
      <c r="JZ54" s="127"/>
      <c r="KA54" s="34"/>
      <c r="KB54" s="32"/>
      <c r="KC54" s="32"/>
      <c r="KD54" s="127"/>
      <c r="KE54" s="50"/>
      <c r="KF54" s="50"/>
      <c r="KG54" s="50"/>
      <c r="KH54" s="127"/>
      <c r="KI54" s="34"/>
      <c r="KJ54" s="34"/>
      <c r="KK54" s="34"/>
      <c r="KL54" s="127"/>
      <c r="KM54" s="34"/>
      <c r="KN54" s="36"/>
      <c r="KO54" s="32"/>
      <c r="KP54" s="127"/>
      <c r="KQ54" s="50"/>
      <c r="KR54" s="50"/>
      <c r="KS54" s="50"/>
      <c r="KT54" s="127"/>
      <c r="KU54" s="50"/>
      <c r="KV54" s="50"/>
      <c r="KW54" s="50"/>
      <c r="KX54" s="127"/>
      <c r="KY54" s="34"/>
      <c r="KZ54" s="34"/>
      <c r="LA54" s="33"/>
      <c r="LB54" s="127"/>
      <c r="LC54" s="34"/>
      <c r="LD54" s="39"/>
      <c r="LE54" s="34"/>
      <c r="LF54" s="127"/>
      <c r="LG54" s="34"/>
      <c r="LH54" s="34"/>
      <c r="LI54" s="33"/>
      <c r="LJ54" s="127"/>
      <c r="LK54" s="34"/>
      <c r="LL54" s="33"/>
      <c r="LM54" s="32"/>
      <c r="LN54" s="127"/>
      <c r="LO54" s="34"/>
      <c r="LP54" s="33"/>
      <c r="LQ54" s="33"/>
      <c r="LR54" s="127"/>
      <c r="LS54" s="50"/>
      <c r="LT54" s="50"/>
      <c r="LU54" s="50"/>
      <c r="LV54" s="127"/>
      <c r="LW54" s="50"/>
      <c r="LX54" s="50"/>
      <c r="LY54" s="50"/>
      <c r="LZ54" s="127"/>
      <c r="MA54" s="34"/>
      <c r="MB54" s="34"/>
      <c r="MC54" s="34"/>
      <c r="MD54" s="127"/>
      <c r="ME54" s="40"/>
      <c r="MF54" s="50"/>
      <c r="MG54" s="50"/>
      <c r="MH54" s="127"/>
      <c r="MI54" s="40"/>
      <c r="MJ54" s="50"/>
      <c r="MK54" s="50"/>
      <c r="ML54" s="127"/>
      <c r="MM54" s="34"/>
      <c r="MN54" s="34"/>
      <c r="MO54" s="34"/>
      <c r="MP54" s="127"/>
      <c r="MQ54" s="33"/>
      <c r="MR54" s="33"/>
      <c r="MS54" s="33"/>
      <c r="MT54" s="127"/>
      <c r="MU54" s="34"/>
      <c r="MV54" s="34"/>
      <c r="MW54" s="34"/>
      <c r="MX54" s="124"/>
      <c r="MY54" s="34"/>
      <c r="MZ54" s="33"/>
      <c r="NA54" s="33"/>
      <c r="NB54" s="124"/>
      <c r="NC54" s="52">
        <f t="shared" si="4"/>
        <v>345750</v>
      </c>
      <c r="ND54" s="52">
        <f t="shared" si="4"/>
        <v>345750</v>
      </c>
      <c r="NE54" s="52">
        <f t="shared" si="4"/>
        <v>252103.93</v>
      </c>
      <c r="NF54" s="53"/>
      <c r="NG54" s="33"/>
      <c r="NH54" s="33"/>
      <c r="NI54" s="127"/>
      <c r="NJ54" s="34"/>
      <c r="NK54" s="33"/>
      <c r="NL54" s="33"/>
      <c r="NM54" s="127"/>
      <c r="NN54" s="33"/>
      <c r="NO54" s="33"/>
      <c r="NP54" s="33"/>
      <c r="NQ54" s="127"/>
      <c r="NR54" s="34"/>
      <c r="NS54" s="34"/>
      <c r="NT54" s="34"/>
      <c r="NU54" s="127"/>
      <c r="NV54" s="34"/>
      <c r="NW54" s="33"/>
      <c r="NX54" s="33"/>
      <c r="NY54" s="127"/>
      <c r="NZ54" s="34"/>
      <c r="OA54" s="34"/>
      <c r="OB54" s="33"/>
      <c r="OC54" s="127"/>
      <c r="OD54" s="34"/>
      <c r="OE54" s="34"/>
      <c r="OF54" s="33"/>
      <c r="OG54" s="127"/>
      <c r="OH54" s="34"/>
      <c r="OI54" s="34"/>
      <c r="OJ54" s="33"/>
      <c r="OK54" s="127"/>
      <c r="OL54" s="34"/>
      <c r="OM54" s="34"/>
      <c r="ON54" s="32"/>
      <c r="OO54" s="127"/>
      <c r="OP54" s="34"/>
      <c r="OQ54" s="34"/>
      <c r="OR54" s="34"/>
      <c r="OS54" s="127"/>
      <c r="OT54" s="34"/>
      <c r="OU54" s="34"/>
      <c r="OV54" s="32"/>
      <c r="OW54" s="127"/>
      <c r="OX54" s="34"/>
      <c r="OY54" s="34"/>
      <c r="OZ54" s="33"/>
      <c r="PA54" s="127"/>
      <c r="PB54" s="34"/>
      <c r="PC54" s="34"/>
      <c r="PD54" s="33"/>
      <c r="PE54" s="127"/>
      <c r="PF54" s="34"/>
      <c r="PG54" s="34"/>
      <c r="PH54" s="33"/>
      <c r="PI54" s="127"/>
      <c r="PJ54" s="34"/>
      <c r="PK54" s="33"/>
      <c r="PL54" s="32"/>
      <c r="PM54" s="127"/>
      <c r="PN54" s="34"/>
      <c r="PO54" s="33"/>
      <c r="PP54" s="33"/>
      <c r="PQ54" s="127"/>
      <c r="PR54" s="34">
        <v>345750</v>
      </c>
      <c r="PS54" s="34">
        <v>345750</v>
      </c>
      <c r="PT54" s="34">
        <v>252103.93</v>
      </c>
      <c r="PU54" s="127"/>
      <c r="PV54" s="34"/>
      <c r="PW54" s="34"/>
      <c r="PX54" s="33"/>
      <c r="PY54" s="124"/>
      <c r="PZ54" s="55">
        <f t="shared" si="5"/>
        <v>0</v>
      </c>
      <c r="QA54" s="55">
        <f t="shared" si="5"/>
        <v>0</v>
      </c>
      <c r="QB54" s="55">
        <f t="shared" si="5"/>
        <v>0</v>
      </c>
      <c r="QC54" s="53"/>
      <c r="QD54" s="53"/>
      <c r="QE54" s="32"/>
      <c r="QF54" s="127"/>
      <c r="QG54" s="34"/>
      <c r="QH54" s="34"/>
      <c r="QI54" s="34"/>
      <c r="QJ54" s="124"/>
      <c r="QK54" s="56"/>
      <c r="QL54" s="63"/>
      <c r="QM54" s="32"/>
      <c r="QN54" s="127"/>
      <c r="QO54" s="50"/>
      <c r="QP54" s="50"/>
      <c r="QQ54" s="50"/>
      <c r="QR54" s="120"/>
      <c r="QS54" s="34"/>
      <c r="QT54" s="34"/>
      <c r="QU54" s="34"/>
      <c r="QV54" s="124"/>
      <c r="QW54" s="34"/>
      <c r="QX54" s="34"/>
      <c r="QY54" s="32"/>
      <c r="QZ54" s="124"/>
      <c r="RA54" s="53"/>
      <c r="RB54" s="53"/>
      <c r="RC54" s="53"/>
      <c r="RD54" s="120"/>
      <c r="RE54" s="40"/>
      <c r="RF54" s="40"/>
      <c r="RG54" s="40"/>
      <c r="RH54" s="120"/>
      <c r="RI54" s="40"/>
      <c r="RJ54" s="40"/>
      <c r="RK54" s="40"/>
      <c r="RL54" s="120"/>
      <c r="RM54" s="40"/>
      <c r="RN54" s="33"/>
      <c r="RO54" s="32"/>
      <c r="RP54" s="124"/>
      <c r="RQ54" s="34"/>
      <c r="RR54" s="34"/>
      <c r="RS54" s="32"/>
      <c r="RT54" s="124"/>
      <c r="RU54" s="40"/>
      <c r="RV54" s="40"/>
      <c r="RW54" s="40"/>
      <c r="RX54" s="120"/>
      <c r="RY54" s="40"/>
      <c r="RZ54" s="40"/>
      <c r="SA54" s="32"/>
      <c r="SB54" s="124"/>
      <c r="SC54" s="40"/>
      <c r="SD54" s="40"/>
      <c r="SE54" s="32"/>
      <c r="SF54" s="124"/>
      <c r="SG54" s="40"/>
      <c r="SH54" s="40"/>
      <c r="SI54" s="32"/>
      <c r="SJ54" s="119"/>
      <c r="SK54" s="58"/>
      <c r="SL54" s="58"/>
      <c r="SM54" s="58"/>
      <c r="SN54" s="59"/>
      <c r="SO54" s="59"/>
      <c r="SP54" s="58"/>
      <c r="SQ54" s="58"/>
      <c r="SR54" s="58"/>
      <c r="SS54" s="58"/>
      <c r="ST54" s="58"/>
      <c r="SU54" s="58"/>
      <c r="SV54" s="58"/>
      <c r="SW54" s="58"/>
      <c r="SX54" s="58"/>
      <c r="SY54" s="58"/>
      <c r="SZ54" s="58"/>
      <c r="TA54" s="58"/>
      <c r="TB54" s="58"/>
      <c r="TC54" s="58"/>
      <c r="TD54" s="59"/>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5"/>
      <c r="WI54" s="5"/>
      <c r="WJ54" s="5"/>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row>
    <row r="55" spans="1:909" x14ac:dyDescent="0.25">
      <c r="A55" s="29" t="s">
        <v>411</v>
      </c>
      <c r="B55" s="30">
        <f t="shared" si="6"/>
        <v>6634771.9000000004</v>
      </c>
      <c r="C55" s="30">
        <f t="shared" si="6"/>
        <v>6634771.9000000004</v>
      </c>
      <c r="D55" s="30">
        <f t="shared" si="0"/>
        <v>5200647.04</v>
      </c>
      <c r="E55" s="31">
        <f t="shared" si="2"/>
        <v>5451472.75</v>
      </c>
      <c r="F55" s="31">
        <f t="shared" si="2"/>
        <v>5451472.75</v>
      </c>
      <c r="G55" s="31">
        <f t="shared" si="2"/>
        <v>4063882.75</v>
      </c>
      <c r="H55" s="36">
        <v>4187000</v>
      </c>
      <c r="I55" s="36">
        <v>4187000</v>
      </c>
      <c r="J55" s="33">
        <v>3140252</v>
      </c>
      <c r="K55" s="124"/>
      <c r="L55" s="34"/>
      <c r="M55" s="34"/>
      <c r="N55" s="34"/>
      <c r="O55" s="124"/>
      <c r="P55" s="36">
        <v>1264472.75</v>
      </c>
      <c r="Q55" s="36">
        <v>1264472.75</v>
      </c>
      <c r="R55" s="60">
        <v>923630.75</v>
      </c>
      <c r="S55" s="124"/>
      <c r="T55" s="34"/>
      <c r="U55" s="34"/>
      <c r="V55" s="34"/>
      <c r="W55" s="124"/>
      <c r="X55" s="38">
        <f t="shared" si="3"/>
        <v>1044999.15</v>
      </c>
      <c r="Y55" s="38">
        <f t="shared" si="3"/>
        <v>1044999.15</v>
      </c>
      <c r="Z55" s="38">
        <f t="shared" si="3"/>
        <v>1044997.1900000001</v>
      </c>
      <c r="AA55" s="32"/>
      <c r="AB55" s="33"/>
      <c r="AC55" s="33"/>
      <c r="AD55" s="124"/>
      <c r="AE55" s="34"/>
      <c r="AF55" s="33"/>
      <c r="AG55" s="33"/>
      <c r="AH55" s="124"/>
      <c r="AI55" s="33"/>
      <c r="AJ55" s="33"/>
      <c r="AK55" s="33"/>
      <c r="AL55" s="124"/>
      <c r="AM55" s="33"/>
      <c r="AN55" s="33"/>
      <c r="AO55" s="33"/>
      <c r="AP55" s="124"/>
      <c r="AQ55" s="34"/>
      <c r="AR55" s="34"/>
      <c r="AS55" s="34"/>
      <c r="AT55" s="124"/>
      <c r="AU55" s="33"/>
      <c r="AV55" s="33"/>
      <c r="AW55" s="33"/>
      <c r="AX55" s="124"/>
      <c r="AY55" s="34"/>
      <c r="AZ55" s="34"/>
      <c r="BA55" s="34"/>
      <c r="BB55" s="124"/>
      <c r="BC55" s="33"/>
      <c r="BD55" s="33"/>
      <c r="BE55" s="33"/>
      <c r="BF55" s="124"/>
      <c r="BG55" s="33"/>
      <c r="BH55" s="33"/>
      <c r="BI55" s="33"/>
      <c r="BJ55" s="124"/>
      <c r="BK55" s="34"/>
      <c r="BL55" s="34"/>
      <c r="BM55" s="34"/>
      <c r="BN55" s="124"/>
      <c r="BO55" s="33"/>
      <c r="BP55" s="33"/>
      <c r="BQ55" s="61"/>
      <c r="BR55" s="124"/>
      <c r="BS55" s="34"/>
      <c r="BT55" s="34"/>
      <c r="BU55" s="34"/>
      <c r="BV55" s="124"/>
      <c r="BW55" s="34"/>
      <c r="BX55" s="34"/>
      <c r="BY55" s="34"/>
      <c r="BZ55" s="124"/>
      <c r="CA55" s="34"/>
      <c r="CB55" s="34"/>
      <c r="CC55" s="34"/>
      <c r="CD55" s="124"/>
      <c r="CE55" s="33"/>
      <c r="CF55" s="33"/>
      <c r="CG55" s="33"/>
      <c r="CH55" s="124"/>
      <c r="CI55" s="33"/>
      <c r="CJ55" s="33"/>
      <c r="CK55" s="33"/>
      <c r="CL55" s="124"/>
      <c r="CM55" s="34"/>
      <c r="CN55" s="34"/>
      <c r="CO55" s="34"/>
      <c r="CP55" s="119"/>
      <c r="CQ55" s="34"/>
      <c r="CR55" s="34"/>
      <c r="CS55" s="34"/>
      <c r="CT55" s="119"/>
      <c r="CU55" s="34"/>
      <c r="CV55" s="33"/>
      <c r="CW55" s="33"/>
      <c r="CX55" s="124"/>
      <c r="CY55" s="41"/>
      <c r="CZ55" s="41"/>
      <c r="DA55" s="33"/>
      <c r="DB55" s="124"/>
      <c r="DC55" s="34"/>
      <c r="DD55" s="33"/>
      <c r="DE55" s="32"/>
      <c r="DF55" s="124"/>
      <c r="DG55" s="34"/>
      <c r="DH55" s="33"/>
      <c r="DI55" s="32"/>
      <c r="DJ55" s="124"/>
      <c r="DK55" s="34"/>
      <c r="DL55" s="33"/>
      <c r="DM55" s="32"/>
      <c r="DN55" s="124"/>
      <c r="DO55" s="33"/>
      <c r="DP55" s="33"/>
      <c r="DQ55" s="32"/>
      <c r="DR55" s="124"/>
      <c r="DS55" s="34"/>
      <c r="DT55" s="34"/>
      <c r="DU55" s="34"/>
      <c r="DV55" s="120"/>
      <c r="DW55" s="33"/>
      <c r="DX55" s="33"/>
      <c r="DY55" s="33"/>
      <c r="DZ55" s="124"/>
      <c r="EA55" s="33"/>
      <c r="EB55" s="33"/>
      <c r="EC55" s="33"/>
      <c r="ED55" s="124"/>
      <c r="EE55" s="33"/>
      <c r="EF55" s="33"/>
      <c r="EG55" s="33"/>
      <c r="EH55" s="124"/>
      <c r="EI55" s="32"/>
      <c r="EJ55" s="32"/>
      <c r="EK55" s="32"/>
      <c r="EL55" s="124"/>
      <c r="EM55" s="34"/>
      <c r="EN55" s="34"/>
      <c r="EO55" s="34"/>
      <c r="EP55" s="124"/>
      <c r="EQ55" s="34"/>
      <c r="ER55" s="34"/>
      <c r="ES55" s="34"/>
      <c r="ET55" s="120"/>
      <c r="EU55" s="33">
        <v>509999.15</v>
      </c>
      <c r="EV55" s="33">
        <v>509999.15</v>
      </c>
      <c r="EW55" s="33">
        <v>509999.15</v>
      </c>
      <c r="EX55" s="124"/>
      <c r="EY55" s="34"/>
      <c r="EZ55" s="34"/>
      <c r="FA55" s="34"/>
      <c r="FB55" s="124"/>
      <c r="FC55" s="33"/>
      <c r="FD55" s="33"/>
      <c r="FE55" s="32"/>
      <c r="FF55" s="124"/>
      <c r="FG55" s="40"/>
      <c r="FH55" s="40"/>
      <c r="FI55" s="40"/>
      <c r="FJ55" s="124"/>
      <c r="FK55" s="40"/>
      <c r="FL55" s="40"/>
      <c r="FM55" s="40"/>
      <c r="FN55" s="124"/>
      <c r="FO55" s="33"/>
      <c r="FP55" s="33"/>
      <c r="FQ55" s="32"/>
      <c r="FR55" s="124"/>
      <c r="FS55" s="33"/>
      <c r="FT55" s="33"/>
      <c r="FU55" s="33"/>
      <c r="FV55" s="124"/>
      <c r="FW55" s="34"/>
      <c r="FX55" s="34"/>
      <c r="FY55" s="39"/>
      <c r="FZ55" s="124"/>
      <c r="GA55" s="33"/>
      <c r="GB55" s="33"/>
      <c r="GC55" s="32"/>
      <c r="GD55" s="124"/>
      <c r="GE55" s="32"/>
      <c r="GF55" s="32"/>
      <c r="GG55" s="32"/>
      <c r="GH55" s="124"/>
      <c r="GI55" s="32"/>
      <c r="GJ55" s="32"/>
      <c r="GK55" s="32"/>
      <c r="GL55" s="130"/>
      <c r="GM55" s="33"/>
      <c r="GN55" s="33"/>
      <c r="GO55" s="33"/>
      <c r="GP55" s="124"/>
      <c r="GQ55" s="40"/>
      <c r="GR55" s="37"/>
      <c r="GS55" s="72"/>
      <c r="GT55" s="124"/>
      <c r="GU55" s="34"/>
      <c r="GV55" s="33"/>
      <c r="GW55" s="32"/>
      <c r="GX55" s="130"/>
      <c r="GY55" s="33"/>
      <c r="GZ55" s="33"/>
      <c r="HA55" s="33"/>
      <c r="HB55" s="130"/>
      <c r="HC55" s="34"/>
      <c r="HD55" s="34"/>
      <c r="HE55" s="34"/>
      <c r="HF55" s="124"/>
      <c r="HG55" s="33"/>
      <c r="HH55" s="33"/>
      <c r="HI55" s="33"/>
      <c r="HJ55" s="124"/>
      <c r="HK55" s="33"/>
      <c r="HL55" s="33"/>
      <c r="HM55" s="32"/>
      <c r="HN55" s="124"/>
      <c r="HO55" s="32">
        <v>535000</v>
      </c>
      <c r="HP55" s="32">
        <v>535000</v>
      </c>
      <c r="HQ55" s="32">
        <v>534998.04</v>
      </c>
      <c r="HR55" s="124"/>
      <c r="HS55" s="34"/>
      <c r="HT55" s="33"/>
      <c r="HU55" s="32"/>
      <c r="HV55" s="124"/>
      <c r="HW55" s="34"/>
      <c r="HX55" s="34"/>
      <c r="HY55" s="34"/>
      <c r="HZ55" s="124"/>
      <c r="IA55" s="34"/>
      <c r="IB55" s="34"/>
      <c r="IC55" s="34"/>
      <c r="ID55" s="119"/>
      <c r="IE55" s="34"/>
      <c r="IF55" s="32"/>
      <c r="IG55" s="32"/>
      <c r="IH55" s="124"/>
      <c r="II55" s="34"/>
      <c r="IJ55" s="33"/>
      <c r="IK55" s="33"/>
      <c r="IL55" s="124"/>
      <c r="IM55" s="33"/>
      <c r="IN55" s="33"/>
      <c r="IO55" s="33"/>
      <c r="IP55" s="124"/>
      <c r="IQ55" s="45"/>
      <c r="IR55" s="46"/>
      <c r="IS55" s="33"/>
      <c r="IT55" s="127"/>
      <c r="IU55" s="33"/>
      <c r="IV55" s="33"/>
      <c r="IW55" s="33"/>
      <c r="IX55" s="124"/>
      <c r="IY55" s="34"/>
      <c r="IZ55" s="33"/>
      <c r="JA55" s="33"/>
      <c r="JB55" s="127"/>
      <c r="JC55" s="34"/>
      <c r="JD55" s="34"/>
      <c r="JE55" s="34"/>
      <c r="JF55" s="124"/>
      <c r="JG55" s="34"/>
      <c r="JH55" s="34"/>
      <c r="JI55" s="33"/>
      <c r="JJ55" s="127"/>
      <c r="JK55" s="34"/>
      <c r="JL55" s="34"/>
      <c r="JM55" s="34"/>
      <c r="JN55" s="127"/>
      <c r="JO55" s="34"/>
      <c r="JP55" s="34"/>
      <c r="JQ55" s="34"/>
      <c r="JR55" s="119"/>
      <c r="JS55" s="33"/>
      <c r="JT55" s="33"/>
      <c r="JU55" s="33"/>
      <c r="JV55" s="127"/>
      <c r="JW55" s="34"/>
      <c r="JX55" s="33"/>
      <c r="JY55" s="33"/>
      <c r="JZ55" s="127"/>
      <c r="KA55" s="34"/>
      <c r="KB55" s="32"/>
      <c r="KC55" s="32"/>
      <c r="KD55" s="127"/>
      <c r="KE55" s="50"/>
      <c r="KF55" s="50"/>
      <c r="KG55" s="50"/>
      <c r="KH55" s="127"/>
      <c r="KI55" s="34"/>
      <c r="KJ55" s="34"/>
      <c r="KK55" s="34"/>
      <c r="KL55" s="127"/>
      <c r="KM55" s="34"/>
      <c r="KN55" s="36"/>
      <c r="KO55" s="32"/>
      <c r="KP55" s="127"/>
      <c r="KQ55" s="50"/>
      <c r="KR55" s="50"/>
      <c r="KS55" s="50"/>
      <c r="KT55" s="127"/>
      <c r="KU55" s="50"/>
      <c r="KV55" s="50"/>
      <c r="KW55" s="50"/>
      <c r="KX55" s="127"/>
      <c r="KY55" s="34"/>
      <c r="KZ55" s="34"/>
      <c r="LA55" s="33"/>
      <c r="LB55" s="127"/>
      <c r="LC55" s="34"/>
      <c r="LD55" s="39"/>
      <c r="LE55" s="34"/>
      <c r="LF55" s="127"/>
      <c r="LG55" s="34"/>
      <c r="LH55" s="34"/>
      <c r="LI55" s="33"/>
      <c r="LJ55" s="127"/>
      <c r="LK55" s="34"/>
      <c r="LL55" s="33"/>
      <c r="LM55" s="32"/>
      <c r="LN55" s="127"/>
      <c r="LO55" s="34"/>
      <c r="LP55" s="33"/>
      <c r="LQ55" s="33"/>
      <c r="LR55" s="127"/>
      <c r="LS55" s="50"/>
      <c r="LT55" s="50"/>
      <c r="LU55" s="50"/>
      <c r="LV55" s="127"/>
      <c r="LW55" s="50"/>
      <c r="LX55" s="50"/>
      <c r="LY55" s="50"/>
      <c r="LZ55" s="127"/>
      <c r="MA55" s="34"/>
      <c r="MB55" s="34"/>
      <c r="MC55" s="34"/>
      <c r="MD55" s="127"/>
      <c r="ME55" s="40"/>
      <c r="MF55" s="50"/>
      <c r="MG55" s="50"/>
      <c r="MH55" s="127"/>
      <c r="MI55" s="40"/>
      <c r="MJ55" s="50"/>
      <c r="MK55" s="50"/>
      <c r="ML55" s="127"/>
      <c r="MM55" s="34"/>
      <c r="MN55" s="34"/>
      <c r="MO55" s="34"/>
      <c r="MP55" s="127"/>
      <c r="MQ55" s="33"/>
      <c r="MR55" s="33"/>
      <c r="MS55" s="33"/>
      <c r="MT55" s="127"/>
      <c r="MU55" s="34"/>
      <c r="MV55" s="34"/>
      <c r="MW55" s="34"/>
      <c r="MX55" s="124"/>
      <c r="MY55" s="34"/>
      <c r="MZ55" s="33"/>
      <c r="NA55" s="33"/>
      <c r="NB55" s="124"/>
      <c r="NC55" s="52">
        <f t="shared" si="4"/>
        <v>138300</v>
      </c>
      <c r="ND55" s="52">
        <f t="shared" si="4"/>
        <v>138300</v>
      </c>
      <c r="NE55" s="52">
        <f t="shared" si="4"/>
        <v>91767.1</v>
      </c>
      <c r="NF55" s="53"/>
      <c r="NG55" s="33"/>
      <c r="NH55" s="33"/>
      <c r="NI55" s="127"/>
      <c r="NJ55" s="34"/>
      <c r="NK55" s="33"/>
      <c r="NL55" s="33"/>
      <c r="NM55" s="127"/>
      <c r="NN55" s="33"/>
      <c r="NO55" s="33"/>
      <c r="NP55" s="33"/>
      <c r="NQ55" s="127"/>
      <c r="NR55" s="34"/>
      <c r="NS55" s="34"/>
      <c r="NT55" s="34"/>
      <c r="NU55" s="127"/>
      <c r="NV55" s="34"/>
      <c r="NW55" s="33"/>
      <c r="NX55" s="33"/>
      <c r="NY55" s="127"/>
      <c r="NZ55" s="34"/>
      <c r="OA55" s="34"/>
      <c r="OB55" s="33"/>
      <c r="OC55" s="127"/>
      <c r="OD55" s="34"/>
      <c r="OE55" s="34"/>
      <c r="OF55" s="33"/>
      <c r="OG55" s="127"/>
      <c r="OH55" s="34"/>
      <c r="OI55" s="34"/>
      <c r="OJ55" s="33"/>
      <c r="OK55" s="127"/>
      <c r="OL55" s="34"/>
      <c r="OM55" s="34"/>
      <c r="ON55" s="32"/>
      <c r="OO55" s="127"/>
      <c r="OP55" s="34"/>
      <c r="OQ55" s="34"/>
      <c r="OR55" s="34"/>
      <c r="OS55" s="127"/>
      <c r="OT55" s="34"/>
      <c r="OU55" s="34"/>
      <c r="OV55" s="32"/>
      <c r="OW55" s="127"/>
      <c r="OX55" s="34"/>
      <c r="OY55" s="34"/>
      <c r="OZ55" s="33"/>
      <c r="PA55" s="127"/>
      <c r="PB55" s="34"/>
      <c r="PC55" s="34"/>
      <c r="PD55" s="33"/>
      <c r="PE55" s="127"/>
      <c r="PF55" s="34"/>
      <c r="PG55" s="34"/>
      <c r="PH55" s="33"/>
      <c r="PI55" s="127"/>
      <c r="PJ55" s="34"/>
      <c r="PK55" s="33"/>
      <c r="PL55" s="32"/>
      <c r="PM55" s="127"/>
      <c r="PN55" s="34"/>
      <c r="PO55" s="33"/>
      <c r="PP55" s="33"/>
      <c r="PQ55" s="127"/>
      <c r="PR55" s="34">
        <v>138300</v>
      </c>
      <c r="PS55" s="34">
        <v>138300</v>
      </c>
      <c r="PT55" s="34">
        <v>91767.1</v>
      </c>
      <c r="PU55" s="127"/>
      <c r="PV55" s="34"/>
      <c r="PW55" s="34"/>
      <c r="PX55" s="33"/>
      <c r="PY55" s="124"/>
      <c r="PZ55" s="55">
        <f t="shared" si="5"/>
        <v>0</v>
      </c>
      <c r="QA55" s="55">
        <f t="shared" si="5"/>
        <v>0</v>
      </c>
      <c r="QB55" s="55">
        <f t="shared" si="5"/>
        <v>0</v>
      </c>
      <c r="QC55" s="53"/>
      <c r="QD55" s="53"/>
      <c r="QE55" s="32"/>
      <c r="QF55" s="127"/>
      <c r="QG55" s="34"/>
      <c r="QH55" s="34"/>
      <c r="QI55" s="34"/>
      <c r="QJ55" s="124"/>
      <c r="QK55" s="56"/>
      <c r="QL55" s="63"/>
      <c r="QM55" s="32"/>
      <c r="QN55" s="127"/>
      <c r="QO55" s="50"/>
      <c r="QP55" s="50"/>
      <c r="QQ55" s="50"/>
      <c r="QR55" s="120"/>
      <c r="QS55" s="34"/>
      <c r="QT55" s="34"/>
      <c r="QU55" s="34"/>
      <c r="QV55" s="124"/>
      <c r="QW55" s="34"/>
      <c r="QX55" s="34"/>
      <c r="QY55" s="32"/>
      <c r="QZ55" s="124"/>
      <c r="RA55" s="53"/>
      <c r="RB55" s="53"/>
      <c r="RC55" s="53"/>
      <c r="RD55" s="120"/>
      <c r="RE55" s="40"/>
      <c r="RF55" s="40"/>
      <c r="RG55" s="40"/>
      <c r="RH55" s="120"/>
      <c r="RI55" s="40"/>
      <c r="RJ55" s="40"/>
      <c r="RK55" s="40"/>
      <c r="RL55" s="120"/>
      <c r="RM55" s="40"/>
      <c r="RN55" s="33"/>
      <c r="RO55" s="32"/>
      <c r="RP55" s="124"/>
      <c r="RQ55" s="34"/>
      <c r="RR55" s="34"/>
      <c r="RS55" s="32"/>
      <c r="RT55" s="124"/>
      <c r="RU55" s="40"/>
      <c r="RV55" s="40"/>
      <c r="RW55" s="40"/>
      <c r="RX55" s="120"/>
      <c r="RY55" s="40"/>
      <c r="RZ55" s="40"/>
      <c r="SA55" s="32"/>
      <c r="SB55" s="124"/>
      <c r="SC55" s="40"/>
      <c r="SD55" s="40"/>
      <c r="SE55" s="32"/>
      <c r="SF55" s="124"/>
      <c r="SG55" s="40"/>
      <c r="SH55" s="40"/>
      <c r="SI55" s="32"/>
      <c r="SJ55" s="119"/>
      <c r="SK55" s="58"/>
      <c r="SL55" s="58"/>
      <c r="SM55" s="58"/>
      <c r="SN55" s="59"/>
      <c r="SO55" s="59"/>
      <c r="SP55" s="58"/>
      <c r="SQ55" s="58"/>
      <c r="SR55" s="58"/>
      <c r="SS55" s="58"/>
      <c r="ST55" s="58"/>
      <c r="SU55" s="58"/>
      <c r="SV55" s="58"/>
      <c r="SW55" s="58"/>
      <c r="SX55" s="58"/>
      <c r="SY55" s="58"/>
      <c r="SZ55" s="58"/>
      <c r="TA55" s="58"/>
      <c r="TB55" s="58"/>
      <c r="TC55" s="58"/>
      <c r="TD55" s="59"/>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5"/>
      <c r="WI55" s="5"/>
      <c r="WJ55" s="5"/>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row>
    <row r="56" spans="1:909" x14ac:dyDescent="0.25">
      <c r="A56" s="29" t="s">
        <v>412</v>
      </c>
      <c r="B56" s="30">
        <f t="shared" si="6"/>
        <v>5532772.7300000004</v>
      </c>
      <c r="C56" s="30">
        <f t="shared" si="6"/>
        <v>5532772.7300000004</v>
      </c>
      <c r="D56" s="30">
        <f t="shared" si="0"/>
        <v>3540363.31</v>
      </c>
      <c r="E56" s="31">
        <f t="shared" si="2"/>
        <v>4627886.7300000004</v>
      </c>
      <c r="F56" s="31">
        <f t="shared" si="2"/>
        <v>4627886.7300000004</v>
      </c>
      <c r="G56" s="31">
        <f t="shared" si="2"/>
        <v>3449693.73</v>
      </c>
      <c r="H56" s="36">
        <v>3499400</v>
      </c>
      <c r="I56" s="36">
        <v>3499400</v>
      </c>
      <c r="J56" s="33">
        <v>2624552</v>
      </c>
      <c r="K56" s="124"/>
      <c r="L56" s="34"/>
      <c r="M56" s="34"/>
      <c r="N56" s="34"/>
      <c r="O56" s="124"/>
      <c r="P56" s="36">
        <v>1128486.73</v>
      </c>
      <c r="Q56" s="36">
        <v>1128486.73</v>
      </c>
      <c r="R56" s="60">
        <v>825141.73</v>
      </c>
      <c r="S56" s="124"/>
      <c r="T56" s="34"/>
      <c r="U56" s="34"/>
      <c r="V56" s="34"/>
      <c r="W56" s="124"/>
      <c r="X56" s="38">
        <f t="shared" si="3"/>
        <v>766586</v>
      </c>
      <c r="Y56" s="38">
        <f t="shared" si="3"/>
        <v>766586</v>
      </c>
      <c r="Z56" s="38">
        <f t="shared" si="3"/>
        <v>0</v>
      </c>
      <c r="AA56" s="32"/>
      <c r="AB56" s="33"/>
      <c r="AC56" s="33"/>
      <c r="AD56" s="124"/>
      <c r="AE56" s="34"/>
      <c r="AF56" s="33"/>
      <c r="AG56" s="33"/>
      <c r="AH56" s="124"/>
      <c r="AI56" s="33"/>
      <c r="AJ56" s="33"/>
      <c r="AK56" s="33"/>
      <c r="AL56" s="124"/>
      <c r="AM56" s="33"/>
      <c r="AN56" s="33"/>
      <c r="AO56" s="33"/>
      <c r="AP56" s="124"/>
      <c r="AQ56" s="34"/>
      <c r="AR56" s="34"/>
      <c r="AS56" s="34"/>
      <c r="AT56" s="124"/>
      <c r="AU56" s="33"/>
      <c r="AV56" s="33"/>
      <c r="AW56" s="33"/>
      <c r="AX56" s="124"/>
      <c r="AY56" s="34"/>
      <c r="AZ56" s="34"/>
      <c r="BA56" s="34"/>
      <c r="BB56" s="124"/>
      <c r="BC56" s="33"/>
      <c r="BD56" s="33"/>
      <c r="BE56" s="33"/>
      <c r="BF56" s="124"/>
      <c r="BG56" s="33"/>
      <c r="BH56" s="33"/>
      <c r="BI56" s="33"/>
      <c r="BJ56" s="124"/>
      <c r="BK56" s="34"/>
      <c r="BL56" s="34"/>
      <c r="BM56" s="34"/>
      <c r="BN56" s="124"/>
      <c r="BO56" s="33"/>
      <c r="BP56" s="33"/>
      <c r="BQ56" s="61"/>
      <c r="BR56" s="124"/>
      <c r="BS56" s="34"/>
      <c r="BT56" s="34"/>
      <c r="BU56" s="34"/>
      <c r="BV56" s="124"/>
      <c r="BW56" s="34"/>
      <c r="BX56" s="34"/>
      <c r="BY56" s="34"/>
      <c r="BZ56" s="124"/>
      <c r="CA56" s="34"/>
      <c r="CB56" s="34"/>
      <c r="CC56" s="34"/>
      <c r="CD56" s="124"/>
      <c r="CE56" s="33"/>
      <c r="CF56" s="33"/>
      <c r="CG56" s="33"/>
      <c r="CH56" s="124"/>
      <c r="CI56" s="33"/>
      <c r="CJ56" s="33"/>
      <c r="CK56" s="33"/>
      <c r="CL56" s="124"/>
      <c r="CM56" s="34"/>
      <c r="CN56" s="34"/>
      <c r="CO56" s="34"/>
      <c r="CP56" s="119"/>
      <c r="CQ56" s="34"/>
      <c r="CR56" s="34"/>
      <c r="CS56" s="34"/>
      <c r="CT56" s="119"/>
      <c r="CU56" s="34"/>
      <c r="CV56" s="33"/>
      <c r="CW56" s="33"/>
      <c r="CX56" s="124"/>
      <c r="CY56" s="41"/>
      <c r="CZ56" s="41"/>
      <c r="DA56" s="33"/>
      <c r="DB56" s="124"/>
      <c r="DC56" s="34"/>
      <c r="DD56" s="33"/>
      <c r="DE56" s="32"/>
      <c r="DF56" s="124"/>
      <c r="DG56" s="34"/>
      <c r="DH56" s="33"/>
      <c r="DI56" s="32"/>
      <c r="DJ56" s="124"/>
      <c r="DK56" s="34"/>
      <c r="DL56" s="33"/>
      <c r="DM56" s="32"/>
      <c r="DN56" s="124"/>
      <c r="DO56" s="33"/>
      <c r="DP56" s="33"/>
      <c r="DQ56" s="32"/>
      <c r="DR56" s="124"/>
      <c r="DS56" s="34"/>
      <c r="DT56" s="34"/>
      <c r="DU56" s="34"/>
      <c r="DV56" s="120"/>
      <c r="DW56" s="33"/>
      <c r="DX56" s="33"/>
      <c r="DY56" s="33"/>
      <c r="DZ56" s="124"/>
      <c r="EA56" s="33"/>
      <c r="EB56" s="33"/>
      <c r="EC56" s="33"/>
      <c r="ED56" s="124"/>
      <c r="EE56" s="33"/>
      <c r="EF56" s="33"/>
      <c r="EG56" s="33"/>
      <c r="EH56" s="124"/>
      <c r="EI56" s="32"/>
      <c r="EJ56" s="32"/>
      <c r="EK56" s="32"/>
      <c r="EL56" s="124"/>
      <c r="EM56" s="34"/>
      <c r="EN56" s="34"/>
      <c r="EO56" s="34"/>
      <c r="EP56" s="124"/>
      <c r="EQ56" s="34"/>
      <c r="ER56" s="34"/>
      <c r="ES56" s="34"/>
      <c r="ET56" s="120"/>
      <c r="EU56" s="33">
        <v>766586</v>
      </c>
      <c r="EV56" s="33">
        <v>766586</v>
      </c>
      <c r="EW56" s="33"/>
      <c r="EX56" s="124"/>
      <c r="EY56" s="34"/>
      <c r="EZ56" s="34"/>
      <c r="FA56" s="34"/>
      <c r="FB56" s="124"/>
      <c r="FC56" s="33"/>
      <c r="FD56" s="33"/>
      <c r="FE56" s="32"/>
      <c r="FF56" s="124"/>
      <c r="FG56" s="40"/>
      <c r="FH56" s="40"/>
      <c r="FI56" s="40"/>
      <c r="FJ56" s="124"/>
      <c r="FK56" s="40"/>
      <c r="FL56" s="40"/>
      <c r="FM56" s="40"/>
      <c r="FN56" s="124"/>
      <c r="FO56" s="33"/>
      <c r="FP56" s="33"/>
      <c r="FQ56" s="32"/>
      <c r="FR56" s="124"/>
      <c r="FS56" s="33"/>
      <c r="FT56" s="33"/>
      <c r="FU56" s="33"/>
      <c r="FV56" s="124"/>
      <c r="FW56" s="34"/>
      <c r="FX56" s="34"/>
      <c r="FY56" s="39"/>
      <c r="FZ56" s="124"/>
      <c r="GA56" s="33"/>
      <c r="GB56" s="33"/>
      <c r="GC56" s="32"/>
      <c r="GD56" s="124"/>
      <c r="GE56" s="32"/>
      <c r="GF56" s="32"/>
      <c r="GG56" s="32"/>
      <c r="GH56" s="124"/>
      <c r="GI56" s="32"/>
      <c r="GJ56" s="32"/>
      <c r="GK56" s="32"/>
      <c r="GL56" s="130"/>
      <c r="GM56" s="33"/>
      <c r="GN56" s="33"/>
      <c r="GO56" s="33"/>
      <c r="GP56" s="124"/>
      <c r="GQ56" s="40"/>
      <c r="GR56" s="37"/>
      <c r="GS56" s="32"/>
      <c r="GT56" s="124"/>
      <c r="GU56" s="34"/>
      <c r="GV56" s="33"/>
      <c r="GW56" s="32"/>
      <c r="GX56" s="130"/>
      <c r="GY56" s="33"/>
      <c r="GZ56" s="33"/>
      <c r="HA56" s="33"/>
      <c r="HB56" s="130"/>
      <c r="HC56" s="34"/>
      <c r="HD56" s="34"/>
      <c r="HE56" s="34"/>
      <c r="HF56" s="124"/>
      <c r="HG56" s="33"/>
      <c r="HH56" s="33"/>
      <c r="HI56" s="33"/>
      <c r="HJ56" s="124"/>
      <c r="HK56" s="33"/>
      <c r="HL56" s="33"/>
      <c r="HM56" s="32"/>
      <c r="HN56" s="124"/>
      <c r="HO56" s="32"/>
      <c r="HP56" s="32"/>
      <c r="HQ56" s="32"/>
      <c r="HR56" s="124"/>
      <c r="HS56" s="34"/>
      <c r="HT56" s="33"/>
      <c r="HU56" s="32"/>
      <c r="HV56" s="124"/>
      <c r="HW56" s="34"/>
      <c r="HX56" s="34"/>
      <c r="HY56" s="34"/>
      <c r="HZ56" s="124"/>
      <c r="IA56" s="34"/>
      <c r="IB56" s="34"/>
      <c r="IC56" s="34"/>
      <c r="ID56" s="119"/>
      <c r="IE56" s="34"/>
      <c r="IF56" s="32"/>
      <c r="IG56" s="32"/>
      <c r="IH56" s="124"/>
      <c r="II56" s="34"/>
      <c r="IJ56" s="33"/>
      <c r="IK56" s="33"/>
      <c r="IL56" s="124"/>
      <c r="IM56" s="33"/>
      <c r="IN56" s="33"/>
      <c r="IO56" s="33"/>
      <c r="IP56" s="124"/>
      <c r="IQ56" s="45"/>
      <c r="IR56" s="46"/>
      <c r="IS56" s="33"/>
      <c r="IT56" s="127"/>
      <c r="IU56" s="33"/>
      <c r="IV56" s="33"/>
      <c r="IW56" s="33"/>
      <c r="IX56" s="124"/>
      <c r="IY56" s="34"/>
      <c r="IZ56" s="33"/>
      <c r="JA56" s="33"/>
      <c r="JB56" s="127"/>
      <c r="JC56" s="34"/>
      <c r="JD56" s="34"/>
      <c r="JE56" s="34"/>
      <c r="JF56" s="124"/>
      <c r="JG56" s="34"/>
      <c r="JH56" s="34"/>
      <c r="JI56" s="33"/>
      <c r="JJ56" s="127"/>
      <c r="JK56" s="34"/>
      <c r="JL56" s="34"/>
      <c r="JM56" s="34"/>
      <c r="JN56" s="127"/>
      <c r="JO56" s="34"/>
      <c r="JP56" s="34"/>
      <c r="JQ56" s="34"/>
      <c r="JR56" s="119"/>
      <c r="JS56" s="33"/>
      <c r="JT56" s="33"/>
      <c r="JU56" s="33"/>
      <c r="JV56" s="127"/>
      <c r="JW56" s="34"/>
      <c r="JX56" s="33"/>
      <c r="JY56" s="33"/>
      <c r="JZ56" s="127"/>
      <c r="KA56" s="34"/>
      <c r="KB56" s="32"/>
      <c r="KC56" s="32"/>
      <c r="KD56" s="127"/>
      <c r="KE56" s="50"/>
      <c r="KF56" s="50"/>
      <c r="KG56" s="50"/>
      <c r="KH56" s="127"/>
      <c r="KI56" s="34"/>
      <c r="KJ56" s="34"/>
      <c r="KK56" s="34"/>
      <c r="KL56" s="127"/>
      <c r="KM56" s="34"/>
      <c r="KN56" s="36"/>
      <c r="KO56" s="32"/>
      <c r="KP56" s="127"/>
      <c r="KQ56" s="50"/>
      <c r="KR56" s="50"/>
      <c r="KS56" s="50"/>
      <c r="KT56" s="127"/>
      <c r="KU56" s="50"/>
      <c r="KV56" s="50"/>
      <c r="KW56" s="50"/>
      <c r="KX56" s="127"/>
      <c r="KY56" s="34"/>
      <c r="KZ56" s="34"/>
      <c r="LA56" s="33"/>
      <c r="LB56" s="127"/>
      <c r="LC56" s="34"/>
      <c r="LD56" s="39"/>
      <c r="LE56" s="34"/>
      <c r="LF56" s="127"/>
      <c r="LG56" s="34"/>
      <c r="LH56" s="34"/>
      <c r="LI56" s="33"/>
      <c r="LJ56" s="127"/>
      <c r="LK56" s="34"/>
      <c r="LL56" s="33"/>
      <c r="LM56" s="32"/>
      <c r="LN56" s="127"/>
      <c r="LO56" s="34"/>
      <c r="LP56" s="33"/>
      <c r="LQ56" s="33"/>
      <c r="LR56" s="127"/>
      <c r="LS56" s="50"/>
      <c r="LT56" s="50"/>
      <c r="LU56" s="50"/>
      <c r="LV56" s="127"/>
      <c r="LW56" s="50"/>
      <c r="LX56" s="50"/>
      <c r="LY56" s="50"/>
      <c r="LZ56" s="127"/>
      <c r="MA56" s="34"/>
      <c r="MB56" s="34"/>
      <c r="MC56" s="34"/>
      <c r="MD56" s="127"/>
      <c r="ME56" s="40"/>
      <c r="MF56" s="50"/>
      <c r="MG56" s="50"/>
      <c r="MH56" s="127"/>
      <c r="MI56" s="40"/>
      <c r="MJ56" s="50"/>
      <c r="MK56" s="50"/>
      <c r="ML56" s="127"/>
      <c r="MM56" s="34"/>
      <c r="MN56" s="34"/>
      <c r="MO56" s="34"/>
      <c r="MP56" s="127"/>
      <c r="MQ56" s="33"/>
      <c r="MR56" s="33"/>
      <c r="MS56" s="33"/>
      <c r="MT56" s="127"/>
      <c r="MU56" s="34"/>
      <c r="MV56" s="34"/>
      <c r="MW56" s="34"/>
      <c r="MX56" s="124"/>
      <c r="MY56" s="34"/>
      <c r="MZ56" s="33"/>
      <c r="NA56" s="33"/>
      <c r="NB56" s="124"/>
      <c r="NC56" s="52">
        <f t="shared" si="4"/>
        <v>138300</v>
      </c>
      <c r="ND56" s="52">
        <f t="shared" si="4"/>
        <v>138300</v>
      </c>
      <c r="NE56" s="52">
        <f t="shared" si="4"/>
        <v>90669.58</v>
      </c>
      <c r="NF56" s="53"/>
      <c r="NG56" s="33"/>
      <c r="NH56" s="33"/>
      <c r="NI56" s="127"/>
      <c r="NJ56" s="34"/>
      <c r="NK56" s="33"/>
      <c r="NL56" s="33"/>
      <c r="NM56" s="127"/>
      <c r="NN56" s="33"/>
      <c r="NO56" s="33"/>
      <c r="NP56" s="33"/>
      <c r="NQ56" s="127"/>
      <c r="NR56" s="34"/>
      <c r="NS56" s="34"/>
      <c r="NT56" s="34"/>
      <c r="NU56" s="127"/>
      <c r="NV56" s="34"/>
      <c r="NW56" s="33"/>
      <c r="NX56" s="33"/>
      <c r="NY56" s="127"/>
      <c r="NZ56" s="34"/>
      <c r="OA56" s="34"/>
      <c r="OB56" s="33"/>
      <c r="OC56" s="127"/>
      <c r="OD56" s="34"/>
      <c r="OE56" s="34"/>
      <c r="OF56" s="33"/>
      <c r="OG56" s="127"/>
      <c r="OH56" s="34"/>
      <c r="OI56" s="34"/>
      <c r="OJ56" s="33"/>
      <c r="OK56" s="127"/>
      <c r="OL56" s="34"/>
      <c r="OM56" s="34"/>
      <c r="ON56" s="32"/>
      <c r="OO56" s="127"/>
      <c r="OP56" s="34"/>
      <c r="OQ56" s="34"/>
      <c r="OR56" s="34"/>
      <c r="OS56" s="127"/>
      <c r="OT56" s="34"/>
      <c r="OU56" s="34"/>
      <c r="OV56" s="32"/>
      <c r="OW56" s="127"/>
      <c r="OX56" s="34"/>
      <c r="OY56" s="34"/>
      <c r="OZ56" s="33"/>
      <c r="PA56" s="127"/>
      <c r="PB56" s="34"/>
      <c r="PC56" s="34"/>
      <c r="PD56" s="33"/>
      <c r="PE56" s="127"/>
      <c r="PF56" s="34"/>
      <c r="PG56" s="34"/>
      <c r="PH56" s="33"/>
      <c r="PI56" s="127"/>
      <c r="PJ56" s="34"/>
      <c r="PK56" s="33"/>
      <c r="PL56" s="32"/>
      <c r="PM56" s="127"/>
      <c r="PN56" s="34"/>
      <c r="PO56" s="33"/>
      <c r="PP56" s="33"/>
      <c r="PQ56" s="127"/>
      <c r="PR56" s="34">
        <v>138300</v>
      </c>
      <c r="PS56" s="34">
        <v>138300</v>
      </c>
      <c r="PT56" s="34">
        <v>90669.58</v>
      </c>
      <c r="PU56" s="127"/>
      <c r="PV56" s="34"/>
      <c r="PW56" s="34"/>
      <c r="PX56" s="33"/>
      <c r="PY56" s="124"/>
      <c r="PZ56" s="55">
        <f t="shared" si="5"/>
        <v>0</v>
      </c>
      <c r="QA56" s="55">
        <f t="shared" si="5"/>
        <v>0</v>
      </c>
      <c r="QB56" s="55">
        <f t="shared" si="5"/>
        <v>0</v>
      </c>
      <c r="QC56" s="53"/>
      <c r="QD56" s="53"/>
      <c r="QE56" s="32"/>
      <c r="QF56" s="127"/>
      <c r="QG56" s="34"/>
      <c r="QH56" s="34"/>
      <c r="QI56" s="34"/>
      <c r="QJ56" s="124"/>
      <c r="QK56" s="56"/>
      <c r="QL56" s="63"/>
      <c r="QM56" s="32"/>
      <c r="QN56" s="127"/>
      <c r="QO56" s="50"/>
      <c r="QP56" s="50"/>
      <c r="QQ56" s="50"/>
      <c r="QR56" s="120"/>
      <c r="QS56" s="34"/>
      <c r="QT56" s="34"/>
      <c r="QU56" s="34"/>
      <c r="QV56" s="124"/>
      <c r="QW56" s="34"/>
      <c r="QX56" s="34"/>
      <c r="QY56" s="32"/>
      <c r="QZ56" s="124"/>
      <c r="RA56" s="53"/>
      <c r="RB56" s="53"/>
      <c r="RC56" s="53"/>
      <c r="RD56" s="120"/>
      <c r="RE56" s="40"/>
      <c r="RF56" s="40"/>
      <c r="RG56" s="40"/>
      <c r="RH56" s="120"/>
      <c r="RI56" s="40"/>
      <c r="RJ56" s="40"/>
      <c r="RK56" s="40"/>
      <c r="RL56" s="120"/>
      <c r="RM56" s="40"/>
      <c r="RN56" s="33"/>
      <c r="RO56" s="32"/>
      <c r="RP56" s="124"/>
      <c r="RQ56" s="34"/>
      <c r="RR56" s="34"/>
      <c r="RS56" s="32"/>
      <c r="RT56" s="124"/>
      <c r="RU56" s="40"/>
      <c r="RV56" s="40"/>
      <c r="RW56" s="40"/>
      <c r="RX56" s="120"/>
      <c r="RY56" s="40"/>
      <c r="RZ56" s="40"/>
      <c r="SA56" s="32"/>
      <c r="SB56" s="124"/>
      <c r="SC56" s="40"/>
      <c r="SD56" s="40"/>
      <c r="SE56" s="32"/>
      <c r="SF56" s="124"/>
      <c r="SG56" s="40"/>
      <c r="SH56" s="40"/>
      <c r="SI56" s="32"/>
      <c r="SJ56" s="119"/>
      <c r="SK56" s="58"/>
      <c r="SL56" s="58"/>
      <c r="SM56" s="58"/>
      <c r="SN56" s="59"/>
      <c r="SO56" s="59"/>
      <c r="SP56" s="58"/>
      <c r="SQ56" s="58"/>
      <c r="SR56" s="58"/>
      <c r="SS56" s="58"/>
      <c r="ST56" s="58"/>
      <c r="SU56" s="58"/>
      <c r="SV56" s="58"/>
      <c r="SW56" s="58"/>
      <c r="SX56" s="58"/>
      <c r="SY56" s="58"/>
      <c r="SZ56" s="58"/>
      <c r="TA56" s="58"/>
      <c r="TB56" s="58"/>
      <c r="TC56" s="58"/>
      <c r="TD56" s="59"/>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5"/>
      <c r="WI56" s="5"/>
      <c r="WJ56" s="5"/>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row>
    <row r="57" spans="1:909" x14ac:dyDescent="0.25">
      <c r="A57" s="29" t="s">
        <v>413</v>
      </c>
      <c r="B57" s="30">
        <f t="shared" si="6"/>
        <v>4194541.7</v>
      </c>
      <c r="C57" s="30">
        <f t="shared" si="6"/>
        <v>4194541.7</v>
      </c>
      <c r="D57" s="30">
        <f t="shared" si="0"/>
        <v>3237494.66</v>
      </c>
      <c r="E57" s="31">
        <f t="shared" si="2"/>
        <v>3523008.7</v>
      </c>
      <c r="F57" s="31">
        <f t="shared" si="2"/>
        <v>3523008.7</v>
      </c>
      <c r="G57" s="31">
        <f t="shared" si="2"/>
        <v>2619960.7000000002</v>
      </c>
      <c r="H57" s="36">
        <v>2600200</v>
      </c>
      <c r="I57" s="36">
        <v>2600200</v>
      </c>
      <c r="J57" s="33">
        <v>1950151</v>
      </c>
      <c r="K57" s="124"/>
      <c r="L57" s="34"/>
      <c r="M57" s="34"/>
      <c r="N57" s="34"/>
      <c r="O57" s="124"/>
      <c r="P57" s="36">
        <v>922808.7</v>
      </c>
      <c r="Q57" s="36">
        <v>922808.7</v>
      </c>
      <c r="R57" s="60">
        <v>669809.69999999995</v>
      </c>
      <c r="S57" s="124"/>
      <c r="T57" s="34"/>
      <c r="U57" s="34"/>
      <c r="V57" s="34"/>
      <c r="W57" s="124"/>
      <c r="X57" s="38">
        <f t="shared" si="3"/>
        <v>533233</v>
      </c>
      <c r="Y57" s="38">
        <f t="shared" si="3"/>
        <v>533233</v>
      </c>
      <c r="Z57" s="38">
        <f t="shared" si="3"/>
        <v>533233</v>
      </c>
      <c r="AA57" s="32"/>
      <c r="AB57" s="33"/>
      <c r="AC57" s="33"/>
      <c r="AD57" s="124"/>
      <c r="AE57" s="34"/>
      <c r="AF57" s="33"/>
      <c r="AG57" s="33"/>
      <c r="AH57" s="124"/>
      <c r="AI57" s="33"/>
      <c r="AJ57" s="33"/>
      <c r="AK57" s="33"/>
      <c r="AL57" s="124"/>
      <c r="AM57" s="33"/>
      <c r="AN57" s="33"/>
      <c r="AO57" s="33"/>
      <c r="AP57" s="124"/>
      <c r="AQ57" s="34"/>
      <c r="AR57" s="34"/>
      <c r="AS57" s="34"/>
      <c r="AT57" s="124"/>
      <c r="AU57" s="33"/>
      <c r="AV57" s="33"/>
      <c r="AW57" s="33"/>
      <c r="AX57" s="124"/>
      <c r="AY57" s="34"/>
      <c r="AZ57" s="34"/>
      <c r="BA57" s="34"/>
      <c r="BB57" s="124"/>
      <c r="BC57" s="33"/>
      <c r="BD57" s="33"/>
      <c r="BE57" s="33"/>
      <c r="BF57" s="124"/>
      <c r="BG57" s="33"/>
      <c r="BH57" s="33"/>
      <c r="BI57" s="33"/>
      <c r="BJ57" s="124"/>
      <c r="BK57" s="34"/>
      <c r="BL57" s="34"/>
      <c r="BM57" s="34"/>
      <c r="BN57" s="124"/>
      <c r="BO57" s="33"/>
      <c r="BP57" s="33"/>
      <c r="BQ57" s="61"/>
      <c r="BR57" s="124"/>
      <c r="BS57" s="34"/>
      <c r="BT57" s="34"/>
      <c r="BU57" s="34"/>
      <c r="BV57" s="124"/>
      <c r="BW57" s="34"/>
      <c r="BX57" s="34"/>
      <c r="BY57" s="34"/>
      <c r="BZ57" s="124"/>
      <c r="CA57" s="34"/>
      <c r="CB57" s="34"/>
      <c r="CC57" s="34"/>
      <c r="CD57" s="124"/>
      <c r="CE57" s="33"/>
      <c r="CF57" s="33"/>
      <c r="CG57" s="33"/>
      <c r="CH57" s="124"/>
      <c r="CI57" s="33"/>
      <c r="CJ57" s="33"/>
      <c r="CK57" s="33"/>
      <c r="CL57" s="124"/>
      <c r="CM57" s="34"/>
      <c r="CN57" s="34"/>
      <c r="CO57" s="34"/>
      <c r="CP57" s="119"/>
      <c r="CQ57" s="34"/>
      <c r="CR57" s="34"/>
      <c r="CS57" s="34"/>
      <c r="CT57" s="119"/>
      <c r="CU57" s="34"/>
      <c r="CV57" s="33"/>
      <c r="CW57" s="33"/>
      <c r="CX57" s="124"/>
      <c r="CY57" s="41"/>
      <c r="CZ57" s="41"/>
      <c r="DA57" s="33"/>
      <c r="DB57" s="124"/>
      <c r="DC57" s="34"/>
      <c r="DD57" s="33"/>
      <c r="DE57" s="32"/>
      <c r="DF57" s="124"/>
      <c r="DG57" s="34"/>
      <c r="DH57" s="33"/>
      <c r="DI57" s="32"/>
      <c r="DJ57" s="124"/>
      <c r="DK57" s="34"/>
      <c r="DL57" s="33"/>
      <c r="DM57" s="32"/>
      <c r="DN57" s="124"/>
      <c r="DO57" s="33"/>
      <c r="DP57" s="33"/>
      <c r="DQ57" s="32"/>
      <c r="DR57" s="124"/>
      <c r="DS57" s="34"/>
      <c r="DT57" s="34"/>
      <c r="DU57" s="34"/>
      <c r="DV57" s="120"/>
      <c r="DW57" s="33"/>
      <c r="DX57" s="33"/>
      <c r="DY57" s="33"/>
      <c r="DZ57" s="124"/>
      <c r="EA57" s="33"/>
      <c r="EB57" s="33"/>
      <c r="EC57" s="33"/>
      <c r="ED57" s="124"/>
      <c r="EE57" s="33"/>
      <c r="EF57" s="33"/>
      <c r="EG57" s="33"/>
      <c r="EH57" s="124"/>
      <c r="EI57" s="32"/>
      <c r="EJ57" s="32"/>
      <c r="EK57" s="32"/>
      <c r="EL57" s="124"/>
      <c r="EM57" s="34"/>
      <c r="EN57" s="34"/>
      <c r="EO57" s="34"/>
      <c r="EP57" s="124"/>
      <c r="EQ57" s="34"/>
      <c r="ER57" s="34"/>
      <c r="ES57" s="34"/>
      <c r="ET57" s="120"/>
      <c r="EU57" s="33">
        <v>533233</v>
      </c>
      <c r="EV57" s="33">
        <v>533233</v>
      </c>
      <c r="EW57" s="33">
        <v>533233</v>
      </c>
      <c r="EX57" s="124"/>
      <c r="EY57" s="34"/>
      <c r="EZ57" s="34"/>
      <c r="FA57" s="34"/>
      <c r="FB57" s="124"/>
      <c r="FC57" s="33"/>
      <c r="FD57" s="33"/>
      <c r="FE57" s="32"/>
      <c r="FF57" s="124"/>
      <c r="FG57" s="40"/>
      <c r="FH57" s="40"/>
      <c r="FI57" s="40"/>
      <c r="FJ57" s="124"/>
      <c r="FK57" s="40"/>
      <c r="FL57" s="40"/>
      <c r="FM57" s="40"/>
      <c r="FN57" s="124"/>
      <c r="FO57" s="33"/>
      <c r="FP57" s="33"/>
      <c r="FQ57" s="32"/>
      <c r="FR57" s="124"/>
      <c r="FS57" s="33"/>
      <c r="FT57" s="33"/>
      <c r="FU57" s="33"/>
      <c r="FV57" s="124"/>
      <c r="FW57" s="34"/>
      <c r="FX57" s="34"/>
      <c r="FY57" s="39"/>
      <c r="FZ57" s="124"/>
      <c r="GA57" s="33"/>
      <c r="GB57" s="33"/>
      <c r="GC57" s="32"/>
      <c r="GD57" s="124"/>
      <c r="GE57" s="32"/>
      <c r="GF57" s="32"/>
      <c r="GG57" s="32"/>
      <c r="GH57" s="124"/>
      <c r="GI57" s="32"/>
      <c r="GJ57" s="32"/>
      <c r="GK57" s="32"/>
      <c r="GL57" s="130"/>
      <c r="GM57" s="33"/>
      <c r="GN57" s="33"/>
      <c r="GO57" s="33"/>
      <c r="GP57" s="124"/>
      <c r="GQ57" s="40"/>
      <c r="GR57" s="37"/>
      <c r="GS57" s="32"/>
      <c r="GT57" s="124"/>
      <c r="GU57" s="34"/>
      <c r="GV57" s="33"/>
      <c r="GW57" s="32"/>
      <c r="GX57" s="130"/>
      <c r="GY57" s="33"/>
      <c r="GZ57" s="33"/>
      <c r="HA57" s="33"/>
      <c r="HB57" s="130"/>
      <c r="HC57" s="34"/>
      <c r="HD57" s="34"/>
      <c r="HE57" s="34"/>
      <c r="HF57" s="124"/>
      <c r="HG57" s="33"/>
      <c r="HH57" s="33"/>
      <c r="HI57" s="33"/>
      <c r="HJ57" s="124"/>
      <c r="HK57" s="33"/>
      <c r="HL57" s="33"/>
      <c r="HM57" s="32"/>
      <c r="HN57" s="124"/>
      <c r="HO57" s="32"/>
      <c r="HP57" s="32"/>
      <c r="HQ57" s="32"/>
      <c r="HR57" s="124"/>
      <c r="HS57" s="34"/>
      <c r="HT57" s="33"/>
      <c r="HU57" s="32"/>
      <c r="HV57" s="124"/>
      <c r="HW57" s="34"/>
      <c r="HX57" s="34"/>
      <c r="HY57" s="34"/>
      <c r="HZ57" s="124"/>
      <c r="IA57" s="34"/>
      <c r="IB57" s="34"/>
      <c r="IC57" s="34"/>
      <c r="ID57" s="119"/>
      <c r="IE57" s="34"/>
      <c r="IF57" s="32"/>
      <c r="IG57" s="32"/>
      <c r="IH57" s="124"/>
      <c r="II57" s="34"/>
      <c r="IJ57" s="33"/>
      <c r="IK57" s="33"/>
      <c r="IL57" s="124"/>
      <c r="IM57" s="33"/>
      <c r="IN57" s="33"/>
      <c r="IO57" s="33"/>
      <c r="IP57" s="124"/>
      <c r="IQ57" s="45"/>
      <c r="IR57" s="46"/>
      <c r="IS57" s="33"/>
      <c r="IT57" s="127"/>
      <c r="IU57" s="33"/>
      <c r="IV57" s="33"/>
      <c r="IW57" s="33"/>
      <c r="IX57" s="124"/>
      <c r="IY57" s="34"/>
      <c r="IZ57" s="33"/>
      <c r="JA57" s="33"/>
      <c r="JB57" s="127"/>
      <c r="JC57" s="34"/>
      <c r="JD57" s="34"/>
      <c r="JE57" s="34"/>
      <c r="JF57" s="124"/>
      <c r="JG57" s="34"/>
      <c r="JH57" s="34"/>
      <c r="JI57" s="33"/>
      <c r="JJ57" s="127"/>
      <c r="JK57" s="34"/>
      <c r="JL57" s="34"/>
      <c r="JM57" s="34"/>
      <c r="JN57" s="127"/>
      <c r="JO57" s="34"/>
      <c r="JP57" s="34"/>
      <c r="JQ57" s="34"/>
      <c r="JR57" s="119"/>
      <c r="JS57" s="33"/>
      <c r="JT57" s="33"/>
      <c r="JU57" s="33"/>
      <c r="JV57" s="127"/>
      <c r="JW57" s="34"/>
      <c r="JX57" s="33"/>
      <c r="JY57" s="33"/>
      <c r="JZ57" s="127"/>
      <c r="KA57" s="34"/>
      <c r="KB57" s="32"/>
      <c r="KC57" s="32"/>
      <c r="KD57" s="127"/>
      <c r="KE57" s="50"/>
      <c r="KF57" s="50"/>
      <c r="KG57" s="50"/>
      <c r="KH57" s="127"/>
      <c r="KI57" s="34"/>
      <c r="KJ57" s="34"/>
      <c r="KK57" s="34"/>
      <c r="KL57" s="127"/>
      <c r="KM57" s="34"/>
      <c r="KN57" s="36"/>
      <c r="KO57" s="32"/>
      <c r="KP57" s="127"/>
      <c r="KQ57" s="50"/>
      <c r="KR57" s="50"/>
      <c r="KS57" s="50"/>
      <c r="KT57" s="127"/>
      <c r="KU57" s="50"/>
      <c r="KV57" s="50"/>
      <c r="KW57" s="50"/>
      <c r="KX57" s="127"/>
      <c r="KY57" s="34"/>
      <c r="KZ57" s="34"/>
      <c r="LA57" s="33"/>
      <c r="LB57" s="127"/>
      <c r="LC57" s="34"/>
      <c r="LD57" s="39"/>
      <c r="LE57" s="34"/>
      <c r="LF57" s="127"/>
      <c r="LG57" s="34"/>
      <c r="LH57" s="34"/>
      <c r="LI57" s="33"/>
      <c r="LJ57" s="127"/>
      <c r="LK57" s="34"/>
      <c r="LL57" s="33"/>
      <c r="LM57" s="32"/>
      <c r="LN57" s="127"/>
      <c r="LO57" s="34"/>
      <c r="LP57" s="33"/>
      <c r="LQ57" s="33"/>
      <c r="LR57" s="127"/>
      <c r="LS57" s="50"/>
      <c r="LT57" s="50"/>
      <c r="LU57" s="50"/>
      <c r="LV57" s="127"/>
      <c r="LW57" s="50"/>
      <c r="LX57" s="50"/>
      <c r="LY57" s="50"/>
      <c r="LZ57" s="127"/>
      <c r="MA57" s="34"/>
      <c r="MB57" s="34"/>
      <c r="MC57" s="34"/>
      <c r="MD57" s="127"/>
      <c r="ME57" s="40"/>
      <c r="MF57" s="50"/>
      <c r="MG57" s="50"/>
      <c r="MH57" s="127"/>
      <c r="MI57" s="40"/>
      <c r="MJ57" s="50"/>
      <c r="MK57" s="50"/>
      <c r="ML57" s="127"/>
      <c r="MM57" s="34"/>
      <c r="MN57" s="34"/>
      <c r="MO57" s="34"/>
      <c r="MP57" s="127"/>
      <c r="MQ57" s="33"/>
      <c r="MR57" s="33"/>
      <c r="MS57" s="33"/>
      <c r="MT57" s="127"/>
      <c r="MU57" s="34"/>
      <c r="MV57" s="34"/>
      <c r="MW57" s="34"/>
      <c r="MX57" s="124"/>
      <c r="MY57" s="34"/>
      <c r="MZ57" s="33"/>
      <c r="NA57" s="33"/>
      <c r="NB57" s="124"/>
      <c r="NC57" s="52">
        <f t="shared" si="4"/>
        <v>138300</v>
      </c>
      <c r="ND57" s="52">
        <f t="shared" si="4"/>
        <v>138300</v>
      </c>
      <c r="NE57" s="52">
        <f t="shared" si="4"/>
        <v>84300.96</v>
      </c>
      <c r="NF57" s="53"/>
      <c r="NG57" s="33"/>
      <c r="NH57" s="33"/>
      <c r="NI57" s="127"/>
      <c r="NJ57" s="34"/>
      <c r="NK57" s="33"/>
      <c r="NL57" s="33"/>
      <c r="NM57" s="127"/>
      <c r="NN57" s="33"/>
      <c r="NO57" s="33"/>
      <c r="NP57" s="33"/>
      <c r="NQ57" s="127"/>
      <c r="NR57" s="34"/>
      <c r="NS57" s="34"/>
      <c r="NT57" s="34"/>
      <c r="NU57" s="127"/>
      <c r="NV57" s="34"/>
      <c r="NW57" s="33"/>
      <c r="NX57" s="33"/>
      <c r="NY57" s="127"/>
      <c r="NZ57" s="34"/>
      <c r="OA57" s="34"/>
      <c r="OB57" s="33"/>
      <c r="OC57" s="127"/>
      <c r="OD57" s="34"/>
      <c r="OE57" s="34"/>
      <c r="OF57" s="33"/>
      <c r="OG57" s="127"/>
      <c r="OH57" s="34"/>
      <c r="OI57" s="34"/>
      <c r="OJ57" s="33"/>
      <c r="OK57" s="127"/>
      <c r="OL57" s="34"/>
      <c r="OM57" s="34"/>
      <c r="ON57" s="32"/>
      <c r="OO57" s="127"/>
      <c r="OP57" s="34"/>
      <c r="OQ57" s="34"/>
      <c r="OR57" s="34"/>
      <c r="OS57" s="127"/>
      <c r="OT57" s="34"/>
      <c r="OU57" s="34"/>
      <c r="OV57" s="32"/>
      <c r="OW57" s="127"/>
      <c r="OX57" s="34"/>
      <c r="OY57" s="34"/>
      <c r="OZ57" s="33"/>
      <c r="PA57" s="127"/>
      <c r="PB57" s="34"/>
      <c r="PC57" s="34"/>
      <c r="PD57" s="33"/>
      <c r="PE57" s="127"/>
      <c r="PF57" s="34"/>
      <c r="PG57" s="34"/>
      <c r="PH57" s="33"/>
      <c r="PI57" s="127"/>
      <c r="PJ57" s="34"/>
      <c r="PK57" s="33"/>
      <c r="PL57" s="32"/>
      <c r="PM57" s="127"/>
      <c r="PN57" s="34"/>
      <c r="PO57" s="33"/>
      <c r="PP57" s="33"/>
      <c r="PQ57" s="127"/>
      <c r="PR57" s="34">
        <v>138300</v>
      </c>
      <c r="PS57" s="34">
        <v>138300</v>
      </c>
      <c r="PT57" s="34">
        <v>84300.96</v>
      </c>
      <c r="PU57" s="127"/>
      <c r="PV57" s="34"/>
      <c r="PW57" s="34"/>
      <c r="PX57" s="33"/>
      <c r="PY57" s="124"/>
      <c r="PZ57" s="55">
        <f t="shared" si="5"/>
        <v>0</v>
      </c>
      <c r="QA57" s="55">
        <f t="shared" si="5"/>
        <v>0</v>
      </c>
      <c r="QB57" s="55">
        <f t="shared" si="5"/>
        <v>0</v>
      </c>
      <c r="QC57" s="53"/>
      <c r="QD57" s="53"/>
      <c r="QE57" s="32"/>
      <c r="QF57" s="127"/>
      <c r="QG57" s="34"/>
      <c r="QH57" s="34"/>
      <c r="QI57" s="34"/>
      <c r="QJ57" s="124"/>
      <c r="QK57" s="56"/>
      <c r="QL57" s="63"/>
      <c r="QM57" s="32"/>
      <c r="QN57" s="127"/>
      <c r="QO57" s="50"/>
      <c r="QP57" s="50"/>
      <c r="QQ57" s="50"/>
      <c r="QR57" s="120"/>
      <c r="QS57" s="34"/>
      <c r="QT57" s="34"/>
      <c r="QU57" s="34"/>
      <c r="QV57" s="124"/>
      <c r="QW57" s="34"/>
      <c r="QX57" s="34"/>
      <c r="QY57" s="32"/>
      <c r="QZ57" s="124"/>
      <c r="RA57" s="53"/>
      <c r="RB57" s="53"/>
      <c r="RC57" s="53"/>
      <c r="RD57" s="120"/>
      <c r="RE57" s="40"/>
      <c r="RF57" s="40"/>
      <c r="RG57" s="40"/>
      <c r="RH57" s="120"/>
      <c r="RI57" s="40"/>
      <c r="RJ57" s="40"/>
      <c r="RK57" s="40"/>
      <c r="RL57" s="120"/>
      <c r="RM57" s="40"/>
      <c r="RN57" s="33"/>
      <c r="RO57" s="32"/>
      <c r="RP57" s="124"/>
      <c r="RQ57" s="34"/>
      <c r="RR57" s="34"/>
      <c r="RS57" s="32"/>
      <c r="RT57" s="124"/>
      <c r="RU57" s="40"/>
      <c r="RV57" s="40"/>
      <c r="RW57" s="40"/>
      <c r="RX57" s="120"/>
      <c r="RY57" s="40"/>
      <c r="RZ57" s="40"/>
      <c r="SA57" s="32"/>
      <c r="SB57" s="124"/>
      <c r="SC57" s="40"/>
      <c r="SD57" s="40"/>
      <c r="SE57" s="32"/>
      <c r="SF57" s="124"/>
      <c r="SG57" s="40"/>
      <c r="SH57" s="40"/>
      <c r="SI57" s="32"/>
      <c r="SJ57" s="119"/>
      <c r="SK57" s="58"/>
      <c r="SL57" s="58"/>
      <c r="SM57" s="58"/>
      <c r="SN57" s="59"/>
      <c r="SO57" s="59"/>
      <c r="SP57" s="58"/>
      <c r="SQ57" s="58"/>
      <c r="SR57" s="58"/>
      <c r="SS57" s="58"/>
      <c r="ST57" s="58"/>
      <c r="SU57" s="58"/>
      <c r="SV57" s="58"/>
      <c r="SW57" s="58"/>
      <c r="SX57" s="58"/>
      <c r="SY57" s="58"/>
      <c r="SZ57" s="58"/>
      <c r="TA57" s="58"/>
      <c r="TB57" s="58"/>
      <c r="TC57" s="58"/>
      <c r="TD57" s="59"/>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5"/>
      <c r="WI57" s="5"/>
      <c r="WJ57" s="5"/>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row>
    <row r="58" spans="1:909" ht="25.5" customHeight="1" x14ac:dyDescent="0.25">
      <c r="A58" s="17" t="s">
        <v>414</v>
      </c>
      <c r="B58" s="30">
        <f t="shared" si="6"/>
        <v>338812086.07999998</v>
      </c>
      <c r="C58" s="30">
        <f t="shared" si="6"/>
        <v>414394766.07999998</v>
      </c>
      <c r="D58" s="30">
        <f t="shared" si="0"/>
        <v>271473655.83999997</v>
      </c>
      <c r="E58" s="31">
        <f t="shared" si="2"/>
        <v>118870205.03999999</v>
      </c>
      <c r="F58" s="31">
        <f t="shared" si="2"/>
        <v>118870205.03999999</v>
      </c>
      <c r="G58" s="31">
        <f t="shared" si="2"/>
        <v>88260536.039999992</v>
      </c>
      <c r="H58" s="36">
        <v>84571300</v>
      </c>
      <c r="I58" s="36">
        <v>84571300</v>
      </c>
      <c r="J58" s="33">
        <v>63428476</v>
      </c>
      <c r="K58" s="124"/>
      <c r="L58" s="34"/>
      <c r="M58" s="34"/>
      <c r="N58" s="34"/>
      <c r="O58" s="124"/>
      <c r="P58" s="36">
        <v>34298905.039999999</v>
      </c>
      <c r="Q58" s="36">
        <v>34298905.039999999</v>
      </c>
      <c r="R58" s="60">
        <v>24832060.039999999</v>
      </c>
      <c r="S58" s="124"/>
      <c r="T58" s="34"/>
      <c r="U58" s="34"/>
      <c r="V58" s="34"/>
      <c r="W58" s="124"/>
      <c r="X58" s="38">
        <f t="shared" si="3"/>
        <v>34270923.280000001</v>
      </c>
      <c r="Y58" s="38">
        <f t="shared" si="3"/>
        <v>109853603.28</v>
      </c>
      <c r="Z58" s="38">
        <f t="shared" si="3"/>
        <v>37012986.710000001</v>
      </c>
      <c r="AA58" s="32"/>
      <c r="AB58" s="33"/>
      <c r="AC58" s="33"/>
      <c r="AD58" s="124"/>
      <c r="AE58" s="34">
        <v>2369880.27</v>
      </c>
      <c r="AF58" s="33">
        <v>2369880.27</v>
      </c>
      <c r="AG58" s="33">
        <v>2369880.27</v>
      </c>
      <c r="AH58" s="124"/>
      <c r="AI58" s="33">
        <v>446970</v>
      </c>
      <c r="AJ58" s="33">
        <v>446970</v>
      </c>
      <c r="AK58" s="33">
        <v>446970</v>
      </c>
      <c r="AL58" s="124"/>
      <c r="AM58" s="33"/>
      <c r="AN58" s="33"/>
      <c r="AO58" s="33"/>
      <c r="AP58" s="124"/>
      <c r="AQ58" s="34"/>
      <c r="AR58" s="34"/>
      <c r="AS58" s="34"/>
      <c r="AT58" s="124"/>
      <c r="AU58" s="33"/>
      <c r="AV58" s="33"/>
      <c r="AW58" s="33"/>
      <c r="AX58" s="124"/>
      <c r="AY58" s="34"/>
      <c r="AZ58" s="34"/>
      <c r="BA58" s="34"/>
      <c r="BB58" s="124"/>
      <c r="BC58" s="33"/>
      <c r="BD58" s="33"/>
      <c r="BE58" s="33"/>
      <c r="BF58" s="124"/>
      <c r="BG58" s="33"/>
      <c r="BH58" s="33"/>
      <c r="BI58" s="33"/>
      <c r="BJ58" s="124"/>
      <c r="BK58" s="34">
        <v>654516.75</v>
      </c>
      <c r="BL58" s="34">
        <v>654516.75</v>
      </c>
      <c r="BM58" s="34">
        <v>654516.75</v>
      </c>
      <c r="BN58" s="124"/>
      <c r="BO58" s="33">
        <v>8000000</v>
      </c>
      <c r="BP58" s="33">
        <v>8000000</v>
      </c>
      <c r="BQ58" s="61">
        <v>3006113.67</v>
      </c>
      <c r="BR58" s="124"/>
      <c r="BS58" s="34">
        <v>7968637</v>
      </c>
      <c r="BT58" s="34">
        <v>7968637</v>
      </c>
      <c r="BU58" s="34">
        <v>3652174.34</v>
      </c>
      <c r="BV58" s="124"/>
      <c r="BW58" s="34">
        <v>566580</v>
      </c>
      <c r="BX58" s="34">
        <v>566580</v>
      </c>
      <c r="BY58" s="34">
        <v>566580</v>
      </c>
      <c r="BZ58" s="124"/>
      <c r="CA58" s="34"/>
      <c r="CB58" s="34">
        <v>75582680</v>
      </c>
      <c r="CC58" s="34">
        <v>22583667.48</v>
      </c>
      <c r="CD58" s="124"/>
      <c r="CE58" s="62"/>
      <c r="CF58" s="62"/>
      <c r="CG58" s="33"/>
      <c r="CH58" s="124"/>
      <c r="CI58" s="33"/>
      <c r="CJ58" s="33"/>
      <c r="CK58" s="33"/>
      <c r="CL58" s="124"/>
      <c r="CM58" s="34"/>
      <c r="CN58" s="34"/>
      <c r="CO58" s="34"/>
      <c r="CP58" s="119"/>
      <c r="CQ58" s="34"/>
      <c r="CR58" s="34"/>
      <c r="CS58" s="34"/>
      <c r="CT58" s="119"/>
      <c r="CU58" s="34"/>
      <c r="CV58" s="33"/>
      <c r="CW58" s="33"/>
      <c r="CX58" s="124"/>
      <c r="CY58" s="41"/>
      <c r="CZ58" s="41"/>
      <c r="DA58" s="33"/>
      <c r="DB58" s="124"/>
      <c r="DC58" s="34">
        <v>10126010.130000001</v>
      </c>
      <c r="DD58" s="33">
        <v>10126010.130000001</v>
      </c>
      <c r="DE58" s="32">
        <v>3037803.03</v>
      </c>
      <c r="DF58" s="124"/>
      <c r="DG58" s="34"/>
      <c r="DH58" s="33"/>
      <c r="DI58" s="32"/>
      <c r="DJ58" s="124"/>
      <c r="DK58" s="34"/>
      <c r="DL58" s="33"/>
      <c r="DM58" s="32"/>
      <c r="DN58" s="124"/>
      <c r="DO58" s="33">
        <v>1848569.01</v>
      </c>
      <c r="DP58" s="33">
        <v>1848569.01</v>
      </c>
      <c r="DQ58" s="32">
        <v>0</v>
      </c>
      <c r="DR58" s="124"/>
      <c r="DS58" s="34"/>
      <c r="DT58" s="34"/>
      <c r="DU58" s="34"/>
      <c r="DV58" s="120"/>
      <c r="DW58" s="33"/>
      <c r="DX58" s="33"/>
      <c r="DY58" s="33"/>
      <c r="DZ58" s="124"/>
      <c r="EA58" s="33"/>
      <c r="EB58" s="33"/>
      <c r="EC58" s="33"/>
      <c r="ED58" s="124"/>
      <c r="EE58" s="33"/>
      <c r="EF58" s="33"/>
      <c r="EG58" s="33"/>
      <c r="EH58" s="124"/>
      <c r="EI58" s="32"/>
      <c r="EJ58" s="32"/>
      <c r="EK58" s="32"/>
      <c r="EL58" s="124"/>
      <c r="EM58" s="34"/>
      <c r="EN58" s="34"/>
      <c r="EO58" s="34"/>
      <c r="EP58" s="124"/>
      <c r="EQ58" s="34"/>
      <c r="ER58" s="34"/>
      <c r="ES58" s="34"/>
      <c r="ET58" s="120"/>
      <c r="EU58" s="33"/>
      <c r="EV58" s="33"/>
      <c r="EW58" s="33"/>
      <c r="EX58" s="124"/>
      <c r="EY58" s="34"/>
      <c r="EZ58" s="34"/>
      <c r="FA58" s="34"/>
      <c r="FB58" s="124"/>
      <c r="FC58" s="33"/>
      <c r="FD58" s="33"/>
      <c r="FE58" s="32"/>
      <c r="FF58" s="124"/>
      <c r="FG58" s="40"/>
      <c r="FH58" s="40"/>
      <c r="FI58" s="40"/>
      <c r="FJ58" s="124"/>
      <c r="FK58" s="40"/>
      <c r="FL58" s="40"/>
      <c r="FM58" s="40"/>
      <c r="FN58" s="124"/>
      <c r="FO58" s="33"/>
      <c r="FP58" s="33"/>
      <c r="FQ58" s="32"/>
      <c r="FR58" s="124"/>
      <c r="FS58" s="33"/>
      <c r="FT58" s="33"/>
      <c r="FU58" s="33"/>
      <c r="FV58" s="124"/>
      <c r="FW58" s="34"/>
      <c r="FX58" s="34"/>
      <c r="FY58" s="39"/>
      <c r="FZ58" s="124"/>
      <c r="GA58" s="33">
        <v>758947.4</v>
      </c>
      <c r="GB58" s="33">
        <v>758947.4</v>
      </c>
      <c r="GC58" s="32">
        <v>671668.45</v>
      </c>
      <c r="GD58" s="124"/>
      <c r="GE58" s="32"/>
      <c r="GF58" s="32"/>
      <c r="GG58" s="32"/>
      <c r="GH58" s="124"/>
      <c r="GI58" s="32"/>
      <c r="GJ58" s="32"/>
      <c r="GK58" s="32"/>
      <c r="GL58" s="130"/>
      <c r="GM58" s="33"/>
      <c r="GN58" s="33"/>
      <c r="GO58" s="33"/>
      <c r="GP58" s="124"/>
      <c r="GQ58" s="40"/>
      <c r="GR58" s="37"/>
      <c r="GS58" s="32"/>
      <c r="GT58" s="124"/>
      <c r="GU58" s="34"/>
      <c r="GV58" s="33"/>
      <c r="GW58" s="32"/>
      <c r="GX58" s="130"/>
      <c r="GY58" s="33"/>
      <c r="GZ58" s="33"/>
      <c r="HA58" s="33"/>
      <c r="HB58" s="130"/>
      <c r="HC58" s="34"/>
      <c r="HD58" s="34"/>
      <c r="HE58" s="34"/>
      <c r="HF58" s="124"/>
      <c r="HG58" s="33"/>
      <c r="HH58" s="33"/>
      <c r="HI58" s="33"/>
      <c r="HJ58" s="124"/>
      <c r="HK58" s="33">
        <v>23612.720000000001</v>
      </c>
      <c r="HL58" s="33">
        <v>23612.720000000001</v>
      </c>
      <c r="HM58" s="32">
        <v>23612.720000000001</v>
      </c>
      <c r="HN58" s="124"/>
      <c r="HO58" s="32"/>
      <c r="HP58" s="32"/>
      <c r="HQ58" s="32"/>
      <c r="HR58" s="124"/>
      <c r="HS58" s="34"/>
      <c r="HT58" s="33"/>
      <c r="HU58" s="32"/>
      <c r="HV58" s="124"/>
      <c r="HW58" s="34"/>
      <c r="HX58" s="34"/>
      <c r="HY58" s="34"/>
      <c r="HZ58" s="124"/>
      <c r="IA58" s="34"/>
      <c r="IB58" s="34"/>
      <c r="IC58" s="34"/>
      <c r="ID58" s="119"/>
      <c r="IE58" s="34"/>
      <c r="IF58" s="32"/>
      <c r="IG58" s="32"/>
      <c r="IH58" s="124"/>
      <c r="II58" s="34"/>
      <c r="IJ58" s="33"/>
      <c r="IK58" s="33"/>
      <c r="IL58" s="124"/>
      <c r="IM58" s="33"/>
      <c r="IN58" s="33"/>
      <c r="IO58" s="33"/>
      <c r="IP58" s="124"/>
      <c r="IQ58" s="45"/>
      <c r="IR58" s="46"/>
      <c r="IS58" s="33"/>
      <c r="IT58" s="127"/>
      <c r="IU58" s="33"/>
      <c r="IV58" s="33"/>
      <c r="IW58" s="33"/>
      <c r="IX58" s="124"/>
      <c r="IY58" s="34"/>
      <c r="IZ58" s="33"/>
      <c r="JA58" s="33"/>
      <c r="JB58" s="127"/>
      <c r="JC58" s="34">
        <v>1507200</v>
      </c>
      <c r="JD58" s="34">
        <v>1507200</v>
      </c>
      <c r="JE58" s="34">
        <v>0</v>
      </c>
      <c r="JF58" s="124"/>
      <c r="JG58" s="34"/>
      <c r="JH58" s="34"/>
      <c r="JI58" s="33"/>
      <c r="JJ58" s="127"/>
      <c r="JK58" s="34"/>
      <c r="JL58" s="34"/>
      <c r="JM58" s="34"/>
      <c r="JN58" s="127"/>
      <c r="JO58" s="34"/>
      <c r="JP58" s="34"/>
      <c r="JQ58" s="34"/>
      <c r="JR58" s="119"/>
      <c r="JS58" s="33"/>
      <c r="JT58" s="33"/>
      <c r="JU58" s="33"/>
      <c r="JV58" s="127"/>
      <c r="JW58" s="34"/>
      <c r="JX58" s="33"/>
      <c r="JY58" s="33"/>
      <c r="JZ58" s="127"/>
      <c r="KA58" s="34"/>
      <c r="KB58" s="32"/>
      <c r="KC58" s="32"/>
      <c r="KD58" s="127"/>
      <c r="KE58" s="50"/>
      <c r="KF58" s="50"/>
      <c r="KG58" s="50"/>
      <c r="KH58" s="127"/>
      <c r="KI58" s="34"/>
      <c r="KJ58" s="34"/>
      <c r="KK58" s="34"/>
      <c r="KL58" s="127"/>
      <c r="KM58" s="34"/>
      <c r="KN58" s="36"/>
      <c r="KO58" s="32"/>
      <c r="KP58" s="127"/>
      <c r="KQ58" s="50"/>
      <c r="KR58" s="50"/>
      <c r="KS58" s="50"/>
      <c r="KT58" s="127"/>
      <c r="KU58" s="50"/>
      <c r="KV58" s="50"/>
      <c r="KW58" s="50"/>
      <c r="KX58" s="127"/>
      <c r="KY58" s="34"/>
      <c r="KZ58" s="34"/>
      <c r="LA58" s="33"/>
      <c r="LB58" s="127"/>
      <c r="LC58" s="34"/>
      <c r="LD58" s="39"/>
      <c r="LE58" s="34"/>
      <c r="LF58" s="127"/>
      <c r="LG58" s="34"/>
      <c r="LH58" s="34"/>
      <c r="LI58" s="33"/>
      <c r="LJ58" s="127"/>
      <c r="LK58" s="34"/>
      <c r="LL58" s="33"/>
      <c r="LM58" s="32"/>
      <c r="LN58" s="127"/>
      <c r="LO58" s="34"/>
      <c r="LP58" s="33"/>
      <c r="LQ58" s="33"/>
      <c r="LR58" s="127"/>
      <c r="LS58" s="50"/>
      <c r="LT58" s="50"/>
      <c r="LU58" s="50"/>
      <c r="LV58" s="127"/>
      <c r="LW58" s="50"/>
      <c r="LX58" s="50"/>
      <c r="LY58" s="50"/>
      <c r="LZ58" s="127"/>
      <c r="MA58" s="34"/>
      <c r="MB58" s="34"/>
      <c r="MC58" s="34"/>
      <c r="MD58" s="127"/>
      <c r="ME58" s="40"/>
      <c r="MF58" s="50"/>
      <c r="MG58" s="50"/>
      <c r="MH58" s="127"/>
      <c r="MI58" s="40"/>
      <c r="MJ58" s="50"/>
      <c r="MK58" s="50"/>
      <c r="ML58" s="127"/>
      <c r="MM58" s="34"/>
      <c r="MN58" s="34"/>
      <c r="MO58" s="34"/>
      <c r="MP58" s="127"/>
      <c r="MQ58" s="33"/>
      <c r="MR58" s="33"/>
      <c r="MS58" s="33"/>
      <c r="MT58" s="127"/>
      <c r="MU58" s="34"/>
      <c r="MV58" s="34"/>
      <c r="MW58" s="34"/>
      <c r="MX58" s="124"/>
      <c r="MY58" s="34"/>
      <c r="MZ58" s="33"/>
      <c r="NA58" s="33"/>
      <c r="NB58" s="124"/>
      <c r="NC58" s="52">
        <f t="shared" si="4"/>
        <v>152021282.08000001</v>
      </c>
      <c r="ND58" s="52">
        <f t="shared" si="4"/>
        <v>152021282.08000001</v>
      </c>
      <c r="NE58" s="52">
        <f t="shared" si="4"/>
        <v>114486854.16</v>
      </c>
      <c r="NF58" s="53">
        <v>96112116.5</v>
      </c>
      <c r="NG58" s="33">
        <v>96112116.5</v>
      </c>
      <c r="NH58" s="33">
        <v>72526833.670000002</v>
      </c>
      <c r="NI58" s="127"/>
      <c r="NJ58" s="34"/>
      <c r="NK58" s="32"/>
      <c r="NL58" s="32"/>
      <c r="NM58" s="127"/>
      <c r="NN58" s="33">
        <v>45846268</v>
      </c>
      <c r="NO58" s="33">
        <v>45846268</v>
      </c>
      <c r="NP58" s="33">
        <v>34534367</v>
      </c>
      <c r="NQ58" s="127"/>
      <c r="NR58" s="34">
        <v>4124736</v>
      </c>
      <c r="NS58" s="34">
        <v>4124736</v>
      </c>
      <c r="NT58" s="34">
        <v>3105270</v>
      </c>
      <c r="NU58" s="127"/>
      <c r="NV58" s="34"/>
      <c r="NW58" s="33"/>
      <c r="NX58" s="33"/>
      <c r="NY58" s="127"/>
      <c r="NZ58" s="34">
        <v>214264.6</v>
      </c>
      <c r="OA58" s="34">
        <v>214264.6</v>
      </c>
      <c r="OB58" s="33">
        <v>109947</v>
      </c>
      <c r="OC58" s="127"/>
      <c r="OD58" s="34"/>
      <c r="OE58" s="34"/>
      <c r="OF58" s="33"/>
      <c r="OG58" s="127"/>
      <c r="OH58" s="34">
        <v>94907</v>
      </c>
      <c r="OI58" s="34">
        <v>94907</v>
      </c>
      <c r="OJ58" s="33">
        <v>71180.27</v>
      </c>
      <c r="OK58" s="127"/>
      <c r="OL58" s="34">
        <v>793543.52</v>
      </c>
      <c r="OM58" s="34">
        <v>793543.52</v>
      </c>
      <c r="ON58" s="32">
        <v>355583.02</v>
      </c>
      <c r="OO58" s="127"/>
      <c r="OP58" s="34">
        <v>2350000</v>
      </c>
      <c r="OQ58" s="34">
        <v>2350000</v>
      </c>
      <c r="OR58" s="34">
        <v>2350000</v>
      </c>
      <c r="OS58" s="127"/>
      <c r="OT58" s="34">
        <v>1167781.8899999999</v>
      </c>
      <c r="OU58" s="34">
        <v>1167781.8899999999</v>
      </c>
      <c r="OV58" s="32">
        <v>908500</v>
      </c>
      <c r="OW58" s="127"/>
      <c r="OX58" s="34">
        <v>59640</v>
      </c>
      <c r="OY58" s="34">
        <v>59640</v>
      </c>
      <c r="OZ58" s="33">
        <v>59640</v>
      </c>
      <c r="PA58" s="127"/>
      <c r="PB58" s="34">
        <v>10648.8</v>
      </c>
      <c r="PC58" s="34">
        <v>10648.8</v>
      </c>
      <c r="PD58" s="33">
        <v>0</v>
      </c>
      <c r="PE58" s="127"/>
      <c r="PF58" s="34">
        <v>694150.37</v>
      </c>
      <c r="PG58" s="34">
        <v>694150.37</v>
      </c>
      <c r="PH58" s="33">
        <v>433033.2</v>
      </c>
      <c r="PI58" s="127"/>
      <c r="PJ58" s="34">
        <v>472500</v>
      </c>
      <c r="PK58" s="33">
        <v>472500</v>
      </c>
      <c r="PL58" s="32">
        <v>0</v>
      </c>
      <c r="PM58" s="127"/>
      <c r="PN58" s="34">
        <v>80725.399999999994</v>
      </c>
      <c r="PO58" s="33">
        <v>80725.399999999994</v>
      </c>
      <c r="PP58" s="33">
        <v>32500</v>
      </c>
      <c r="PQ58" s="127"/>
      <c r="PR58" s="34"/>
      <c r="PS58" s="34"/>
      <c r="PT58" s="34"/>
      <c r="PU58" s="127"/>
      <c r="PV58" s="34">
        <v>0</v>
      </c>
      <c r="PW58" s="34">
        <v>0</v>
      </c>
      <c r="PX58" s="33">
        <v>0</v>
      </c>
      <c r="PY58" s="124"/>
      <c r="PZ58" s="55">
        <f t="shared" si="5"/>
        <v>33649675.68</v>
      </c>
      <c r="QA58" s="55">
        <f t="shared" si="5"/>
        <v>33649675.68</v>
      </c>
      <c r="QB58" s="55">
        <f t="shared" si="5"/>
        <v>31713278.93</v>
      </c>
      <c r="QC58" s="53">
        <v>1598653.98</v>
      </c>
      <c r="QD58" s="53">
        <v>1598653.98</v>
      </c>
      <c r="QE58" s="32">
        <v>958024.87</v>
      </c>
      <c r="QF58" s="127"/>
      <c r="QG58" s="34"/>
      <c r="QH58" s="34"/>
      <c r="QI58" s="34"/>
      <c r="QJ58" s="124"/>
      <c r="QK58" s="56"/>
      <c r="QL58" s="63"/>
      <c r="QM58" s="32"/>
      <c r="QN58" s="127"/>
      <c r="QO58" s="50">
        <v>2208151</v>
      </c>
      <c r="QP58" s="50">
        <v>2208151</v>
      </c>
      <c r="QQ58" s="50">
        <v>1243404</v>
      </c>
      <c r="QR58" s="120"/>
      <c r="QS58" s="34">
        <v>8007300</v>
      </c>
      <c r="QT58" s="34">
        <v>8007300</v>
      </c>
      <c r="QU58" s="34">
        <v>8007300</v>
      </c>
      <c r="QV58" s="124"/>
      <c r="QW58" s="34">
        <v>358916.4</v>
      </c>
      <c r="QX58" s="34">
        <v>358916.4</v>
      </c>
      <c r="QY58" s="32">
        <v>61133.78</v>
      </c>
      <c r="QZ58" s="124"/>
      <c r="RA58" s="53"/>
      <c r="RB58" s="53"/>
      <c r="RC58" s="53"/>
      <c r="RD58" s="120"/>
      <c r="RE58" s="40"/>
      <c r="RF58" s="40"/>
      <c r="RG58" s="40"/>
      <c r="RH58" s="120"/>
      <c r="RI58" s="40">
        <v>21436654.300000001</v>
      </c>
      <c r="RJ58" s="40">
        <v>21436654.300000001</v>
      </c>
      <c r="RK58" s="40">
        <v>21407216.280000001</v>
      </c>
      <c r="RL58" s="120"/>
      <c r="RM58" s="40"/>
      <c r="RN58" s="33"/>
      <c r="RO58" s="32"/>
      <c r="RP58" s="124"/>
      <c r="RQ58" s="34"/>
      <c r="RR58" s="34"/>
      <c r="RS58" s="32"/>
      <c r="RT58" s="124"/>
      <c r="RU58" s="40">
        <v>40000</v>
      </c>
      <c r="RV58" s="40">
        <v>40000</v>
      </c>
      <c r="RW58" s="40">
        <v>36200</v>
      </c>
      <c r="RX58" s="120"/>
      <c r="RY58" s="40"/>
      <c r="RZ58" s="40"/>
      <c r="SA58" s="32"/>
      <c r="SB58" s="124"/>
      <c r="SC58" s="40"/>
      <c r="SD58" s="40"/>
      <c r="SE58" s="32"/>
      <c r="SF58" s="124"/>
      <c r="SG58" s="40"/>
      <c r="SH58" s="40"/>
      <c r="SI58" s="32"/>
      <c r="SJ58" s="119"/>
      <c r="SK58" s="58"/>
      <c r="SL58" s="58"/>
      <c r="SM58" s="58"/>
      <c r="SN58" s="59"/>
      <c r="SO58" s="59"/>
      <c r="SP58" s="58"/>
      <c r="SQ58" s="58"/>
      <c r="SR58" s="58"/>
      <c r="SS58" s="58"/>
      <c r="ST58" s="58"/>
      <c r="SU58" s="58"/>
      <c r="SV58" s="58"/>
      <c r="SW58" s="58"/>
      <c r="SX58" s="58"/>
      <c r="SY58" s="58"/>
      <c r="SZ58" s="58"/>
      <c r="TA58" s="58"/>
      <c r="TB58" s="58"/>
      <c r="TC58" s="58"/>
      <c r="TD58" s="59"/>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5"/>
      <c r="WI58" s="5"/>
      <c r="WJ58" s="5"/>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row>
    <row r="59" spans="1:909" x14ac:dyDescent="0.25">
      <c r="A59" s="29" t="s">
        <v>415</v>
      </c>
      <c r="B59" s="30">
        <f t="shared" si="6"/>
        <v>113733624.22999999</v>
      </c>
      <c r="C59" s="30">
        <f t="shared" si="6"/>
        <v>113348817.73999999</v>
      </c>
      <c r="D59" s="30">
        <f t="shared" si="0"/>
        <v>79076865.219999999</v>
      </c>
      <c r="E59" s="31">
        <f t="shared" si="2"/>
        <v>26709916.719999999</v>
      </c>
      <c r="F59" s="31">
        <f t="shared" si="2"/>
        <v>26709916.719999999</v>
      </c>
      <c r="G59" s="31">
        <f t="shared" si="2"/>
        <v>19861267.719999999</v>
      </c>
      <c r="H59" s="36">
        <v>15066200</v>
      </c>
      <c r="I59" s="36">
        <v>15066200</v>
      </c>
      <c r="J59" s="33">
        <v>11299652</v>
      </c>
      <c r="K59" s="124"/>
      <c r="L59" s="34"/>
      <c r="M59" s="34"/>
      <c r="N59" s="34"/>
      <c r="O59" s="124"/>
      <c r="P59" s="36">
        <v>11643716.720000001</v>
      </c>
      <c r="Q59" s="36">
        <v>11643716.720000001</v>
      </c>
      <c r="R59" s="60">
        <v>8561615.7200000007</v>
      </c>
      <c r="S59" s="124"/>
      <c r="T59" s="34"/>
      <c r="U59" s="34"/>
      <c r="V59" s="34"/>
      <c r="W59" s="124"/>
      <c r="X59" s="38">
        <f t="shared" si="3"/>
        <v>34145381.689999998</v>
      </c>
      <c r="Y59" s="38">
        <f t="shared" si="3"/>
        <v>33760575.199999996</v>
      </c>
      <c r="Z59" s="38">
        <f t="shared" si="3"/>
        <v>30149386.430000003</v>
      </c>
      <c r="AA59" s="32"/>
      <c r="AB59" s="33"/>
      <c r="AC59" s="33"/>
      <c r="AD59" s="124"/>
      <c r="AE59" s="34"/>
      <c r="AF59" s="33"/>
      <c r="AG59" s="33"/>
      <c r="AH59" s="124"/>
      <c r="AI59" s="33"/>
      <c r="AJ59" s="33"/>
      <c r="AK59" s="33"/>
      <c r="AL59" s="124"/>
      <c r="AM59" s="33"/>
      <c r="AN59" s="33"/>
      <c r="AO59" s="33"/>
      <c r="AP59" s="124"/>
      <c r="AQ59" s="34"/>
      <c r="AR59" s="34"/>
      <c r="AS59" s="34"/>
      <c r="AT59" s="124"/>
      <c r="AU59" s="33"/>
      <c r="AV59" s="33"/>
      <c r="AW59" s="33"/>
      <c r="AX59" s="124"/>
      <c r="AY59" s="34"/>
      <c r="AZ59" s="34"/>
      <c r="BA59" s="34"/>
      <c r="BB59" s="124"/>
      <c r="BC59" s="33"/>
      <c r="BD59" s="33"/>
      <c r="BE59" s="33"/>
      <c r="BF59" s="124"/>
      <c r="BG59" s="33"/>
      <c r="BH59" s="33"/>
      <c r="BI59" s="33"/>
      <c r="BJ59" s="124"/>
      <c r="BK59" s="34"/>
      <c r="BL59" s="34"/>
      <c r="BM59" s="34"/>
      <c r="BN59" s="124"/>
      <c r="BO59" s="33"/>
      <c r="BP59" s="33"/>
      <c r="BQ59" s="61"/>
      <c r="BR59" s="124"/>
      <c r="BS59" s="34"/>
      <c r="BT59" s="34"/>
      <c r="BU59" s="34"/>
      <c r="BV59" s="124"/>
      <c r="BW59" s="34"/>
      <c r="BX59" s="34"/>
      <c r="BY59" s="34"/>
      <c r="BZ59" s="124"/>
      <c r="CA59" s="34"/>
      <c r="CB59" s="34"/>
      <c r="CC59" s="34"/>
      <c r="CD59" s="124"/>
      <c r="CE59" s="33"/>
      <c r="CF59" s="33"/>
      <c r="CG59" s="33"/>
      <c r="CH59" s="124"/>
      <c r="CI59" s="33"/>
      <c r="CJ59" s="33"/>
      <c r="CK59" s="33"/>
      <c r="CL59" s="124"/>
      <c r="CM59" s="34"/>
      <c r="CN59" s="34"/>
      <c r="CO59" s="34"/>
      <c r="CP59" s="119"/>
      <c r="CQ59" s="34"/>
      <c r="CR59" s="34"/>
      <c r="CS59" s="34"/>
      <c r="CT59" s="119"/>
      <c r="CU59" s="34"/>
      <c r="CV59" s="33"/>
      <c r="CW59" s="33"/>
      <c r="CX59" s="124"/>
      <c r="CY59" s="41"/>
      <c r="CZ59" s="41"/>
      <c r="DA59" s="33"/>
      <c r="DB59" s="124"/>
      <c r="DC59" s="34">
        <v>14985982.609999999</v>
      </c>
      <c r="DD59" s="33">
        <v>14985982.609999999</v>
      </c>
      <c r="DE59" s="32">
        <v>14744915.73</v>
      </c>
      <c r="DF59" s="124"/>
      <c r="DG59" s="34"/>
      <c r="DH59" s="33"/>
      <c r="DI59" s="32"/>
      <c r="DJ59" s="124"/>
      <c r="DK59" s="34"/>
      <c r="DL59" s="33"/>
      <c r="DM59" s="32"/>
      <c r="DN59" s="124"/>
      <c r="DO59" s="33"/>
      <c r="DP59" s="33"/>
      <c r="DQ59" s="32"/>
      <c r="DR59" s="124"/>
      <c r="DS59" s="34"/>
      <c r="DT59" s="34"/>
      <c r="DU59" s="34"/>
      <c r="DV59" s="120"/>
      <c r="DW59" s="33"/>
      <c r="DX59" s="33"/>
      <c r="DY59" s="33"/>
      <c r="DZ59" s="124"/>
      <c r="EA59" s="33"/>
      <c r="EB59" s="33"/>
      <c r="EC59" s="33"/>
      <c r="ED59" s="124"/>
      <c r="EE59" s="33"/>
      <c r="EF59" s="33"/>
      <c r="EG59" s="33"/>
      <c r="EH59" s="124"/>
      <c r="EI59" s="32"/>
      <c r="EJ59" s="32"/>
      <c r="EK59" s="32"/>
      <c r="EL59" s="124"/>
      <c r="EM59" s="34">
        <v>4000000</v>
      </c>
      <c r="EN59" s="34">
        <f>4000000-384806.49</f>
        <v>3615193.51</v>
      </c>
      <c r="EO59" s="34">
        <v>3612605.78</v>
      </c>
      <c r="EP59" s="124"/>
      <c r="EQ59" s="34">
        <v>4000000</v>
      </c>
      <c r="ER59" s="34">
        <v>4000000</v>
      </c>
      <c r="ES59" s="34">
        <v>3430474.88</v>
      </c>
      <c r="ET59" s="120"/>
      <c r="EU59" s="33">
        <v>5015256.83</v>
      </c>
      <c r="EV59" s="33">
        <v>5015256.83</v>
      </c>
      <c r="EW59" s="33">
        <v>4490397.55</v>
      </c>
      <c r="EX59" s="124"/>
      <c r="EY59" s="34"/>
      <c r="EZ59" s="34"/>
      <c r="FA59" s="34"/>
      <c r="FB59" s="124"/>
      <c r="FC59" s="33"/>
      <c r="FD59" s="33"/>
      <c r="FE59" s="32"/>
      <c r="FF59" s="124"/>
      <c r="FG59" s="40"/>
      <c r="FH59" s="40"/>
      <c r="FI59" s="40"/>
      <c r="FJ59" s="124"/>
      <c r="FK59" s="40"/>
      <c r="FL59" s="40"/>
      <c r="FM59" s="40"/>
      <c r="FN59" s="124"/>
      <c r="FO59" s="33"/>
      <c r="FP59" s="33"/>
      <c r="FQ59" s="32"/>
      <c r="FR59" s="124"/>
      <c r="FS59" s="33"/>
      <c r="FT59" s="33"/>
      <c r="FU59" s="33"/>
      <c r="FV59" s="124"/>
      <c r="FW59" s="34"/>
      <c r="FX59" s="34"/>
      <c r="FY59" s="39"/>
      <c r="FZ59" s="124"/>
      <c r="GA59" s="33">
        <v>743690.2</v>
      </c>
      <c r="GB59" s="33">
        <v>743690.2</v>
      </c>
      <c r="GC59" s="32">
        <v>727097.27</v>
      </c>
      <c r="GD59" s="124"/>
      <c r="GE59" s="32">
        <v>1901429.45</v>
      </c>
      <c r="GF59" s="32">
        <v>1901429.45</v>
      </c>
      <c r="GG59" s="32">
        <v>1577991.98</v>
      </c>
      <c r="GH59" s="124"/>
      <c r="GI59" s="32"/>
      <c r="GJ59" s="32"/>
      <c r="GK59" s="32"/>
      <c r="GL59" s="130"/>
      <c r="GM59" s="33"/>
      <c r="GN59" s="33"/>
      <c r="GO59" s="33"/>
      <c r="GP59" s="124"/>
      <c r="GQ59" s="40"/>
      <c r="GR59" s="37"/>
      <c r="GS59" s="32"/>
      <c r="GT59" s="124"/>
      <c r="GU59" s="34"/>
      <c r="GV59" s="33"/>
      <c r="GW59" s="32"/>
      <c r="GX59" s="130"/>
      <c r="GY59" s="33"/>
      <c r="GZ59" s="33"/>
      <c r="HA59" s="33"/>
      <c r="HB59" s="130"/>
      <c r="HC59" s="34"/>
      <c r="HD59" s="34"/>
      <c r="HE59" s="34"/>
      <c r="HF59" s="124"/>
      <c r="HG59" s="33"/>
      <c r="HH59" s="33"/>
      <c r="HI59" s="33"/>
      <c r="HJ59" s="124"/>
      <c r="HK59" s="33">
        <v>31872.32</v>
      </c>
      <c r="HL59" s="33">
        <v>31872.32</v>
      </c>
      <c r="HM59" s="32">
        <v>31872.32</v>
      </c>
      <c r="HN59" s="124"/>
      <c r="HO59" s="32"/>
      <c r="HP59" s="32"/>
      <c r="HQ59" s="32"/>
      <c r="HR59" s="124"/>
      <c r="HS59" s="34"/>
      <c r="HT59" s="33"/>
      <c r="HU59" s="32"/>
      <c r="HV59" s="124"/>
      <c r="HW59" s="34"/>
      <c r="HX59" s="34"/>
      <c r="HY59" s="34"/>
      <c r="HZ59" s="124"/>
      <c r="IA59" s="34"/>
      <c r="IB59" s="34"/>
      <c r="IC59" s="34"/>
      <c r="ID59" s="119"/>
      <c r="IE59" s="34"/>
      <c r="IF59" s="32"/>
      <c r="IG59" s="32"/>
      <c r="IH59" s="124"/>
      <c r="II59" s="34">
        <v>1780000</v>
      </c>
      <c r="IJ59" s="33">
        <v>1780000</v>
      </c>
      <c r="IK59" s="33">
        <v>1534030.92</v>
      </c>
      <c r="IL59" s="124"/>
      <c r="IM59" s="33"/>
      <c r="IN59" s="33"/>
      <c r="IO59" s="33"/>
      <c r="IP59" s="124"/>
      <c r="IQ59" s="45"/>
      <c r="IR59" s="46"/>
      <c r="IS59" s="33"/>
      <c r="IT59" s="127"/>
      <c r="IU59" s="33"/>
      <c r="IV59" s="33"/>
      <c r="IW59" s="33"/>
      <c r="IX59" s="124"/>
      <c r="IY59" s="34"/>
      <c r="IZ59" s="33"/>
      <c r="JA59" s="33"/>
      <c r="JB59" s="127"/>
      <c r="JC59" s="34"/>
      <c r="JD59" s="34"/>
      <c r="JE59" s="34"/>
      <c r="JF59" s="124"/>
      <c r="JG59" s="34">
        <v>200000</v>
      </c>
      <c r="JH59" s="34">
        <v>200000</v>
      </c>
      <c r="JI59" s="33">
        <v>0</v>
      </c>
      <c r="JJ59" s="127"/>
      <c r="JK59" s="34"/>
      <c r="JL59" s="34"/>
      <c r="JM59" s="34"/>
      <c r="JN59" s="127"/>
      <c r="JO59" s="34"/>
      <c r="JP59" s="34"/>
      <c r="JQ59" s="34"/>
      <c r="JR59" s="119"/>
      <c r="JS59" s="33"/>
      <c r="JT59" s="33"/>
      <c r="JU59" s="33"/>
      <c r="JV59" s="127"/>
      <c r="JW59" s="34"/>
      <c r="JX59" s="33"/>
      <c r="JY59" s="33"/>
      <c r="JZ59" s="127"/>
      <c r="KA59" s="34"/>
      <c r="KB59" s="32"/>
      <c r="KC59" s="32"/>
      <c r="KD59" s="127"/>
      <c r="KE59" s="50"/>
      <c r="KF59" s="50"/>
      <c r="KG59" s="50"/>
      <c r="KH59" s="127"/>
      <c r="KI59" s="34"/>
      <c r="KJ59" s="34"/>
      <c r="KK59" s="34"/>
      <c r="KL59" s="127"/>
      <c r="KM59" s="34"/>
      <c r="KN59" s="36"/>
      <c r="KO59" s="32"/>
      <c r="KP59" s="127"/>
      <c r="KQ59" s="50">
        <v>1472278.78</v>
      </c>
      <c r="KR59" s="50">
        <v>1472278.78</v>
      </c>
      <c r="KS59" s="50">
        <v>0</v>
      </c>
      <c r="KT59" s="127"/>
      <c r="KU59" s="50">
        <v>14871.5</v>
      </c>
      <c r="KV59" s="50">
        <v>14871.5</v>
      </c>
      <c r="KW59" s="50">
        <v>0</v>
      </c>
      <c r="KX59" s="127"/>
      <c r="KY59" s="34"/>
      <c r="KZ59" s="34"/>
      <c r="LA59" s="33"/>
      <c r="LB59" s="127"/>
      <c r="LC59" s="34"/>
      <c r="LD59" s="39"/>
      <c r="LE59" s="34"/>
      <c r="LF59" s="127"/>
      <c r="LG59" s="34"/>
      <c r="LH59" s="34"/>
      <c r="LI59" s="33"/>
      <c r="LJ59" s="127"/>
      <c r="LK59" s="34"/>
      <c r="LL59" s="33"/>
      <c r="LM59" s="32"/>
      <c r="LN59" s="127"/>
      <c r="LO59" s="34"/>
      <c r="LP59" s="33"/>
      <c r="LQ59" s="33"/>
      <c r="LR59" s="127"/>
      <c r="LS59" s="50"/>
      <c r="LT59" s="50"/>
      <c r="LU59" s="50"/>
      <c r="LV59" s="127"/>
      <c r="LW59" s="50"/>
      <c r="LX59" s="50"/>
      <c r="LY59" s="50"/>
      <c r="LZ59" s="127"/>
      <c r="MA59" s="34"/>
      <c r="MB59" s="34"/>
      <c r="MC59" s="34"/>
      <c r="MD59" s="127"/>
      <c r="ME59" s="40"/>
      <c r="MF59" s="50"/>
      <c r="MG59" s="50"/>
      <c r="MH59" s="127"/>
      <c r="MI59" s="40"/>
      <c r="MJ59" s="50"/>
      <c r="MK59" s="50"/>
      <c r="ML59" s="127"/>
      <c r="MM59" s="34"/>
      <c r="MN59" s="34"/>
      <c r="MO59" s="34"/>
      <c r="MP59" s="127"/>
      <c r="MQ59" s="33"/>
      <c r="MR59" s="33"/>
      <c r="MS59" s="33"/>
      <c r="MT59" s="127"/>
      <c r="MU59" s="34"/>
      <c r="MV59" s="34"/>
      <c r="MW59" s="34"/>
      <c r="MX59" s="124"/>
      <c r="MY59" s="34"/>
      <c r="MZ59" s="33"/>
      <c r="NA59" s="33"/>
      <c r="NB59" s="124"/>
      <c r="NC59" s="52">
        <f t="shared" si="4"/>
        <v>691500</v>
      </c>
      <c r="ND59" s="52">
        <f t="shared" si="4"/>
        <v>691500</v>
      </c>
      <c r="NE59" s="52">
        <f t="shared" si="4"/>
        <v>462466.8</v>
      </c>
      <c r="NF59" s="53"/>
      <c r="NG59" s="33"/>
      <c r="NH59" s="33"/>
      <c r="NI59" s="127"/>
      <c r="NJ59" s="34"/>
      <c r="NK59" s="33"/>
      <c r="NL59" s="33"/>
      <c r="NM59" s="127"/>
      <c r="NN59" s="33"/>
      <c r="NO59" s="33"/>
      <c r="NP59" s="33"/>
      <c r="NQ59" s="127"/>
      <c r="NR59" s="34"/>
      <c r="NS59" s="34"/>
      <c r="NT59" s="34"/>
      <c r="NU59" s="127"/>
      <c r="NV59" s="34"/>
      <c r="NW59" s="33"/>
      <c r="NX59" s="33"/>
      <c r="NY59" s="127"/>
      <c r="NZ59" s="34"/>
      <c r="OA59" s="34"/>
      <c r="OB59" s="33"/>
      <c r="OC59" s="127"/>
      <c r="OD59" s="34"/>
      <c r="OE59" s="34"/>
      <c r="OF59" s="33"/>
      <c r="OG59" s="127"/>
      <c r="OH59" s="34"/>
      <c r="OI59" s="34"/>
      <c r="OJ59" s="33"/>
      <c r="OK59" s="127"/>
      <c r="OL59" s="34"/>
      <c r="OM59" s="34"/>
      <c r="ON59" s="32"/>
      <c r="OO59" s="127"/>
      <c r="OP59" s="34"/>
      <c r="OQ59" s="34"/>
      <c r="OR59" s="34"/>
      <c r="OS59" s="127"/>
      <c r="OT59" s="34"/>
      <c r="OU59" s="34"/>
      <c r="OV59" s="32"/>
      <c r="OW59" s="127"/>
      <c r="OX59" s="34"/>
      <c r="OY59" s="34"/>
      <c r="OZ59" s="33"/>
      <c r="PA59" s="127"/>
      <c r="PB59" s="34"/>
      <c r="PC59" s="34"/>
      <c r="PD59" s="33"/>
      <c r="PE59" s="127"/>
      <c r="PF59" s="34"/>
      <c r="PG59" s="34"/>
      <c r="PH59" s="33"/>
      <c r="PI59" s="127"/>
      <c r="PJ59" s="34"/>
      <c r="PK59" s="33"/>
      <c r="PL59" s="32"/>
      <c r="PM59" s="127"/>
      <c r="PN59" s="34"/>
      <c r="PO59" s="33"/>
      <c r="PP59" s="33"/>
      <c r="PQ59" s="127"/>
      <c r="PR59" s="34">
        <v>691500</v>
      </c>
      <c r="PS59" s="34">
        <v>691500</v>
      </c>
      <c r="PT59" s="34">
        <v>462466.8</v>
      </c>
      <c r="PU59" s="127"/>
      <c r="PV59" s="34"/>
      <c r="PW59" s="34"/>
      <c r="PX59" s="33"/>
      <c r="PY59" s="124"/>
      <c r="PZ59" s="55">
        <f t="shared" si="5"/>
        <v>52186825.82</v>
      </c>
      <c r="QA59" s="55">
        <f t="shared" si="5"/>
        <v>52186825.82</v>
      </c>
      <c r="QB59" s="55">
        <f t="shared" si="5"/>
        <v>28603744.27</v>
      </c>
      <c r="QC59" s="53"/>
      <c r="QD59" s="53"/>
      <c r="QE59" s="32"/>
      <c r="QF59" s="127"/>
      <c r="QG59" s="34"/>
      <c r="QH59" s="34"/>
      <c r="QI59" s="34"/>
      <c r="QJ59" s="124"/>
      <c r="QK59" s="56"/>
      <c r="QL59" s="63"/>
      <c r="QM59" s="32"/>
      <c r="QN59" s="127"/>
      <c r="QO59" s="50"/>
      <c r="QP59" s="50"/>
      <c r="QQ59" s="50"/>
      <c r="QR59" s="120"/>
      <c r="QS59" s="34"/>
      <c r="QT59" s="34"/>
      <c r="QU59" s="34"/>
      <c r="QV59" s="124"/>
      <c r="QW59" s="34"/>
      <c r="QX59" s="34"/>
      <c r="QY59" s="32"/>
      <c r="QZ59" s="124"/>
      <c r="RA59" s="53"/>
      <c r="RB59" s="53"/>
      <c r="RC59" s="53"/>
      <c r="RD59" s="120"/>
      <c r="RE59" s="40"/>
      <c r="RF59" s="40"/>
      <c r="RG59" s="40"/>
      <c r="RH59" s="120"/>
      <c r="RI59" s="40">
        <v>52186825.82</v>
      </c>
      <c r="RJ59" s="40">
        <v>52186825.82</v>
      </c>
      <c r="RK59" s="40">
        <v>28603744.27</v>
      </c>
      <c r="RL59" s="120"/>
      <c r="RM59" s="40"/>
      <c r="RN59" s="33"/>
      <c r="RO59" s="32"/>
      <c r="RP59" s="124"/>
      <c r="RQ59" s="34"/>
      <c r="RR59" s="34"/>
      <c r="RS59" s="32"/>
      <c r="RT59" s="124"/>
      <c r="RU59" s="40"/>
      <c r="RV59" s="40"/>
      <c r="RW59" s="40"/>
      <c r="RX59" s="120"/>
      <c r="RY59" s="40"/>
      <c r="RZ59" s="40"/>
      <c r="SA59" s="32"/>
      <c r="SB59" s="124"/>
      <c r="SC59" s="40"/>
      <c r="SD59" s="40"/>
      <c r="SE59" s="32"/>
      <c r="SF59" s="124"/>
      <c r="SG59" s="40"/>
      <c r="SH59" s="40"/>
      <c r="SI59" s="32"/>
      <c r="SJ59" s="119"/>
      <c r="SK59" s="58"/>
      <c r="SL59" s="58"/>
      <c r="SM59" s="58"/>
      <c r="SN59" s="59"/>
      <c r="SO59" s="59"/>
      <c r="SP59" s="58"/>
      <c r="SQ59" s="58"/>
      <c r="SR59" s="58"/>
      <c r="SS59" s="58"/>
      <c r="ST59" s="58"/>
      <c r="SU59" s="58"/>
      <c r="SV59" s="58"/>
      <c r="SW59" s="58"/>
      <c r="SX59" s="58"/>
      <c r="SY59" s="58"/>
      <c r="SZ59" s="58"/>
      <c r="TA59" s="58"/>
      <c r="TB59" s="58"/>
      <c r="TC59" s="58"/>
      <c r="TD59" s="59"/>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5"/>
      <c r="WI59" s="5"/>
      <c r="WJ59" s="5"/>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row>
    <row r="60" spans="1:909" x14ac:dyDescent="0.25">
      <c r="A60" s="29" t="s">
        <v>416</v>
      </c>
      <c r="B60" s="30">
        <f t="shared" si="6"/>
        <v>6503598.54</v>
      </c>
      <c r="C60" s="30">
        <f t="shared" si="6"/>
        <v>6503598.54</v>
      </c>
      <c r="D60" s="30">
        <f t="shared" si="0"/>
        <v>4830527.97</v>
      </c>
      <c r="E60" s="31">
        <f t="shared" si="2"/>
        <v>6365298.54</v>
      </c>
      <c r="F60" s="31">
        <f t="shared" si="2"/>
        <v>6365298.54</v>
      </c>
      <c r="G60" s="31">
        <f t="shared" si="2"/>
        <v>4745253.54</v>
      </c>
      <c r="H60" s="36">
        <v>5209700</v>
      </c>
      <c r="I60" s="36">
        <v>5209700</v>
      </c>
      <c r="J60" s="33">
        <v>3907277</v>
      </c>
      <c r="K60" s="124"/>
      <c r="L60" s="34"/>
      <c r="M60" s="34"/>
      <c r="N60" s="34"/>
      <c r="O60" s="124"/>
      <c r="P60" s="36">
        <v>1155598.54</v>
      </c>
      <c r="Q60" s="36">
        <v>1155598.54</v>
      </c>
      <c r="R60" s="60">
        <v>837976.54</v>
      </c>
      <c r="S60" s="124"/>
      <c r="T60" s="34"/>
      <c r="U60" s="34"/>
      <c r="V60" s="34"/>
      <c r="W60" s="124"/>
      <c r="X60" s="38">
        <f t="shared" si="3"/>
        <v>0</v>
      </c>
      <c r="Y60" s="38">
        <f t="shared" si="3"/>
        <v>0</v>
      </c>
      <c r="Z60" s="38">
        <f t="shared" si="3"/>
        <v>0</v>
      </c>
      <c r="AA60" s="32"/>
      <c r="AB60" s="33"/>
      <c r="AC60" s="33"/>
      <c r="AD60" s="124"/>
      <c r="AE60" s="34"/>
      <c r="AF60" s="33"/>
      <c r="AG60" s="33"/>
      <c r="AH60" s="124"/>
      <c r="AI60" s="33"/>
      <c r="AJ60" s="33"/>
      <c r="AK60" s="33"/>
      <c r="AL60" s="124"/>
      <c r="AM60" s="33"/>
      <c r="AN60" s="33"/>
      <c r="AO60" s="33"/>
      <c r="AP60" s="124"/>
      <c r="AQ60" s="34"/>
      <c r="AR60" s="34"/>
      <c r="AS60" s="34"/>
      <c r="AT60" s="124"/>
      <c r="AU60" s="33"/>
      <c r="AV60" s="33"/>
      <c r="AW60" s="33"/>
      <c r="AX60" s="124"/>
      <c r="AY60" s="34"/>
      <c r="AZ60" s="34"/>
      <c r="BA60" s="34"/>
      <c r="BB60" s="124"/>
      <c r="BC60" s="33"/>
      <c r="BD60" s="33"/>
      <c r="BE60" s="33"/>
      <c r="BF60" s="124"/>
      <c r="BG60" s="33"/>
      <c r="BH60" s="33"/>
      <c r="BI60" s="33"/>
      <c r="BJ60" s="124"/>
      <c r="BK60" s="34"/>
      <c r="BL60" s="34"/>
      <c r="BM60" s="34"/>
      <c r="BN60" s="124"/>
      <c r="BO60" s="33"/>
      <c r="BP60" s="33"/>
      <c r="BQ60" s="61"/>
      <c r="BR60" s="124"/>
      <c r="BS60" s="34"/>
      <c r="BT60" s="34"/>
      <c r="BU60" s="34"/>
      <c r="BV60" s="124"/>
      <c r="BW60" s="34"/>
      <c r="BX60" s="34"/>
      <c r="BY60" s="34"/>
      <c r="BZ60" s="124"/>
      <c r="CA60" s="34"/>
      <c r="CB60" s="34"/>
      <c r="CC60" s="34"/>
      <c r="CD60" s="124"/>
      <c r="CE60" s="33"/>
      <c r="CF60" s="33"/>
      <c r="CG60" s="33"/>
      <c r="CH60" s="124"/>
      <c r="CI60" s="33"/>
      <c r="CJ60" s="33"/>
      <c r="CK60" s="33"/>
      <c r="CL60" s="124"/>
      <c r="CM60" s="34"/>
      <c r="CN60" s="34"/>
      <c r="CO60" s="34"/>
      <c r="CP60" s="119"/>
      <c r="CQ60" s="34"/>
      <c r="CR60" s="34"/>
      <c r="CS60" s="34"/>
      <c r="CT60" s="119"/>
      <c r="CU60" s="34"/>
      <c r="CV60" s="33"/>
      <c r="CW60" s="33"/>
      <c r="CX60" s="124"/>
      <c r="CY60" s="41"/>
      <c r="CZ60" s="41"/>
      <c r="DA60" s="33"/>
      <c r="DB60" s="124"/>
      <c r="DC60" s="34"/>
      <c r="DD60" s="33"/>
      <c r="DE60" s="32"/>
      <c r="DF60" s="124"/>
      <c r="DG60" s="34"/>
      <c r="DH60" s="33"/>
      <c r="DI60" s="32"/>
      <c r="DJ60" s="124"/>
      <c r="DK60" s="34"/>
      <c r="DL60" s="33"/>
      <c r="DM60" s="32"/>
      <c r="DN60" s="124"/>
      <c r="DO60" s="33"/>
      <c r="DP60" s="33"/>
      <c r="DQ60" s="32"/>
      <c r="DR60" s="124"/>
      <c r="DS60" s="34"/>
      <c r="DT60" s="34"/>
      <c r="DU60" s="34"/>
      <c r="DV60" s="120"/>
      <c r="DW60" s="33"/>
      <c r="DX60" s="33"/>
      <c r="DY60" s="33"/>
      <c r="DZ60" s="124"/>
      <c r="EA60" s="33"/>
      <c r="EB60" s="33"/>
      <c r="EC60" s="33"/>
      <c r="ED60" s="124"/>
      <c r="EE60" s="33"/>
      <c r="EF60" s="33"/>
      <c r="EG60" s="33"/>
      <c r="EH60" s="124"/>
      <c r="EI60" s="32"/>
      <c r="EJ60" s="32"/>
      <c r="EK60" s="32"/>
      <c r="EL60" s="124"/>
      <c r="EM60" s="34"/>
      <c r="EN60" s="34"/>
      <c r="EO60" s="34"/>
      <c r="EP60" s="124"/>
      <c r="EQ60" s="34"/>
      <c r="ER60" s="34"/>
      <c r="ES60" s="34"/>
      <c r="ET60" s="120"/>
      <c r="EU60" s="33"/>
      <c r="EV60" s="33"/>
      <c r="EW60" s="33"/>
      <c r="EX60" s="124"/>
      <c r="EY60" s="34"/>
      <c r="EZ60" s="34"/>
      <c r="FA60" s="34"/>
      <c r="FB60" s="124"/>
      <c r="FC60" s="33"/>
      <c r="FD60" s="33"/>
      <c r="FE60" s="32"/>
      <c r="FF60" s="124"/>
      <c r="FG60" s="40"/>
      <c r="FH60" s="40"/>
      <c r="FI60" s="40"/>
      <c r="FJ60" s="124"/>
      <c r="FK60" s="40"/>
      <c r="FL60" s="40"/>
      <c r="FM60" s="40"/>
      <c r="FN60" s="124"/>
      <c r="FO60" s="33"/>
      <c r="FP60" s="33"/>
      <c r="FQ60" s="32"/>
      <c r="FR60" s="124"/>
      <c r="FS60" s="33"/>
      <c r="FT60" s="33"/>
      <c r="FU60" s="33"/>
      <c r="FV60" s="124"/>
      <c r="FW60" s="34"/>
      <c r="FX60" s="34"/>
      <c r="FY60" s="39"/>
      <c r="FZ60" s="124"/>
      <c r="GA60" s="33"/>
      <c r="GB60" s="33"/>
      <c r="GC60" s="32"/>
      <c r="GD60" s="124"/>
      <c r="GE60" s="32"/>
      <c r="GF60" s="32"/>
      <c r="GG60" s="32"/>
      <c r="GH60" s="124"/>
      <c r="GI60" s="32"/>
      <c r="GJ60" s="32"/>
      <c r="GK60" s="32"/>
      <c r="GL60" s="130"/>
      <c r="GM60" s="33"/>
      <c r="GN60" s="33"/>
      <c r="GO60" s="33"/>
      <c r="GP60" s="124"/>
      <c r="GQ60" s="40"/>
      <c r="GR60" s="37"/>
      <c r="GS60" s="32"/>
      <c r="GT60" s="124"/>
      <c r="GU60" s="34"/>
      <c r="GV60" s="33"/>
      <c r="GW60" s="32"/>
      <c r="GX60" s="130"/>
      <c r="GY60" s="33"/>
      <c r="GZ60" s="33"/>
      <c r="HA60" s="33"/>
      <c r="HB60" s="130"/>
      <c r="HC60" s="34"/>
      <c r="HD60" s="34"/>
      <c r="HE60" s="34"/>
      <c r="HF60" s="124"/>
      <c r="HG60" s="33"/>
      <c r="HH60" s="33"/>
      <c r="HI60" s="33"/>
      <c r="HJ60" s="124"/>
      <c r="HK60" s="33"/>
      <c r="HL60" s="33"/>
      <c r="HM60" s="32"/>
      <c r="HN60" s="124"/>
      <c r="HO60" s="32"/>
      <c r="HP60" s="32"/>
      <c r="HQ60" s="32"/>
      <c r="HR60" s="124"/>
      <c r="HS60" s="34"/>
      <c r="HT60" s="33"/>
      <c r="HU60" s="32"/>
      <c r="HV60" s="124"/>
      <c r="HW60" s="34"/>
      <c r="HX60" s="34"/>
      <c r="HY60" s="34"/>
      <c r="HZ60" s="124"/>
      <c r="IA60" s="34"/>
      <c r="IB60" s="34"/>
      <c r="IC60" s="34"/>
      <c r="ID60" s="119"/>
      <c r="IE60" s="34"/>
      <c r="IF60" s="32"/>
      <c r="IG60" s="32"/>
      <c r="IH60" s="124"/>
      <c r="II60" s="34"/>
      <c r="IJ60" s="33"/>
      <c r="IK60" s="33"/>
      <c r="IL60" s="124"/>
      <c r="IM60" s="33"/>
      <c r="IN60" s="33"/>
      <c r="IO60" s="33"/>
      <c r="IP60" s="124"/>
      <c r="IQ60" s="45"/>
      <c r="IR60" s="46"/>
      <c r="IS60" s="33"/>
      <c r="IT60" s="127"/>
      <c r="IU60" s="33"/>
      <c r="IV60" s="33"/>
      <c r="IW60" s="33"/>
      <c r="IX60" s="124"/>
      <c r="IY60" s="34"/>
      <c r="IZ60" s="33"/>
      <c r="JA60" s="33"/>
      <c r="JB60" s="127"/>
      <c r="JC60" s="34"/>
      <c r="JD60" s="34"/>
      <c r="JE60" s="34"/>
      <c r="JF60" s="124"/>
      <c r="JG60" s="34"/>
      <c r="JH60" s="34"/>
      <c r="JI60" s="33"/>
      <c r="JJ60" s="127"/>
      <c r="JK60" s="34"/>
      <c r="JL60" s="34"/>
      <c r="JM60" s="34"/>
      <c r="JN60" s="127"/>
      <c r="JO60" s="34"/>
      <c r="JP60" s="34"/>
      <c r="JQ60" s="34"/>
      <c r="JR60" s="119"/>
      <c r="JS60" s="33"/>
      <c r="JT60" s="33"/>
      <c r="JU60" s="33"/>
      <c r="JV60" s="127"/>
      <c r="JW60" s="34"/>
      <c r="JX60" s="33"/>
      <c r="JY60" s="33"/>
      <c r="JZ60" s="127"/>
      <c r="KA60" s="34"/>
      <c r="KB60" s="32"/>
      <c r="KC60" s="32"/>
      <c r="KD60" s="127"/>
      <c r="KE60" s="50"/>
      <c r="KF60" s="50"/>
      <c r="KG60" s="50"/>
      <c r="KH60" s="127"/>
      <c r="KI60" s="34"/>
      <c r="KJ60" s="34"/>
      <c r="KK60" s="34"/>
      <c r="KL60" s="127"/>
      <c r="KM60" s="34"/>
      <c r="KN60" s="36"/>
      <c r="KO60" s="32"/>
      <c r="KP60" s="127"/>
      <c r="KQ60" s="50"/>
      <c r="KR60" s="50"/>
      <c r="KS60" s="50"/>
      <c r="KT60" s="127"/>
      <c r="KU60" s="50"/>
      <c r="KV60" s="50"/>
      <c r="KW60" s="50"/>
      <c r="KX60" s="127"/>
      <c r="KY60" s="34"/>
      <c r="KZ60" s="34"/>
      <c r="LA60" s="33"/>
      <c r="LB60" s="127"/>
      <c r="LC60" s="34"/>
      <c r="LD60" s="39"/>
      <c r="LE60" s="34"/>
      <c r="LF60" s="127"/>
      <c r="LG60" s="34"/>
      <c r="LH60" s="34"/>
      <c r="LI60" s="33"/>
      <c r="LJ60" s="127"/>
      <c r="LK60" s="34"/>
      <c r="LL60" s="33"/>
      <c r="LM60" s="32"/>
      <c r="LN60" s="127"/>
      <c r="LO60" s="34"/>
      <c r="LP60" s="33"/>
      <c r="LQ60" s="33"/>
      <c r="LR60" s="127"/>
      <c r="LS60" s="50"/>
      <c r="LT60" s="50"/>
      <c r="LU60" s="50"/>
      <c r="LV60" s="127"/>
      <c r="LW60" s="50"/>
      <c r="LX60" s="50"/>
      <c r="LY60" s="50"/>
      <c r="LZ60" s="127"/>
      <c r="MA60" s="34"/>
      <c r="MB60" s="34"/>
      <c r="MC60" s="34"/>
      <c r="MD60" s="127"/>
      <c r="ME60" s="40"/>
      <c r="MF60" s="50"/>
      <c r="MG60" s="50"/>
      <c r="MH60" s="127"/>
      <c r="MI60" s="40"/>
      <c r="MJ60" s="50"/>
      <c r="MK60" s="50"/>
      <c r="ML60" s="127"/>
      <c r="MM60" s="34"/>
      <c r="MN60" s="34"/>
      <c r="MO60" s="34"/>
      <c r="MP60" s="127"/>
      <c r="MQ60" s="33"/>
      <c r="MR60" s="33"/>
      <c r="MS60" s="33"/>
      <c r="MT60" s="127"/>
      <c r="MU60" s="34"/>
      <c r="MV60" s="34"/>
      <c r="MW60" s="34"/>
      <c r="MX60" s="124"/>
      <c r="MY60" s="34"/>
      <c r="MZ60" s="33"/>
      <c r="NA60" s="33"/>
      <c r="NB60" s="124"/>
      <c r="NC60" s="52">
        <f t="shared" si="4"/>
        <v>138300</v>
      </c>
      <c r="ND60" s="52">
        <f t="shared" si="4"/>
        <v>138300</v>
      </c>
      <c r="NE60" s="52">
        <f t="shared" si="4"/>
        <v>85274.43</v>
      </c>
      <c r="NF60" s="53"/>
      <c r="NG60" s="33"/>
      <c r="NH60" s="33"/>
      <c r="NI60" s="127"/>
      <c r="NJ60" s="34"/>
      <c r="NK60" s="33"/>
      <c r="NL60" s="33"/>
      <c r="NM60" s="127"/>
      <c r="NN60" s="33"/>
      <c r="NO60" s="33"/>
      <c r="NP60" s="33"/>
      <c r="NQ60" s="127"/>
      <c r="NR60" s="34"/>
      <c r="NS60" s="34"/>
      <c r="NT60" s="34"/>
      <c r="NU60" s="127"/>
      <c r="NV60" s="34"/>
      <c r="NW60" s="33"/>
      <c r="NX60" s="33"/>
      <c r="NY60" s="127"/>
      <c r="NZ60" s="34"/>
      <c r="OA60" s="34"/>
      <c r="OB60" s="33"/>
      <c r="OC60" s="127"/>
      <c r="OD60" s="34"/>
      <c r="OE60" s="34"/>
      <c r="OF60" s="33"/>
      <c r="OG60" s="127"/>
      <c r="OH60" s="34"/>
      <c r="OI60" s="34"/>
      <c r="OJ60" s="33"/>
      <c r="OK60" s="127"/>
      <c r="OL60" s="34"/>
      <c r="OM60" s="34"/>
      <c r="ON60" s="32"/>
      <c r="OO60" s="127"/>
      <c r="OP60" s="34"/>
      <c r="OQ60" s="34"/>
      <c r="OR60" s="34"/>
      <c r="OS60" s="127"/>
      <c r="OT60" s="34"/>
      <c r="OU60" s="34"/>
      <c r="OV60" s="32"/>
      <c r="OW60" s="127"/>
      <c r="OX60" s="34"/>
      <c r="OY60" s="34"/>
      <c r="OZ60" s="33"/>
      <c r="PA60" s="127"/>
      <c r="PB60" s="34"/>
      <c r="PC60" s="34"/>
      <c r="PD60" s="33"/>
      <c r="PE60" s="127"/>
      <c r="PF60" s="34"/>
      <c r="PG60" s="34"/>
      <c r="PH60" s="33"/>
      <c r="PI60" s="127"/>
      <c r="PJ60" s="34"/>
      <c r="PK60" s="33"/>
      <c r="PL60" s="32"/>
      <c r="PM60" s="127"/>
      <c r="PN60" s="34"/>
      <c r="PO60" s="33"/>
      <c r="PP60" s="33"/>
      <c r="PQ60" s="127"/>
      <c r="PR60" s="34">
        <v>138300</v>
      </c>
      <c r="PS60" s="34">
        <v>138300</v>
      </c>
      <c r="PT60" s="34">
        <v>85274.43</v>
      </c>
      <c r="PU60" s="127"/>
      <c r="PV60" s="34"/>
      <c r="PW60" s="34"/>
      <c r="PX60" s="33"/>
      <c r="PY60" s="124"/>
      <c r="PZ60" s="55">
        <f t="shared" si="5"/>
        <v>0</v>
      </c>
      <c r="QA60" s="55">
        <f t="shared" si="5"/>
        <v>0</v>
      </c>
      <c r="QB60" s="55">
        <f t="shared" si="5"/>
        <v>0</v>
      </c>
      <c r="QC60" s="53"/>
      <c r="QD60" s="53"/>
      <c r="QE60" s="32"/>
      <c r="QF60" s="127"/>
      <c r="QG60" s="34"/>
      <c r="QH60" s="34"/>
      <c r="QI60" s="34"/>
      <c r="QJ60" s="124"/>
      <c r="QK60" s="56"/>
      <c r="QL60" s="63"/>
      <c r="QM60" s="32"/>
      <c r="QN60" s="127"/>
      <c r="QO60" s="50"/>
      <c r="QP60" s="50"/>
      <c r="QQ60" s="50"/>
      <c r="QR60" s="120"/>
      <c r="QS60" s="34"/>
      <c r="QT60" s="34"/>
      <c r="QU60" s="34"/>
      <c r="QV60" s="124"/>
      <c r="QW60" s="34"/>
      <c r="QX60" s="34"/>
      <c r="QY60" s="32"/>
      <c r="QZ60" s="124"/>
      <c r="RA60" s="53"/>
      <c r="RB60" s="53"/>
      <c r="RC60" s="53"/>
      <c r="RD60" s="120"/>
      <c r="RE60" s="40"/>
      <c r="RF60" s="40"/>
      <c r="RG60" s="40"/>
      <c r="RH60" s="120"/>
      <c r="RI60" s="40"/>
      <c r="RJ60" s="40"/>
      <c r="RK60" s="40"/>
      <c r="RL60" s="120"/>
      <c r="RM60" s="40"/>
      <c r="RN60" s="33"/>
      <c r="RO60" s="32"/>
      <c r="RP60" s="124"/>
      <c r="RQ60" s="34"/>
      <c r="RR60" s="34"/>
      <c r="RS60" s="32"/>
      <c r="RT60" s="124"/>
      <c r="RU60" s="40"/>
      <c r="RV60" s="40"/>
      <c r="RW60" s="40"/>
      <c r="RX60" s="120"/>
      <c r="RY60" s="40"/>
      <c r="RZ60" s="40"/>
      <c r="SA60" s="32"/>
      <c r="SB60" s="124"/>
      <c r="SC60" s="40"/>
      <c r="SD60" s="40"/>
      <c r="SE60" s="32"/>
      <c r="SF60" s="124"/>
      <c r="SG60" s="40"/>
      <c r="SH60" s="40"/>
      <c r="SI60" s="32"/>
      <c r="SJ60" s="119"/>
      <c r="SK60" s="58"/>
      <c r="SL60" s="58"/>
      <c r="SM60" s="58"/>
      <c r="SN60" s="59"/>
      <c r="SO60" s="59"/>
      <c r="SP60" s="58"/>
      <c r="SQ60" s="58"/>
      <c r="SR60" s="58"/>
      <c r="SS60" s="58"/>
      <c r="ST60" s="58"/>
      <c r="SU60" s="58"/>
      <c r="SV60" s="58"/>
      <c r="SW60" s="58"/>
      <c r="SX60" s="58"/>
      <c r="SY60" s="58"/>
      <c r="SZ60" s="58"/>
      <c r="TA60" s="58"/>
      <c r="TB60" s="58"/>
      <c r="TC60" s="58"/>
      <c r="TD60" s="59"/>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5"/>
      <c r="WI60" s="5"/>
      <c r="WJ60" s="5"/>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row>
    <row r="61" spans="1:909" x14ac:dyDescent="0.25">
      <c r="A61" s="29" t="s">
        <v>417</v>
      </c>
      <c r="B61" s="30">
        <f t="shared" si="6"/>
        <v>5589194.8399999999</v>
      </c>
      <c r="C61" s="30">
        <f t="shared" si="6"/>
        <v>5589194.8399999999</v>
      </c>
      <c r="D61" s="30">
        <f t="shared" si="0"/>
        <v>4130239.08</v>
      </c>
      <c r="E61" s="31">
        <f t="shared" si="2"/>
        <v>5450894.8399999999</v>
      </c>
      <c r="F61" s="31">
        <f t="shared" si="2"/>
        <v>5450894.8399999999</v>
      </c>
      <c r="G61" s="31">
        <f t="shared" si="2"/>
        <v>4039223.84</v>
      </c>
      <c r="H61" s="36">
        <v>4379500</v>
      </c>
      <c r="I61" s="36">
        <v>4379500</v>
      </c>
      <c r="J61" s="33">
        <v>3284626</v>
      </c>
      <c r="K61" s="124"/>
      <c r="L61" s="34"/>
      <c r="M61" s="34"/>
      <c r="N61" s="34"/>
      <c r="O61" s="124"/>
      <c r="P61" s="36">
        <v>1071394.8400000001</v>
      </c>
      <c r="Q61" s="36">
        <v>1071394.8400000001</v>
      </c>
      <c r="R61" s="60">
        <v>754597.84</v>
      </c>
      <c r="S61" s="124"/>
      <c r="T61" s="34"/>
      <c r="U61" s="34"/>
      <c r="V61" s="34"/>
      <c r="W61" s="124"/>
      <c r="X61" s="38">
        <f t="shared" si="3"/>
        <v>0</v>
      </c>
      <c r="Y61" s="38">
        <f t="shared" si="3"/>
        <v>0</v>
      </c>
      <c r="Z61" s="38">
        <f t="shared" si="3"/>
        <v>0</v>
      </c>
      <c r="AA61" s="32"/>
      <c r="AB61" s="33"/>
      <c r="AC61" s="33"/>
      <c r="AD61" s="124"/>
      <c r="AE61" s="34"/>
      <c r="AF61" s="33"/>
      <c r="AG61" s="33"/>
      <c r="AH61" s="124"/>
      <c r="AI61" s="33"/>
      <c r="AJ61" s="33"/>
      <c r="AK61" s="33"/>
      <c r="AL61" s="124"/>
      <c r="AM61" s="33"/>
      <c r="AN61" s="33"/>
      <c r="AO61" s="33"/>
      <c r="AP61" s="124"/>
      <c r="AQ61" s="34"/>
      <c r="AR61" s="34"/>
      <c r="AS61" s="34"/>
      <c r="AT61" s="124"/>
      <c r="AU61" s="33"/>
      <c r="AV61" s="33"/>
      <c r="AW61" s="33"/>
      <c r="AX61" s="124"/>
      <c r="AY61" s="34"/>
      <c r="AZ61" s="34"/>
      <c r="BA61" s="34"/>
      <c r="BB61" s="124"/>
      <c r="BC61" s="33"/>
      <c r="BD61" s="33"/>
      <c r="BE61" s="33"/>
      <c r="BF61" s="124"/>
      <c r="BG61" s="33"/>
      <c r="BH61" s="33"/>
      <c r="BI61" s="33"/>
      <c r="BJ61" s="124"/>
      <c r="BK61" s="34"/>
      <c r="BL61" s="34"/>
      <c r="BM61" s="34"/>
      <c r="BN61" s="124"/>
      <c r="BO61" s="33"/>
      <c r="BP61" s="33"/>
      <c r="BQ61" s="61"/>
      <c r="BR61" s="124"/>
      <c r="BS61" s="34"/>
      <c r="BT61" s="34"/>
      <c r="BU61" s="34"/>
      <c r="BV61" s="124"/>
      <c r="BW61" s="34"/>
      <c r="BX61" s="34"/>
      <c r="BY61" s="34"/>
      <c r="BZ61" s="124"/>
      <c r="CA61" s="34"/>
      <c r="CB61" s="34"/>
      <c r="CC61" s="34"/>
      <c r="CD61" s="124"/>
      <c r="CE61" s="33"/>
      <c r="CF61" s="33"/>
      <c r="CG61" s="33"/>
      <c r="CH61" s="124"/>
      <c r="CI61" s="33"/>
      <c r="CJ61" s="33"/>
      <c r="CK61" s="33"/>
      <c r="CL61" s="124"/>
      <c r="CM61" s="34"/>
      <c r="CN61" s="34"/>
      <c r="CO61" s="34"/>
      <c r="CP61" s="119"/>
      <c r="CQ61" s="34"/>
      <c r="CR61" s="34"/>
      <c r="CS61" s="34"/>
      <c r="CT61" s="119"/>
      <c r="CU61" s="34"/>
      <c r="CV61" s="33"/>
      <c r="CW61" s="33"/>
      <c r="CX61" s="124"/>
      <c r="CY61" s="41"/>
      <c r="CZ61" s="41"/>
      <c r="DA61" s="33"/>
      <c r="DB61" s="124"/>
      <c r="DC61" s="34"/>
      <c r="DD61" s="33"/>
      <c r="DE61" s="32"/>
      <c r="DF61" s="124"/>
      <c r="DG61" s="34"/>
      <c r="DH61" s="33"/>
      <c r="DI61" s="32"/>
      <c r="DJ61" s="124"/>
      <c r="DK61" s="34"/>
      <c r="DL61" s="33"/>
      <c r="DM61" s="32"/>
      <c r="DN61" s="124"/>
      <c r="DO61" s="33"/>
      <c r="DP61" s="33"/>
      <c r="DQ61" s="32"/>
      <c r="DR61" s="124"/>
      <c r="DS61" s="34"/>
      <c r="DT61" s="34"/>
      <c r="DU61" s="34"/>
      <c r="DV61" s="120"/>
      <c r="DW61" s="33"/>
      <c r="DX61" s="33"/>
      <c r="DY61" s="33"/>
      <c r="DZ61" s="124"/>
      <c r="EA61" s="33"/>
      <c r="EB61" s="33"/>
      <c r="EC61" s="33"/>
      <c r="ED61" s="124"/>
      <c r="EE61" s="33"/>
      <c r="EF61" s="33"/>
      <c r="EG61" s="33"/>
      <c r="EH61" s="124"/>
      <c r="EI61" s="32"/>
      <c r="EJ61" s="32"/>
      <c r="EK61" s="32"/>
      <c r="EL61" s="124"/>
      <c r="EM61" s="34"/>
      <c r="EN61" s="34"/>
      <c r="EO61" s="34"/>
      <c r="EP61" s="124"/>
      <c r="EQ61" s="34"/>
      <c r="ER61" s="34"/>
      <c r="ES61" s="34"/>
      <c r="ET61" s="120"/>
      <c r="EU61" s="33"/>
      <c r="EV61" s="33"/>
      <c r="EW61" s="33"/>
      <c r="EX61" s="124"/>
      <c r="EY61" s="34"/>
      <c r="EZ61" s="34"/>
      <c r="FA61" s="34"/>
      <c r="FB61" s="124"/>
      <c r="FC61" s="33"/>
      <c r="FD61" s="33"/>
      <c r="FE61" s="32"/>
      <c r="FF61" s="124"/>
      <c r="FG61" s="40"/>
      <c r="FH61" s="40"/>
      <c r="FI61" s="40"/>
      <c r="FJ61" s="124"/>
      <c r="FK61" s="40"/>
      <c r="FL61" s="40"/>
      <c r="FM61" s="40"/>
      <c r="FN61" s="124"/>
      <c r="FO61" s="33"/>
      <c r="FP61" s="33"/>
      <c r="FQ61" s="32"/>
      <c r="FR61" s="124"/>
      <c r="FS61" s="33"/>
      <c r="FT61" s="33"/>
      <c r="FU61" s="33"/>
      <c r="FV61" s="124"/>
      <c r="FW61" s="34"/>
      <c r="FX61" s="34"/>
      <c r="FY61" s="39"/>
      <c r="FZ61" s="124"/>
      <c r="GA61" s="33"/>
      <c r="GB61" s="33"/>
      <c r="GC61" s="32"/>
      <c r="GD61" s="124"/>
      <c r="GE61" s="32"/>
      <c r="GF61" s="32"/>
      <c r="GG61" s="32"/>
      <c r="GH61" s="124"/>
      <c r="GI61" s="32"/>
      <c r="GJ61" s="32"/>
      <c r="GK61" s="32"/>
      <c r="GL61" s="130"/>
      <c r="GM61" s="33"/>
      <c r="GN61" s="33"/>
      <c r="GO61" s="33"/>
      <c r="GP61" s="124"/>
      <c r="GQ61" s="40"/>
      <c r="GR61" s="37"/>
      <c r="GS61" s="32"/>
      <c r="GT61" s="124"/>
      <c r="GU61" s="34"/>
      <c r="GV61" s="33"/>
      <c r="GW61" s="32"/>
      <c r="GX61" s="130"/>
      <c r="GY61" s="33"/>
      <c r="GZ61" s="33"/>
      <c r="HA61" s="33"/>
      <c r="HB61" s="130"/>
      <c r="HC61" s="34"/>
      <c r="HD61" s="34"/>
      <c r="HE61" s="34"/>
      <c r="HF61" s="124"/>
      <c r="HG61" s="33"/>
      <c r="HH61" s="33"/>
      <c r="HI61" s="33"/>
      <c r="HJ61" s="124"/>
      <c r="HK61" s="33"/>
      <c r="HL61" s="33"/>
      <c r="HM61" s="32"/>
      <c r="HN61" s="124"/>
      <c r="HO61" s="32"/>
      <c r="HP61" s="32"/>
      <c r="HQ61" s="32"/>
      <c r="HR61" s="124"/>
      <c r="HS61" s="34"/>
      <c r="HT61" s="33"/>
      <c r="HU61" s="32"/>
      <c r="HV61" s="124"/>
      <c r="HW61" s="34"/>
      <c r="HX61" s="34"/>
      <c r="HY61" s="34"/>
      <c r="HZ61" s="124"/>
      <c r="IA61" s="34"/>
      <c r="IB61" s="34"/>
      <c r="IC61" s="34"/>
      <c r="ID61" s="119"/>
      <c r="IE61" s="34"/>
      <c r="IF61" s="32"/>
      <c r="IG61" s="32"/>
      <c r="IH61" s="124"/>
      <c r="II61" s="34"/>
      <c r="IJ61" s="33"/>
      <c r="IK61" s="33"/>
      <c r="IL61" s="124"/>
      <c r="IM61" s="33"/>
      <c r="IN61" s="33"/>
      <c r="IO61" s="33"/>
      <c r="IP61" s="124"/>
      <c r="IQ61" s="45"/>
      <c r="IR61" s="46"/>
      <c r="IS61" s="33"/>
      <c r="IT61" s="127"/>
      <c r="IU61" s="33"/>
      <c r="IV61" s="33"/>
      <c r="IW61" s="33"/>
      <c r="IX61" s="124"/>
      <c r="IY61" s="34"/>
      <c r="IZ61" s="33"/>
      <c r="JA61" s="33"/>
      <c r="JB61" s="127"/>
      <c r="JC61" s="34"/>
      <c r="JD61" s="34"/>
      <c r="JE61" s="34"/>
      <c r="JF61" s="124"/>
      <c r="JG61" s="34"/>
      <c r="JH61" s="34"/>
      <c r="JI61" s="33"/>
      <c r="JJ61" s="127"/>
      <c r="JK61" s="34"/>
      <c r="JL61" s="34"/>
      <c r="JM61" s="34"/>
      <c r="JN61" s="127"/>
      <c r="JO61" s="34"/>
      <c r="JP61" s="34"/>
      <c r="JQ61" s="34"/>
      <c r="JR61" s="119"/>
      <c r="JS61" s="33"/>
      <c r="JT61" s="33"/>
      <c r="JU61" s="33"/>
      <c r="JV61" s="127"/>
      <c r="JW61" s="34"/>
      <c r="JX61" s="33"/>
      <c r="JY61" s="33"/>
      <c r="JZ61" s="127"/>
      <c r="KA61" s="34"/>
      <c r="KB61" s="32"/>
      <c r="KC61" s="32"/>
      <c r="KD61" s="127"/>
      <c r="KE61" s="50"/>
      <c r="KF61" s="50"/>
      <c r="KG61" s="50"/>
      <c r="KH61" s="127"/>
      <c r="KI61" s="34"/>
      <c r="KJ61" s="34"/>
      <c r="KK61" s="34"/>
      <c r="KL61" s="127"/>
      <c r="KM61" s="34"/>
      <c r="KN61" s="36"/>
      <c r="KO61" s="32"/>
      <c r="KP61" s="127"/>
      <c r="KQ61" s="50"/>
      <c r="KR61" s="50"/>
      <c r="KS61" s="50"/>
      <c r="KT61" s="127"/>
      <c r="KU61" s="50"/>
      <c r="KV61" s="50"/>
      <c r="KW61" s="50"/>
      <c r="KX61" s="127"/>
      <c r="KY61" s="34"/>
      <c r="KZ61" s="34"/>
      <c r="LA61" s="33"/>
      <c r="LB61" s="127"/>
      <c r="LC61" s="34"/>
      <c r="LD61" s="39"/>
      <c r="LE61" s="34"/>
      <c r="LF61" s="127"/>
      <c r="LG61" s="34"/>
      <c r="LH61" s="34"/>
      <c r="LI61" s="33"/>
      <c r="LJ61" s="127"/>
      <c r="LK61" s="34"/>
      <c r="LL61" s="33"/>
      <c r="LM61" s="32"/>
      <c r="LN61" s="127"/>
      <c r="LO61" s="34"/>
      <c r="LP61" s="33"/>
      <c r="LQ61" s="33"/>
      <c r="LR61" s="127"/>
      <c r="LS61" s="50"/>
      <c r="LT61" s="50"/>
      <c r="LU61" s="50"/>
      <c r="LV61" s="127"/>
      <c r="LW61" s="50"/>
      <c r="LX61" s="50"/>
      <c r="LY61" s="50"/>
      <c r="LZ61" s="127"/>
      <c r="MA61" s="34"/>
      <c r="MB61" s="34"/>
      <c r="MC61" s="34"/>
      <c r="MD61" s="127"/>
      <c r="ME61" s="40"/>
      <c r="MF61" s="50"/>
      <c r="MG61" s="50"/>
      <c r="MH61" s="127"/>
      <c r="MI61" s="40"/>
      <c r="MJ61" s="50"/>
      <c r="MK61" s="50"/>
      <c r="ML61" s="127"/>
      <c r="MM61" s="34"/>
      <c r="MN61" s="34"/>
      <c r="MO61" s="34"/>
      <c r="MP61" s="127"/>
      <c r="MQ61" s="33"/>
      <c r="MR61" s="33"/>
      <c r="MS61" s="33"/>
      <c r="MT61" s="127"/>
      <c r="MU61" s="34"/>
      <c r="MV61" s="34"/>
      <c r="MW61" s="34"/>
      <c r="MX61" s="124"/>
      <c r="MY61" s="34"/>
      <c r="MZ61" s="33"/>
      <c r="NA61" s="33"/>
      <c r="NB61" s="124"/>
      <c r="NC61" s="52">
        <f t="shared" si="4"/>
        <v>138300</v>
      </c>
      <c r="ND61" s="52">
        <f t="shared" si="4"/>
        <v>138300</v>
      </c>
      <c r="NE61" s="52">
        <f t="shared" si="4"/>
        <v>91015.24</v>
      </c>
      <c r="NF61" s="53"/>
      <c r="NG61" s="33"/>
      <c r="NH61" s="33"/>
      <c r="NI61" s="127"/>
      <c r="NJ61" s="34"/>
      <c r="NK61" s="33"/>
      <c r="NL61" s="33"/>
      <c r="NM61" s="127"/>
      <c r="NN61" s="33"/>
      <c r="NO61" s="33"/>
      <c r="NP61" s="33"/>
      <c r="NQ61" s="127"/>
      <c r="NR61" s="34"/>
      <c r="NS61" s="34"/>
      <c r="NT61" s="34"/>
      <c r="NU61" s="127"/>
      <c r="NV61" s="34"/>
      <c r="NW61" s="33"/>
      <c r="NX61" s="33"/>
      <c r="NY61" s="127"/>
      <c r="NZ61" s="34"/>
      <c r="OA61" s="34"/>
      <c r="OB61" s="33"/>
      <c r="OC61" s="127"/>
      <c r="OD61" s="34"/>
      <c r="OE61" s="34"/>
      <c r="OF61" s="33"/>
      <c r="OG61" s="127"/>
      <c r="OH61" s="34"/>
      <c r="OI61" s="34"/>
      <c r="OJ61" s="33"/>
      <c r="OK61" s="127"/>
      <c r="OL61" s="34"/>
      <c r="OM61" s="34"/>
      <c r="ON61" s="32"/>
      <c r="OO61" s="127"/>
      <c r="OP61" s="34"/>
      <c r="OQ61" s="34"/>
      <c r="OR61" s="34"/>
      <c r="OS61" s="127"/>
      <c r="OT61" s="34"/>
      <c r="OU61" s="34"/>
      <c r="OV61" s="32"/>
      <c r="OW61" s="127"/>
      <c r="OX61" s="34"/>
      <c r="OY61" s="34"/>
      <c r="OZ61" s="33"/>
      <c r="PA61" s="127"/>
      <c r="PB61" s="34"/>
      <c r="PC61" s="34"/>
      <c r="PD61" s="33"/>
      <c r="PE61" s="127"/>
      <c r="PF61" s="34"/>
      <c r="PG61" s="34"/>
      <c r="PH61" s="33"/>
      <c r="PI61" s="127"/>
      <c r="PJ61" s="34"/>
      <c r="PK61" s="33"/>
      <c r="PL61" s="32"/>
      <c r="PM61" s="127"/>
      <c r="PN61" s="34"/>
      <c r="PO61" s="33"/>
      <c r="PP61" s="33"/>
      <c r="PQ61" s="127"/>
      <c r="PR61" s="34">
        <v>138300</v>
      </c>
      <c r="PS61" s="34">
        <v>138300</v>
      </c>
      <c r="PT61" s="34">
        <v>91015.24</v>
      </c>
      <c r="PU61" s="127"/>
      <c r="PV61" s="34"/>
      <c r="PW61" s="34"/>
      <c r="PX61" s="33"/>
      <c r="PY61" s="124"/>
      <c r="PZ61" s="55">
        <f t="shared" si="5"/>
        <v>0</v>
      </c>
      <c r="QA61" s="55">
        <f t="shared" si="5"/>
        <v>0</v>
      </c>
      <c r="QB61" s="55">
        <f t="shared" si="5"/>
        <v>0</v>
      </c>
      <c r="QC61" s="53"/>
      <c r="QD61" s="53"/>
      <c r="QE61" s="32"/>
      <c r="QF61" s="127"/>
      <c r="QG61" s="34"/>
      <c r="QH61" s="34"/>
      <c r="QI61" s="34"/>
      <c r="QJ61" s="124"/>
      <c r="QK61" s="56"/>
      <c r="QL61" s="63"/>
      <c r="QM61" s="32"/>
      <c r="QN61" s="127"/>
      <c r="QO61" s="50"/>
      <c r="QP61" s="50"/>
      <c r="QQ61" s="50"/>
      <c r="QR61" s="120"/>
      <c r="QS61" s="34"/>
      <c r="QT61" s="34"/>
      <c r="QU61" s="34"/>
      <c r="QV61" s="124"/>
      <c r="QW61" s="34"/>
      <c r="QX61" s="34"/>
      <c r="QY61" s="32"/>
      <c r="QZ61" s="124"/>
      <c r="RA61" s="53"/>
      <c r="RB61" s="53"/>
      <c r="RC61" s="53"/>
      <c r="RD61" s="120"/>
      <c r="RE61" s="40"/>
      <c r="RF61" s="40"/>
      <c r="RG61" s="40"/>
      <c r="RH61" s="120"/>
      <c r="RI61" s="40"/>
      <c r="RJ61" s="40"/>
      <c r="RK61" s="40"/>
      <c r="RL61" s="120"/>
      <c r="RM61" s="40"/>
      <c r="RN61" s="33"/>
      <c r="RO61" s="32"/>
      <c r="RP61" s="124"/>
      <c r="RQ61" s="34"/>
      <c r="RR61" s="34"/>
      <c r="RS61" s="32"/>
      <c r="RT61" s="124"/>
      <c r="RU61" s="40"/>
      <c r="RV61" s="40"/>
      <c r="RW61" s="40"/>
      <c r="RX61" s="120"/>
      <c r="RY61" s="40"/>
      <c r="RZ61" s="40"/>
      <c r="SA61" s="32"/>
      <c r="SB61" s="124"/>
      <c r="SC61" s="40"/>
      <c r="SD61" s="40"/>
      <c r="SE61" s="32"/>
      <c r="SF61" s="124"/>
      <c r="SG61" s="40"/>
      <c r="SH61" s="40"/>
      <c r="SI61" s="32"/>
      <c r="SJ61" s="119"/>
      <c r="SK61" s="58"/>
      <c r="SL61" s="58"/>
      <c r="SM61" s="58"/>
      <c r="SN61" s="59"/>
      <c r="SO61" s="59"/>
      <c r="SP61" s="58"/>
      <c r="SQ61" s="58"/>
      <c r="SR61" s="58"/>
      <c r="SS61" s="58"/>
      <c r="ST61" s="58"/>
      <c r="SU61" s="58"/>
      <c r="SV61" s="58"/>
      <c r="SW61" s="58"/>
      <c r="SX61" s="58"/>
      <c r="SY61" s="58"/>
      <c r="SZ61" s="58"/>
      <c r="TA61" s="58"/>
      <c r="TB61" s="58"/>
      <c r="TC61" s="58"/>
      <c r="TD61" s="59"/>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5"/>
      <c r="WI61" s="5"/>
      <c r="WJ61" s="5"/>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row>
    <row r="62" spans="1:909" x14ac:dyDescent="0.25">
      <c r="A62" s="29" t="s">
        <v>418</v>
      </c>
      <c r="B62" s="30">
        <f t="shared" si="6"/>
        <v>4137014.84</v>
      </c>
      <c r="C62" s="30">
        <f t="shared" si="6"/>
        <v>4137014.84</v>
      </c>
      <c r="D62" s="30">
        <f t="shared" si="0"/>
        <v>3107119.04</v>
      </c>
      <c r="E62" s="31">
        <f t="shared" si="2"/>
        <v>3848714.84</v>
      </c>
      <c r="F62" s="31">
        <f t="shared" si="2"/>
        <v>3848714.84</v>
      </c>
      <c r="G62" s="31">
        <f t="shared" si="2"/>
        <v>2866913.84</v>
      </c>
      <c r="H62" s="36">
        <v>3143200</v>
      </c>
      <c r="I62" s="36">
        <v>3143200</v>
      </c>
      <c r="J62" s="33">
        <v>2357401</v>
      </c>
      <c r="K62" s="124"/>
      <c r="L62" s="34"/>
      <c r="M62" s="34"/>
      <c r="N62" s="34"/>
      <c r="O62" s="124"/>
      <c r="P62" s="36">
        <v>705514.84</v>
      </c>
      <c r="Q62" s="36">
        <v>705514.84</v>
      </c>
      <c r="R62" s="60">
        <v>509512.84</v>
      </c>
      <c r="S62" s="124"/>
      <c r="T62" s="34"/>
      <c r="U62" s="34"/>
      <c r="V62" s="34"/>
      <c r="W62" s="124"/>
      <c r="X62" s="38">
        <f t="shared" si="3"/>
        <v>150000</v>
      </c>
      <c r="Y62" s="38">
        <f t="shared" si="3"/>
        <v>150000</v>
      </c>
      <c r="Z62" s="38">
        <f t="shared" si="3"/>
        <v>150000</v>
      </c>
      <c r="AA62" s="32"/>
      <c r="AB62" s="33"/>
      <c r="AC62" s="33"/>
      <c r="AD62" s="124"/>
      <c r="AE62" s="34"/>
      <c r="AF62" s="33"/>
      <c r="AG62" s="33"/>
      <c r="AH62" s="124"/>
      <c r="AI62" s="33"/>
      <c r="AJ62" s="33"/>
      <c r="AK62" s="33"/>
      <c r="AL62" s="124"/>
      <c r="AM62" s="33"/>
      <c r="AN62" s="33"/>
      <c r="AO62" s="33"/>
      <c r="AP62" s="124"/>
      <c r="AQ62" s="34"/>
      <c r="AR62" s="34"/>
      <c r="AS62" s="34"/>
      <c r="AT62" s="124"/>
      <c r="AU62" s="33"/>
      <c r="AV62" s="33"/>
      <c r="AW62" s="33"/>
      <c r="AX62" s="124"/>
      <c r="AY62" s="34"/>
      <c r="AZ62" s="34"/>
      <c r="BA62" s="34"/>
      <c r="BB62" s="124"/>
      <c r="BC62" s="33"/>
      <c r="BD62" s="33"/>
      <c r="BE62" s="33"/>
      <c r="BF62" s="124"/>
      <c r="BG62" s="33"/>
      <c r="BH62" s="33"/>
      <c r="BI62" s="33"/>
      <c r="BJ62" s="124"/>
      <c r="BK62" s="34"/>
      <c r="BL62" s="34"/>
      <c r="BM62" s="34"/>
      <c r="BN62" s="124"/>
      <c r="BO62" s="33"/>
      <c r="BP62" s="33"/>
      <c r="BQ62" s="61"/>
      <c r="BR62" s="124"/>
      <c r="BS62" s="34"/>
      <c r="BT62" s="34"/>
      <c r="BU62" s="34"/>
      <c r="BV62" s="124"/>
      <c r="BW62" s="34"/>
      <c r="BX62" s="34"/>
      <c r="BY62" s="34"/>
      <c r="BZ62" s="124"/>
      <c r="CA62" s="34"/>
      <c r="CB62" s="34"/>
      <c r="CC62" s="34"/>
      <c r="CD62" s="124"/>
      <c r="CE62" s="33"/>
      <c r="CF62" s="33"/>
      <c r="CG62" s="33"/>
      <c r="CH62" s="124"/>
      <c r="CI62" s="33"/>
      <c r="CJ62" s="33"/>
      <c r="CK62" s="33"/>
      <c r="CL62" s="124"/>
      <c r="CM62" s="34"/>
      <c r="CN62" s="34"/>
      <c r="CO62" s="34"/>
      <c r="CP62" s="119"/>
      <c r="CQ62" s="34"/>
      <c r="CR62" s="34"/>
      <c r="CS62" s="34"/>
      <c r="CT62" s="119"/>
      <c r="CU62" s="34"/>
      <c r="CV62" s="33"/>
      <c r="CW62" s="33"/>
      <c r="CX62" s="124"/>
      <c r="CY62" s="41"/>
      <c r="CZ62" s="41"/>
      <c r="DA62" s="33"/>
      <c r="DB62" s="124"/>
      <c r="DC62" s="34"/>
      <c r="DD62" s="33"/>
      <c r="DE62" s="32"/>
      <c r="DF62" s="124"/>
      <c r="DG62" s="34"/>
      <c r="DH62" s="33"/>
      <c r="DI62" s="32"/>
      <c r="DJ62" s="124"/>
      <c r="DK62" s="34"/>
      <c r="DL62" s="33"/>
      <c r="DM62" s="32"/>
      <c r="DN62" s="124"/>
      <c r="DO62" s="33"/>
      <c r="DP62" s="33"/>
      <c r="DQ62" s="32"/>
      <c r="DR62" s="124"/>
      <c r="DS62" s="34"/>
      <c r="DT62" s="34"/>
      <c r="DU62" s="34"/>
      <c r="DV62" s="120"/>
      <c r="DW62" s="33"/>
      <c r="DX62" s="33"/>
      <c r="DY62" s="33"/>
      <c r="DZ62" s="124"/>
      <c r="EA62" s="33"/>
      <c r="EB62" s="33"/>
      <c r="EC62" s="33"/>
      <c r="ED62" s="124"/>
      <c r="EE62" s="33"/>
      <c r="EF62" s="33"/>
      <c r="EG62" s="33"/>
      <c r="EH62" s="124"/>
      <c r="EI62" s="32"/>
      <c r="EJ62" s="32"/>
      <c r="EK62" s="32"/>
      <c r="EL62" s="124"/>
      <c r="EM62" s="34"/>
      <c r="EN62" s="34"/>
      <c r="EO62" s="34"/>
      <c r="EP62" s="124"/>
      <c r="EQ62" s="34"/>
      <c r="ER62" s="34"/>
      <c r="ES62" s="34"/>
      <c r="ET62" s="120"/>
      <c r="EU62" s="33"/>
      <c r="EV62" s="33"/>
      <c r="EW62" s="33"/>
      <c r="EX62" s="124"/>
      <c r="EY62" s="34"/>
      <c r="EZ62" s="34"/>
      <c r="FA62" s="34"/>
      <c r="FB62" s="124"/>
      <c r="FC62" s="33"/>
      <c r="FD62" s="33"/>
      <c r="FE62" s="32"/>
      <c r="FF62" s="124"/>
      <c r="FG62" s="40"/>
      <c r="FH62" s="40"/>
      <c r="FI62" s="40"/>
      <c r="FJ62" s="124"/>
      <c r="FK62" s="40"/>
      <c r="FL62" s="40"/>
      <c r="FM62" s="40"/>
      <c r="FN62" s="124"/>
      <c r="FO62" s="33"/>
      <c r="FP62" s="33"/>
      <c r="FQ62" s="32"/>
      <c r="FR62" s="124"/>
      <c r="FS62" s="33"/>
      <c r="FT62" s="33"/>
      <c r="FU62" s="33"/>
      <c r="FV62" s="124"/>
      <c r="FW62" s="34"/>
      <c r="FX62" s="34"/>
      <c r="FY62" s="39"/>
      <c r="FZ62" s="124"/>
      <c r="GA62" s="33"/>
      <c r="GB62" s="33"/>
      <c r="GC62" s="32"/>
      <c r="GD62" s="124"/>
      <c r="GE62" s="32"/>
      <c r="GF62" s="32"/>
      <c r="GG62" s="32"/>
      <c r="GH62" s="124"/>
      <c r="GI62" s="32"/>
      <c r="GJ62" s="32"/>
      <c r="GK62" s="32"/>
      <c r="GL62" s="130"/>
      <c r="GM62" s="33"/>
      <c r="GN62" s="33"/>
      <c r="GO62" s="33"/>
      <c r="GP62" s="124"/>
      <c r="GQ62" s="40"/>
      <c r="GR62" s="37"/>
      <c r="GS62" s="32"/>
      <c r="GT62" s="124"/>
      <c r="GU62" s="34"/>
      <c r="GV62" s="33"/>
      <c r="GW62" s="32"/>
      <c r="GX62" s="130"/>
      <c r="GY62" s="33"/>
      <c r="GZ62" s="33"/>
      <c r="HA62" s="33"/>
      <c r="HB62" s="130"/>
      <c r="HC62" s="34"/>
      <c r="HD62" s="34"/>
      <c r="HE62" s="34"/>
      <c r="HF62" s="124"/>
      <c r="HG62" s="33"/>
      <c r="HH62" s="33"/>
      <c r="HI62" s="33"/>
      <c r="HJ62" s="124"/>
      <c r="HK62" s="33"/>
      <c r="HL62" s="33"/>
      <c r="HM62" s="32"/>
      <c r="HN62" s="124"/>
      <c r="HO62" s="32"/>
      <c r="HP62" s="32"/>
      <c r="HQ62" s="32"/>
      <c r="HR62" s="124"/>
      <c r="HS62" s="34"/>
      <c r="HT62" s="33"/>
      <c r="HU62" s="32"/>
      <c r="HV62" s="124"/>
      <c r="HW62" s="34"/>
      <c r="HX62" s="34"/>
      <c r="HY62" s="34"/>
      <c r="HZ62" s="124"/>
      <c r="IA62" s="34"/>
      <c r="IB62" s="34"/>
      <c r="IC62" s="34"/>
      <c r="ID62" s="119"/>
      <c r="IE62" s="34"/>
      <c r="IF62" s="32"/>
      <c r="IG62" s="32"/>
      <c r="IH62" s="124"/>
      <c r="II62" s="34"/>
      <c r="IJ62" s="33"/>
      <c r="IK62" s="33"/>
      <c r="IL62" s="124"/>
      <c r="IM62" s="33"/>
      <c r="IN62" s="33"/>
      <c r="IO62" s="33"/>
      <c r="IP62" s="124"/>
      <c r="IQ62" s="45"/>
      <c r="IR62" s="46"/>
      <c r="IS62" s="33"/>
      <c r="IT62" s="127"/>
      <c r="IU62" s="33"/>
      <c r="IV62" s="33"/>
      <c r="IW62" s="33"/>
      <c r="IX62" s="124"/>
      <c r="IY62" s="34">
        <v>150000</v>
      </c>
      <c r="IZ62" s="33">
        <v>150000</v>
      </c>
      <c r="JA62" s="33">
        <v>150000</v>
      </c>
      <c r="JB62" s="127"/>
      <c r="JC62" s="34"/>
      <c r="JD62" s="34"/>
      <c r="JE62" s="34"/>
      <c r="JF62" s="124"/>
      <c r="JG62" s="34"/>
      <c r="JH62" s="34"/>
      <c r="JI62" s="33"/>
      <c r="JJ62" s="127"/>
      <c r="JK62" s="34"/>
      <c r="JL62" s="34"/>
      <c r="JM62" s="34"/>
      <c r="JN62" s="127"/>
      <c r="JO62" s="34"/>
      <c r="JP62" s="34"/>
      <c r="JQ62" s="34"/>
      <c r="JR62" s="119"/>
      <c r="JS62" s="33"/>
      <c r="JT62" s="33"/>
      <c r="JU62" s="33"/>
      <c r="JV62" s="127"/>
      <c r="JW62" s="34"/>
      <c r="JX62" s="33"/>
      <c r="JY62" s="33"/>
      <c r="JZ62" s="127"/>
      <c r="KA62" s="34"/>
      <c r="KB62" s="32"/>
      <c r="KC62" s="32"/>
      <c r="KD62" s="127"/>
      <c r="KE62" s="50"/>
      <c r="KF62" s="50"/>
      <c r="KG62" s="50"/>
      <c r="KH62" s="127"/>
      <c r="KI62" s="34"/>
      <c r="KJ62" s="34"/>
      <c r="KK62" s="34"/>
      <c r="KL62" s="127"/>
      <c r="KM62" s="34"/>
      <c r="KN62" s="36"/>
      <c r="KO62" s="32"/>
      <c r="KP62" s="127"/>
      <c r="KQ62" s="50"/>
      <c r="KR62" s="50"/>
      <c r="KS62" s="50"/>
      <c r="KT62" s="127"/>
      <c r="KU62" s="50"/>
      <c r="KV62" s="50"/>
      <c r="KW62" s="50"/>
      <c r="KX62" s="127"/>
      <c r="KY62" s="34"/>
      <c r="KZ62" s="34"/>
      <c r="LA62" s="33"/>
      <c r="LB62" s="127"/>
      <c r="LC62" s="34"/>
      <c r="LD62" s="39"/>
      <c r="LE62" s="34"/>
      <c r="LF62" s="127"/>
      <c r="LG62" s="34"/>
      <c r="LH62" s="34"/>
      <c r="LI62" s="33"/>
      <c r="LJ62" s="127"/>
      <c r="LK62" s="34"/>
      <c r="LL62" s="33"/>
      <c r="LM62" s="32"/>
      <c r="LN62" s="127"/>
      <c r="LO62" s="34"/>
      <c r="LP62" s="33"/>
      <c r="LQ62" s="33"/>
      <c r="LR62" s="127"/>
      <c r="LS62" s="50"/>
      <c r="LT62" s="50"/>
      <c r="LU62" s="50"/>
      <c r="LV62" s="127"/>
      <c r="LW62" s="50"/>
      <c r="LX62" s="50"/>
      <c r="LY62" s="50"/>
      <c r="LZ62" s="127"/>
      <c r="MA62" s="34"/>
      <c r="MB62" s="34"/>
      <c r="MC62" s="34"/>
      <c r="MD62" s="127"/>
      <c r="ME62" s="40"/>
      <c r="MF62" s="50"/>
      <c r="MG62" s="50"/>
      <c r="MH62" s="127"/>
      <c r="MI62" s="40"/>
      <c r="MJ62" s="50"/>
      <c r="MK62" s="50"/>
      <c r="ML62" s="127"/>
      <c r="MM62" s="34"/>
      <c r="MN62" s="34"/>
      <c r="MO62" s="34"/>
      <c r="MP62" s="127"/>
      <c r="MQ62" s="33"/>
      <c r="MR62" s="33"/>
      <c r="MS62" s="33"/>
      <c r="MT62" s="127"/>
      <c r="MU62" s="34"/>
      <c r="MV62" s="34"/>
      <c r="MW62" s="34"/>
      <c r="MX62" s="124"/>
      <c r="MY62" s="34"/>
      <c r="MZ62" s="33"/>
      <c r="NA62" s="33"/>
      <c r="NB62" s="124"/>
      <c r="NC62" s="52">
        <f t="shared" si="4"/>
        <v>138300</v>
      </c>
      <c r="ND62" s="52">
        <f t="shared" si="4"/>
        <v>138300</v>
      </c>
      <c r="NE62" s="52">
        <f t="shared" si="4"/>
        <v>90205.2</v>
      </c>
      <c r="NF62" s="53"/>
      <c r="NG62" s="33"/>
      <c r="NH62" s="33"/>
      <c r="NI62" s="127"/>
      <c r="NJ62" s="34"/>
      <c r="NK62" s="33"/>
      <c r="NL62" s="33"/>
      <c r="NM62" s="127"/>
      <c r="NN62" s="33"/>
      <c r="NO62" s="33"/>
      <c r="NP62" s="33"/>
      <c r="NQ62" s="127"/>
      <c r="NR62" s="34"/>
      <c r="NS62" s="34"/>
      <c r="NT62" s="34"/>
      <c r="NU62" s="127"/>
      <c r="NV62" s="34"/>
      <c r="NW62" s="33"/>
      <c r="NX62" s="33"/>
      <c r="NY62" s="127"/>
      <c r="NZ62" s="34"/>
      <c r="OA62" s="34"/>
      <c r="OB62" s="33"/>
      <c r="OC62" s="127"/>
      <c r="OD62" s="34"/>
      <c r="OE62" s="34"/>
      <c r="OF62" s="33"/>
      <c r="OG62" s="127"/>
      <c r="OH62" s="34"/>
      <c r="OI62" s="34"/>
      <c r="OJ62" s="33"/>
      <c r="OK62" s="127"/>
      <c r="OL62" s="34"/>
      <c r="OM62" s="34"/>
      <c r="ON62" s="32"/>
      <c r="OO62" s="127"/>
      <c r="OP62" s="34"/>
      <c r="OQ62" s="34"/>
      <c r="OR62" s="34"/>
      <c r="OS62" s="127"/>
      <c r="OT62" s="34"/>
      <c r="OU62" s="34"/>
      <c r="OV62" s="32"/>
      <c r="OW62" s="127"/>
      <c r="OX62" s="34"/>
      <c r="OY62" s="34"/>
      <c r="OZ62" s="33"/>
      <c r="PA62" s="127"/>
      <c r="PB62" s="34"/>
      <c r="PC62" s="34"/>
      <c r="PD62" s="33"/>
      <c r="PE62" s="127"/>
      <c r="PF62" s="34"/>
      <c r="PG62" s="34"/>
      <c r="PH62" s="33"/>
      <c r="PI62" s="127"/>
      <c r="PJ62" s="34"/>
      <c r="PK62" s="33"/>
      <c r="PL62" s="32"/>
      <c r="PM62" s="127"/>
      <c r="PN62" s="34"/>
      <c r="PO62" s="33"/>
      <c r="PP62" s="33"/>
      <c r="PQ62" s="127"/>
      <c r="PR62" s="34">
        <v>138300</v>
      </c>
      <c r="PS62" s="34">
        <v>138300</v>
      </c>
      <c r="PT62" s="34">
        <v>90205.2</v>
      </c>
      <c r="PU62" s="127"/>
      <c r="PV62" s="34"/>
      <c r="PW62" s="34"/>
      <c r="PX62" s="33"/>
      <c r="PY62" s="124"/>
      <c r="PZ62" s="55">
        <f t="shared" si="5"/>
        <v>0</v>
      </c>
      <c r="QA62" s="55">
        <f t="shared" si="5"/>
        <v>0</v>
      </c>
      <c r="QB62" s="55">
        <f t="shared" si="5"/>
        <v>0</v>
      </c>
      <c r="QC62" s="53"/>
      <c r="QD62" s="53"/>
      <c r="QE62" s="32"/>
      <c r="QF62" s="127"/>
      <c r="QG62" s="34"/>
      <c r="QH62" s="34"/>
      <c r="QI62" s="34"/>
      <c r="QJ62" s="124"/>
      <c r="QK62" s="56"/>
      <c r="QL62" s="63"/>
      <c r="QM62" s="32"/>
      <c r="QN62" s="127"/>
      <c r="QO62" s="50"/>
      <c r="QP62" s="50"/>
      <c r="QQ62" s="50"/>
      <c r="QR62" s="120"/>
      <c r="QS62" s="34"/>
      <c r="QT62" s="34"/>
      <c r="QU62" s="34"/>
      <c r="QV62" s="124"/>
      <c r="QW62" s="34"/>
      <c r="QX62" s="34"/>
      <c r="QY62" s="32"/>
      <c r="QZ62" s="124"/>
      <c r="RA62" s="53"/>
      <c r="RB62" s="53"/>
      <c r="RC62" s="53"/>
      <c r="RD62" s="120"/>
      <c r="RE62" s="40"/>
      <c r="RF62" s="40"/>
      <c r="RG62" s="40"/>
      <c r="RH62" s="120"/>
      <c r="RI62" s="40"/>
      <c r="RJ62" s="40"/>
      <c r="RK62" s="40"/>
      <c r="RL62" s="120"/>
      <c r="RM62" s="40"/>
      <c r="RN62" s="33"/>
      <c r="RO62" s="32"/>
      <c r="RP62" s="124"/>
      <c r="RQ62" s="34"/>
      <c r="RR62" s="34"/>
      <c r="RS62" s="32"/>
      <c r="RT62" s="124"/>
      <c r="RU62" s="40"/>
      <c r="RV62" s="40"/>
      <c r="RW62" s="40"/>
      <c r="RX62" s="120"/>
      <c r="RY62" s="40"/>
      <c r="RZ62" s="40"/>
      <c r="SA62" s="32"/>
      <c r="SB62" s="124"/>
      <c r="SC62" s="40"/>
      <c r="SD62" s="40"/>
      <c r="SE62" s="32"/>
      <c r="SF62" s="124"/>
      <c r="SG62" s="40"/>
      <c r="SH62" s="40"/>
      <c r="SI62" s="32"/>
      <c r="SJ62" s="119"/>
      <c r="SK62" s="58"/>
      <c r="SL62" s="58"/>
      <c r="SM62" s="58"/>
      <c r="SN62" s="59"/>
      <c r="SO62" s="59"/>
      <c r="SP62" s="58"/>
      <c r="SQ62" s="58"/>
      <c r="SR62" s="58"/>
      <c r="SS62" s="58"/>
      <c r="ST62" s="58"/>
      <c r="SU62" s="58"/>
      <c r="SV62" s="58"/>
      <c r="SW62" s="58"/>
      <c r="SX62" s="58"/>
      <c r="SY62" s="58"/>
      <c r="SZ62" s="58"/>
      <c r="TA62" s="58"/>
      <c r="TB62" s="58"/>
      <c r="TC62" s="58"/>
      <c r="TD62" s="59"/>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5"/>
      <c r="WI62" s="5"/>
      <c r="WJ62" s="5"/>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row>
    <row r="63" spans="1:909" x14ac:dyDescent="0.25">
      <c r="A63" s="29" t="s">
        <v>419</v>
      </c>
      <c r="B63" s="30">
        <f t="shared" si="6"/>
        <v>5741290.96</v>
      </c>
      <c r="C63" s="30">
        <f t="shared" si="6"/>
        <v>5741290.96</v>
      </c>
      <c r="D63" s="30">
        <f t="shared" si="0"/>
        <v>4250377.46</v>
      </c>
      <c r="E63" s="31">
        <f t="shared" si="2"/>
        <v>5602990.96</v>
      </c>
      <c r="F63" s="31">
        <f t="shared" si="2"/>
        <v>5602990.96</v>
      </c>
      <c r="G63" s="31">
        <f t="shared" si="2"/>
        <v>4158847.96</v>
      </c>
      <c r="H63" s="36">
        <v>4607000</v>
      </c>
      <c r="I63" s="36">
        <v>4607000</v>
      </c>
      <c r="J63" s="33">
        <v>3455252</v>
      </c>
      <c r="K63" s="124"/>
      <c r="L63" s="34"/>
      <c r="M63" s="34"/>
      <c r="N63" s="34"/>
      <c r="O63" s="124"/>
      <c r="P63" s="36">
        <v>995990.96</v>
      </c>
      <c r="Q63" s="36">
        <v>995990.96</v>
      </c>
      <c r="R63" s="60">
        <v>703595.96</v>
      </c>
      <c r="S63" s="124"/>
      <c r="T63" s="34"/>
      <c r="U63" s="34"/>
      <c r="V63" s="34"/>
      <c r="W63" s="124"/>
      <c r="X63" s="38">
        <f t="shared" si="3"/>
        <v>0</v>
      </c>
      <c r="Y63" s="38">
        <f t="shared" si="3"/>
        <v>0</v>
      </c>
      <c r="Z63" s="38">
        <f t="shared" si="3"/>
        <v>0</v>
      </c>
      <c r="AA63" s="32"/>
      <c r="AB63" s="33"/>
      <c r="AC63" s="33"/>
      <c r="AD63" s="124"/>
      <c r="AE63" s="34"/>
      <c r="AF63" s="33"/>
      <c r="AG63" s="33"/>
      <c r="AH63" s="124"/>
      <c r="AI63" s="33"/>
      <c r="AJ63" s="33"/>
      <c r="AK63" s="33"/>
      <c r="AL63" s="124"/>
      <c r="AM63" s="33"/>
      <c r="AN63" s="33"/>
      <c r="AO63" s="33"/>
      <c r="AP63" s="124"/>
      <c r="AQ63" s="34"/>
      <c r="AR63" s="34"/>
      <c r="AS63" s="34"/>
      <c r="AT63" s="124"/>
      <c r="AU63" s="33"/>
      <c r="AV63" s="33"/>
      <c r="AW63" s="33"/>
      <c r="AX63" s="124"/>
      <c r="AY63" s="34"/>
      <c r="AZ63" s="34"/>
      <c r="BA63" s="34"/>
      <c r="BB63" s="124"/>
      <c r="BC63" s="33"/>
      <c r="BD63" s="33"/>
      <c r="BE63" s="33"/>
      <c r="BF63" s="124"/>
      <c r="BG63" s="33"/>
      <c r="BH63" s="33"/>
      <c r="BI63" s="33"/>
      <c r="BJ63" s="124"/>
      <c r="BK63" s="34"/>
      <c r="BL63" s="34"/>
      <c r="BM63" s="34"/>
      <c r="BN63" s="124"/>
      <c r="BO63" s="33"/>
      <c r="BP63" s="33"/>
      <c r="BQ63" s="61"/>
      <c r="BR63" s="124"/>
      <c r="BS63" s="34"/>
      <c r="BT63" s="34"/>
      <c r="BU63" s="34"/>
      <c r="BV63" s="124"/>
      <c r="BW63" s="34"/>
      <c r="BX63" s="34"/>
      <c r="BY63" s="34"/>
      <c r="BZ63" s="124"/>
      <c r="CA63" s="34"/>
      <c r="CB63" s="34"/>
      <c r="CC63" s="34"/>
      <c r="CD63" s="124"/>
      <c r="CE63" s="33"/>
      <c r="CF63" s="33"/>
      <c r="CG63" s="33"/>
      <c r="CH63" s="124"/>
      <c r="CI63" s="33"/>
      <c r="CJ63" s="33"/>
      <c r="CK63" s="33"/>
      <c r="CL63" s="124"/>
      <c r="CM63" s="34"/>
      <c r="CN63" s="34"/>
      <c r="CO63" s="34"/>
      <c r="CP63" s="119"/>
      <c r="CQ63" s="34"/>
      <c r="CR63" s="34"/>
      <c r="CS63" s="34"/>
      <c r="CT63" s="119"/>
      <c r="CU63" s="34"/>
      <c r="CV63" s="33"/>
      <c r="CW63" s="33"/>
      <c r="CX63" s="124"/>
      <c r="CY63" s="41"/>
      <c r="CZ63" s="41"/>
      <c r="DA63" s="33"/>
      <c r="DB63" s="124"/>
      <c r="DC63" s="34"/>
      <c r="DD63" s="33"/>
      <c r="DE63" s="32"/>
      <c r="DF63" s="124"/>
      <c r="DG63" s="34"/>
      <c r="DH63" s="33"/>
      <c r="DI63" s="32"/>
      <c r="DJ63" s="124"/>
      <c r="DK63" s="34"/>
      <c r="DL63" s="33"/>
      <c r="DM63" s="32"/>
      <c r="DN63" s="124"/>
      <c r="DO63" s="33"/>
      <c r="DP63" s="33"/>
      <c r="DQ63" s="32"/>
      <c r="DR63" s="124"/>
      <c r="DS63" s="34"/>
      <c r="DT63" s="34"/>
      <c r="DU63" s="34"/>
      <c r="DV63" s="120"/>
      <c r="DW63" s="33"/>
      <c r="DX63" s="33"/>
      <c r="DY63" s="33"/>
      <c r="DZ63" s="124"/>
      <c r="EA63" s="33"/>
      <c r="EB63" s="33"/>
      <c r="EC63" s="33"/>
      <c r="ED63" s="124"/>
      <c r="EE63" s="33"/>
      <c r="EF63" s="33"/>
      <c r="EG63" s="33"/>
      <c r="EH63" s="124"/>
      <c r="EI63" s="32"/>
      <c r="EJ63" s="32"/>
      <c r="EK63" s="32"/>
      <c r="EL63" s="124"/>
      <c r="EM63" s="34"/>
      <c r="EN63" s="34"/>
      <c r="EO63" s="34"/>
      <c r="EP63" s="124"/>
      <c r="EQ63" s="34"/>
      <c r="ER63" s="34"/>
      <c r="ES63" s="34"/>
      <c r="ET63" s="120"/>
      <c r="EU63" s="33"/>
      <c r="EV63" s="33"/>
      <c r="EW63" s="33"/>
      <c r="EX63" s="124"/>
      <c r="EY63" s="34"/>
      <c r="EZ63" s="34"/>
      <c r="FA63" s="34"/>
      <c r="FB63" s="124"/>
      <c r="FC63" s="33"/>
      <c r="FD63" s="33"/>
      <c r="FE63" s="32"/>
      <c r="FF63" s="124"/>
      <c r="FG63" s="40"/>
      <c r="FH63" s="40"/>
      <c r="FI63" s="40"/>
      <c r="FJ63" s="124"/>
      <c r="FK63" s="40"/>
      <c r="FL63" s="40"/>
      <c r="FM63" s="40"/>
      <c r="FN63" s="124"/>
      <c r="FO63" s="33"/>
      <c r="FP63" s="33"/>
      <c r="FQ63" s="32"/>
      <c r="FR63" s="124"/>
      <c r="FS63" s="33"/>
      <c r="FT63" s="33"/>
      <c r="FU63" s="33"/>
      <c r="FV63" s="124"/>
      <c r="FW63" s="34"/>
      <c r="FX63" s="34"/>
      <c r="FY63" s="39"/>
      <c r="FZ63" s="124"/>
      <c r="GA63" s="33"/>
      <c r="GB63" s="33"/>
      <c r="GC63" s="32"/>
      <c r="GD63" s="124"/>
      <c r="GE63" s="32"/>
      <c r="GF63" s="32"/>
      <c r="GG63" s="32"/>
      <c r="GH63" s="124"/>
      <c r="GI63" s="32"/>
      <c r="GJ63" s="32"/>
      <c r="GK63" s="32"/>
      <c r="GL63" s="130"/>
      <c r="GM63" s="33"/>
      <c r="GN63" s="33"/>
      <c r="GO63" s="33"/>
      <c r="GP63" s="124"/>
      <c r="GQ63" s="40"/>
      <c r="GR63" s="37"/>
      <c r="GS63" s="32"/>
      <c r="GT63" s="124"/>
      <c r="GU63" s="34"/>
      <c r="GV63" s="33"/>
      <c r="GW63" s="32"/>
      <c r="GX63" s="130"/>
      <c r="GY63" s="33"/>
      <c r="GZ63" s="33"/>
      <c r="HA63" s="33"/>
      <c r="HB63" s="130"/>
      <c r="HC63" s="34"/>
      <c r="HD63" s="34"/>
      <c r="HE63" s="34"/>
      <c r="HF63" s="124"/>
      <c r="HG63" s="33"/>
      <c r="HH63" s="33"/>
      <c r="HI63" s="33"/>
      <c r="HJ63" s="124"/>
      <c r="HK63" s="33"/>
      <c r="HL63" s="33"/>
      <c r="HM63" s="32"/>
      <c r="HN63" s="124"/>
      <c r="HO63" s="32"/>
      <c r="HP63" s="32"/>
      <c r="HQ63" s="32"/>
      <c r="HR63" s="124"/>
      <c r="HS63" s="34"/>
      <c r="HT63" s="33"/>
      <c r="HU63" s="32"/>
      <c r="HV63" s="124"/>
      <c r="HW63" s="34"/>
      <c r="HX63" s="34"/>
      <c r="HY63" s="34"/>
      <c r="HZ63" s="124"/>
      <c r="IA63" s="34"/>
      <c r="IB63" s="34"/>
      <c r="IC63" s="34"/>
      <c r="ID63" s="119"/>
      <c r="IE63" s="34"/>
      <c r="IF63" s="32"/>
      <c r="IG63" s="32"/>
      <c r="IH63" s="124"/>
      <c r="II63" s="34"/>
      <c r="IJ63" s="33"/>
      <c r="IK63" s="33"/>
      <c r="IL63" s="124"/>
      <c r="IM63" s="33"/>
      <c r="IN63" s="33"/>
      <c r="IO63" s="33"/>
      <c r="IP63" s="124"/>
      <c r="IQ63" s="45"/>
      <c r="IR63" s="46"/>
      <c r="IS63" s="33"/>
      <c r="IT63" s="127"/>
      <c r="IU63" s="33"/>
      <c r="IV63" s="33"/>
      <c r="IW63" s="33"/>
      <c r="IX63" s="124"/>
      <c r="IY63" s="34"/>
      <c r="IZ63" s="33"/>
      <c r="JA63" s="33"/>
      <c r="JB63" s="127"/>
      <c r="JC63" s="34"/>
      <c r="JD63" s="34"/>
      <c r="JE63" s="34"/>
      <c r="JF63" s="124"/>
      <c r="JG63" s="34"/>
      <c r="JH63" s="34"/>
      <c r="JI63" s="33"/>
      <c r="JJ63" s="127"/>
      <c r="JK63" s="34"/>
      <c r="JL63" s="34"/>
      <c r="JM63" s="34"/>
      <c r="JN63" s="127"/>
      <c r="JO63" s="34"/>
      <c r="JP63" s="34"/>
      <c r="JQ63" s="34"/>
      <c r="JR63" s="119"/>
      <c r="JS63" s="33"/>
      <c r="JT63" s="33"/>
      <c r="JU63" s="33"/>
      <c r="JV63" s="127"/>
      <c r="JW63" s="34"/>
      <c r="JX63" s="33"/>
      <c r="JY63" s="33"/>
      <c r="JZ63" s="127"/>
      <c r="KA63" s="34"/>
      <c r="KB63" s="32"/>
      <c r="KC63" s="32"/>
      <c r="KD63" s="127"/>
      <c r="KE63" s="50"/>
      <c r="KF63" s="50"/>
      <c r="KG63" s="50"/>
      <c r="KH63" s="127"/>
      <c r="KI63" s="34"/>
      <c r="KJ63" s="34"/>
      <c r="KK63" s="34"/>
      <c r="KL63" s="127"/>
      <c r="KM63" s="34"/>
      <c r="KN63" s="36"/>
      <c r="KO63" s="32"/>
      <c r="KP63" s="127"/>
      <c r="KQ63" s="50"/>
      <c r="KR63" s="50"/>
      <c r="KS63" s="50"/>
      <c r="KT63" s="127"/>
      <c r="KU63" s="50"/>
      <c r="KV63" s="50"/>
      <c r="KW63" s="50"/>
      <c r="KX63" s="127"/>
      <c r="KY63" s="34"/>
      <c r="KZ63" s="34"/>
      <c r="LA63" s="33"/>
      <c r="LB63" s="127"/>
      <c r="LC63" s="34"/>
      <c r="LD63" s="39"/>
      <c r="LE63" s="34"/>
      <c r="LF63" s="127"/>
      <c r="LG63" s="34"/>
      <c r="LH63" s="34"/>
      <c r="LI63" s="33"/>
      <c r="LJ63" s="127"/>
      <c r="LK63" s="34"/>
      <c r="LL63" s="33"/>
      <c r="LM63" s="32"/>
      <c r="LN63" s="127"/>
      <c r="LO63" s="34"/>
      <c r="LP63" s="33"/>
      <c r="LQ63" s="33"/>
      <c r="LR63" s="127"/>
      <c r="LS63" s="50"/>
      <c r="LT63" s="50"/>
      <c r="LU63" s="50"/>
      <c r="LV63" s="127"/>
      <c r="LW63" s="50"/>
      <c r="LX63" s="50"/>
      <c r="LY63" s="50"/>
      <c r="LZ63" s="127"/>
      <c r="MA63" s="34"/>
      <c r="MB63" s="34"/>
      <c r="MC63" s="34"/>
      <c r="MD63" s="127"/>
      <c r="ME63" s="40"/>
      <c r="MF63" s="50"/>
      <c r="MG63" s="50"/>
      <c r="MH63" s="127"/>
      <c r="MI63" s="40"/>
      <c r="MJ63" s="50"/>
      <c r="MK63" s="50"/>
      <c r="ML63" s="127"/>
      <c r="MM63" s="34"/>
      <c r="MN63" s="34"/>
      <c r="MO63" s="34"/>
      <c r="MP63" s="127"/>
      <c r="MQ63" s="33"/>
      <c r="MR63" s="33"/>
      <c r="MS63" s="33"/>
      <c r="MT63" s="127"/>
      <c r="MU63" s="34"/>
      <c r="MV63" s="34"/>
      <c r="MW63" s="34"/>
      <c r="MX63" s="124"/>
      <c r="MY63" s="34"/>
      <c r="MZ63" s="33"/>
      <c r="NA63" s="33"/>
      <c r="NB63" s="124"/>
      <c r="NC63" s="52">
        <f t="shared" si="4"/>
        <v>138300</v>
      </c>
      <c r="ND63" s="52">
        <f t="shared" si="4"/>
        <v>138300</v>
      </c>
      <c r="NE63" s="52">
        <f t="shared" si="4"/>
        <v>91529.5</v>
      </c>
      <c r="NF63" s="53"/>
      <c r="NG63" s="33"/>
      <c r="NH63" s="33"/>
      <c r="NI63" s="127"/>
      <c r="NJ63" s="34"/>
      <c r="NK63" s="33"/>
      <c r="NL63" s="33"/>
      <c r="NM63" s="127"/>
      <c r="NN63" s="33"/>
      <c r="NO63" s="33"/>
      <c r="NP63" s="33"/>
      <c r="NQ63" s="127"/>
      <c r="NR63" s="34"/>
      <c r="NS63" s="34"/>
      <c r="NT63" s="34"/>
      <c r="NU63" s="127"/>
      <c r="NV63" s="34"/>
      <c r="NW63" s="33"/>
      <c r="NX63" s="33"/>
      <c r="NY63" s="127"/>
      <c r="NZ63" s="34"/>
      <c r="OA63" s="34"/>
      <c r="OB63" s="33"/>
      <c r="OC63" s="127"/>
      <c r="OD63" s="34"/>
      <c r="OE63" s="34"/>
      <c r="OF63" s="33"/>
      <c r="OG63" s="127"/>
      <c r="OH63" s="34"/>
      <c r="OI63" s="34"/>
      <c r="OJ63" s="33"/>
      <c r="OK63" s="127"/>
      <c r="OL63" s="34"/>
      <c r="OM63" s="34"/>
      <c r="ON63" s="32"/>
      <c r="OO63" s="127"/>
      <c r="OP63" s="34"/>
      <c r="OQ63" s="34"/>
      <c r="OR63" s="34"/>
      <c r="OS63" s="127"/>
      <c r="OT63" s="34"/>
      <c r="OU63" s="34"/>
      <c r="OV63" s="32"/>
      <c r="OW63" s="127"/>
      <c r="OX63" s="34"/>
      <c r="OY63" s="34"/>
      <c r="OZ63" s="33"/>
      <c r="PA63" s="127"/>
      <c r="PB63" s="34"/>
      <c r="PC63" s="34"/>
      <c r="PD63" s="33"/>
      <c r="PE63" s="127"/>
      <c r="PF63" s="34"/>
      <c r="PG63" s="34"/>
      <c r="PH63" s="33"/>
      <c r="PI63" s="127"/>
      <c r="PJ63" s="34"/>
      <c r="PK63" s="33"/>
      <c r="PL63" s="32"/>
      <c r="PM63" s="127"/>
      <c r="PN63" s="34"/>
      <c r="PO63" s="33"/>
      <c r="PP63" s="33"/>
      <c r="PQ63" s="127"/>
      <c r="PR63" s="34">
        <v>138300</v>
      </c>
      <c r="PS63" s="34">
        <v>138300</v>
      </c>
      <c r="PT63" s="34">
        <v>91529.5</v>
      </c>
      <c r="PU63" s="127"/>
      <c r="PV63" s="34"/>
      <c r="PW63" s="34"/>
      <c r="PX63" s="33"/>
      <c r="PY63" s="124"/>
      <c r="PZ63" s="55">
        <f t="shared" si="5"/>
        <v>0</v>
      </c>
      <c r="QA63" s="55">
        <f t="shared" si="5"/>
        <v>0</v>
      </c>
      <c r="QB63" s="55">
        <f t="shared" si="5"/>
        <v>0</v>
      </c>
      <c r="QC63" s="53"/>
      <c r="QD63" s="53"/>
      <c r="QE63" s="32"/>
      <c r="QF63" s="127"/>
      <c r="QG63" s="34"/>
      <c r="QH63" s="34"/>
      <c r="QI63" s="34"/>
      <c r="QJ63" s="124"/>
      <c r="QK63" s="56"/>
      <c r="QL63" s="63"/>
      <c r="QM63" s="32"/>
      <c r="QN63" s="127"/>
      <c r="QO63" s="50"/>
      <c r="QP63" s="50"/>
      <c r="QQ63" s="50"/>
      <c r="QR63" s="120"/>
      <c r="QS63" s="34"/>
      <c r="QT63" s="34"/>
      <c r="QU63" s="34"/>
      <c r="QV63" s="124"/>
      <c r="QW63" s="34"/>
      <c r="QX63" s="34"/>
      <c r="QY63" s="32"/>
      <c r="QZ63" s="124"/>
      <c r="RA63" s="53"/>
      <c r="RB63" s="53"/>
      <c r="RC63" s="53"/>
      <c r="RD63" s="120"/>
      <c r="RE63" s="40"/>
      <c r="RF63" s="40"/>
      <c r="RG63" s="40"/>
      <c r="RH63" s="120"/>
      <c r="RI63" s="40"/>
      <c r="RJ63" s="40"/>
      <c r="RK63" s="40"/>
      <c r="RL63" s="120"/>
      <c r="RM63" s="40"/>
      <c r="RN63" s="33"/>
      <c r="RO63" s="32"/>
      <c r="RP63" s="124"/>
      <c r="RQ63" s="34"/>
      <c r="RR63" s="34"/>
      <c r="RS63" s="32"/>
      <c r="RT63" s="124"/>
      <c r="RU63" s="40"/>
      <c r="RV63" s="40"/>
      <c r="RW63" s="40"/>
      <c r="RX63" s="120"/>
      <c r="RY63" s="40"/>
      <c r="RZ63" s="40"/>
      <c r="SA63" s="32"/>
      <c r="SB63" s="124"/>
      <c r="SC63" s="40"/>
      <c r="SD63" s="40"/>
      <c r="SE63" s="32"/>
      <c r="SF63" s="124"/>
      <c r="SG63" s="40"/>
      <c r="SH63" s="40"/>
      <c r="SI63" s="32"/>
      <c r="SJ63" s="119"/>
      <c r="SK63" s="58"/>
      <c r="SL63" s="58"/>
      <c r="SM63" s="58"/>
      <c r="SN63" s="59"/>
      <c r="SO63" s="59"/>
      <c r="SP63" s="58"/>
      <c r="SQ63" s="58"/>
      <c r="SR63" s="58"/>
      <c r="SS63" s="58"/>
      <c r="ST63" s="58"/>
      <c r="SU63" s="58"/>
      <c r="SV63" s="58"/>
      <c r="SW63" s="58"/>
      <c r="SX63" s="58"/>
      <c r="SY63" s="58"/>
      <c r="SZ63" s="58"/>
      <c r="TA63" s="58"/>
      <c r="TB63" s="58"/>
      <c r="TC63" s="58"/>
      <c r="TD63" s="59"/>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5"/>
      <c r="WI63" s="5"/>
      <c r="WJ63" s="5"/>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row>
    <row r="64" spans="1:909" x14ac:dyDescent="0.25">
      <c r="A64" s="29" t="s">
        <v>420</v>
      </c>
      <c r="B64" s="30">
        <f t="shared" si="6"/>
        <v>9341073.9299999997</v>
      </c>
      <c r="C64" s="30">
        <f t="shared" si="6"/>
        <v>9341073.9299999997</v>
      </c>
      <c r="D64" s="30">
        <f t="shared" si="0"/>
        <v>7370856.9799999995</v>
      </c>
      <c r="E64" s="31">
        <f t="shared" si="2"/>
        <v>6898984.0499999998</v>
      </c>
      <c r="F64" s="31">
        <f t="shared" si="2"/>
        <v>6898984.0499999998</v>
      </c>
      <c r="G64" s="31">
        <f t="shared" si="2"/>
        <v>5126668.05</v>
      </c>
      <c r="H64" s="36">
        <v>5316100</v>
      </c>
      <c r="I64" s="36">
        <v>5316100</v>
      </c>
      <c r="J64" s="33">
        <v>3987076</v>
      </c>
      <c r="K64" s="124"/>
      <c r="L64" s="34"/>
      <c r="M64" s="34"/>
      <c r="N64" s="34"/>
      <c r="O64" s="124"/>
      <c r="P64" s="36">
        <v>1582884.05</v>
      </c>
      <c r="Q64" s="36">
        <v>1582884.05</v>
      </c>
      <c r="R64" s="60">
        <v>1139592.05</v>
      </c>
      <c r="S64" s="124"/>
      <c r="T64" s="34"/>
      <c r="U64" s="34"/>
      <c r="V64" s="34"/>
      <c r="W64" s="124"/>
      <c r="X64" s="38">
        <f t="shared" si="3"/>
        <v>2096339.88</v>
      </c>
      <c r="Y64" s="38">
        <f t="shared" si="3"/>
        <v>2096339.88</v>
      </c>
      <c r="Z64" s="38">
        <f t="shared" si="3"/>
        <v>2003041.64</v>
      </c>
      <c r="AA64" s="32"/>
      <c r="AB64" s="33"/>
      <c r="AC64" s="33"/>
      <c r="AD64" s="124"/>
      <c r="AE64" s="34"/>
      <c r="AF64" s="33"/>
      <c r="AG64" s="33"/>
      <c r="AH64" s="124"/>
      <c r="AI64" s="33"/>
      <c r="AJ64" s="33"/>
      <c r="AK64" s="33"/>
      <c r="AL64" s="124"/>
      <c r="AM64" s="33"/>
      <c r="AN64" s="33"/>
      <c r="AO64" s="33"/>
      <c r="AP64" s="124"/>
      <c r="AQ64" s="34"/>
      <c r="AR64" s="34"/>
      <c r="AS64" s="34"/>
      <c r="AT64" s="124"/>
      <c r="AU64" s="33"/>
      <c r="AV64" s="33"/>
      <c r="AW64" s="33"/>
      <c r="AX64" s="124"/>
      <c r="AY64" s="34"/>
      <c r="AZ64" s="34"/>
      <c r="BA64" s="34"/>
      <c r="BB64" s="124"/>
      <c r="BC64" s="33"/>
      <c r="BD64" s="33"/>
      <c r="BE64" s="33"/>
      <c r="BF64" s="124"/>
      <c r="BG64" s="33"/>
      <c r="BH64" s="33"/>
      <c r="BI64" s="33"/>
      <c r="BJ64" s="124"/>
      <c r="BK64" s="34"/>
      <c r="BL64" s="34"/>
      <c r="BM64" s="34"/>
      <c r="BN64" s="124"/>
      <c r="BO64" s="33"/>
      <c r="BP64" s="33"/>
      <c r="BQ64" s="61"/>
      <c r="BR64" s="124"/>
      <c r="BS64" s="34"/>
      <c r="BT64" s="34"/>
      <c r="BU64" s="34"/>
      <c r="BV64" s="124"/>
      <c r="BW64" s="34"/>
      <c r="BX64" s="34"/>
      <c r="BY64" s="34"/>
      <c r="BZ64" s="124"/>
      <c r="CA64" s="34"/>
      <c r="CB64" s="34"/>
      <c r="CC64" s="34"/>
      <c r="CD64" s="124"/>
      <c r="CE64" s="33"/>
      <c r="CF64" s="33"/>
      <c r="CG64" s="33"/>
      <c r="CH64" s="124"/>
      <c r="CI64" s="33"/>
      <c r="CJ64" s="33"/>
      <c r="CK64" s="33"/>
      <c r="CL64" s="124"/>
      <c r="CM64" s="34"/>
      <c r="CN64" s="34"/>
      <c r="CO64" s="34"/>
      <c r="CP64" s="119"/>
      <c r="CQ64" s="34"/>
      <c r="CR64" s="34"/>
      <c r="CS64" s="34"/>
      <c r="CT64" s="119"/>
      <c r="CU64" s="34"/>
      <c r="CV64" s="33"/>
      <c r="CW64" s="33"/>
      <c r="CX64" s="124"/>
      <c r="CY64" s="41"/>
      <c r="CZ64" s="41"/>
      <c r="DA64" s="33"/>
      <c r="DB64" s="124"/>
      <c r="DC64" s="34"/>
      <c r="DD64" s="33"/>
      <c r="DE64" s="32"/>
      <c r="DF64" s="124"/>
      <c r="DG64" s="34"/>
      <c r="DH64" s="33"/>
      <c r="DI64" s="32"/>
      <c r="DJ64" s="124"/>
      <c r="DK64" s="34"/>
      <c r="DL64" s="33"/>
      <c r="DM64" s="32"/>
      <c r="DN64" s="124"/>
      <c r="DO64" s="33"/>
      <c r="DP64" s="33"/>
      <c r="DQ64" s="32"/>
      <c r="DR64" s="124"/>
      <c r="DS64" s="34"/>
      <c r="DT64" s="34"/>
      <c r="DU64" s="34"/>
      <c r="DV64" s="120"/>
      <c r="DW64" s="33"/>
      <c r="DX64" s="33"/>
      <c r="DY64" s="33"/>
      <c r="DZ64" s="124"/>
      <c r="EA64" s="33"/>
      <c r="EB64" s="33"/>
      <c r="EC64" s="33"/>
      <c r="ED64" s="124"/>
      <c r="EE64" s="33"/>
      <c r="EF64" s="33"/>
      <c r="EG64" s="33"/>
      <c r="EH64" s="124"/>
      <c r="EI64" s="32"/>
      <c r="EJ64" s="32"/>
      <c r="EK64" s="32"/>
      <c r="EL64" s="124"/>
      <c r="EM64" s="34"/>
      <c r="EN64" s="34"/>
      <c r="EO64" s="34"/>
      <c r="EP64" s="124"/>
      <c r="EQ64" s="34"/>
      <c r="ER64" s="34"/>
      <c r="ES64" s="34"/>
      <c r="ET64" s="120"/>
      <c r="EU64" s="33">
        <v>1696339.88</v>
      </c>
      <c r="EV64" s="33">
        <v>1696339.88</v>
      </c>
      <c r="EW64" s="33">
        <v>1603041.64</v>
      </c>
      <c r="EX64" s="124"/>
      <c r="EY64" s="34"/>
      <c r="EZ64" s="34"/>
      <c r="FA64" s="34"/>
      <c r="FB64" s="124"/>
      <c r="FC64" s="33"/>
      <c r="FD64" s="33"/>
      <c r="FE64" s="32"/>
      <c r="FF64" s="124"/>
      <c r="FG64" s="40"/>
      <c r="FH64" s="40"/>
      <c r="FI64" s="40"/>
      <c r="FJ64" s="124"/>
      <c r="FK64" s="40"/>
      <c r="FL64" s="40"/>
      <c r="FM64" s="40"/>
      <c r="FN64" s="124"/>
      <c r="FO64" s="33"/>
      <c r="FP64" s="33"/>
      <c r="FQ64" s="32"/>
      <c r="FR64" s="124"/>
      <c r="FS64" s="33"/>
      <c r="FT64" s="33"/>
      <c r="FU64" s="33"/>
      <c r="FV64" s="124"/>
      <c r="FW64" s="34"/>
      <c r="FX64" s="34"/>
      <c r="FY64" s="39"/>
      <c r="FZ64" s="124"/>
      <c r="GA64" s="33"/>
      <c r="GB64" s="33"/>
      <c r="GC64" s="32"/>
      <c r="GD64" s="124"/>
      <c r="GE64" s="32"/>
      <c r="GF64" s="32"/>
      <c r="GG64" s="32"/>
      <c r="GH64" s="124"/>
      <c r="GI64" s="32"/>
      <c r="GJ64" s="32"/>
      <c r="GK64" s="32"/>
      <c r="GL64" s="130"/>
      <c r="GM64" s="33"/>
      <c r="GN64" s="33"/>
      <c r="GO64" s="33"/>
      <c r="GP64" s="124"/>
      <c r="GQ64" s="40"/>
      <c r="GR64" s="37"/>
      <c r="GS64" s="32"/>
      <c r="GT64" s="124"/>
      <c r="GU64" s="34"/>
      <c r="GV64" s="33"/>
      <c r="GW64" s="32"/>
      <c r="GX64" s="130"/>
      <c r="GY64" s="33"/>
      <c r="GZ64" s="33"/>
      <c r="HA64" s="33"/>
      <c r="HB64" s="130"/>
      <c r="HC64" s="34"/>
      <c r="HD64" s="34"/>
      <c r="HE64" s="34"/>
      <c r="HF64" s="124"/>
      <c r="HG64" s="33"/>
      <c r="HH64" s="33"/>
      <c r="HI64" s="33"/>
      <c r="HJ64" s="124"/>
      <c r="HK64" s="33"/>
      <c r="HL64" s="33"/>
      <c r="HM64" s="32"/>
      <c r="HN64" s="124"/>
      <c r="HO64" s="32">
        <v>400000</v>
      </c>
      <c r="HP64" s="32">
        <v>400000</v>
      </c>
      <c r="HQ64" s="32">
        <v>400000</v>
      </c>
      <c r="HR64" s="124"/>
      <c r="HS64" s="34"/>
      <c r="HT64" s="33"/>
      <c r="HU64" s="32"/>
      <c r="HV64" s="124"/>
      <c r="HW64" s="34"/>
      <c r="HX64" s="34"/>
      <c r="HY64" s="34"/>
      <c r="HZ64" s="124"/>
      <c r="IA64" s="34"/>
      <c r="IB64" s="34"/>
      <c r="IC64" s="34"/>
      <c r="ID64" s="119"/>
      <c r="IE64" s="34"/>
      <c r="IF64" s="32"/>
      <c r="IG64" s="32"/>
      <c r="IH64" s="124"/>
      <c r="II64" s="34"/>
      <c r="IJ64" s="33"/>
      <c r="IK64" s="33"/>
      <c r="IL64" s="124"/>
      <c r="IM64" s="33"/>
      <c r="IN64" s="33"/>
      <c r="IO64" s="33"/>
      <c r="IP64" s="124"/>
      <c r="IQ64" s="45"/>
      <c r="IR64" s="46"/>
      <c r="IS64" s="33"/>
      <c r="IT64" s="127"/>
      <c r="IU64" s="33"/>
      <c r="IV64" s="33"/>
      <c r="IW64" s="33"/>
      <c r="IX64" s="124"/>
      <c r="IY64" s="34"/>
      <c r="IZ64" s="33"/>
      <c r="JA64" s="33"/>
      <c r="JB64" s="127"/>
      <c r="JC64" s="34"/>
      <c r="JD64" s="34"/>
      <c r="JE64" s="34"/>
      <c r="JF64" s="124"/>
      <c r="JG64" s="34"/>
      <c r="JH64" s="34"/>
      <c r="JI64" s="33"/>
      <c r="JJ64" s="127"/>
      <c r="JK64" s="34"/>
      <c r="JL64" s="34"/>
      <c r="JM64" s="34"/>
      <c r="JN64" s="127"/>
      <c r="JO64" s="34"/>
      <c r="JP64" s="34"/>
      <c r="JQ64" s="34"/>
      <c r="JR64" s="119"/>
      <c r="JS64" s="33"/>
      <c r="JT64" s="33"/>
      <c r="JU64" s="33"/>
      <c r="JV64" s="127"/>
      <c r="JW64" s="34"/>
      <c r="JX64" s="33"/>
      <c r="JY64" s="33"/>
      <c r="JZ64" s="127"/>
      <c r="KA64" s="34"/>
      <c r="KB64" s="32"/>
      <c r="KC64" s="32"/>
      <c r="KD64" s="127"/>
      <c r="KE64" s="50"/>
      <c r="KF64" s="50"/>
      <c r="KG64" s="50"/>
      <c r="KH64" s="127"/>
      <c r="KI64" s="34"/>
      <c r="KJ64" s="34"/>
      <c r="KK64" s="34"/>
      <c r="KL64" s="127"/>
      <c r="KM64" s="34"/>
      <c r="KN64" s="36"/>
      <c r="KO64" s="32"/>
      <c r="KP64" s="127"/>
      <c r="KQ64" s="50"/>
      <c r="KR64" s="50"/>
      <c r="KS64" s="50"/>
      <c r="KT64" s="127"/>
      <c r="KU64" s="50"/>
      <c r="KV64" s="50"/>
      <c r="KW64" s="50"/>
      <c r="KX64" s="127"/>
      <c r="KY64" s="34"/>
      <c r="KZ64" s="34"/>
      <c r="LA64" s="33"/>
      <c r="LB64" s="127"/>
      <c r="LC64" s="34"/>
      <c r="LD64" s="39"/>
      <c r="LE64" s="34"/>
      <c r="LF64" s="127"/>
      <c r="LG64" s="34"/>
      <c r="LH64" s="34"/>
      <c r="LI64" s="33"/>
      <c r="LJ64" s="127"/>
      <c r="LK64" s="34"/>
      <c r="LL64" s="33"/>
      <c r="LM64" s="32"/>
      <c r="LN64" s="127"/>
      <c r="LO64" s="34"/>
      <c r="LP64" s="33"/>
      <c r="LQ64" s="33"/>
      <c r="LR64" s="127"/>
      <c r="LS64" s="50"/>
      <c r="LT64" s="50"/>
      <c r="LU64" s="50"/>
      <c r="LV64" s="127"/>
      <c r="LW64" s="50"/>
      <c r="LX64" s="50"/>
      <c r="LY64" s="50"/>
      <c r="LZ64" s="127"/>
      <c r="MA64" s="34"/>
      <c r="MB64" s="34"/>
      <c r="MC64" s="34"/>
      <c r="MD64" s="127"/>
      <c r="ME64" s="40"/>
      <c r="MF64" s="50"/>
      <c r="MG64" s="50"/>
      <c r="MH64" s="127"/>
      <c r="MI64" s="40"/>
      <c r="MJ64" s="50"/>
      <c r="MK64" s="50"/>
      <c r="ML64" s="127"/>
      <c r="MM64" s="34"/>
      <c r="MN64" s="34"/>
      <c r="MO64" s="34"/>
      <c r="MP64" s="127"/>
      <c r="MQ64" s="33"/>
      <c r="MR64" s="33"/>
      <c r="MS64" s="33"/>
      <c r="MT64" s="127"/>
      <c r="MU64" s="34"/>
      <c r="MV64" s="34"/>
      <c r="MW64" s="34"/>
      <c r="MX64" s="124"/>
      <c r="MY64" s="34"/>
      <c r="MZ64" s="33"/>
      <c r="NA64" s="33"/>
      <c r="NB64" s="124"/>
      <c r="NC64" s="52">
        <f t="shared" si="4"/>
        <v>345750</v>
      </c>
      <c r="ND64" s="52">
        <f t="shared" si="4"/>
        <v>345750</v>
      </c>
      <c r="NE64" s="52">
        <f t="shared" si="4"/>
        <v>241147.29</v>
      </c>
      <c r="NF64" s="53"/>
      <c r="NG64" s="33"/>
      <c r="NH64" s="33"/>
      <c r="NI64" s="127"/>
      <c r="NJ64" s="34"/>
      <c r="NK64" s="33"/>
      <c r="NL64" s="33"/>
      <c r="NM64" s="127"/>
      <c r="NN64" s="33"/>
      <c r="NO64" s="33"/>
      <c r="NP64" s="33"/>
      <c r="NQ64" s="127"/>
      <c r="NR64" s="34"/>
      <c r="NS64" s="34"/>
      <c r="NT64" s="34"/>
      <c r="NU64" s="127"/>
      <c r="NV64" s="34"/>
      <c r="NW64" s="33"/>
      <c r="NX64" s="33"/>
      <c r="NY64" s="127"/>
      <c r="NZ64" s="34"/>
      <c r="OA64" s="34"/>
      <c r="OB64" s="33"/>
      <c r="OC64" s="127"/>
      <c r="OD64" s="34"/>
      <c r="OE64" s="34"/>
      <c r="OF64" s="33"/>
      <c r="OG64" s="127"/>
      <c r="OH64" s="34"/>
      <c r="OI64" s="34"/>
      <c r="OJ64" s="33"/>
      <c r="OK64" s="127"/>
      <c r="OL64" s="34"/>
      <c r="OM64" s="34"/>
      <c r="ON64" s="32"/>
      <c r="OO64" s="127"/>
      <c r="OP64" s="34"/>
      <c r="OQ64" s="34"/>
      <c r="OR64" s="34"/>
      <c r="OS64" s="127"/>
      <c r="OT64" s="34"/>
      <c r="OU64" s="34"/>
      <c r="OV64" s="32"/>
      <c r="OW64" s="127"/>
      <c r="OX64" s="34"/>
      <c r="OY64" s="34"/>
      <c r="OZ64" s="33"/>
      <c r="PA64" s="127"/>
      <c r="PB64" s="34"/>
      <c r="PC64" s="34"/>
      <c r="PD64" s="33"/>
      <c r="PE64" s="127"/>
      <c r="PF64" s="34"/>
      <c r="PG64" s="34"/>
      <c r="PH64" s="33"/>
      <c r="PI64" s="127"/>
      <c r="PJ64" s="34"/>
      <c r="PK64" s="33"/>
      <c r="PL64" s="32"/>
      <c r="PM64" s="127"/>
      <c r="PN64" s="34"/>
      <c r="PO64" s="33"/>
      <c r="PP64" s="33"/>
      <c r="PQ64" s="127"/>
      <c r="PR64" s="34">
        <v>345750</v>
      </c>
      <c r="PS64" s="34">
        <v>345750</v>
      </c>
      <c r="PT64" s="34">
        <v>241147.29</v>
      </c>
      <c r="PU64" s="127"/>
      <c r="PV64" s="34"/>
      <c r="PW64" s="34"/>
      <c r="PX64" s="33"/>
      <c r="PY64" s="124"/>
      <c r="PZ64" s="55">
        <f t="shared" si="5"/>
        <v>0</v>
      </c>
      <c r="QA64" s="55">
        <f t="shared" si="5"/>
        <v>0</v>
      </c>
      <c r="QB64" s="55">
        <f t="shared" si="5"/>
        <v>0</v>
      </c>
      <c r="QC64" s="53"/>
      <c r="QD64" s="53"/>
      <c r="QE64" s="32"/>
      <c r="QF64" s="127"/>
      <c r="QG64" s="34"/>
      <c r="QH64" s="34"/>
      <c r="QI64" s="34"/>
      <c r="QJ64" s="124"/>
      <c r="QK64" s="56"/>
      <c r="QL64" s="63"/>
      <c r="QM64" s="32"/>
      <c r="QN64" s="127"/>
      <c r="QO64" s="50"/>
      <c r="QP64" s="50"/>
      <c r="QQ64" s="50"/>
      <c r="QR64" s="120"/>
      <c r="QS64" s="34"/>
      <c r="QT64" s="34"/>
      <c r="QU64" s="34"/>
      <c r="QV64" s="124"/>
      <c r="QW64" s="34"/>
      <c r="QX64" s="34"/>
      <c r="QY64" s="32"/>
      <c r="QZ64" s="124"/>
      <c r="RA64" s="53"/>
      <c r="RB64" s="53"/>
      <c r="RC64" s="53"/>
      <c r="RD64" s="120"/>
      <c r="RE64" s="40"/>
      <c r="RF64" s="40"/>
      <c r="RG64" s="40"/>
      <c r="RH64" s="120"/>
      <c r="RI64" s="40"/>
      <c r="RJ64" s="40"/>
      <c r="RK64" s="40"/>
      <c r="RL64" s="120"/>
      <c r="RM64" s="40"/>
      <c r="RN64" s="33"/>
      <c r="RO64" s="32"/>
      <c r="RP64" s="124"/>
      <c r="RQ64" s="34"/>
      <c r="RR64" s="34"/>
      <c r="RS64" s="32"/>
      <c r="RT64" s="124"/>
      <c r="RU64" s="40"/>
      <c r="RV64" s="40"/>
      <c r="RW64" s="40"/>
      <c r="RX64" s="120"/>
      <c r="RY64" s="40"/>
      <c r="RZ64" s="40"/>
      <c r="SA64" s="32"/>
      <c r="SB64" s="124"/>
      <c r="SC64" s="40"/>
      <c r="SD64" s="40"/>
      <c r="SE64" s="32"/>
      <c r="SF64" s="124"/>
      <c r="SG64" s="40"/>
      <c r="SH64" s="40"/>
      <c r="SI64" s="32"/>
      <c r="SJ64" s="119"/>
      <c r="SK64" s="58"/>
      <c r="SL64" s="58"/>
      <c r="SM64" s="58"/>
      <c r="SN64" s="59"/>
      <c r="SO64" s="59"/>
      <c r="SP64" s="58"/>
      <c r="SQ64" s="58"/>
      <c r="SR64" s="58"/>
      <c r="SS64" s="58"/>
      <c r="ST64" s="58"/>
      <c r="SU64" s="58"/>
      <c r="SV64" s="58"/>
      <c r="SW64" s="58"/>
      <c r="SX64" s="58"/>
      <c r="SY64" s="58"/>
      <c r="SZ64" s="58"/>
      <c r="TA64" s="58"/>
      <c r="TB64" s="58"/>
      <c r="TC64" s="58"/>
      <c r="TD64" s="59"/>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5"/>
      <c r="WI64" s="5"/>
      <c r="WJ64" s="5"/>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row>
    <row r="65" spans="1:909" x14ac:dyDescent="0.25">
      <c r="A65" s="29" t="s">
        <v>421</v>
      </c>
      <c r="B65" s="30">
        <f t="shared" si="6"/>
        <v>7703045.6100000003</v>
      </c>
      <c r="C65" s="30">
        <f t="shared" si="6"/>
        <v>7703045.6100000003</v>
      </c>
      <c r="D65" s="30">
        <f t="shared" si="0"/>
        <v>5636113.0300000003</v>
      </c>
      <c r="E65" s="31">
        <f t="shared" si="2"/>
        <v>7437634.6500000004</v>
      </c>
      <c r="F65" s="31">
        <f t="shared" si="2"/>
        <v>7437634.6500000004</v>
      </c>
      <c r="G65" s="31">
        <f t="shared" si="2"/>
        <v>5541280.6500000004</v>
      </c>
      <c r="H65" s="36">
        <v>5774000</v>
      </c>
      <c r="I65" s="36">
        <v>5774000</v>
      </c>
      <c r="J65" s="33">
        <v>4330502</v>
      </c>
      <c r="K65" s="124"/>
      <c r="L65" s="34"/>
      <c r="M65" s="34"/>
      <c r="N65" s="34"/>
      <c r="O65" s="124"/>
      <c r="P65" s="36">
        <v>1663634.65</v>
      </c>
      <c r="Q65" s="36">
        <v>1663634.65</v>
      </c>
      <c r="R65" s="60">
        <v>1210778.6499999999</v>
      </c>
      <c r="S65" s="124"/>
      <c r="T65" s="34"/>
      <c r="U65" s="34"/>
      <c r="V65" s="34"/>
      <c r="W65" s="124"/>
      <c r="X65" s="38">
        <f t="shared" si="3"/>
        <v>127110.96</v>
      </c>
      <c r="Y65" s="38">
        <f t="shared" si="3"/>
        <v>127110.96</v>
      </c>
      <c r="Z65" s="38">
        <f t="shared" si="3"/>
        <v>0</v>
      </c>
      <c r="AA65" s="32"/>
      <c r="AB65" s="33"/>
      <c r="AC65" s="33"/>
      <c r="AD65" s="124"/>
      <c r="AE65" s="34"/>
      <c r="AF65" s="33"/>
      <c r="AG65" s="33"/>
      <c r="AH65" s="124"/>
      <c r="AI65" s="33"/>
      <c r="AJ65" s="33"/>
      <c r="AK65" s="33"/>
      <c r="AL65" s="124"/>
      <c r="AM65" s="33"/>
      <c r="AN65" s="33"/>
      <c r="AO65" s="33"/>
      <c r="AP65" s="124"/>
      <c r="AQ65" s="34"/>
      <c r="AR65" s="34"/>
      <c r="AS65" s="34"/>
      <c r="AT65" s="124"/>
      <c r="AU65" s="33"/>
      <c r="AV65" s="33"/>
      <c r="AW65" s="33"/>
      <c r="AX65" s="124"/>
      <c r="AY65" s="34"/>
      <c r="AZ65" s="34"/>
      <c r="BA65" s="34"/>
      <c r="BB65" s="124"/>
      <c r="BC65" s="33"/>
      <c r="BD65" s="33"/>
      <c r="BE65" s="33"/>
      <c r="BF65" s="124"/>
      <c r="BG65" s="33"/>
      <c r="BH65" s="33"/>
      <c r="BI65" s="33"/>
      <c r="BJ65" s="124"/>
      <c r="BK65" s="34"/>
      <c r="BL65" s="34"/>
      <c r="BM65" s="34"/>
      <c r="BN65" s="124"/>
      <c r="BO65" s="33"/>
      <c r="BP65" s="33"/>
      <c r="BQ65" s="61"/>
      <c r="BR65" s="124"/>
      <c r="BS65" s="34"/>
      <c r="BT65" s="34"/>
      <c r="BU65" s="34"/>
      <c r="BV65" s="124"/>
      <c r="BW65" s="34"/>
      <c r="BX65" s="34"/>
      <c r="BY65" s="34"/>
      <c r="BZ65" s="124"/>
      <c r="CA65" s="34"/>
      <c r="CB65" s="34"/>
      <c r="CC65" s="34"/>
      <c r="CD65" s="124"/>
      <c r="CE65" s="33"/>
      <c r="CF65" s="33"/>
      <c r="CG65" s="33"/>
      <c r="CH65" s="124"/>
      <c r="CI65" s="33"/>
      <c r="CJ65" s="33"/>
      <c r="CK65" s="33"/>
      <c r="CL65" s="124"/>
      <c r="CM65" s="34"/>
      <c r="CN65" s="34"/>
      <c r="CO65" s="34"/>
      <c r="CP65" s="119"/>
      <c r="CQ65" s="34"/>
      <c r="CR65" s="34"/>
      <c r="CS65" s="34"/>
      <c r="CT65" s="119"/>
      <c r="CU65" s="34"/>
      <c r="CV65" s="33"/>
      <c r="CW65" s="33"/>
      <c r="CX65" s="124"/>
      <c r="CY65" s="41"/>
      <c r="CZ65" s="41"/>
      <c r="DA65" s="33"/>
      <c r="DB65" s="124"/>
      <c r="DC65" s="34"/>
      <c r="DD65" s="33"/>
      <c r="DE65" s="32"/>
      <c r="DF65" s="124"/>
      <c r="DG65" s="34"/>
      <c r="DH65" s="33"/>
      <c r="DI65" s="32"/>
      <c r="DJ65" s="124"/>
      <c r="DK65" s="34"/>
      <c r="DL65" s="33"/>
      <c r="DM65" s="32"/>
      <c r="DN65" s="124"/>
      <c r="DO65" s="33">
        <v>127110.96</v>
      </c>
      <c r="DP65" s="33">
        <v>127110.96</v>
      </c>
      <c r="DQ65" s="32"/>
      <c r="DR65" s="124"/>
      <c r="DS65" s="34"/>
      <c r="DT65" s="34"/>
      <c r="DU65" s="34"/>
      <c r="DV65" s="120"/>
      <c r="DW65" s="33"/>
      <c r="DX65" s="33"/>
      <c r="DY65" s="33"/>
      <c r="DZ65" s="124"/>
      <c r="EA65" s="33"/>
      <c r="EB65" s="33"/>
      <c r="EC65" s="33"/>
      <c r="ED65" s="124"/>
      <c r="EE65" s="33"/>
      <c r="EF65" s="33"/>
      <c r="EG65" s="33"/>
      <c r="EH65" s="124"/>
      <c r="EI65" s="32"/>
      <c r="EJ65" s="32"/>
      <c r="EK65" s="32"/>
      <c r="EL65" s="124"/>
      <c r="EM65" s="34"/>
      <c r="EN65" s="34"/>
      <c r="EO65" s="34"/>
      <c r="EP65" s="124"/>
      <c r="EQ65" s="34"/>
      <c r="ER65" s="34"/>
      <c r="ES65" s="34"/>
      <c r="ET65" s="120"/>
      <c r="EU65" s="33"/>
      <c r="EV65" s="33"/>
      <c r="EW65" s="33"/>
      <c r="EX65" s="124"/>
      <c r="EY65" s="34"/>
      <c r="EZ65" s="34"/>
      <c r="FA65" s="34"/>
      <c r="FB65" s="124"/>
      <c r="FC65" s="33"/>
      <c r="FD65" s="33"/>
      <c r="FE65" s="32"/>
      <c r="FF65" s="124"/>
      <c r="FG65" s="40"/>
      <c r="FH65" s="40"/>
      <c r="FI65" s="40"/>
      <c r="FJ65" s="124"/>
      <c r="FK65" s="40"/>
      <c r="FL65" s="40"/>
      <c r="FM65" s="40"/>
      <c r="FN65" s="124"/>
      <c r="FO65" s="33"/>
      <c r="FP65" s="33"/>
      <c r="FQ65" s="32"/>
      <c r="FR65" s="124"/>
      <c r="FS65" s="33"/>
      <c r="FT65" s="33"/>
      <c r="FU65" s="33"/>
      <c r="FV65" s="124"/>
      <c r="FW65" s="34"/>
      <c r="FX65" s="34"/>
      <c r="FY65" s="39"/>
      <c r="FZ65" s="124"/>
      <c r="GA65" s="33"/>
      <c r="GB65" s="33"/>
      <c r="GC65" s="32"/>
      <c r="GD65" s="124"/>
      <c r="GE65" s="32"/>
      <c r="GF65" s="32"/>
      <c r="GG65" s="32"/>
      <c r="GH65" s="124"/>
      <c r="GI65" s="32"/>
      <c r="GJ65" s="32"/>
      <c r="GK65" s="32"/>
      <c r="GL65" s="130"/>
      <c r="GM65" s="33"/>
      <c r="GN65" s="33"/>
      <c r="GO65" s="33"/>
      <c r="GP65" s="124"/>
      <c r="GQ65" s="40"/>
      <c r="GR65" s="37"/>
      <c r="GS65" s="32"/>
      <c r="GT65" s="124"/>
      <c r="GU65" s="34"/>
      <c r="GV65" s="33"/>
      <c r="GW65" s="32"/>
      <c r="GX65" s="130"/>
      <c r="GY65" s="33"/>
      <c r="GZ65" s="33"/>
      <c r="HA65" s="33"/>
      <c r="HB65" s="130"/>
      <c r="HC65" s="34"/>
      <c r="HD65" s="34"/>
      <c r="HE65" s="34"/>
      <c r="HF65" s="124"/>
      <c r="HG65" s="33"/>
      <c r="HH65" s="33"/>
      <c r="HI65" s="33"/>
      <c r="HJ65" s="124"/>
      <c r="HK65" s="33"/>
      <c r="HL65" s="33"/>
      <c r="HM65" s="32"/>
      <c r="HN65" s="124"/>
      <c r="HO65" s="32"/>
      <c r="HP65" s="32"/>
      <c r="HQ65" s="32"/>
      <c r="HR65" s="124"/>
      <c r="HS65" s="34"/>
      <c r="HT65" s="33"/>
      <c r="HU65" s="32"/>
      <c r="HV65" s="124"/>
      <c r="HW65" s="34"/>
      <c r="HX65" s="34"/>
      <c r="HY65" s="34"/>
      <c r="HZ65" s="124"/>
      <c r="IA65" s="34"/>
      <c r="IB65" s="34"/>
      <c r="IC65" s="34"/>
      <c r="ID65" s="119"/>
      <c r="IE65" s="34"/>
      <c r="IF65" s="32"/>
      <c r="IG65" s="32"/>
      <c r="IH65" s="124"/>
      <c r="II65" s="34"/>
      <c r="IJ65" s="33"/>
      <c r="IK65" s="33"/>
      <c r="IL65" s="124"/>
      <c r="IM65" s="33"/>
      <c r="IN65" s="33"/>
      <c r="IO65" s="33"/>
      <c r="IP65" s="124"/>
      <c r="IQ65" s="45"/>
      <c r="IR65" s="46"/>
      <c r="IS65" s="33"/>
      <c r="IT65" s="127"/>
      <c r="IU65" s="33"/>
      <c r="IV65" s="33"/>
      <c r="IW65" s="33"/>
      <c r="IX65" s="124"/>
      <c r="IY65" s="34"/>
      <c r="IZ65" s="33"/>
      <c r="JA65" s="33"/>
      <c r="JB65" s="127"/>
      <c r="JC65" s="34"/>
      <c r="JD65" s="34"/>
      <c r="JE65" s="34"/>
      <c r="JF65" s="124"/>
      <c r="JG65" s="34"/>
      <c r="JH65" s="34"/>
      <c r="JI65" s="33"/>
      <c r="JJ65" s="127"/>
      <c r="JK65" s="34"/>
      <c r="JL65" s="34"/>
      <c r="JM65" s="34"/>
      <c r="JN65" s="127"/>
      <c r="JO65" s="34"/>
      <c r="JP65" s="34"/>
      <c r="JQ65" s="34"/>
      <c r="JR65" s="119"/>
      <c r="JS65" s="33"/>
      <c r="JT65" s="33"/>
      <c r="JU65" s="33"/>
      <c r="JV65" s="127"/>
      <c r="JW65" s="34"/>
      <c r="JX65" s="33"/>
      <c r="JY65" s="33"/>
      <c r="JZ65" s="127"/>
      <c r="KA65" s="34"/>
      <c r="KB65" s="32"/>
      <c r="KC65" s="32"/>
      <c r="KD65" s="127"/>
      <c r="KE65" s="50"/>
      <c r="KF65" s="50"/>
      <c r="KG65" s="50"/>
      <c r="KH65" s="127"/>
      <c r="KI65" s="34"/>
      <c r="KJ65" s="34"/>
      <c r="KK65" s="34"/>
      <c r="KL65" s="127"/>
      <c r="KM65" s="34"/>
      <c r="KN65" s="36"/>
      <c r="KO65" s="32"/>
      <c r="KP65" s="127"/>
      <c r="KQ65" s="50"/>
      <c r="KR65" s="50"/>
      <c r="KS65" s="50"/>
      <c r="KT65" s="127"/>
      <c r="KU65" s="50"/>
      <c r="KV65" s="50"/>
      <c r="KW65" s="50"/>
      <c r="KX65" s="127"/>
      <c r="KY65" s="34"/>
      <c r="KZ65" s="34"/>
      <c r="LA65" s="33"/>
      <c r="LB65" s="127"/>
      <c r="LC65" s="34"/>
      <c r="LD65" s="39"/>
      <c r="LE65" s="34"/>
      <c r="LF65" s="127"/>
      <c r="LG65" s="34"/>
      <c r="LH65" s="34"/>
      <c r="LI65" s="33"/>
      <c r="LJ65" s="127"/>
      <c r="LK65" s="34"/>
      <c r="LL65" s="33"/>
      <c r="LM65" s="32"/>
      <c r="LN65" s="127"/>
      <c r="LO65" s="34"/>
      <c r="LP65" s="33"/>
      <c r="LQ65" s="33"/>
      <c r="LR65" s="127"/>
      <c r="LS65" s="50"/>
      <c r="LT65" s="50"/>
      <c r="LU65" s="50"/>
      <c r="LV65" s="127"/>
      <c r="LW65" s="50"/>
      <c r="LX65" s="50"/>
      <c r="LY65" s="50"/>
      <c r="LZ65" s="127"/>
      <c r="MA65" s="34"/>
      <c r="MB65" s="34"/>
      <c r="MC65" s="34"/>
      <c r="MD65" s="127"/>
      <c r="ME65" s="40"/>
      <c r="MF65" s="50"/>
      <c r="MG65" s="50"/>
      <c r="MH65" s="127"/>
      <c r="MI65" s="40"/>
      <c r="MJ65" s="50"/>
      <c r="MK65" s="50"/>
      <c r="ML65" s="127"/>
      <c r="MM65" s="34"/>
      <c r="MN65" s="34"/>
      <c r="MO65" s="34"/>
      <c r="MP65" s="127"/>
      <c r="MQ65" s="33"/>
      <c r="MR65" s="33"/>
      <c r="MS65" s="33"/>
      <c r="MT65" s="127"/>
      <c r="MU65" s="34"/>
      <c r="MV65" s="34"/>
      <c r="MW65" s="34"/>
      <c r="MX65" s="124"/>
      <c r="MY65" s="34"/>
      <c r="MZ65" s="33"/>
      <c r="NA65" s="33"/>
      <c r="NB65" s="124"/>
      <c r="NC65" s="52">
        <f t="shared" si="4"/>
        <v>138300</v>
      </c>
      <c r="ND65" s="52">
        <f t="shared" si="4"/>
        <v>138300</v>
      </c>
      <c r="NE65" s="52">
        <f t="shared" si="4"/>
        <v>94832.38</v>
      </c>
      <c r="NF65" s="53"/>
      <c r="NG65" s="33"/>
      <c r="NH65" s="33"/>
      <c r="NI65" s="127"/>
      <c r="NJ65" s="34"/>
      <c r="NK65" s="33"/>
      <c r="NL65" s="33"/>
      <c r="NM65" s="127"/>
      <c r="NN65" s="33"/>
      <c r="NO65" s="33"/>
      <c r="NP65" s="33"/>
      <c r="NQ65" s="127"/>
      <c r="NR65" s="34"/>
      <c r="NS65" s="34"/>
      <c r="NT65" s="34"/>
      <c r="NU65" s="127"/>
      <c r="NV65" s="34"/>
      <c r="NW65" s="33"/>
      <c r="NX65" s="33"/>
      <c r="NY65" s="127"/>
      <c r="NZ65" s="34"/>
      <c r="OA65" s="34"/>
      <c r="OB65" s="33"/>
      <c r="OC65" s="127"/>
      <c r="OD65" s="34"/>
      <c r="OE65" s="34"/>
      <c r="OF65" s="33"/>
      <c r="OG65" s="127"/>
      <c r="OH65" s="34"/>
      <c r="OI65" s="34"/>
      <c r="OJ65" s="33"/>
      <c r="OK65" s="127"/>
      <c r="OL65" s="34"/>
      <c r="OM65" s="34"/>
      <c r="ON65" s="32"/>
      <c r="OO65" s="127"/>
      <c r="OP65" s="34"/>
      <c r="OQ65" s="34"/>
      <c r="OR65" s="34"/>
      <c r="OS65" s="127"/>
      <c r="OT65" s="34"/>
      <c r="OU65" s="34"/>
      <c r="OV65" s="32"/>
      <c r="OW65" s="127"/>
      <c r="OX65" s="34"/>
      <c r="OY65" s="34"/>
      <c r="OZ65" s="33"/>
      <c r="PA65" s="127"/>
      <c r="PB65" s="34"/>
      <c r="PC65" s="34"/>
      <c r="PD65" s="33"/>
      <c r="PE65" s="127"/>
      <c r="PF65" s="34"/>
      <c r="PG65" s="34"/>
      <c r="PH65" s="33"/>
      <c r="PI65" s="127"/>
      <c r="PJ65" s="34"/>
      <c r="PK65" s="33"/>
      <c r="PL65" s="32"/>
      <c r="PM65" s="127"/>
      <c r="PN65" s="34"/>
      <c r="PO65" s="33"/>
      <c r="PP65" s="33"/>
      <c r="PQ65" s="127"/>
      <c r="PR65" s="34">
        <v>138300</v>
      </c>
      <c r="PS65" s="34">
        <v>138300</v>
      </c>
      <c r="PT65" s="34">
        <v>94832.38</v>
      </c>
      <c r="PU65" s="127"/>
      <c r="PV65" s="34"/>
      <c r="PW65" s="34"/>
      <c r="PX65" s="33"/>
      <c r="PY65" s="124"/>
      <c r="PZ65" s="55">
        <f t="shared" si="5"/>
        <v>0</v>
      </c>
      <c r="QA65" s="55">
        <f t="shared" si="5"/>
        <v>0</v>
      </c>
      <c r="QB65" s="55">
        <f t="shared" si="5"/>
        <v>0</v>
      </c>
      <c r="QC65" s="53"/>
      <c r="QD65" s="53"/>
      <c r="QE65" s="32"/>
      <c r="QF65" s="127"/>
      <c r="QG65" s="34"/>
      <c r="QH65" s="34"/>
      <c r="QI65" s="34"/>
      <c r="QJ65" s="124"/>
      <c r="QK65" s="56"/>
      <c r="QL65" s="63"/>
      <c r="QM65" s="32"/>
      <c r="QN65" s="127"/>
      <c r="QO65" s="50"/>
      <c r="QP65" s="50"/>
      <c r="QQ65" s="50"/>
      <c r="QR65" s="120"/>
      <c r="QS65" s="34"/>
      <c r="QT65" s="34"/>
      <c r="QU65" s="34"/>
      <c r="QV65" s="124"/>
      <c r="QW65" s="34"/>
      <c r="QX65" s="34"/>
      <c r="QY65" s="32"/>
      <c r="QZ65" s="124"/>
      <c r="RA65" s="53"/>
      <c r="RB65" s="53"/>
      <c r="RC65" s="53"/>
      <c r="RD65" s="120"/>
      <c r="RE65" s="40"/>
      <c r="RF65" s="40"/>
      <c r="RG65" s="40"/>
      <c r="RH65" s="120"/>
      <c r="RI65" s="40"/>
      <c r="RJ65" s="40"/>
      <c r="RK65" s="40"/>
      <c r="RL65" s="120"/>
      <c r="RM65" s="40"/>
      <c r="RN65" s="33"/>
      <c r="RO65" s="32"/>
      <c r="RP65" s="124"/>
      <c r="RQ65" s="34"/>
      <c r="RR65" s="34"/>
      <c r="RS65" s="32"/>
      <c r="RT65" s="124"/>
      <c r="RU65" s="40"/>
      <c r="RV65" s="40"/>
      <c r="RW65" s="40"/>
      <c r="RX65" s="120"/>
      <c r="RY65" s="40"/>
      <c r="RZ65" s="40"/>
      <c r="SA65" s="32"/>
      <c r="SB65" s="124"/>
      <c r="SC65" s="40"/>
      <c r="SD65" s="40"/>
      <c r="SE65" s="32"/>
      <c r="SF65" s="124"/>
      <c r="SG65" s="40"/>
      <c r="SH65" s="40"/>
      <c r="SI65" s="32"/>
      <c r="SJ65" s="119"/>
      <c r="SK65" s="58"/>
      <c r="SL65" s="58"/>
      <c r="SM65" s="58"/>
      <c r="SN65" s="59"/>
      <c r="SO65" s="59"/>
      <c r="SP65" s="58"/>
      <c r="SQ65" s="58"/>
      <c r="SR65" s="58"/>
      <c r="SS65" s="58"/>
      <c r="ST65" s="58"/>
      <c r="SU65" s="58"/>
      <c r="SV65" s="58"/>
      <c r="SW65" s="58"/>
      <c r="SX65" s="58"/>
      <c r="SY65" s="58"/>
      <c r="SZ65" s="58"/>
      <c r="TA65" s="58"/>
      <c r="TB65" s="58"/>
      <c r="TC65" s="58"/>
      <c r="TD65" s="59"/>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5"/>
      <c r="WI65" s="5"/>
      <c r="WJ65" s="5"/>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row>
    <row r="66" spans="1:909" ht="25.5" x14ac:dyDescent="0.25">
      <c r="A66" s="17" t="s">
        <v>422</v>
      </c>
      <c r="B66" s="30">
        <f t="shared" si="6"/>
        <v>376427836.89000005</v>
      </c>
      <c r="C66" s="30">
        <f t="shared" si="6"/>
        <v>376427836.89000005</v>
      </c>
      <c r="D66" s="30">
        <f t="shared" si="0"/>
        <v>270493676.46000004</v>
      </c>
      <c r="E66" s="31">
        <f t="shared" si="2"/>
        <v>159019789.61000001</v>
      </c>
      <c r="F66" s="31">
        <f t="shared" si="2"/>
        <v>159019789.61000001</v>
      </c>
      <c r="G66" s="31">
        <f t="shared" si="2"/>
        <v>118063990.61</v>
      </c>
      <c r="H66" s="36">
        <v>119135800</v>
      </c>
      <c r="I66" s="36">
        <v>119135800</v>
      </c>
      <c r="J66" s="33">
        <v>89351851</v>
      </c>
      <c r="K66" s="124"/>
      <c r="L66" s="34"/>
      <c r="M66" s="34"/>
      <c r="N66" s="34"/>
      <c r="O66" s="124"/>
      <c r="P66" s="36">
        <v>39883989.609999999</v>
      </c>
      <c r="Q66" s="36">
        <v>39883989.609999999</v>
      </c>
      <c r="R66" s="60">
        <v>28712139.609999999</v>
      </c>
      <c r="S66" s="124"/>
      <c r="T66" s="34"/>
      <c r="U66" s="34"/>
      <c r="V66" s="34"/>
      <c r="W66" s="124"/>
      <c r="X66" s="38">
        <f t="shared" si="3"/>
        <v>63371509.220000006</v>
      </c>
      <c r="Y66" s="38">
        <f t="shared" si="3"/>
        <v>63371509.220000006</v>
      </c>
      <c r="Z66" s="38">
        <f t="shared" si="3"/>
        <v>39940479.070000008</v>
      </c>
      <c r="AA66" s="32"/>
      <c r="AB66" s="33"/>
      <c r="AC66" s="33"/>
      <c r="AD66" s="124"/>
      <c r="AE66" s="34"/>
      <c r="AF66" s="33"/>
      <c r="AG66" s="33"/>
      <c r="AH66" s="124"/>
      <c r="AI66" s="33"/>
      <c r="AJ66" s="33"/>
      <c r="AK66" s="33"/>
      <c r="AL66" s="124"/>
      <c r="AM66" s="33"/>
      <c r="AN66" s="33"/>
      <c r="AO66" s="33"/>
      <c r="AP66" s="124"/>
      <c r="AQ66" s="34"/>
      <c r="AR66" s="34"/>
      <c r="AS66" s="34"/>
      <c r="AT66" s="124"/>
      <c r="AU66" s="33">
        <v>6037204.9800000004</v>
      </c>
      <c r="AV66" s="33">
        <v>6037204.9800000004</v>
      </c>
      <c r="AW66" s="33">
        <v>0</v>
      </c>
      <c r="AX66" s="124"/>
      <c r="AY66" s="34"/>
      <c r="AZ66" s="34"/>
      <c r="BA66" s="34"/>
      <c r="BB66" s="124"/>
      <c r="BC66" s="33">
        <v>8300000</v>
      </c>
      <c r="BD66" s="33">
        <v>8300000</v>
      </c>
      <c r="BE66" s="33">
        <v>3256093.34</v>
      </c>
      <c r="BF66" s="124"/>
      <c r="BG66" s="33"/>
      <c r="BH66" s="33"/>
      <c r="BI66" s="33"/>
      <c r="BJ66" s="124"/>
      <c r="BK66" s="34"/>
      <c r="BL66" s="34"/>
      <c r="BM66" s="34"/>
      <c r="BN66" s="124"/>
      <c r="BO66" s="33">
        <v>7600000</v>
      </c>
      <c r="BP66" s="33">
        <v>7600000</v>
      </c>
      <c r="BQ66" s="61">
        <v>6974735.4000000004</v>
      </c>
      <c r="BR66" s="124"/>
      <c r="BS66" s="34">
        <v>6694970.5</v>
      </c>
      <c r="BT66" s="34">
        <v>6694970.5</v>
      </c>
      <c r="BU66" s="34">
        <v>2953729.25</v>
      </c>
      <c r="BV66" s="124"/>
      <c r="BW66" s="34">
        <v>536760</v>
      </c>
      <c r="BX66" s="34">
        <v>536760</v>
      </c>
      <c r="BY66" s="34">
        <v>536760</v>
      </c>
      <c r="BZ66" s="124"/>
      <c r="CA66" s="34"/>
      <c r="CB66" s="34"/>
      <c r="CC66" s="34"/>
      <c r="CD66" s="124"/>
      <c r="CE66" s="62"/>
      <c r="CF66" s="62"/>
      <c r="CG66" s="33"/>
      <c r="CH66" s="124"/>
      <c r="CI66" s="33"/>
      <c r="CJ66" s="33"/>
      <c r="CK66" s="33"/>
      <c r="CL66" s="124"/>
      <c r="CM66" s="34"/>
      <c r="CN66" s="34"/>
      <c r="CO66" s="34"/>
      <c r="CP66" s="119"/>
      <c r="CQ66" s="34"/>
      <c r="CR66" s="34"/>
      <c r="CS66" s="34"/>
      <c r="CT66" s="119"/>
      <c r="CU66" s="34">
        <v>1410500</v>
      </c>
      <c r="CV66" s="33">
        <v>1410500</v>
      </c>
      <c r="CW66" s="33">
        <v>1057875</v>
      </c>
      <c r="CX66" s="124"/>
      <c r="CY66" s="41"/>
      <c r="CZ66" s="41"/>
      <c r="DA66" s="33"/>
      <c r="DB66" s="124"/>
      <c r="DC66" s="34">
        <v>14596569.949999999</v>
      </c>
      <c r="DD66" s="33">
        <v>14596569.949999999</v>
      </c>
      <c r="DE66" s="32">
        <v>14594223.470000001</v>
      </c>
      <c r="DF66" s="124"/>
      <c r="DG66" s="34"/>
      <c r="DH66" s="33"/>
      <c r="DI66" s="32"/>
      <c r="DJ66" s="124"/>
      <c r="DK66" s="34"/>
      <c r="DL66" s="33"/>
      <c r="DM66" s="32"/>
      <c r="DN66" s="124"/>
      <c r="DO66" s="33">
        <v>1913970.38</v>
      </c>
      <c r="DP66" s="33">
        <v>1913970.38</v>
      </c>
      <c r="DQ66" s="32">
        <v>0</v>
      </c>
      <c r="DR66" s="124"/>
      <c r="DS66" s="34"/>
      <c r="DT66" s="34"/>
      <c r="DU66" s="34"/>
      <c r="DV66" s="120"/>
      <c r="DW66" s="33"/>
      <c r="DX66" s="33"/>
      <c r="DY66" s="33"/>
      <c r="DZ66" s="124"/>
      <c r="EA66" s="33"/>
      <c r="EB66" s="33"/>
      <c r="EC66" s="33"/>
      <c r="ED66" s="124"/>
      <c r="EE66" s="33"/>
      <c r="EF66" s="33"/>
      <c r="EG66" s="33"/>
      <c r="EH66" s="124"/>
      <c r="EI66" s="32"/>
      <c r="EJ66" s="32"/>
      <c r="EK66" s="32"/>
      <c r="EL66" s="124"/>
      <c r="EM66" s="34"/>
      <c r="EN66" s="34"/>
      <c r="EO66" s="34"/>
      <c r="EP66" s="124"/>
      <c r="EQ66" s="34"/>
      <c r="ER66" s="34"/>
      <c r="ES66" s="34"/>
      <c r="ET66" s="120"/>
      <c r="EU66" s="33"/>
      <c r="EV66" s="33"/>
      <c r="EW66" s="33"/>
      <c r="EX66" s="124"/>
      <c r="EY66" s="34"/>
      <c r="EZ66" s="34"/>
      <c r="FA66" s="34"/>
      <c r="FB66" s="124"/>
      <c r="FC66" s="33"/>
      <c r="FD66" s="33"/>
      <c r="FE66" s="32"/>
      <c r="FF66" s="124"/>
      <c r="FG66" s="40">
        <v>772633.06</v>
      </c>
      <c r="FH66" s="40">
        <v>772633.06</v>
      </c>
      <c r="FI66" s="40">
        <v>772633.06</v>
      </c>
      <c r="FJ66" s="124"/>
      <c r="FK66" s="40"/>
      <c r="FL66" s="40"/>
      <c r="FM66" s="40"/>
      <c r="FN66" s="124"/>
      <c r="FO66" s="33"/>
      <c r="FP66" s="33"/>
      <c r="FQ66" s="32"/>
      <c r="FR66" s="124"/>
      <c r="FS66" s="33"/>
      <c r="FT66" s="33"/>
      <c r="FU66" s="33"/>
      <c r="FV66" s="124"/>
      <c r="FW66" s="34"/>
      <c r="FX66" s="34"/>
      <c r="FY66" s="39"/>
      <c r="FZ66" s="124"/>
      <c r="GA66" s="33">
        <v>9616201.8599999994</v>
      </c>
      <c r="GB66" s="33">
        <v>9616201.8599999994</v>
      </c>
      <c r="GC66" s="32">
        <v>8560065.4700000007</v>
      </c>
      <c r="GD66" s="124"/>
      <c r="GE66" s="32"/>
      <c r="GF66" s="32"/>
      <c r="GG66" s="32"/>
      <c r="GH66" s="124"/>
      <c r="GI66" s="62"/>
      <c r="GJ66" s="62"/>
      <c r="GK66" s="32"/>
      <c r="GL66" s="130"/>
      <c r="GM66" s="33"/>
      <c r="GN66" s="33"/>
      <c r="GO66" s="33"/>
      <c r="GP66" s="124"/>
      <c r="GQ66" s="40"/>
      <c r="GR66" s="37"/>
      <c r="GS66" s="32"/>
      <c r="GT66" s="124"/>
      <c r="GU66" s="34"/>
      <c r="GV66" s="33"/>
      <c r="GW66" s="32"/>
      <c r="GX66" s="130"/>
      <c r="GY66" s="33"/>
      <c r="GZ66" s="33"/>
      <c r="HA66" s="33"/>
      <c r="HB66" s="130"/>
      <c r="HC66" s="34"/>
      <c r="HD66" s="34"/>
      <c r="HE66" s="34"/>
      <c r="HF66" s="124"/>
      <c r="HG66" s="33"/>
      <c r="HH66" s="33"/>
      <c r="HI66" s="33"/>
      <c r="HJ66" s="124"/>
      <c r="HK66" s="33">
        <v>60918.49</v>
      </c>
      <c r="HL66" s="33">
        <v>60918.49</v>
      </c>
      <c r="HM66" s="32">
        <v>60918.49</v>
      </c>
      <c r="HN66" s="124"/>
      <c r="HO66" s="32"/>
      <c r="HP66" s="32"/>
      <c r="HQ66" s="32"/>
      <c r="HR66" s="124"/>
      <c r="HS66" s="34"/>
      <c r="HT66" s="33"/>
      <c r="HU66" s="32"/>
      <c r="HV66" s="124"/>
      <c r="HW66" s="34"/>
      <c r="HX66" s="34"/>
      <c r="HY66" s="34"/>
      <c r="HZ66" s="124"/>
      <c r="IA66" s="34"/>
      <c r="IB66" s="34"/>
      <c r="IC66" s="34"/>
      <c r="ID66" s="119"/>
      <c r="IE66" s="34"/>
      <c r="IF66" s="32"/>
      <c r="IG66" s="32"/>
      <c r="IH66" s="124"/>
      <c r="II66" s="34"/>
      <c r="IJ66" s="33"/>
      <c r="IK66" s="33"/>
      <c r="IL66" s="124"/>
      <c r="IM66" s="33">
        <v>1700000</v>
      </c>
      <c r="IN66" s="33">
        <v>1700000</v>
      </c>
      <c r="IO66" s="33">
        <v>1173445.5900000001</v>
      </c>
      <c r="IP66" s="124"/>
      <c r="IQ66" s="45"/>
      <c r="IR66" s="46"/>
      <c r="IS66" s="33"/>
      <c r="IT66" s="127"/>
      <c r="IU66" s="33"/>
      <c r="IV66" s="33"/>
      <c r="IW66" s="33"/>
      <c r="IX66" s="124"/>
      <c r="IY66" s="34"/>
      <c r="IZ66" s="33"/>
      <c r="JA66" s="33"/>
      <c r="JB66" s="127"/>
      <c r="JC66" s="34"/>
      <c r="JD66" s="34"/>
      <c r="JE66" s="34"/>
      <c r="JF66" s="124"/>
      <c r="JG66" s="34"/>
      <c r="JH66" s="34"/>
      <c r="JI66" s="33"/>
      <c r="JJ66" s="127"/>
      <c r="JK66" s="34"/>
      <c r="JL66" s="34"/>
      <c r="JM66" s="34"/>
      <c r="JN66" s="127"/>
      <c r="JO66" s="34"/>
      <c r="JP66" s="34"/>
      <c r="JQ66" s="34"/>
      <c r="JR66" s="119"/>
      <c r="JS66" s="33"/>
      <c r="JT66" s="33"/>
      <c r="JU66" s="33"/>
      <c r="JV66" s="127"/>
      <c r="JW66" s="34"/>
      <c r="JX66" s="33"/>
      <c r="JY66" s="33"/>
      <c r="JZ66" s="127"/>
      <c r="KA66" s="34"/>
      <c r="KB66" s="32"/>
      <c r="KC66" s="32"/>
      <c r="KD66" s="127"/>
      <c r="KE66" s="50"/>
      <c r="KF66" s="50"/>
      <c r="KG66" s="50"/>
      <c r="KH66" s="127"/>
      <c r="KI66" s="34"/>
      <c r="KJ66" s="34"/>
      <c r="KK66" s="34"/>
      <c r="KL66" s="127"/>
      <c r="KM66" s="34"/>
      <c r="KN66" s="36"/>
      <c r="KO66" s="32"/>
      <c r="KP66" s="127"/>
      <c r="KQ66" s="50"/>
      <c r="KR66" s="50"/>
      <c r="KS66" s="50"/>
      <c r="KT66" s="127"/>
      <c r="KU66" s="50"/>
      <c r="KV66" s="50"/>
      <c r="KW66" s="50"/>
      <c r="KX66" s="127"/>
      <c r="KY66" s="34">
        <v>4131780</v>
      </c>
      <c r="KZ66" s="34">
        <v>4131780</v>
      </c>
      <c r="LA66" s="33">
        <v>0</v>
      </c>
      <c r="LB66" s="127"/>
      <c r="LC66" s="34"/>
      <c r="LD66" s="39"/>
      <c r="LE66" s="34"/>
      <c r="LF66" s="127"/>
      <c r="LG66" s="34"/>
      <c r="LH66" s="34"/>
      <c r="LI66" s="33"/>
      <c r="LJ66" s="127"/>
      <c r="LK66" s="34"/>
      <c r="LL66" s="33"/>
      <c r="LM66" s="32"/>
      <c r="LN66" s="127"/>
      <c r="LO66" s="34"/>
      <c r="LP66" s="33"/>
      <c r="LQ66" s="33"/>
      <c r="LR66" s="127"/>
      <c r="LS66" s="50"/>
      <c r="LT66" s="50"/>
      <c r="LU66" s="50"/>
      <c r="LV66" s="127"/>
      <c r="LW66" s="50"/>
      <c r="LX66" s="50"/>
      <c r="LY66" s="50"/>
      <c r="LZ66" s="127"/>
      <c r="MA66" s="34"/>
      <c r="MB66" s="34"/>
      <c r="MC66" s="34"/>
      <c r="MD66" s="127"/>
      <c r="ME66" s="40"/>
      <c r="MF66" s="50"/>
      <c r="MG66" s="50"/>
      <c r="MH66" s="127"/>
      <c r="MI66" s="40"/>
      <c r="MJ66" s="50"/>
      <c r="MK66" s="50"/>
      <c r="ML66" s="127"/>
      <c r="MM66" s="34"/>
      <c r="MN66" s="34"/>
      <c r="MO66" s="34"/>
      <c r="MP66" s="127"/>
      <c r="MQ66" s="33"/>
      <c r="MR66" s="33"/>
      <c r="MS66" s="33"/>
      <c r="MT66" s="127"/>
      <c r="MU66" s="34"/>
      <c r="MV66" s="34"/>
      <c r="MW66" s="34"/>
      <c r="MX66" s="124"/>
      <c r="MY66" s="34"/>
      <c r="MZ66" s="33"/>
      <c r="NA66" s="33"/>
      <c r="NB66" s="124"/>
      <c r="NC66" s="52">
        <f t="shared" si="4"/>
        <v>140554603.74000001</v>
      </c>
      <c r="ND66" s="52">
        <f t="shared" si="4"/>
        <v>140554603.74000001</v>
      </c>
      <c r="NE66" s="52">
        <f t="shared" si="4"/>
        <v>102219806.71000001</v>
      </c>
      <c r="NF66" s="53">
        <v>86553899.75</v>
      </c>
      <c r="NG66" s="32">
        <v>86553899.75</v>
      </c>
      <c r="NH66" s="32">
        <v>63451368</v>
      </c>
      <c r="NI66" s="127"/>
      <c r="NJ66" s="34"/>
      <c r="NK66" s="32"/>
      <c r="NL66" s="32"/>
      <c r="NM66" s="127"/>
      <c r="NN66" s="33">
        <v>44098425</v>
      </c>
      <c r="NO66" s="33">
        <v>44098425</v>
      </c>
      <c r="NP66" s="33">
        <v>31833004</v>
      </c>
      <c r="NQ66" s="127"/>
      <c r="NR66" s="34">
        <v>3749760</v>
      </c>
      <c r="NS66" s="34">
        <v>3749760</v>
      </c>
      <c r="NT66" s="34">
        <v>2812320</v>
      </c>
      <c r="NU66" s="127"/>
      <c r="NV66" s="34"/>
      <c r="NW66" s="33"/>
      <c r="NX66" s="33"/>
      <c r="NY66" s="127"/>
      <c r="NZ66" s="34">
        <v>541963.4</v>
      </c>
      <c r="OA66" s="34">
        <v>541963.4</v>
      </c>
      <c r="OB66" s="33">
        <v>80994.399999999994</v>
      </c>
      <c r="OC66" s="127"/>
      <c r="OD66" s="34"/>
      <c r="OE66" s="34"/>
      <c r="OF66" s="33"/>
      <c r="OG66" s="127"/>
      <c r="OH66" s="34">
        <v>342784</v>
      </c>
      <c r="OI66" s="34">
        <v>342784</v>
      </c>
      <c r="OJ66" s="33">
        <v>171392</v>
      </c>
      <c r="OK66" s="127"/>
      <c r="OL66" s="34">
        <v>736453.85</v>
      </c>
      <c r="OM66" s="34">
        <v>736453.85</v>
      </c>
      <c r="ON66" s="32">
        <v>246863.15</v>
      </c>
      <c r="OO66" s="127"/>
      <c r="OP66" s="34">
        <v>2320000</v>
      </c>
      <c r="OQ66" s="34">
        <v>2320000</v>
      </c>
      <c r="OR66" s="34">
        <v>2010000</v>
      </c>
      <c r="OS66" s="127"/>
      <c r="OT66" s="34">
        <v>1247650.3500000001</v>
      </c>
      <c r="OU66" s="34">
        <v>1247650.3500000001</v>
      </c>
      <c r="OV66" s="32">
        <v>889125.16</v>
      </c>
      <c r="OW66" s="127"/>
      <c r="OX66" s="34">
        <v>59640</v>
      </c>
      <c r="OY66" s="34">
        <v>59640</v>
      </c>
      <c r="OZ66" s="33">
        <v>59640</v>
      </c>
      <c r="PA66" s="127"/>
      <c r="PB66" s="34">
        <v>11691.6</v>
      </c>
      <c r="PC66" s="34">
        <v>11691.6</v>
      </c>
      <c r="PD66" s="33">
        <v>11680</v>
      </c>
      <c r="PE66" s="127"/>
      <c r="PF66" s="34">
        <v>700123.15</v>
      </c>
      <c r="PG66" s="34">
        <v>700123.15</v>
      </c>
      <c r="PH66" s="33">
        <v>487700</v>
      </c>
      <c r="PI66" s="127"/>
      <c r="PJ66" s="34">
        <v>162000</v>
      </c>
      <c r="PK66" s="33">
        <v>162000</v>
      </c>
      <c r="PL66" s="32">
        <v>160000</v>
      </c>
      <c r="PM66" s="127"/>
      <c r="PN66" s="34">
        <v>24217.62</v>
      </c>
      <c r="PO66" s="33">
        <v>24217.62</v>
      </c>
      <c r="PP66" s="33">
        <v>0</v>
      </c>
      <c r="PQ66" s="127"/>
      <c r="PR66" s="34"/>
      <c r="PS66" s="34"/>
      <c r="PT66" s="34"/>
      <c r="PU66" s="127"/>
      <c r="PV66" s="34">
        <v>5995.02</v>
      </c>
      <c r="PW66" s="34">
        <v>5995.02</v>
      </c>
      <c r="PX66" s="33">
        <v>5720</v>
      </c>
      <c r="PY66" s="124"/>
      <c r="PZ66" s="55">
        <f t="shared" si="5"/>
        <v>13481934.32</v>
      </c>
      <c r="QA66" s="55">
        <f t="shared" si="5"/>
        <v>13481934.32</v>
      </c>
      <c r="QB66" s="55">
        <f t="shared" si="5"/>
        <v>10269400.07</v>
      </c>
      <c r="QC66" s="53">
        <v>1827033.12</v>
      </c>
      <c r="QD66" s="53">
        <v>1827033.12</v>
      </c>
      <c r="QE66" s="32">
        <v>1143192.5900000001</v>
      </c>
      <c r="QF66" s="127"/>
      <c r="QG66" s="34"/>
      <c r="QH66" s="34"/>
      <c r="QI66" s="34"/>
      <c r="QJ66" s="124"/>
      <c r="QK66" s="56"/>
      <c r="QL66" s="63"/>
      <c r="QM66" s="32"/>
      <c r="QN66" s="127"/>
      <c r="QO66" s="50">
        <v>3925306</v>
      </c>
      <c r="QP66" s="50">
        <v>3925306</v>
      </c>
      <c r="QQ66" s="50">
        <v>1765316</v>
      </c>
      <c r="QR66" s="120"/>
      <c r="QS66" s="34">
        <v>7291200</v>
      </c>
      <c r="QT66" s="34">
        <v>7291200</v>
      </c>
      <c r="QU66" s="34">
        <v>7291200</v>
      </c>
      <c r="QV66" s="124"/>
      <c r="QW66" s="34">
        <v>398395.2</v>
      </c>
      <c r="QX66" s="34">
        <v>398395.2</v>
      </c>
      <c r="QY66" s="32">
        <v>33491.480000000003</v>
      </c>
      <c r="QZ66" s="124"/>
      <c r="RA66" s="53"/>
      <c r="RB66" s="53"/>
      <c r="RC66" s="53"/>
      <c r="RD66" s="120"/>
      <c r="RE66" s="40"/>
      <c r="RF66" s="40"/>
      <c r="RG66" s="40"/>
      <c r="RH66" s="120"/>
      <c r="RI66" s="40"/>
      <c r="RJ66" s="40"/>
      <c r="RK66" s="40"/>
      <c r="RL66" s="120"/>
      <c r="RM66" s="40"/>
      <c r="RN66" s="33"/>
      <c r="RO66" s="32"/>
      <c r="RP66" s="124"/>
      <c r="RQ66" s="34"/>
      <c r="RR66" s="34"/>
      <c r="RS66" s="32"/>
      <c r="RT66" s="124"/>
      <c r="RU66" s="40">
        <v>40000</v>
      </c>
      <c r="RV66" s="40">
        <v>40000</v>
      </c>
      <c r="RW66" s="40">
        <v>36200</v>
      </c>
      <c r="RX66" s="120"/>
      <c r="RY66" s="40"/>
      <c r="RZ66" s="40"/>
      <c r="SA66" s="32"/>
      <c r="SB66" s="124"/>
      <c r="SC66" s="40"/>
      <c r="SD66" s="40"/>
      <c r="SE66" s="32"/>
      <c r="SF66" s="124"/>
      <c r="SG66" s="40"/>
      <c r="SH66" s="40"/>
      <c r="SI66" s="32"/>
      <c r="SJ66" s="119"/>
      <c r="SK66" s="58"/>
      <c r="SL66" s="58"/>
      <c r="SM66" s="58"/>
      <c r="SN66" s="59"/>
      <c r="SO66" s="59"/>
      <c r="SP66" s="58"/>
      <c r="SQ66" s="58"/>
      <c r="SR66" s="58"/>
      <c r="SS66" s="58"/>
      <c r="ST66" s="58"/>
      <c r="SU66" s="58"/>
      <c r="SV66" s="58"/>
      <c r="SW66" s="58"/>
      <c r="SX66" s="58"/>
      <c r="SY66" s="58"/>
      <c r="SZ66" s="58"/>
      <c r="TA66" s="58"/>
      <c r="TB66" s="58"/>
      <c r="TC66" s="58"/>
      <c r="TD66" s="59"/>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5"/>
      <c r="WI66" s="5"/>
      <c r="WJ66" s="5"/>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row>
    <row r="67" spans="1:909" x14ac:dyDescent="0.25">
      <c r="A67" s="29" t="s">
        <v>423</v>
      </c>
      <c r="B67" s="30">
        <f t="shared" si="6"/>
        <v>63374904.259999998</v>
      </c>
      <c r="C67" s="30">
        <f t="shared" si="6"/>
        <v>63374904.259999998</v>
      </c>
      <c r="D67" s="30">
        <f t="shared" si="0"/>
        <v>48309898.129999995</v>
      </c>
      <c r="E67" s="31">
        <f t="shared" si="2"/>
        <v>17164318.420000002</v>
      </c>
      <c r="F67" s="31">
        <f t="shared" si="2"/>
        <v>17164318.420000002</v>
      </c>
      <c r="G67" s="31">
        <f t="shared" si="2"/>
        <v>12873241.42</v>
      </c>
      <c r="H67" s="36">
        <v>9428400</v>
      </c>
      <c r="I67" s="36">
        <v>9428400</v>
      </c>
      <c r="J67" s="33">
        <v>7071300</v>
      </c>
      <c r="K67" s="124"/>
      <c r="L67" s="34"/>
      <c r="M67" s="34"/>
      <c r="N67" s="34"/>
      <c r="O67" s="124"/>
      <c r="P67" s="36">
        <v>7735918.4199999999</v>
      </c>
      <c r="Q67" s="36">
        <v>7735918.4199999999</v>
      </c>
      <c r="R67" s="60">
        <v>5801941.4199999999</v>
      </c>
      <c r="S67" s="124"/>
      <c r="T67" s="34"/>
      <c r="U67" s="34"/>
      <c r="V67" s="34"/>
      <c r="W67" s="124"/>
      <c r="X67" s="38">
        <f t="shared" si="3"/>
        <v>43803645.399999999</v>
      </c>
      <c r="Y67" s="38">
        <f t="shared" si="3"/>
        <v>43803645.399999999</v>
      </c>
      <c r="Z67" s="38">
        <f t="shared" si="3"/>
        <v>33029716.27</v>
      </c>
      <c r="AA67" s="32"/>
      <c r="AB67" s="33"/>
      <c r="AC67" s="33"/>
      <c r="AD67" s="124"/>
      <c r="AE67" s="34"/>
      <c r="AF67" s="33"/>
      <c r="AG67" s="33"/>
      <c r="AH67" s="124"/>
      <c r="AI67" s="33"/>
      <c r="AJ67" s="33"/>
      <c r="AK67" s="33"/>
      <c r="AL67" s="124"/>
      <c r="AM67" s="33"/>
      <c r="AN67" s="33"/>
      <c r="AO67" s="33"/>
      <c r="AP67" s="124"/>
      <c r="AQ67" s="34"/>
      <c r="AR67" s="34"/>
      <c r="AS67" s="34"/>
      <c r="AT67" s="124"/>
      <c r="AU67" s="33"/>
      <c r="AV67" s="33"/>
      <c r="AW67" s="33"/>
      <c r="AX67" s="124"/>
      <c r="AY67" s="34"/>
      <c r="AZ67" s="34"/>
      <c r="BA67" s="34"/>
      <c r="BB67" s="124"/>
      <c r="BC67" s="33"/>
      <c r="BD67" s="33"/>
      <c r="BE67" s="33"/>
      <c r="BF67" s="124"/>
      <c r="BG67" s="33"/>
      <c r="BH67" s="33"/>
      <c r="BI67" s="33"/>
      <c r="BJ67" s="124"/>
      <c r="BK67" s="34"/>
      <c r="BL67" s="34"/>
      <c r="BM67" s="34"/>
      <c r="BN67" s="124"/>
      <c r="BO67" s="33"/>
      <c r="BP67" s="33"/>
      <c r="BQ67" s="61"/>
      <c r="BR67" s="124"/>
      <c r="BS67" s="34"/>
      <c r="BT67" s="34"/>
      <c r="BU67" s="34"/>
      <c r="BV67" s="124"/>
      <c r="BW67" s="34"/>
      <c r="BX67" s="34"/>
      <c r="BY67" s="34"/>
      <c r="BZ67" s="124"/>
      <c r="CA67" s="34"/>
      <c r="CB67" s="34"/>
      <c r="CC67" s="34"/>
      <c r="CD67" s="124"/>
      <c r="CE67" s="33"/>
      <c r="CF67" s="33"/>
      <c r="CG67" s="33"/>
      <c r="CH67" s="124"/>
      <c r="CI67" s="33"/>
      <c r="CJ67" s="33"/>
      <c r="CK67" s="33"/>
      <c r="CL67" s="124"/>
      <c r="CM67" s="34"/>
      <c r="CN67" s="34"/>
      <c r="CO67" s="34"/>
      <c r="CP67" s="119"/>
      <c r="CQ67" s="34"/>
      <c r="CR67" s="34"/>
      <c r="CS67" s="34"/>
      <c r="CT67" s="119"/>
      <c r="CU67" s="34"/>
      <c r="CV67" s="33"/>
      <c r="CW67" s="33"/>
      <c r="CX67" s="124"/>
      <c r="CY67" s="41"/>
      <c r="CZ67" s="41"/>
      <c r="DA67" s="33"/>
      <c r="DB67" s="124"/>
      <c r="DC67" s="34">
        <v>10181091.529999999</v>
      </c>
      <c r="DD67" s="33">
        <v>10181091.529999999</v>
      </c>
      <c r="DE67" s="32">
        <v>10179454.859999999</v>
      </c>
      <c r="DF67" s="124"/>
      <c r="DG67" s="34"/>
      <c r="DH67" s="33"/>
      <c r="DI67" s="32"/>
      <c r="DJ67" s="124"/>
      <c r="DK67" s="34"/>
      <c r="DL67" s="33"/>
      <c r="DM67" s="32"/>
      <c r="DN67" s="124"/>
      <c r="DO67" s="33"/>
      <c r="DP67" s="33"/>
      <c r="DQ67" s="32"/>
      <c r="DR67" s="124"/>
      <c r="DS67" s="34"/>
      <c r="DT67" s="34"/>
      <c r="DU67" s="34"/>
      <c r="DV67" s="120"/>
      <c r="DW67" s="33"/>
      <c r="DX67" s="33"/>
      <c r="DY67" s="33"/>
      <c r="DZ67" s="124"/>
      <c r="EA67" s="33"/>
      <c r="EB67" s="33"/>
      <c r="EC67" s="33"/>
      <c r="ED67" s="124"/>
      <c r="EE67" s="33"/>
      <c r="EF67" s="33"/>
      <c r="EG67" s="33"/>
      <c r="EH67" s="124"/>
      <c r="EI67" s="32"/>
      <c r="EJ67" s="32"/>
      <c r="EK67" s="32"/>
      <c r="EL67" s="124"/>
      <c r="EM67" s="34"/>
      <c r="EN67" s="34"/>
      <c r="EO67" s="34"/>
      <c r="EP67" s="124"/>
      <c r="EQ67" s="34"/>
      <c r="ER67" s="34"/>
      <c r="ES67" s="34"/>
      <c r="ET67" s="120"/>
      <c r="EU67" s="33">
        <v>3367998.8699999996</v>
      </c>
      <c r="EV67" s="33">
        <v>3367998.8699999996</v>
      </c>
      <c r="EW67" s="33">
        <v>2773236.8699999996</v>
      </c>
      <c r="EX67" s="124"/>
      <c r="EY67" s="34"/>
      <c r="EZ67" s="34"/>
      <c r="FA67" s="34"/>
      <c r="FB67" s="124"/>
      <c r="FC67" s="33"/>
      <c r="FD67" s="33"/>
      <c r="FE67" s="32"/>
      <c r="FF67" s="124"/>
      <c r="FG67" s="40"/>
      <c r="FH67" s="40"/>
      <c r="FI67" s="40"/>
      <c r="FJ67" s="124"/>
      <c r="FK67" s="40"/>
      <c r="FL67" s="40"/>
      <c r="FM67" s="40"/>
      <c r="FN67" s="124"/>
      <c r="FO67" s="33"/>
      <c r="FP67" s="33"/>
      <c r="FQ67" s="32"/>
      <c r="FR67" s="124"/>
      <c r="FS67" s="33"/>
      <c r="FT67" s="33"/>
      <c r="FU67" s="33"/>
      <c r="FV67" s="124"/>
      <c r="FW67" s="34"/>
      <c r="FX67" s="34"/>
      <c r="FY67" s="39"/>
      <c r="FZ67" s="124"/>
      <c r="GA67" s="33">
        <v>4763205</v>
      </c>
      <c r="GB67" s="33">
        <v>4763205</v>
      </c>
      <c r="GC67" s="32">
        <v>2428875.4500000002</v>
      </c>
      <c r="GD67" s="124"/>
      <c r="GE67" s="32"/>
      <c r="GF67" s="32"/>
      <c r="GG67" s="32"/>
      <c r="GH67" s="124"/>
      <c r="GI67" s="32"/>
      <c r="GJ67" s="32"/>
      <c r="GK67" s="32"/>
      <c r="GL67" s="130"/>
      <c r="GM67" s="33"/>
      <c r="GN67" s="33"/>
      <c r="GO67" s="33"/>
      <c r="GP67" s="124"/>
      <c r="GQ67" s="40"/>
      <c r="GR67" s="37"/>
      <c r="GS67" s="32"/>
      <c r="GT67" s="124"/>
      <c r="GU67" s="34"/>
      <c r="GV67" s="33"/>
      <c r="GW67" s="32"/>
      <c r="GX67" s="130"/>
      <c r="GY67" s="33"/>
      <c r="GZ67" s="33"/>
      <c r="HA67" s="33"/>
      <c r="HB67" s="130"/>
      <c r="HC67" s="34"/>
      <c r="HD67" s="34"/>
      <c r="HE67" s="34"/>
      <c r="HF67" s="124"/>
      <c r="HG67" s="33"/>
      <c r="HH67" s="33"/>
      <c r="HI67" s="33"/>
      <c r="HJ67" s="124"/>
      <c r="HK67" s="33"/>
      <c r="HL67" s="33"/>
      <c r="HM67" s="32"/>
      <c r="HN67" s="124"/>
      <c r="HO67" s="32"/>
      <c r="HP67" s="32"/>
      <c r="HQ67" s="32"/>
      <c r="HR67" s="124"/>
      <c r="HS67" s="34"/>
      <c r="HT67" s="33"/>
      <c r="HU67" s="32"/>
      <c r="HV67" s="124"/>
      <c r="HW67" s="34"/>
      <c r="HX67" s="34"/>
      <c r="HY67" s="34"/>
      <c r="HZ67" s="124"/>
      <c r="IA67" s="34"/>
      <c r="IB67" s="34"/>
      <c r="IC67" s="34"/>
      <c r="ID67" s="119"/>
      <c r="IE67" s="34"/>
      <c r="IF67" s="32"/>
      <c r="IG67" s="32"/>
      <c r="IH67" s="124"/>
      <c r="II67" s="34"/>
      <c r="IJ67" s="33"/>
      <c r="IK67" s="33"/>
      <c r="IL67" s="124"/>
      <c r="IM67" s="33"/>
      <c r="IN67" s="33"/>
      <c r="IO67" s="33"/>
      <c r="IP67" s="124"/>
      <c r="IQ67" s="45"/>
      <c r="IR67" s="46"/>
      <c r="IS67" s="33"/>
      <c r="IT67" s="127"/>
      <c r="IU67" s="33"/>
      <c r="IV67" s="33"/>
      <c r="IW67" s="33"/>
      <c r="IX67" s="124"/>
      <c r="IY67" s="34"/>
      <c r="IZ67" s="33"/>
      <c r="JA67" s="33"/>
      <c r="JB67" s="127"/>
      <c r="JC67" s="34"/>
      <c r="JD67" s="34"/>
      <c r="JE67" s="34"/>
      <c r="JF67" s="124"/>
      <c r="JG67" s="34"/>
      <c r="JH67" s="34"/>
      <c r="JI67" s="33"/>
      <c r="JJ67" s="127"/>
      <c r="JK67" s="34">
        <v>25491350</v>
      </c>
      <c r="JL67" s="34">
        <v>25491350</v>
      </c>
      <c r="JM67" s="34">
        <v>17648149.09</v>
      </c>
      <c r="JN67" s="127"/>
      <c r="JO67" s="34"/>
      <c r="JP67" s="34"/>
      <c r="JQ67" s="34"/>
      <c r="JR67" s="119"/>
      <c r="JS67" s="33"/>
      <c r="JT67" s="33"/>
      <c r="JU67" s="33"/>
      <c r="JV67" s="127"/>
      <c r="JW67" s="34"/>
      <c r="JX67" s="33"/>
      <c r="JY67" s="33"/>
      <c r="JZ67" s="127"/>
      <c r="KA67" s="34"/>
      <c r="KB67" s="32"/>
      <c r="KC67" s="32"/>
      <c r="KD67" s="127"/>
      <c r="KE67" s="50"/>
      <c r="KF67" s="50"/>
      <c r="KG67" s="50"/>
      <c r="KH67" s="127"/>
      <c r="KI67" s="34"/>
      <c r="KJ67" s="34"/>
      <c r="KK67" s="34"/>
      <c r="KL67" s="127"/>
      <c r="KM67" s="34"/>
      <c r="KN67" s="36"/>
      <c r="KO67" s="32"/>
      <c r="KP67" s="127"/>
      <c r="KQ67" s="50"/>
      <c r="KR67" s="50"/>
      <c r="KS67" s="50"/>
      <c r="KT67" s="127"/>
      <c r="KU67" s="50"/>
      <c r="KV67" s="50"/>
      <c r="KW67" s="50"/>
      <c r="KX67" s="127"/>
      <c r="KY67" s="34"/>
      <c r="KZ67" s="34"/>
      <c r="LA67" s="33"/>
      <c r="LB67" s="127"/>
      <c r="LC67" s="34"/>
      <c r="LD67" s="39"/>
      <c r="LE67" s="34"/>
      <c r="LF67" s="127"/>
      <c r="LG67" s="34"/>
      <c r="LH67" s="34"/>
      <c r="LI67" s="33"/>
      <c r="LJ67" s="127"/>
      <c r="LK67" s="34"/>
      <c r="LL67" s="33"/>
      <c r="LM67" s="32"/>
      <c r="LN67" s="127"/>
      <c r="LO67" s="34"/>
      <c r="LP67" s="33"/>
      <c r="LQ67" s="33"/>
      <c r="LR67" s="127"/>
      <c r="LS67" s="50"/>
      <c r="LT67" s="50"/>
      <c r="LU67" s="50"/>
      <c r="LV67" s="127"/>
      <c r="LW67" s="50"/>
      <c r="LX67" s="50"/>
      <c r="LY67" s="50"/>
      <c r="LZ67" s="127"/>
      <c r="MA67" s="34"/>
      <c r="MB67" s="34"/>
      <c r="MC67" s="34"/>
      <c r="MD67" s="127"/>
      <c r="ME67" s="40"/>
      <c r="MF67" s="50"/>
      <c r="MG67" s="50"/>
      <c r="MH67" s="127"/>
      <c r="MI67" s="40"/>
      <c r="MJ67" s="50"/>
      <c r="MK67" s="50"/>
      <c r="ML67" s="127"/>
      <c r="MM67" s="34"/>
      <c r="MN67" s="34"/>
      <c r="MO67" s="34"/>
      <c r="MP67" s="127"/>
      <c r="MQ67" s="33"/>
      <c r="MR67" s="33"/>
      <c r="MS67" s="33"/>
      <c r="MT67" s="127"/>
      <c r="MU67" s="34"/>
      <c r="MV67" s="34"/>
      <c r="MW67" s="34"/>
      <c r="MX67" s="124"/>
      <c r="MY67" s="34"/>
      <c r="MZ67" s="33"/>
      <c r="NA67" s="33"/>
      <c r="NB67" s="124"/>
      <c r="NC67" s="52">
        <f t="shared" si="4"/>
        <v>0</v>
      </c>
      <c r="ND67" s="52">
        <f t="shared" si="4"/>
        <v>0</v>
      </c>
      <c r="NE67" s="52">
        <f t="shared" si="4"/>
        <v>0</v>
      </c>
      <c r="NF67" s="53"/>
      <c r="NG67" s="33"/>
      <c r="NH67" s="33"/>
      <c r="NI67" s="127"/>
      <c r="NJ67" s="34"/>
      <c r="NK67" s="33"/>
      <c r="NL67" s="33"/>
      <c r="NM67" s="127"/>
      <c r="NN67" s="33"/>
      <c r="NO67" s="33"/>
      <c r="NP67" s="33"/>
      <c r="NQ67" s="127"/>
      <c r="NR67" s="34"/>
      <c r="NS67" s="34"/>
      <c r="NT67" s="34"/>
      <c r="NU67" s="127"/>
      <c r="NV67" s="34"/>
      <c r="NW67" s="33"/>
      <c r="NX67" s="33"/>
      <c r="NY67" s="127"/>
      <c r="NZ67" s="34"/>
      <c r="OA67" s="34"/>
      <c r="OB67" s="33"/>
      <c r="OC67" s="127"/>
      <c r="OD67" s="34"/>
      <c r="OE67" s="34"/>
      <c r="OF67" s="33"/>
      <c r="OG67" s="127"/>
      <c r="OH67" s="34"/>
      <c r="OI67" s="34"/>
      <c r="OJ67" s="33"/>
      <c r="OK67" s="127"/>
      <c r="OL67" s="34"/>
      <c r="OM67" s="34"/>
      <c r="ON67" s="32"/>
      <c r="OO67" s="127"/>
      <c r="OP67" s="34"/>
      <c r="OQ67" s="34"/>
      <c r="OR67" s="34"/>
      <c r="OS67" s="127"/>
      <c r="OT67" s="34"/>
      <c r="OU67" s="34"/>
      <c r="OV67" s="32"/>
      <c r="OW67" s="127"/>
      <c r="OX67" s="34"/>
      <c r="OY67" s="34"/>
      <c r="OZ67" s="33"/>
      <c r="PA67" s="127"/>
      <c r="PB67" s="34"/>
      <c r="PC67" s="34"/>
      <c r="PD67" s="33"/>
      <c r="PE67" s="127"/>
      <c r="PF67" s="34"/>
      <c r="PG67" s="34"/>
      <c r="PH67" s="33"/>
      <c r="PI67" s="127"/>
      <c r="PJ67" s="34"/>
      <c r="PK67" s="33"/>
      <c r="PL67" s="32"/>
      <c r="PM67" s="127"/>
      <c r="PN67" s="34"/>
      <c r="PO67" s="33"/>
      <c r="PP67" s="33"/>
      <c r="PQ67" s="127"/>
      <c r="PR67" s="34"/>
      <c r="PS67" s="34"/>
      <c r="PT67" s="34"/>
      <c r="PU67" s="127"/>
      <c r="PV67" s="34"/>
      <c r="PW67" s="34"/>
      <c r="PX67" s="33"/>
      <c r="PY67" s="124"/>
      <c r="PZ67" s="55">
        <f t="shared" si="5"/>
        <v>2406940.44</v>
      </c>
      <c r="QA67" s="55">
        <f t="shared" si="5"/>
        <v>2406940.44</v>
      </c>
      <c r="QB67" s="55">
        <f t="shared" si="5"/>
        <v>2406940.44</v>
      </c>
      <c r="QC67" s="53"/>
      <c r="QD67" s="53"/>
      <c r="QE67" s="32"/>
      <c r="QF67" s="127"/>
      <c r="QG67" s="34"/>
      <c r="QH67" s="34"/>
      <c r="QI67" s="34"/>
      <c r="QJ67" s="124"/>
      <c r="QK67" s="56"/>
      <c r="QL67" s="63"/>
      <c r="QM67" s="32"/>
      <c r="QN67" s="127"/>
      <c r="QO67" s="50"/>
      <c r="QP67" s="50"/>
      <c r="QQ67" s="50"/>
      <c r="QR67" s="120"/>
      <c r="QS67" s="34"/>
      <c r="QT67" s="34"/>
      <c r="QU67" s="34"/>
      <c r="QV67" s="124"/>
      <c r="QW67" s="34"/>
      <c r="QX67" s="34"/>
      <c r="QY67" s="32"/>
      <c r="QZ67" s="124"/>
      <c r="RA67" s="53"/>
      <c r="RB67" s="53"/>
      <c r="RC67" s="53"/>
      <c r="RD67" s="120"/>
      <c r="RE67" s="40"/>
      <c r="RF67" s="40"/>
      <c r="RG67" s="40"/>
      <c r="RH67" s="120"/>
      <c r="RI67" s="40">
        <v>2406940.44</v>
      </c>
      <c r="RJ67" s="40">
        <v>2406940.44</v>
      </c>
      <c r="RK67" s="40">
        <v>2406940.44</v>
      </c>
      <c r="RL67" s="120"/>
      <c r="RM67" s="40"/>
      <c r="RN67" s="33"/>
      <c r="RO67" s="32"/>
      <c r="RP67" s="124"/>
      <c r="RQ67" s="34"/>
      <c r="RR67" s="34"/>
      <c r="RS67" s="32"/>
      <c r="RT67" s="124"/>
      <c r="RU67" s="40"/>
      <c r="RV67" s="40"/>
      <c r="RW67" s="40"/>
      <c r="RX67" s="120"/>
      <c r="RY67" s="40"/>
      <c r="RZ67" s="40"/>
      <c r="SA67" s="32"/>
      <c r="SB67" s="124"/>
      <c r="SC67" s="40"/>
      <c r="SD67" s="40"/>
      <c r="SE67" s="32"/>
      <c r="SF67" s="124"/>
      <c r="SG67" s="40"/>
      <c r="SH67" s="40"/>
      <c r="SI67" s="32"/>
      <c r="SJ67" s="119"/>
      <c r="SK67" s="58"/>
      <c r="SL67" s="58"/>
      <c r="SM67" s="58"/>
      <c r="SN67" s="59"/>
      <c r="SO67" s="59"/>
      <c r="SP67" s="58"/>
      <c r="SQ67" s="58"/>
      <c r="SR67" s="58"/>
      <c r="SS67" s="58"/>
      <c r="ST67" s="58"/>
      <c r="SU67" s="58"/>
      <c r="SV67" s="58"/>
      <c r="SW67" s="58"/>
      <c r="SX67" s="58"/>
      <c r="SY67" s="58"/>
      <c r="SZ67" s="58"/>
      <c r="TA67" s="58"/>
      <c r="TB67" s="58"/>
      <c r="TC67" s="58"/>
      <c r="TD67" s="59"/>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5"/>
      <c r="WI67" s="5"/>
      <c r="WJ67" s="5"/>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row>
    <row r="68" spans="1:909" x14ac:dyDescent="0.25">
      <c r="A68" s="29" t="s">
        <v>424</v>
      </c>
      <c r="B68" s="30">
        <f t="shared" si="6"/>
        <v>6905945.1899999995</v>
      </c>
      <c r="C68" s="30">
        <f t="shared" si="6"/>
        <v>6905945.1899999995</v>
      </c>
      <c r="D68" s="30">
        <f t="shared" si="0"/>
        <v>4625981.1099999994</v>
      </c>
      <c r="E68" s="31">
        <f t="shared" si="2"/>
        <v>5736752.7199999997</v>
      </c>
      <c r="F68" s="31">
        <f t="shared" si="2"/>
        <v>5736752.7199999997</v>
      </c>
      <c r="G68" s="31">
        <f t="shared" si="2"/>
        <v>4261145.72</v>
      </c>
      <c r="H68" s="36">
        <v>4538300</v>
      </c>
      <c r="I68" s="36">
        <v>4538300</v>
      </c>
      <c r="J68" s="33">
        <v>3403727</v>
      </c>
      <c r="K68" s="124"/>
      <c r="L68" s="34"/>
      <c r="M68" s="34"/>
      <c r="N68" s="34"/>
      <c r="O68" s="124"/>
      <c r="P68" s="36">
        <v>1198452.72</v>
      </c>
      <c r="Q68" s="36">
        <v>1198452.72</v>
      </c>
      <c r="R68" s="60">
        <v>857418.72</v>
      </c>
      <c r="S68" s="124"/>
      <c r="T68" s="34"/>
      <c r="U68" s="34"/>
      <c r="V68" s="34"/>
      <c r="W68" s="124"/>
      <c r="X68" s="38">
        <f t="shared" si="3"/>
        <v>1030892.47</v>
      </c>
      <c r="Y68" s="38">
        <f t="shared" si="3"/>
        <v>1030892.47</v>
      </c>
      <c r="Z68" s="38">
        <f t="shared" si="3"/>
        <v>277556.31</v>
      </c>
      <c r="AA68" s="32"/>
      <c r="AB68" s="33"/>
      <c r="AC68" s="33"/>
      <c r="AD68" s="124"/>
      <c r="AE68" s="34"/>
      <c r="AF68" s="33"/>
      <c r="AG68" s="33"/>
      <c r="AH68" s="124"/>
      <c r="AI68" s="33"/>
      <c r="AJ68" s="33"/>
      <c r="AK68" s="33"/>
      <c r="AL68" s="124"/>
      <c r="AM68" s="33"/>
      <c r="AN68" s="33"/>
      <c r="AO68" s="33"/>
      <c r="AP68" s="124"/>
      <c r="AQ68" s="34"/>
      <c r="AR68" s="34"/>
      <c r="AS68" s="34"/>
      <c r="AT68" s="124"/>
      <c r="AU68" s="33"/>
      <c r="AV68" s="33"/>
      <c r="AW68" s="33"/>
      <c r="AX68" s="124"/>
      <c r="AY68" s="34"/>
      <c r="AZ68" s="34"/>
      <c r="BA68" s="34"/>
      <c r="BB68" s="124"/>
      <c r="BC68" s="33"/>
      <c r="BD68" s="33"/>
      <c r="BE68" s="33"/>
      <c r="BF68" s="124"/>
      <c r="BG68" s="33"/>
      <c r="BH68" s="33"/>
      <c r="BI68" s="33"/>
      <c r="BJ68" s="124"/>
      <c r="BK68" s="34"/>
      <c r="BL68" s="34"/>
      <c r="BM68" s="34"/>
      <c r="BN68" s="124"/>
      <c r="BO68" s="33"/>
      <c r="BP68" s="33"/>
      <c r="BQ68" s="61"/>
      <c r="BR68" s="124"/>
      <c r="BS68" s="34"/>
      <c r="BT68" s="34"/>
      <c r="BU68" s="34"/>
      <c r="BV68" s="124"/>
      <c r="BW68" s="34"/>
      <c r="BX68" s="34"/>
      <c r="BY68" s="34"/>
      <c r="BZ68" s="124"/>
      <c r="CA68" s="34"/>
      <c r="CB68" s="34"/>
      <c r="CC68" s="34"/>
      <c r="CD68" s="124"/>
      <c r="CE68" s="33"/>
      <c r="CF68" s="33"/>
      <c r="CG68" s="33"/>
      <c r="CH68" s="124"/>
      <c r="CI68" s="33"/>
      <c r="CJ68" s="33"/>
      <c r="CK68" s="33"/>
      <c r="CL68" s="124"/>
      <c r="CM68" s="34"/>
      <c r="CN68" s="34"/>
      <c r="CO68" s="34"/>
      <c r="CP68" s="119"/>
      <c r="CQ68" s="34"/>
      <c r="CR68" s="34"/>
      <c r="CS68" s="34"/>
      <c r="CT68" s="119"/>
      <c r="CU68" s="34"/>
      <c r="CV68" s="33"/>
      <c r="CW68" s="33"/>
      <c r="CX68" s="124"/>
      <c r="CY68" s="41"/>
      <c r="CZ68" s="41"/>
      <c r="DA68" s="33"/>
      <c r="DB68" s="124"/>
      <c r="DC68" s="34"/>
      <c r="DD68" s="33"/>
      <c r="DE68" s="32"/>
      <c r="DF68" s="124"/>
      <c r="DG68" s="34"/>
      <c r="DH68" s="33"/>
      <c r="DI68" s="32"/>
      <c r="DJ68" s="124"/>
      <c r="DK68" s="34"/>
      <c r="DL68" s="33"/>
      <c r="DM68" s="32"/>
      <c r="DN68" s="124"/>
      <c r="DO68" s="33"/>
      <c r="DP68" s="33"/>
      <c r="DQ68" s="32"/>
      <c r="DR68" s="124"/>
      <c r="DS68" s="34"/>
      <c r="DT68" s="34"/>
      <c r="DU68" s="34"/>
      <c r="DV68" s="120"/>
      <c r="DW68" s="33"/>
      <c r="DX68" s="33"/>
      <c r="DY68" s="33"/>
      <c r="DZ68" s="124"/>
      <c r="EA68" s="33"/>
      <c r="EB68" s="33"/>
      <c r="EC68" s="33"/>
      <c r="ED68" s="124"/>
      <c r="EE68" s="33"/>
      <c r="EF68" s="33"/>
      <c r="EG68" s="33"/>
      <c r="EH68" s="124"/>
      <c r="EI68" s="32"/>
      <c r="EJ68" s="32"/>
      <c r="EK68" s="32"/>
      <c r="EL68" s="124"/>
      <c r="EM68" s="34"/>
      <c r="EN68" s="34"/>
      <c r="EO68" s="34"/>
      <c r="EP68" s="124"/>
      <c r="EQ68" s="34"/>
      <c r="ER68" s="34"/>
      <c r="ES68" s="34"/>
      <c r="ET68" s="120"/>
      <c r="EU68" s="33">
        <v>730892.47</v>
      </c>
      <c r="EV68" s="33">
        <v>730892.47</v>
      </c>
      <c r="EW68" s="33">
        <v>0</v>
      </c>
      <c r="EX68" s="124"/>
      <c r="EY68" s="34"/>
      <c r="EZ68" s="34"/>
      <c r="FA68" s="34"/>
      <c r="FB68" s="124"/>
      <c r="FC68" s="33"/>
      <c r="FD68" s="33"/>
      <c r="FE68" s="32"/>
      <c r="FF68" s="124"/>
      <c r="FG68" s="40"/>
      <c r="FH68" s="40"/>
      <c r="FI68" s="40"/>
      <c r="FJ68" s="124"/>
      <c r="FK68" s="40"/>
      <c r="FL68" s="40"/>
      <c r="FM68" s="40"/>
      <c r="FN68" s="124"/>
      <c r="FO68" s="33"/>
      <c r="FP68" s="33"/>
      <c r="FQ68" s="32"/>
      <c r="FR68" s="124"/>
      <c r="FS68" s="33"/>
      <c r="FT68" s="33"/>
      <c r="FU68" s="33"/>
      <c r="FV68" s="124"/>
      <c r="FW68" s="34"/>
      <c r="FX68" s="34"/>
      <c r="FY68" s="39"/>
      <c r="FZ68" s="124"/>
      <c r="GA68" s="33"/>
      <c r="GB68" s="33"/>
      <c r="GC68" s="32"/>
      <c r="GD68" s="124"/>
      <c r="GE68" s="32"/>
      <c r="GF68" s="32"/>
      <c r="GG68" s="32"/>
      <c r="GH68" s="124"/>
      <c r="GI68" s="32"/>
      <c r="GJ68" s="32"/>
      <c r="GK68" s="32"/>
      <c r="GL68" s="130"/>
      <c r="GM68" s="33"/>
      <c r="GN68" s="33"/>
      <c r="GO68" s="33"/>
      <c r="GP68" s="124"/>
      <c r="GQ68" s="40"/>
      <c r="GR68" s="37"/>
      <c r="GS68" s="32"/>
      <c r="GT68" s="124"/>
      <c r="GU68" s="34"/>
      <c r="GV68" s="33"/>
      <c r="GW68" s="32"/>
      <c r="GX68" s="130"/>
      <c r="GY68" s="33"/>
      <c r="GZ68" s="33"/>
      <c r="HA68" s="33"/>
      <c r="HB68" s="130"/>
      <c r="HC68" s="34"/>
      <c r="HD68" s="34"/>
      <c r="HE68" s="34"/>
      <c r="HF68" s="124"/>
      <c r="HG68" s="33"/>
      <c r="HH68" s="33"/>
      <c r="HI68" s="33"/>
      <c r="HJ68" s="124"/>
      <c r="HK68" s="33"/>
      <c r="HL68" s="33"/>
      <c r="HM68" s="32"/>
      <c r="HN68" s="124"/>
      <c r="HO68" s="32"/>
      <c r="HP68" s="32"/>
      <c r="HQ68" s="32"/>
      <c r="HR68" s="124"/>
      <c r="HS68" s="34"/>
      <c r="HT68" s="33"/>
      <c r="HU68" s="32"/>
      <c r="HV68" s="124"/>
      <c r="HW68" s="34"/>
      <c r="HX68" s="34"/>
      <c r="HY68" s="34"/>
      <c r="HZ68" s="124"/>
      <c r="IA68" s="34"/>
      <c r="IB68" s="34"/>
      <c r="IC68" s="34"/>
      <c r="ID68" s="119"/>
      <c r="IE68" s="34"/>
      <c r="IF68" s="32"/>
      <c r="IG68" s="32"/>
      <c r="IH68" s="124"/>
      <c r="II68" s="34"/>
      <c r="IJ68" s="33"/>
      <c r="IK68" s="33"/>
      <c r="IL68" s="124"/>
      <c r="IM68" s="33"/>
      <c r="IN68" s="33"/>
      <c r="IO68" s="33"/>
      <c r="IP68" s="124"/>
      <c r="IQ68" s="45"/>
      <c r="IR68" s="46"/>
      <c r="IS68" s="33"/>
      <c r="IT68" s="127"/>
      <c r="IU68" s="33"/>
      <c r="IV68" s="33"/>
      <c r="IW68" s="33"/>
      <c r="IX68" s="124"/>
      <c r="IY68" s="34">
        <v>300000</v>
      </c>
      <c r="IZ68" s="33">
        <v>300000</v>
      </c>
      <c r="JA68" s="33">
        <v>277556.31</v>
      </c>
      <c r="JB68" s="127"/>
      <c r="JC68" s="34"/>
      <c r="JD68" s="34"/>
      <c r="JE68" s="34"/>
      <c r="JF68" s="124"/>
      <c r="JG68" s="34"/>
      <c r="JH68" s="34"/>
      <c r="JI68" s="33"/>
      <c r="JJ68" s="127"/>
      <c r="JK68" s="34"/>
      <c r="JL68" s="34"/>
      <c r="JM68" s="34"/>
      <c r="JN68" s="127"/>
      <c r="JO68" s="34"/>
      <c r="JP68" s="34"/>
      <c r="JQ68" s="34"/>
      <c r="JR68" s="119"/>
      <c r="JS68" s="33"/>
      <c r="JT68" s="33"/>
      <c r="JU68" s="33"/>
      <c r="JV68" s="127"/>
      <c r="JW68" s="34"/>
      <c r="JX68" s="33"/>
      <c r="JY68" s="33"/>
      <c r="JZ68" s="127"/>
      <c r="KA68" s="34"/>
      <c r="KB68" s="32"/>
      <c r="KC68" s="32"/>
      <c r="KD68" s="127"/>
      <c r="KE68" s="50"/>
      <c r="KF68" s="50"/>
      <c r="KG68" s="50"/>
      <c r="KH68" s="127"/>
      <c r="KI68" s="34"/>
      <c r="KJ68" s="34"/>
      <c r="KK68" s="34"/>
      <c r="KL68" s="127"/>
      <c r="KM68" s="34"/>
      <c r="KN68" s="36"/>
      <c r="KO68" s="32"/>
      <c r="KP68" s="127"/>
      <c r="KQ68" s="50"/>
      <c r="KR68" s="50"/>
      <c r="KS68" s="50"/>
      <c r="KT68" s="127"/>
      <c r="KU68" s="50"/>
      <c r="KV68" s="50"/>
      <c r="KW68" s="50"/>
      <c r="KX68" s="127"/>
      <c r="KY68" s="34"/>
      <c r="KZ68" s="34"/>
      <c r="LA68" s="33"/>
      <c r="LB68" s="127"/>
      <c r="LC68" s="34"/>
      <c r="LD68" s="39"/>
      <c r="LE68" s="34"/>
      <c r="LF68" s="127"/>
      <c r="LG68" s="34"/>
      <c r="LH68" s="34"/>
      <c r="LI68" s="33"/>
      <c r="LJ68" s="127"/>
      <c r="LK68" s="34"/>
      <c r="LL68" s="33"/>
      <c r="LM68" s="32"/>
      <c r="LN68" s="127"/>
      <c r="LO68" s="34"/>
      <c r="LP68" s="33"/>
      <c r="LQ68" s="33"/>
      <c r="LR68" s="127"/>
      <c r="LS68" s="50"/>
      <c r="LT68" s="50"/>
      <c r="LU68" s="50"/>
      <c r="LV68" s="127"/>
      <c r="LW68" s="50"/>
      <c r="LX68" s="50"/>
      <c r="LY68" s="50"/>
      <c r="LZ68" s="127"/>
      <c r="MA68" s="34"/>
      <c r="MB68" s="34"/>
      <c r="MC68" s="34"/>
      <c r="MD68" s="127"/>
      <c r="ME68" s="40"/>
      <c r="MF68" s="50"/>
      <c r="MG68" s="50"/>
      <c r="MH68" s="127"/>
      <c r="MI68" s="40"/>
      <c r="MJ68" s="50"/>
      <c r="MK68" s="50"/>
      <c r="ML68" s="127"/>
      <c r="MM68" s="34"/>
      <c r="MN68" s="34"/>
      <c r="MO68" s="34"/>
      <c r="MP68" s="127"/>
      <c r="MQ68" s="33"/>
      <c r="MR68" s="33"/>
      <c r="MS68" s="33"/>
      <c r="MT68" s="127"/>
      <c r="MU68" s="34"/>
      <c r="MV68" s="34"/>
      <c r="MW68" s="34"/>
      <c r="MX68" s="124"/>
      <c r="MY68" s="34"/>
      <c r="MZ68" s="33"/>
      <c r="NA68" s="33"/>
      <c r="NB68" s="124"/>
      <c r="NC68" s="52">
        <f t="shared" si="4"/>
        <v>138300</v>
      </c>
      <c r="ND68" s="52">
        <f t="shared" si="4"/>
        <v>138300</v>
      </c>
      <c r="NE68" s="52">
        <f t="shared" si="4"/>
        <v>87279.08</v>
      </c>
      <c r="NF68" s="53"/>
      <c r="NG68" s="33"/>
      <c r="NH68" s="33"/>
      <c r="NI68" s="127"/>
      <c r="NJ68" s="34"/>
      <c r="NK68" s="33"/>
      <c r="NL68" s="33"/>
      <c r="NM68" s="127"/>
      <c r="NN68" s="33"/>
      <c r="NO68" s="33"/>
      <c r="NP68" s="33"/>
      <c r="NQ68" s="127"/>
      <c r="NR68" s="34"/>
      <c r="NS68" s="34"/>
      <c r="NT68" s="34"/>
      <c r="NU68" s="127"/>
      <c r="NV68" s="34"/>
      <c r="NW68" s="33"/>
      <c r="NX68" s="33"/>
      <c r="NY68" s="127"/>
      <c r="NZ68" s="34"/>
      <c r="OA68" s="34"/>
      <c r="OB68" s="33"/>
      <c r="OC68" s="127"/>
      <c r="OD68" s="34"/>
      <c r="OE68" s="34"/>
      <c r="OF68" s="33"/>
      <c r="OG68" s="127"/>
      <c r="OH68" s="34"/>
      <c r="OI68" s="34"/>
      <c r="OJ68" s="33"/>
      <c r="OK68" s="127"/>
      <c r="OL68" s="34"/>
      <c r="OM68" s="34"/>
      <c r="ON68" s="32"/>
      <c r="OO68" s="127"/>
      <c r="OP68" s="34"/>
      <c r="OQ68" s="34"/>
      <c r="OR68" s="34"/>
      <c r="OS68" s="127"/>
      <c r="OT68" s="34"/>
      <c r="OU68" s="34"/>
      <c r="OV68" s="32"/>
      <c r="OW68" s="127"/>
      <c r="OX68" s="34"/>
      <c r="OY68" s="34"/>
      <c r="OZ68" s="33"/>
      <c r="PA68" s="127"/>
      <c r="PB68" s="34"/>
      <c r="PC68" s="34"/>
      <c r="PD68" s="33"/>
      <c r="PE68" s="127"/>
      <c r="PF68" s="34"/>
      <c r="PG68" s="34"/>
      <c r="PH68" s="33"/>
      <c r="PI68" s="127"/>
      <c r="PJ68" s="34"/>
      <c r="PK68" s="33"/>
      <c r="PL68" s="32"/>
      <c r="PM68" s="127"/>
      <c r="PN68" s="34"/>
      <c r="PO68" s="33"/>
      <c r="PP68" s="33"/>
      <c r="PQ68" s="127"/>
      <c r="PR68" s="34">
        <v>138300</v>
      </c>
      <c r="PS68" s="34">
        <v>138300</v>
      </c>
      <c r="PT68" s="34">
        <v>87279.08</v>
      </c>
      <c r="PU68" s="127"/>
      <c r="PV68" s="34"/>
      <c r="PW68" s="34"/>
      <c r="PX68" s="33"/>
      <c r="PY68" s="124"/>
      <c r="PZ68" s="55">
        <f t="shared" si="5"/>
        <v>0</v>
      </c>
      <c r="QA68" s="55">
        <f t="shared" si="5"/>
        <v>0</v>
      </c>
      <c r="QB68" s="55">
        <f t="shared" si="5"/>
        <v>0</v>
      </c>
      <c r="QC68" s="53"/>
      <c r="QD68" s="53"/>
      <c r="QE68" s="32"/>
      <c r="QF68" s="127"/>
      <c r="QG68" s="34"/>
      <c r="QH68" s="34"/>
      <c r="QI68" s="34"/>
      <c r="QJ68" s="124"/>
      <c r="QK68" s="56"/>
      <c r="QL68" s="63"/>
      <c r="QM68" s="32"/>
      <c r="QN68" s="127"/>
      <c r="QO68" s="50"/>
      <c r="QP68" s="50"/>
      <c r="QQ68" s="50"/>
      <c r="QR68" s="120"/>
      <c r="QS68" s="34"/>
      <c r="QT68" s="34"/>
      <c r="QU68" s="34"/>
      <c r="QV68" s="124"/>
      <c r="QW68" s="34"/>
      <c r="QX68" s="34"/>
      <c r="QY68" s="32"/>
      <c r="QZ68" s="124"/>
      <c r="RA68" s="53"/>
      <c r="RB68" s="53"/>
      <c r="RC68" s="53"/>
      <c r="RD68" s="120"/>
      <c r="RE68" s="40"/>
      <c r="RF68" s="40"/>
      <c r="RG68" s="40"/>
      <c r="RH68" s="120"/>
      <c r="RI68" s="40"/>
      <c r="RJ68" s="40"/>
      <c r="RK68" s="40"/>
      <c r="RL68" s="120"/>
      <c r="RM68" s="40"/>
      <c r="RN68" s="33"/>
      <c r="RO68" s="32"/>
      <c r="RP68" s="124"/>
      <c r="RQ68" s="34"/>
      <c r="RR68" s="34"/>
      <c r="RS68" s="32"/>
      <c r="RT68" s="124"/>
      <c r="RU68" s="40"/>
      <c r="RV68" s="40"/>
      <c r="RW68" s="40"/>
      <c r="RX68" s="120"/>
      <c r="RY68" s="40"/>
      <c r="RZ68" s="40"/>
      <c r="SA68" s="32"/>
      <c r="SB68" s="124"/>
      <c r="SC68" s="40"/>
      <c r="SD68" s="40"/>
      <c r="SE68" s="32"/>
      <c r="SF68" s="124"/>
      <c r="SG68" s="40"/>
      <c r="SH68" s="40"/>
      <c r="SI68" s="32"/>
      <c r="SJ68" s="119"/>
      <c r="SK68" s="58"/>
      <c r="SL68" s="58"/>
      <c r="SM68" s="58"/>
      <c r="SN68" s="59"/>
      <c r="SO68" s="59"/>
      <c r="SP68" s="58"/>
      <c r="SQ68" s="58"/>
      <c r="SR68" s="58"/>
      <c r="SS68" s="58"/>
      <c r="ST68" s="58"/>
      <c r="SU68" s="58"/>
      <c r="SV68" s="58"/>
      <c r="SW68" s="58"/>
      <c r="SX68" s="58"/>
      <c r="SY68" s="58"/>
      <c r="SZ68" s="58"/>
      <c r="TA68" s="58"/>
      <c r="TB68" s="58"/>
      <c r="TC68" s="58"/>
      <c r="TD68" s="59"/>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5"/>
      <c r="WI68" s="5"/>
      <c r="WJ68" s="5"/>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row>
    <row r="69" spans="1:909" x14ac:dyDescent="0.25">
      <c r="A69" s="29" t="s">
        <v>425</v>
      </c>
      <c r="B69" s="30">
        <f t="shared" si="6"/>
        <v>14217906.76</v>
      </c>
      <c r="C69" s="30">
        <f t="shared" si="6"/>
        <v>14217906.76</v>
      </c>
      <c r="D69" s="30">
        <f t="shared" si="0"/>
        <v>9832072.0499999989</v>
      </c>
      <c r="E69" s="31">
        <f t="shared" si="2"/>
        <v>12172156.76</v>
      </c>
      <c r="F69" s="31">
        <f t="shared" si="2"/>
        <v>12172156.76</v>
      </c>
      <c r="G69" s="31">
        <f t="shared" si="2"/>
        <v>9072595.7599999998</v>
      </c>
      <c r="H69" s="36">
        <v>9857400</v>
      </c>
      <c r="I69" s="36">
        <v>9857400</v>
      </c>
      <c r="J69" s="33">
        <v>7393050</v>
      </c>
      <c r="K69" s="124"/>
      <c r="L69" s="34"/>
      <c r="M69" s="34"/>
      <c r="N69" s="34"/>
      <c r="O69" s="124"/>
      <c r="P69" s="36">
        <v>2314756.7599999998</v>
      </c>
      <c r="Q69" s="36">
        <v>2314756.7599999998</v>
      </c>
      <c r="R69" s="60">
        <v>1679545.76</v>
      </c>
      <c r="S69" s="124"/>
      <c r="T69" s="34"/>
      <c r="U69" s="34"/>
      <c r="V69" s="34"/>
      <c r="W69" s="124"/>
      <c r="X69" s="38">
        <f t="shared" si="3"/>
        <v>1700000</v>
      </c>
      <c r="Y69" s="38">
        <f t="shared" si="3"/>
        <v>1700000</v>
      </c>
      <c r="Z69" s="38">
        <f t="shared" si="3"/>
        <v>526762</v>
      </c>
      <c r="AA69" s="32"/>
      <c r="AB69" s="33"/>
      <c r="AC69" s="33"/>
      <c r="AD69" s="124"/>
      <c r="AE69" s="34"/>
      <c r="AF69" s="33"/>
      <c r="AG69" s="33"/>
      <c r="AH69" s="124"/>
      <c r="AI69" s="33"/>
      <c r="AJ69" s="33"/>
      <c r="AK69" s="33"/>
      <c r="AL69" s="124"/>
      <c r="AM69" s="33"/>
      <c r="AN69" s="33"/>
      <c r="AO69" s="33"/>
      <c r="AP69" s="124"/>
      <c r="AQ69" s="34"/>
      <c r="AR69" s="34"/>
      <c r="AS69" s="34"/>
      <c r="AT69" s="124"/>
      <c r="AU69" s="33"/>
      <c r="AV69" s="33"/>
      <c r="AW69" s="33"/>
      <c r="AX69" s="124"/>
      <c r="AY69" s="34"/>
      <c r="AZ69" s="34"/>
      <c r="BA69" s="34"/>
      <c r="BB69" s="124"/>
      <c r="BC69" s="33"/>
      <c r="BD69" s="33"/>
      <c r="BE69" s="33"/>
      <c r="BF69" s="124"/>
      <c r="BG69" s="33"/>
      <c r="BH69" s="33"/>
      <c r="BI69" s="33"/>
      <c r="BJ69" s="124"/>
      <c r="BK69" s="34"/>
      <c r="BL69" s="34"/>
      <c r="BM69" s="34"/>
      <c r="BN69" s="124"/>
      <c r="BO69" s="33"/>
      <c r="BP69" s="33"/>
      <c r="BQ69" s="61"/>
      <c r="BR69" s="124"/>
      <c r="BS69" s="34"/>
      <c r="BT69" s="34"/>
      <c r="BU69" s="34"/>
      <c r="BV69" s="124"/>
      <c r="BW69" s="34"/>
      <c r="BX69" s="34"/>
      <c r="BY69" s="34"/>
      <c r="BZ69" s="124"/>
      <c r="CA69" s="34"/>
      <c r="CB69" s="34"/>
      <c r="CC69" s="34"/>
      <c r="CD69" s="124"/>
      <c r="CE69" s="33"/>
      <c r="CF69" s="33"/>
      <c r="CG69" s="33"/>
      <c r="CH69" s="124"/>
      <c r="CI69" s="33"/>
      <c r="CJ69" s="33"/>
      <c r="CK69" s="33"/>
      <c r="CL69" s="124"/>
      <c r="CM69" s="34"/>
      <c r="CN69" s="34"/>
      <c r="CO69" s="34"/>
      <c r="CP69" s="119"/>
      <c r="CQ69" s="34"/>
      <c r="CR69" s="34"/>
      <c r="CS69" s="34"/>
      <c r="CT69" s="119"/>
      <c r="CU69" s="34"/>
      <c r="CV69" s="33"/>
      <c r="CW69" s="33"/>
      <c r="CX69" s="124"/>
      <c r="CY69" s="41"/>
      <c r="CZ69" s="41"/>
      <c r="DA69" s="33"/>
      <c r="DB69" s="124"/>
      <c r="DC69" s="34"/>
      <c r="DD69" s="33"/>
      <c r="DE69" s="32"/>
      <c r="DF69" s="124"/>
      <c r="DG69" s="34"/>
      <c r="DH69" s="33"/>
      <c r="DI69" s="32"/>
      <c r="DJ69" s="124"/>
      <c r="DK69" s="34"/>
      <c r="DL69" s="33"/>
      <c r="DM69" s="32"/>
      <c r="DN69" s="124"/>
      <c r="DO69" s="33"/>
      <c r="DP69" s="33"/>
      <c r="DQ69" s="32"/>
      <c r="DR69" s="124"/>
      <c r="DS69" s="34"/>
      <c r="DT69" s="34"/>
      <c r="DU69" s="34"/>
      <c r="DV69" s="120"/>
      <c r="DW69" s="33"/>
      <c r="DX69" s="33"/>
      <c r="DY69" s="33"/>
      <c r="DZ69" s="124"/>
      <c r="EA69" s="33"/>
      <c r="EB69" s="33"/>
      <c r="EC69" s="33"/>
      <c r="ED69" s="124"/>
      <c r="EE69" s="33"/>
      <c r="EF69" s="33"/>
      <c r="EG69" s="33"/>
      <c r="EH69" s="124"/>
      <c r="EI69" s="32"/>
      <c r="EJ69" s="32"/>
      <c r="EK69" s="32"/>
      <c r="EL69" s="124"/>
      <c r="EM69" s="34"/>
      <c r="EN69" s="34"/>
      <c r="EO69" s="34"/>
      <c r="EP69" s="124"/>
      <c r="EQ69" s="34"/>
      <c r="ER69" s="34"/>
      <c r="ES69" s="34"/>
      <c r="ET69" s="120"/>
      <c r="EU69" s="33">
        <v>1700000</v>
      </c>
      <c r="EV69" s="33">
        <v>1700000</v>
      </c>
      <c r="EW69" s="33">
        <v>526762</v>
      </c>
      <c r="EX69" s="124"/>
      <c r="EY69" s="34"/>
      <c r="EZ69" s="34"/>
      <c r="FA69" s="34"/>
      <c r="FB69" s="124"/>
      <c r="FC69" s="33"/>
      <c r="FD69" s="33"/>
      <c r="FE69" s="32"/>
      <c r="FF69" s="124"/>
      <c r="FG69" s="40"/>
      <c r="FH69" s="40"/>
      <c r="FI69" s="40"/>
      <c r="FJ69" s="124"/>
      <c r="FK69" s="40"/>
      <c r="FL69" s="40"/>
      <c r="FM69" s="40"/>
      <c r="FN69" s="124"/>
      <c r="FO69" s="33"/>
      <c r="FP69" s="33"/>
      <c r="FQ69" s="32"/>
      <c r="FR69" s="124"/>
      <c r="FS69" s="33"/>
      <c r="FT69" s="33"/>
      <c r="FU69" s="33"/>
      <c r="FV69" s="124"/>
      <c r="FW69" s="34"/>
      <c r="FX69" s="34"/>
      <c r="FY69" s="39"/>
      <c r="FZ69" s="124"/>
      <c r="GA69" s="33"/>
      <c r="GB69" s="33"/>
      <c r="GC69" s="32"/>
      <c r="GD69" s="124"/>
      <c r="GE69" s="32"/>
      <c r="GF69" s="32"/>
      <c r="GG69" s="32"/>
      <c r="GH69" s="124"/>
      <c r="GI69" s="32"/>
      <c r="GJ69" s="32"/>
      <c r="GK69" s="32"/>
      <c r="GL69" s="130"/>
      <c r="GM69" s="33"/>
      <c r="GN69" s="33"/>
      <c r="GO69" s="33"/>
      <c r="GP69" s="124"/>
      <c r="GQ69" s="40"/>
      <c r="GR69" s="37"/>
      <c r="GS69" s="32"/>
      <c r="GT69" s="124"/>
      <c r="GU69" s="34"/>
      <c r="GV69" s="33"/>
      <c r="GW69" s="32"/>
      <c r="GX69" s="130"/>
      <c r="GY69" s="33"/>
      <c r="GZ69" s="33"/>
      <c r="HA69" s="33"/>
      <c r="HB69" s="130"/>
      <c r="HC69" s="34"/>
      <c r="HD69" s="34"/>
      <c r="HE69" s="34"/>
      <c r="HF69" s="124"/>
      <c r="HG69" s="33"/>
      <c r="HH69" s="33"/>
      <c r="HI69" s="33"/>
      <c r="HJ69" s="124"/>
      <c r="HK69" s="33"/>
      <c r="HL69" s="33"/>
      <c r="HM69" s="32"/>
      <c r="HN69" s="124"/>
      <c r="HO69" s="32"/>
      <c r="HP69" s="32"/>
      <c r="HQ69" s="32"/>
      <c r="HR69" s="124"/>
      <c r="HS69" s="34"/>
      <c r="HT69" s="33"/>
      <c r="HU69" s="32"/>
      <c r="HV69" s="124"/>
      <c r="HW69" s="34"/>
      <c r="HX69" s="34"/>
      <c r="HY69" s="34"/>
      <c r="HZ69" s="124"/>
      <c r="IA69" s="34"/>
      <c r="IB69" s="34"/>
      <c r="IC69" s="34"/>
      <c r="ID69" s="119"/>
      <c r="IE69" s="34"/>
      <c r="IF69" s="32"/>
      <c r="IG69" s="32"/>
      <c r="IH69" s="124"/>
      <c r="II69" s="34"/>
      <c r="IJ69" s="33"/>
      <c r="IK69" s="33"/>
      <c r="IL69" s="124"/>
      <c r="IM69" s="33"/>
      <c r="IN69" s="33"/>
      <c r="IO69" s="33"/>
      <c r="IP69" s="124"/>
      <c r="IQ69" s="45"/>
      <c r="IR69" s="46"/>
      <c r="IS69" s="33"/>
      <c r="IT69" s="127"/>
      <c r="IU69" s="33"/>
      <c r="IV69" s="33"/>
      <c r="IW69" s="33"/>
      <c r="IX69" s="124"/>
      <c r="IY69" s="34"/>
      <c r="IZ69" s="33"/>
      <c r="JA69" s="33"/>
      <c r="JB69" s="127"/>
      <c r="JC69" s="34"/>
      <c r="JD69" s="34"/>
      <c r="JE69" s="34"/>
      <c r="JF69" s="124"/>
      <c r="JG69" s="34"/>
      <c r="JH69" s="34"/>
      <c r="JI69" s="33"/>
      <c r="JJ69" s="127"/>
      <c r="JK69" s="34"/>
      <c r="JL69" s="34"/>
      <c r="JM69" s="34"/>
      <c r="JN69" s="127"/>
      <c r="JO69" s="34"/>
      <c r="JP69" s="34"/>
      <c r="JQ69" s="34"/>
      <c r="JR69" s="119"/>
      <c r="JS69" s="33"/>
      <c r="JT69" s="33"/>
      <c r="JU69" s="33"/>
      <c r="JV69" s="127"/>
      <c r="JW69" s="34"/>
      <c r="JX69" s="33"/>
      <c r="JY69" s="33"/>
      <c r="JZ69" s="127"/>
      <c r="KA69" s="34"/>
      <c r="KB69" s="32"/>
      <c r="KC69" s="32"/>
      <c r="KD69" s="127"/>
      <c r="KE69" s="50"/>
      <c r="KF69" s="50"/>
      <c r="KG69" s="50"/>
      <c r="KH69" s="127"/>
      <c r="KI69" s="34"/>
      <c r="KJ69" s="34"/>
      <c r="KK69" s="34"/>
      <c r="KL69" s="127"/>
      <c r="KM69" s="34"/>
      <c r="KN69" s="36"/>
      <c r="KO69" s="32"/>
      <c r="KP69" s="127"/>
      <c r="KQ69" s="50"/>
      <c r="KR69" s="50"/>
      <c r="KS69" s="50"/>
      <c r="KT69" s="127"/>
      <c r="KU69" s="50"/>
      <c r="KV69" s="50"/>
      <c r="KW69" s="50"/>
      <c r="KX69" s="127"/>
      <c r="KY69" s="34"/>
      <c r="KZ69" s="34"/>
      <c r="LA69" s="33"/>
      <c r="LB69" s="127"/>
      <c r="LC69" s="34"/>
      <c r="LD69" s="39"/>
      <c r="LE69" s="34"/>
      <c r="LF69" s="127"/>
      <c r="LG69" s="34"/>
      <c r="LH69" s="34"/>
      <c r="LI69" s="33"/>
      <c r="LJ69" s="127"/>
      <c r="LK69" s="34"/>
      <c r="LL69" s="33"/>
      <c r="LM69" s="32"/>
      <c r="LN69" s="127"/>
      <c r="LO69" s="34"/>
      <c r="LP69" s="33"/>
      <c r="LQ69" s="33"/>
      <c r="LR69" s="127"/>
      <c r="LS69" s="50"/>
      <c r="LT69" s="50"/>
      <c r="LU69" s="50"/>
      <c r="LV69" s="127"/>
      <c r="LW69" s="50"/>
      <c r="LX69" s="50"/>
      <c r="LY69" s="50"/>
      <c r="LZ69" s="127"/>
      <c r="MA69" s="34"/>
      <c r="MB69" s="34"/>
      <c r="MC69" s="34"/>
      <c r="MD69" s="127"/>
      <c r="ME69" s="40"/>
      <c r="MF69" s="50"/>
      <c r="MG69" s="50"/>
      <c r="MH69" s="127"/>
      <c r="MI69" s="40"/>
      <c r="MJ69" s="50"/>
      <c r="MK69" s="50"/>
      <c r="ML69" s="127"/>
      <c r="MM69" s="34"/>
      <c r="MN69" s="34"/>
      <c r="MO69" s="34"/>
      <c r="MP69" s="127"/>
      <c r="MQ69" s="33"/>
      <c r="MR69" s="33"/>
      <c r="MS69" s="33"/>
      <c r="MT69" s="127"/>
      <c r="MU69" s="34"/>
      <c r="MV69" s="34"/>
      <c r="MW69" s="34"/>
      <c r="MX69" s="124"/>
      <c r="MY69" s="34"/>
      <c r="MZ69" s="33"/>
      <c r="NA69" s="33"/>
      <c r="NB69" s="124"/>
      <c r="NC69" s="52">
        <f t="shared" si="4"/>
        <v>345750</v>
      </c>
      <c r="ND69" s="52">
        <f t="shared" si="4"/>
        <v>345750</v>
      </c>
      <c r="NE69" s="52">
        <f t="shared" si="4"/>
        <v>232714.29</v>
      </c>
      <c r="NF69" s="53"/>
      <c r="NG69" s="33"/>
      <c r="NH69" s="33"/>
      <c r="NI69" s="127"/>
      <c r="NJ69" s="34"/>
      <c r="NK69" s="33"/>
      <c r="NL69" s="33"/>
      <c r="NM69" s="127"/>
      <c r="NN69" s="33"/>
      <c r="NO69" s="33"/>
      <c r="NP69" s="33"/>
      <c r="NQ69" s="127"/>
      <c r="NR69" s="34"/>
      <c r="NS69" s="34"/>
      <c r="NT69" s="34"/>
      <c r="NU69" s="127"/>
      <c r="NV69" s="34"/>
      <c r="NW69" s="33"/>
      <c r="NX69" s="33"/>
      <c r="NY69" s="127"/>
      <c r="NZ69" s="34"/>
      <c r="OA69" s="34"/>
      <c r="OB69" s="33"/>
      <c r="OC69" s="127"/>
      <c r="OD69" s="34"/>
      <c r="OE69" s="34"/>
      <c r="OF69" s="33"/>
      <c r="OG69" s="127"/>
      <c r="OH69" s="34"/>
      <c r="OI69" s="34"/>
      <c r="OJ69" s="33"/>
      <c r="OK69" s="127"/>
      <c r="OL69" s="34"/>
      <c r="OM69" s="34"/>
      <c r="ON69" s="32"/>
      <c r="OO69" s="127"/>
      <c r="OP69" s="34"/>
      <c r="OQ69" s="34"/>
      <c r="OR69" s="34"/>
      <c r="OS69" s="127"/>
      <c r="OT69" s="34"/>
      <c r="OU69" s="34"/>
      <c r="OV69" s="32"/>
      <c r="OW69" s="127"/>
      <c r="OX69" s="34"/>
      <c r="OY69" s="34"/>
      <c r="OZ69" s="33"/>
      <c r="PA69" s="127"/>
      <c r="PB69" s="34"/>
      <c r="PC69" s="34"/>
      <c r="PD69" s="33"/>
      <c r="PE69" s="127"/>
      <c r="PF69" s="34"/>
      <c r="PG69" s="34"/>
      <c r="PH69" s="33"/>
      <c r="PI69" s="127"/>
      <c r="PJ69" s="34"/>
      <c r="PK69" s="33"/>
      <c r="PL69" s="32"/>
      <c r="PM69" s="127"/>
      <c r="PN69" s="34"/>
      <c r="PO69" s="33"/>
      <c r="PP69" s="33"/>
      <c r="PQ69" s="127"/>
      <c r="PR69" s="34">
        <v>345750</v>
      </c>
      <c r="PS69" s="34">
        <v>345750</v>
      </c>
      <c r="PT69" s="34">
        <v>232714.29</v>
      </c>
      <c r="PU69" s="127"/>
      <c r="PV69" s="34"/>
      <c r="PW69" s="34"/>
      <c r="PX69" s="33"/>
      <c r="PY69" s="124"/>
      <c r="PZ69" s="55">
        <f t="shared" si="5"/>
        <v>0</v>
      </c>
      <c r="QA69" s="55">
        <f t="shared" si="5"/>
        <v>0</v>
      </c>
      <c r="QB69" s="55">
        <f t="shared" si="5"/>
        <v>0</v>
      </c>
      <c r="QC69" s="53"/>
      <c r="QD69" s="53"/>
      <c r="QE69" s="32"/>
      <c r="QF69" s="127"/>
      <c r="QG69" s="34"/>
      <c r="QH69" s="34"/>
      <c r="QI69" s="34"/>
      <c r="QJ69" s="124"/>
      <c r="QK69" s="56"/>
      <c r="QL69" s="63"/>
      <c r="QM69" s="32"/>
      <c r="QN69" s="127"/>
      <c r="QO69" s="50"/>
      <c r="QP69" s="50"/>
      <c r="QQ69" s="50"/>
      <c r="QR69" s="120"/>
      <c r="QS69" s="34"/>
      <c r="QT69" s="34"/>
      <c r="QU69" s="34"/>
      <c r="QV69" s="124"/>
      <c r="QW69" s="34"/>
      <c r="QX69" s="34"/>
      <c r="QY69" s="32"/>
      <c r="QZ69" s="124"/>
      <c r="RA69" s="53"/>
      <c r="RB69" s="53"/>
      <c r="RC69" s="53"/>
      <c r="RD69" s="120"/>
      <c r="RE69" s="40"/>
      <c r="RF69" s="40"/>
      <c r="RG69" s="40"/>
      <c r="RH69" s="120"/>
      <c r="RI69" s="40"/>
      <c r="RJ69" s="40"/>
      <c r="RK69" s="40"/>
      <c r="RL69" s="120"/>
      <c r="RM69" s="40"/>
      <c r="RN69" s="33"/>
      <c r="RO69" s="32"/>
      <c r="RP69" s="124"/>
      <c r="RQ69" s="34"/>
      <c r="RR69" s="34"/>
      <c r="RS69" s="32"/>
      <c r="RT69" s="124"/>
      <c r="RU69" s="40"/>
      <c r="RV69" s="40"/>
      <c r="RW69" s="40"/>
      <c r="RX69" s="120"/>
      <c r="RY69" s="40"/>
      <c r="RZ69" s="40"/>
      <c r="SA69" s="32"/>
      <c r="SB69" s="124"/>
      <c r="SC69" s="40"/>
      <c r="SD69" s="40"/>
      <c r="SE69" s="32"/>
      <c r="SF69" s="124"/>
      <c r="SG69" s="40"/>
      <c r="SH69" s="40"/>
      <c r="SI69" s="32"/>
      <c r="SJ69" s="119"/>
      <c r="SK69" s="58"/>
      <c r="SL69" s="58"/>
      <c r="SM69" s="58"/>
      <c r="SN69" s="59"/>
      <c r="SO69" s="59"/>
      <c r="SP69" s="58"/>
      <c r="SQ69" s="58"/>
      <c r="SR69" s="58"/>
      <c r="SS69" s="58"/>
      <c r="ST69" s="58"/>
      <c r="SU69" s="58"/>
      <c r="SV69" s="58"/>
      <c r="SW69" s="58"/>
      <c r="SX69" s="58"/>
      <c r="SY69" s="58"/>
      <c r="SZ69" s="58"/>
      <c r="TA69" s="58"/>
      <c r="TB69" s="58"/>
      <c r="TC69" s="58"/>
      <c r="TD69" s="59"/>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5"/>
      <c r="WI69" s="5"/>
      <c r="WJ69" s="5"/>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row>
    <row r="70" spans="1:909" x14ac:dyDescent="0.25">
      <c r="A70" s="29" t="s">
        <v>381</v>
      </c>
      <c r="B70" s="30">
        <f t="shared" si="6"/>
        <v>4749457.88</v>
      </c>
      <c r="C70" s="30">
        <f t="shared" si="6"/>
        <v>4749457.88</v>
      </c>
      <c r="D70" s="30">
        <f t="shared" si="0"/>
        <v>3151022.73</v>
      </c>
      <c r="E70" s="31">
        <f t="shared" si="2"/>
        <v>4101158.73</v>
      </c>
      <c r="F70" s="31">
        <f t="shared" si="2"/>
        <v>4101158.73</v>
      </c>
      <c r="G70" s="31">
        <f t="shared" si="2"/>
        <v>3047297.73</v>
      </c>
      <c r="H70" s="36">
        <v>3262300</v>
      </c>
      <c r="I70" s="36">
        <v>3262300</v>
      </c>
      <c r="J70" s="33">
        <v>2446726</v>
      </c>
      <c r="K70" s="124"/>
      <c r="L70" s="34"/>
      <c r="M70" s="34"/>
      <c r="N70" s="34"/>
      <c r="O70" s="124"/>
      <c r="P70" s="36">
        <v>838858.73</v>
      </c>
      <c r="Q70" s="36">
        <v>838858.73</v>
      </c>
      <c r="R70" s="60">
        <v>600571.73</v>
      </c>
      <c r="S70" s="124"/>
      <c r="T70" s="34"/>
      <c r="U70" s="34"/>
      <c r="V70" s="34"/>
      <c r="W70" s="124"/>
      <c r="X70" s="38">
        <f t="shared" si="3"/>
        <v>509999.15</v>
      </c>
      <c r="Y70" s="38">
        <f t="shared" si="3"/>
        <v>509999.15</v>
      </c>
      <c r="Z70" s="38">
        <f t="shared" si="3"/>
        <v>0</v>
      </c>
      <c r="AA70" s="32"/>
      <c r="AB70" s="33"/>
      <c r="AC70" s="33"/>
      <c r="AD70" s="124"/>
      <c r="AE70" s="34"/>
      <c r="AF70" s="33"/>
      <c r="AG70" s="33"/>
      <c r="AH70" s="124"/>
      <c r="AI70" s="33"/>
      <c r="AJ70" s="33"/>
      <c r="AK70" s="33"/>
      <c r="AL70" s="124"/>
      <c r="AM70" s="33"/>
      <c r="AN70" s="33"/>
      <c r="AO70" s="33"/>
      <c r="AP70" s="124"/>
      <c r="AQ70" s="34"/>
      <c r="AR70" s="34"/>
      <c r="AS70" s="34"/>
      <c r="AT70" s="124"/>
      <c r="AU70" s="33"/>
      <c r="AV70" s="33"/>
      <c r="AW70" s="33"/>
      <c r="AX70" s="124"/>
      <c r="AY70" s="34"/>
      <c r="AZ70" s="34"/>
      <c r="BA70" s="34"/>
      <c r="BB70" s="124"/>
      <c r="BC70" s="33"/>
      <c r="BD70" s="33"/>
      <c r="BE70" s="33"/>
      <c r="BF70" s="124"/>
      <c r="BG70" s="33"/>
      <c r="BH70" s="33"/>
      <c r="BI70" s="33"/>
      <c r="BJ70" s="124"/>
      <c r="BK70" s="34"/>
      <c r="BL70" s="34"/>
      <c r="BM70" s="34"/>
      <c r="BN70" s="124"/>
      <c r="BO70" s="33"/>
      <c r="BP70" s="33"/>
      <c r="BQ70" s="61"/>
      <c r="BR70" s="124"/>
      <c r="BS70" s="34"/>
      <c r="BT70" s="34"/>
      <c r="BU70" s="34"/>
      <c r="BV70" s="124"/>
      <c r="BW70" s="34"/>
      <c r="BX70" s="34"/>
      <c r="BY70" s="34"/>
      <c r="BZ70" s="124"/>
      <c r="CA70" s="34"/>
      <c r="CB70" s="34"/>
      <c r="CC70" s="34"/>
      <c r="CD70" s="124"/>
      <c r="CE70" s="33"/>
      <c r="CF70" s="33"/>
      <c r="CG70" s="33"/>
      <c r="CH70" s="124"/>
      <c r="CI70" s="33"/>
      <c r="CJ70" s="33"/>
      <c r="CK70" s="33"/>
      <c r="CL70" s="124"/>
      <c r="CM70" s="34"/>
      <c r="CN70" s="34"/>
      <c r="CO70" s="34"/>
      <c r="CP70" s="119"/>
      <c r="CQ70" s="34"/>
      <c r="CR70" s="34"/>
      <c r="CS70" s="34"/>
      <c r="CT70" s="119"/>
      <c r="CU70" s="34"/>
      <c r="CV70" s="33"/>
      <c r="CW70" s="33"/>
      <c r="CX70" s="124"/>
      <c r="CY70" s="41"/>
      <c r="CZ70" s="41"/>
      <c r="DA70" s="33"/>
      <c r="DB70" s="124"/>
      <c r="DC70" s="34"/>
      <c r="DD70" s="33"/>
      <c r="DE70" s="32"/>
      <c r="DF70" s="124"/>
      <c r="DG70" s="34"/>
      <c r="DH70" s="33"/>
      <c r="DI70" s="32"/>
      <c r="DJ70" s="124"/>
      <c r="DK70" s="34"/>
      <c r="DL70" s="33"/>
      <c r="DM70" s="32"/>
      <c r="DN70" s="124"/>
      <c r="DO70" s="33"/>
      <c r="DP70" s="33"/>
      <c r="DQ70" s="32"/>
      <c r="DR70" s="124"/>
      <c r="DS70" s="34"/>
      <c r="DT70" s="34"/>
      <c r="DU70" s="34"/>
      <c r="DV70" s="120"/>
      <c r="DW70" s="33"/>
      <c r="DX70" s="33"/>
      <c r="DY70" s="33"/>
      <c r="DZ70" s="124"/>
      <c r="EA70" s="33"/>
      <c r="EB70" s="33"/>
      <c r="EC70" s="33"/>
      <c r="ED70" s="124"/>
      <c r="EE70" s="33"/>
      <c r="EF70" s="33"/>
      <c r="EG70" s="33"/>
      <c r="EH70" s="124"/>
      <c r="EI70" s="32"/>
      <c r="EJ70" s="32"/>
      <c r="EK70" s="32"/>
      <c r="EL70" s="124"/>
      <c r="EM70" s="34"/>
      <c r="EN70" s="34"/>
      <c r="EO70" s="34"/>
      <c r="EP70" s="124"/>
      <c r="EQ70" s="34"/>
      <c r="ER70" s="34"/>
      <c r="ES70" s="34"/>
      <c r="ET70" s="120"/>
      <c r="EU70" s="33">
        <v>509999.15</v>
      </c>
      <c r="EV70" s="33">
        <v>509999.15</v>
      </c>
      <c r="EW70" s="33"/>
      <c r="EX70" s="124"/>
      <c r="EY70" s="34"/>
      <c r="EZ70" s="34"/>
      <c r="FA70" s="34"/>
      <c r="FB70" s="124"/>
      <c r="FC70" s="33"/>
      <c r="FD70" s="33"/>
      <c r="FE70" s="32"/>
      <c r="FF70" s="124"/>
      <c r="FG70" s="40"/>
      <c r="FH70" s="40"/>
      <c r="FI70" s="40"/>
      <c r="FJ70" s="124"/>
      <c r="FK70" s="40"/>
      <c r="FL70" s="40"/>
      <c r="FM70" s="40"/>
      <c r="FN70" s="124"/>
      <c r="FO70" s="33"/>
      <c r="FP70" s="33"/>
      <c r="FQ70" s="32"/>
      <c r="FR70" s="124"/>
      <c r="FS70" s="33"/>
      <c r="FT70" s="33"/>
      <c r="FU70" s="33"/>
      <c r="FV70" s="124"/>
      <c r="FW70" s="34"/>
      <c r="FX70" s="34"/>
      <c r="FY70" s="39"/>
      <c r="FZ70" s="124"/>
      <c r="GA70" s="33"/>
      <c r="GB70" s="33"/>
      <c r="GC70" s="32"/>
      <c r="GD70" s="124"/>
      <c r="GE70" s="32"/>
      <c r="GF70" s="32"/>
      <c r="GG70" s="32"/>
      <c r="GH70" s="124"/>
      <c r="GI70" s="32"/>
      <c r="GJ70" s="32"/>
      <c r="GK70" s="32"/>
      <c r="GL70" s="130"/>
      <c r="GM70" s="33"/>
      <c r="GN70" s="33"/>
      <c r="GO70" s="33"/>
      <c r="GP70" s="124"/>
      <c r="GQ70" s="40"/>
      <c r="GR70" s="37"/>
      <c r="GS70" s="32"/>
      <c r="GT70" s="124"/>
      <c r="GU70" s="34"/>
      <c r="GV70" s="33"/>
      <c r="GW70" s="32"/>
      <c r="GX70" s="130"/>
      <c r="GY70" s="33"/>
      <c r="GZ70" s="33"/>
      <c r="HA70" s="33"/>
      <c r="HB70" s="130"/>
      <c r="HC70" s="34"/>
      <c r="HD70" s="34"/>
      <c r="HE70" s="34"/>
      <c r="HF70" s="124"/>
      <c r="HG70" s="33"/>
      <c r="HH70" s="33"/>
      <c r="HI70" s="33"/>
      <c r="HJ70" s="124"/>
      <c r="HK70" s="33"/>
      <c r="HL70" s="33"/>
      <c r="HM70" s="32"/>
      <c r="HN70" s="124"/>
      <c r="HO70" s="32"/>
      <c r="HP70" s="32"/>
      <c r="HQ70" s="32"/>
      <c r="HR70" s="124"/>
      <c r="HS70" s="34"/>
      <c r="HT70" s="33"/>
      <c r="HU70" s="32"/>
      <c r="HV70" s="124"/>
      <c r="HW70" s="34"/>
      <c r="HX70" s="34"/>
      <c r="HY70" s="34"/>
      <c r="HZ70" s="124"/>
      <c r="IA70" s="34"/>
      <c r="IB70" s="34"/>
      <c r="IC70" s="34"/>
      <c r="ID70" s="119"/>
      <c r="IE70" s="34"/>
      <c r="IF70" s="32"/>
      <c r="IG70" s="32"/>
      <c r="IH70" s="124"/>
      <c r="II70" s="34"/>
      <c r="IJ70" s="33"/>
      <c r="IK70" s="33"/>
      <c r="IL70" s="124"/>
      <c r="IM70" s="33"/>
      <c r="IN70" s="33"/>
      <c r="IO70" s="33"/>
      <c r="IP70" s="124"/>
      <c r="IQ70" s="45"/>
      <c r="IR70" s="46"/>
      <c r="IS70" s="33"/>
      <c r="IT70" s="127"/>
      <c r="IU70" s="33"/>
      <c r="IV70" s="33"/>
      <c r="IW70" s="33"/>
      <c r="IX70" s="124"/>
      <c r="IY70" s="34"/>
      <c r="IZ70" s="33"/>
      <c r="JA70" s="33"/>
      <c r="JB70" s="127"/>
      <c r="JC70" s="34"/>
      <c r="JD70" s="34"/>
      <c r="JE70" s="34"/>
      <c r="JF70" s="124"/>
      <c r="JG70" s="34"/>
      <c r="JH70" s="34"/>
      <c r="JI70" s="33"/>
      <c r="JJ70" s="127"/>
      <c r="JK70" s="34"/>
      <c r="JL70" s="34"/>
      <c r="JM70" s="34"/>
      <c r="JN70" s="127"/>
      <c r="JO70" s="34"/>
      <c r="JP70" s="34"/>
      <c r="JQ70" s="34"/>
      <c r="JR70" s="119"/>
      <c r="JS70" s="33"/>
      <c r="JT70" s="33"/>
      <c r="JU70" s="33"/>
      <c r="JV70" s="127"/>
      <c r="JW70" s="34"/>
      <c r="JX70" s="33"/>
      <c r="JY70" s="33"/>
      <c r="JZ70" s="127"/>
      <c r="KA70" s="34"/>
      <c r="KB70" s="32"/>
      <c r="KC70" s="32"/>
      <c r="KD70" s="127"/>
      <c r="KE70" s="50"/>
      <c r="KF70" s="50"/>
      <c r="KG70" s="50"/>
      <c r="KH70" s="127"/>
      <c r="KI70" s="34"/>
      <c r="KJ70" s="34"/>
      <c r="KK70" s="34"/>
      <c r="KL70" s="127"/>
      <c r="KM70" s="34"/>
      <c r="KN70" s="36"/>
      <c r="KO70" s="32"/>
      <c r="KP70" s="127"/>
      <c r="KQ70" s="50"/>
      <c r="KR70" s="50"/>
      <c r="KS70" s="50"/>
      <c r="KT70" s="127"/>
      <c r="KU70" s="50"/>
      <c r="KV70" s="50"/>
      <c r="KW70" s="50"/>
      <c r="KX70" s="127"/>
      <c r="KY70" s="34"/>
      <c r="KZ70" s="34"/>
      <c r="LA70" s="33"/>
      <c r="LB70" s="127"/>
      <c r="LC70" s="34"/>
      <c r="LD70" s="39"/>
      <c r="LE70" s="34"/>
      <c r="LF70" s="127"/>
      <c r="LG70" s="34"/>
      <c r="LH70" s="34"/>
      <c r="LI70" s="33"/>
      <c r="LJ70" s="127"/>
      <c r="LK70" s="34"/>
      <c r="LL70" s="33"/>
      <c r="LM70" s="32"/>
      <c r="LN70" s="127"/>
      <c r="LO70" s="34"/>
      <c r="LP70" s="33"/>
      <c r="LQ70" s="33"/>
      <c r="LR70" s="127"/>
      <c r="LS70" s="50"/>
      <c r="LT70" s="50"/>
      <c r="LU70" s="50"/>
      <c r="LV70" s="127"/>
      <c r="LW70" s="50"/>
      <c r="LX70" s="50"/>
      <c r="LY70" s="50"/>
      <c r="LZ70" s="127"/>
      <c r="MA70" s="34"/>
      <c r="MB70" s="34"/>
      <c r="MC70" s="34"/>
      <c r="MD70" s="127"/>
      <c r="ME70" s="40"/>
      <c r="MF70" s="50"/>
      <c r="MG70" s="50"/>
      <c r="MH70" s="127"/>
      <c r="MI70" s="40"/>
      <c r="MJ70" s="50"/>
      <c r="MK70" s="50"/>
      <c r="ML70" s="127"/>
      <c r="MM70" s="34"/>
      <c r="MN70" s="34"/>
      <c r="MO70" s="34"/>
      <c r="MP70" s="127"/>
      <c r="MQ70" s="33"/>
      <c r="MR70" s="33"/>
      <c r="MS70" s="33"/>
      <c r="MT70" s="127"/>
      <c r="MU70" s="34"/>
      <c r="MV70" s="34"/>
      <c r="MW70" s="34"/>
      <c r="MX70" s="124"/>
      <c r="MY70" s="34"/>
      <c r="MZ70" s="33"/>
      <c r="NA70" s="33"/>
      <c r="NB70" s="124"/>
      <c r="NC70" s="52">
        <f t="shared" si="4"/>
        <v>138300</v>
      </c>
      <c r="ND70" s="52">
        <f t="shared" si="4"/>
        <v>138300</v>
      </c>
      <c r="NE70" s="52">
        <f t="shared" si="4"/>
        <v>103725</v>
      </c>
      <c r="NF70" s="53"/>
      <c r="NG70" s="33"/>
      <c r="NH70" s="33"/>
      <c r="NI70" s="127"/>
      <c r="NJ70" s="34"/>
      <c r="NK70" s="33"/>
      <c r="NL70" s="33"/>
      <c r="NM70" s="127"/>
      <c r="NN70" s="33"/>
      <c r="NO70" s="33"/>
      <c r="NP70" s="33"/>
      <c r="NQ70" s="127"/>
      <c r="NR70" s="34"/>
      <c r="NS70" s="34"/>
      <c r="NT70" s="34"/>
      <c r="NU70" s="127"/>
      <c r="NV70" s="34"/>
      <c r="NW70" s="33"/>
      <c r="NX70" s="33"/>
      <c r="NY70" s="127"/>
      <c r="NZ70" s="34"/>
      <c r="OA70" s="34"/>
      <c r="OB70" s="33"/>
      <c r="OC70" s="127"/>
      <c r="OD70" s="34"/>
      <c r="OE70" s="34"/>
      <c r="OF70" s="33"/>
      <c r="OG70" s="127"/>
      <c r="OH70" s="34"/>
      <c r="OI70" s="34"/>
      <c r="OJ70" s="33"/>
      <c r="OK70" s="127"/>
      <c r="OL70" s="34"/>
      <c r="OM70" s="34"/>
      <c r="ON70" s="32"/>
      <c r="OO70" s="127"/>
      <c r="OP70" s="34"/>
      <c r="OQ70" s="34"/>
      <c r="OR70" s="34"/>
      <c r="OS70" s="127"/>
      <c r="OT70" s="34"/>
      <c r="OU70" s="34"/>
      <c r="OV70" s="32"/>
      <c r="OW70" s="127"/>
      <c r="OX70" s="34"/>
      <c r="OY70" s="34"/>
      <c r="OZ70" s="33"/>
      <c r="PA70" s="127"/>
      <c r="PB70" s="34"/>
      <c r="PC70" s="34"/>
      <c r="PD70" s="33"/>
      <c r="PE70" s="127"/>
      <c r="PF70" s="34"/>
      <c r="PG70" s="34"/>
      <c r="PH70" s="33"/>
      <c r="PI70" s="127"/>
      <c r="PJ70" s="34"/>
      <c r="PK70" s="33"/>
      <c r="PL70" s="32"/>
      <c r="PM70" s="127"/>
      <c r="PN70" s="34"/>
      <c r="PO70" s="33"/>
      <c r="PP70" s="33"/>
      <c r="PQ70" s="127"/>
      <c r="PR70" s="34">
        <v>138300</v>
      </c>
      <c r="PS70" s="34">
        <v>138300</v>
      </c>
      <c r="PT70" s="34">
        <v>103725</v>
      </c>
      <c r="PU70" s="127"/>
      <c r="PV70" s="34"/>
      <c r="PW70" s="34"/>
      <c r="PX70" s="33"/>
      <c r="PY70" s="124"/>
      <c r="PZ70" s="55">
        <f t="shared" si="5"/>
        <v>0</v>
      </c>
      <c r="QA70" s="55">
        <f t="shared" si="5"/>
        <v>0</v>
      </c>
      <c r="QB70" s="55">
        <f t="shared" si="5"/>
        <v>0</v>
      </c>
      <c r="QC70" s="53"/>
      <c r="QD70" s="53"/>
      <c r="QE70" s="32"/>
      <c r="QF70" s="127"/>
      <c r="QG70" s="34"/>
      <c r="QH70" s="34"/>
      <c r="QI70" s="34"/>
      <c r="QJ70" s="124"/>
      <c r="QK70" s="56"/>
      <c r="QL70" s="63"/>
      <c r="QM70" s="32"/>
      <c r="QN70" s="127"/>
      <c r="QO70" s="50"/>
      <c r="QP70" s="50"/>
      <c r="QQ70" s="50"/>
      <c r="QR70" s="120"/>
      <c r="QS70" s="34"/>
      <c r="QT70" s="34"/>
      <c r="QU70" s="34"/>
      <c r="QV70" s="124"/>
      <c r="QW70" s="34"/>
      <c r="QX70" s="34"/>
      <c r="QY70" s="32"/>
      <c r="QZ70" s="124"/>
      <c r="RA70" s="53"/>
      <c r="RB70" s="53"/>
      <c r="RC70" s="53"/>
      <c r="RD70" s="120"/>
      <c r="RE70" s="40"/>
      <c r="RF70" s="40"/>
      <c r="RG70" s="40"/>
      <c r="RH70" s="120"/>
      <c r="RI70" s="40"/>
      <c r="RJ70" s="40"/>
      <c r="RK70" s="40"/>
      <c r="RL70" s="120"/>
      <c r="RM70" s="40"/>
      <c r="RN70" s="33"/>
      <c r="RO70" s="32"/>
      <c r="RP70" s="124"/>
      <c r="RQ70" s="34"/>
      <c r="RR70" s="34"/>
      <c r="RS70" s="32"/>
      <c r="RT70" s="124"/>
      <c r="RU70" s="40"/>
      <c r="RV70" s="40"/>
      <c r="RW70" s="40"/>
      <c r="RX70" s="120"/>
      <c r="RY70" s="40"/>
      <c r="RZ70" s="40"/>
      <c r="SA70" s="32"/>
      <c r="SB70" s="124"/>
      <c r="SC70" s="40"/>
      <c r="SD70" s="40"/>
      <c r="SE70" s="32"/>
      <c r="SF70" s="124"/>
      <c r="SG70" s="40"/>
      <c r="SH70" s="40"/>
      <c r="SI70" s="32"/>
      <c r="SJ70" s="119"/>
      <c r="SK70" s="58"/>
      <c r="SL70" s="58"/>
      <c r="SM70" s="58"/>
      <c r="SN70" s="59"/>
      <c r="SO70" s="59"/>
      <c r="SP70" s="58"/>
      <c r="SQ70" s="58"/>
      <c r="SR70" s="58"/>
      <c r="SS70" s="58"/>
      <c r="ST70" s="58"/>
      <c r="SU70" s="58"/>
      <c r="SV70" s="58"/>
      <c r="SW70" s="58"/>
      <c r="SX70" s="58"/>
      <c r="SY70" s="58"/>
      <c r="SZ70" s="58"/>
      <c r="TA70" s="58"/>
      <c r="TB70" s="58"/>
      <c r="TC70" s="58"/>
      <c r="TD70" s="59"/>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5"/>
      <c r="WI70" s="5"/>
      <c r="WJ70" s="5"/>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row>
    <row r="71" spans="1:909" x14ac:dyDescent="0.25">
      <c r="A71" s="29" t="s">
        <v>426</v>
      </c>
      <c r="B71" s="30">
        <f t="shared" si="6"/>
        <v>21291362.43</v>
      </c>
      <c r="C71" s="30">
        <f t="shared" si="6"/>
        <v>21291362.43</v>
      </c>
      <c r="D71" s="30">
        <f t="shared" si="0"/>
        <v>16508013.43</v>
      </c>
      <c r="E71" s="31">
        <f t="shared" si="2"/>
        <v>18335391.190000001</v>
      </c>
      <c r="F71" s="31">
        <f t="shared" si="2"/>
        <v>18335391.190000001</v>
      </c>
      <c r="G71" s="31">
        <f t="shared" si="2"/>
        <v>13672173.189999999</v>
      </c>
      <c r="H71" s="36">
        <v>15132400</v>
      </c>
      <c r="I71" s="36">
        <v>15132400</v>
      </c>
      <c r="J71" s="33">
        <v>11349301</v>
      </c>
      <c r="K71" s="124"/>
      <c r="L71" s="34"/>
      <c r="M71" s="34"/>
      <c r="N71" s="34"/>
      <c r="O71" s="124"/>
      <c r="P71" s="36">
        <v>3202991.19</v>
      </c>
      <c r="Q71" s="36">
        <v>3202991.19</v>
      </c>
      <c r="R71" s="60">
        <v>2322872.19</v>
      </c>
      <c r="S71" s="124"/>
      <c r="T71" s="34"/>
      <c r="U71" s="34"/>
      <c r="V71" s="34"/>
      <c r="W71" s="124"/>
      <c r="X71" s="38">
        <f t="shared" si="3"/>
        <v>2610221.2399999998</v>
      </c>
      <c r="Y71" s="38">
        <f t="shared" si="3"/>
        <v>2610221.2399999998</v>
      </c>
      <c r="Z71" s="38">
        <f t="shared" si="3"/>
        <v>2610221.2399999998</v>
      </c>
      <c r="AA71" s="32"/>
      <c r="AB71" s="33"/>
      <c r="AC71" s="33"/>
      <c r="AD71" s="124"/>
      <c r="AE71" s="34"/>
      <c r="AF71" s="33"/>
      <c r="AG71" s="33"/>
      <c r="AH71" s="124"/>
      <c r="AI71" s="33"/>
      <c r="AJ71" s="33"/>
      <c r="AK71" s="33"/>
      <c r="AL71" s="124"/>
      <c r="AM71" s="33"/>
      <c r="AN71" s="33"/>
      <c r="AO71" s="33"/>
      <c r="AP71" s="124"/>
      <c r="AQ71" s="34"/>
      <c r="AR71" s="34"/>
      <c r="AS71" s="34"/>
      <c r="AT71" s="124"/>
      <c r="AU71" s="33"/>
      <c r="AV71" s="33"/>
      <c r="AW71" s="33"/>
      <c r="AX71" s="124"/>
      <c r="AY71" s="34"/>
      <c r="AZ71" s="34"/>
      <c r="BA71" s="34"/>
      <c r="BB71" s="124"/>
      <c r="BC71" s="33"/>
      <c r="BD71" s="33"/>
      <c r="BE71" s="33"/>
      <c r="BF71" s="124"/>
      <c r="BG71" s="33"/>
      <c r="BH71" s="33"/>
      <c r="BI71" s="33"/>
      <c r="BJ71" s="124"/>
      <c r="BK71" s="34"/>
      <c r="BL71" s="34"/>
      <c r="BM71" s="34"/>
      <c r="BN71" s="124"/>
      <c r="BO71" s="33"/>
      <c r="BP71" s="33"/>
      <c r="BQ71" s="61"/>
      <c r="BR71" s="124"/>
      <c r="BS71" s="34"/>
      <c r="BT71" s="34"/>
      <c r="BU71" s="34"/>
      <c r="BV71" s="124"/>
      <c r="BW71" s="34"/>
      <c r="BX71" s="34"/>
      <c r="BY71" s="34"/>
      <c r="BZ71" s="124"/>
      <c r="CA71" s="34"/>
      <c r="CB71" s="34"/>
      <c r="CC71" s="34"/>
      <c r="CD71" s="124"/>
      <c r="CE71" s="33"/>
      <c r="CF71" s="33"/>
      <c r="CG71" s="33"/>
      <c r="CH71" s="124"/>
      <c r="CI71" s="33"/>
      <c r="CJ71" s="33"/>
      <c r="CK71" s="33"/>
      <c r="CL71" s="124"/>
      <c r="CM71" s="34"/>
      <c r="CN71" s="34"/>
      <c r="CO71" s="34"/>
      <c r="CP71" s="119"/>
      <c r="CQ71" s="34"/>
      <c r="CR71" s="34"/>
      <c r="CS71" s="34"/>
      <c r="CT71" s="119"/>
      <c r="CU71" s="34"/>
      <c r="CV71" s="33"/>
      <c r="CW71" s="33"/>
      <c r="CX71" s="124"/>
      <c r="CY71" s="41"/>
      <c r="CZ71" s="41"/>
      <c r="DA71" s="33"/>
      <c r="DB71" s="124"/>
      <c r="DC71" s="34"/>
      <c r="DD71" s="33"/>
      <c r="DE71" s="32"/>
      <c r="DF71" s="124"/>
      <c r="DG71" s="34"/>
      <c r="DH71" s="33"/>
      <c r="DI71" s="32"/>
      <c r="DJ71" s="124"/>
      <c r="DK71" s="34"/>
      <c r="DL71" s="33"/>
      <c r="DM71" s="32"/>
      <c r="DN71" s="124"/>
      <c r="DO71" s="33"/>
      <c r="DP71" s="33"/>
      <c r="DQ71" s="32"/>
      <c r="DR71" s="124"/>
      <c r="DS71" s="34"/>
      <c r="DT71" s="34"/>
      <c r="DU71" s="34"/>
      <c r="DV71" s="120"/>
      <c r="DW71" s="33"/>
      <c r="DX71" s="33"/>
      <c r="DY71" s="33"/>
      <c r="DZ71" s="124"/>
      <c r="EA71" s="33"/>
      <c r="EB71" s="33"/>
      <c r="EC71" s="33"/>
      <c r="ED71" s="124"/>
      <c r="EE71" s="33"/>
      <c r="EF71" s="33"/>
      <c r="EG71" s="33"/>
      <c r="EH71" s="124"/>
      <c r="EI71" s="32"/>
      <c r="EJ71" s="32"/>
      <c r="EK71" s="32"/>
      <c r="EL71" s="124"/>
      <c r="EM71" s="34"/>
      <c r="EN71" s="34"/>
      <c r="EO71" s="34"/>
      <c r="EP71" s="124"/>
      <c r="EQ71" s="34"/>
      <c r="ER71" s="34"/>
      <c r="ES71" s="34"/>
      <c r="ET71" s="120"/>
      <c r="EU71" s="33">
        <v>2610221.2399999998</v>
      </c>
      <c r="EV71" s="33">
        <v>2610221.2399999998</v>
      </c>
      <c r="EW71" s="33">
        <v>2610221.2399999998</v>
      </c>
      <c r="EX71" s="124"/>
      <c r="EY71" s="34"/>
      <c r="EZ71" s="34"/>
      <c r="FA71" s="34"/>
      <c r="FB71" s="124"/>
      <c r="FC71" s="33"/>
      <c r="FD71" s="33"/>
      <c r="FE71" s="32"/>
      <c r="FF71" s="124"/>
      <c r="FG71" s="40"/>
      <c r="FH71" s="40"/>
      <c r="FI71" s="40"/>
      <c r="FJ71" s="124"/>
      <c r="FK71" s="40"/>
      <c r="FL71" s="40"/>
      <c r="FM71" s="40"/>
      <c r="FN71" s="124"/>
      <c r="FO71" s="33"/>
      <c r="FP71" s="33"/>
      <c r="FQ71" s="32"/>
      <c r="FR71" s="124"/>
      <c r="FS71" s="33"/>
      <c r="FT71" s="33"/>
      <c r="FU71" s="33"/>
      <c r="FV71" s="124"/>
      <c r="FW71" s="34"/>
      <c r="FX71" s="34"/>
      <c r="FY71" s="39"/>
      <c r="FZ71" s="124"/>
      <c r="GA71" s="33"/>
      <c r="GB71" s="33"/>
      <c r="GC71" s="32"/>
      <c r="GD71" s="124"/>
      <c r="GE71" s="32"/>
      <c r="GF71" s="32"/>
      <c r="GG71" s="32"/>
      <c r="GH71" s="124"/>
      <c r="GI71" s="32"/>
      <c r="GJ71" s="32"/>
      <c r="GK71" s="32"/>
      <c r="GL71" s="130"/>
      <c r="GM71" s="33"/>
      <c r="GN71" s="33"/>
      <c r="GO71" s="33"/>
      <c r="GP71" s="124"/>
      <c r="GQ71" s="40"/>
      <c r="GR71" s="37"/>
      <c r="GS71" s="32"/>
      <c r="GT71" s="124"/>
      <c r="GU71" s="34"/>
      <c r="GV71" s="33"/>
      <c r="GW71" s="32"/>
      <c r="GX71" s="130"/>
      <c r="GY71" s="33"/>
      <c r="GZ71" s="33"/>
      <c r="HA71" s="33"/>
      <c r="HB71" s="130"/>
      <c r="HC71" s="34"/>
      <c r="HD71" s="34"/>
      <c r="HE71" s="34"/>
      <c r="HF71" s="124"/>
      <c r="HG71" s="33"/>
      <c r="HH71" s="33"/>
      <c r="HI71" s="33"/>
      <c r="HJ71" s="124"/>
      <c r="HK71" s="33"/>
      <c r="HL71" s="33"/>
      <c r="HM71" s="32"/>
      <c r="HN71" s="124"/>
      <c r="HO71" s="32"/>
      <c r="HP71" s="32"/>
      <c r="HQ71" s="32"/>
      <c r="HR71" s="124"/>
      <c r="HS71" s="34"/>
      <c r="HT71" s="33"/>
      <c r="HU71" s="32"/>
      <c r="HV71" s="124"/>
      <c r="HW71" s="34"/>
      <c r="HX71" s="34"/>
      <c r="HY71" s="34"/>
      <c r="HZ71" s="124"/>
      <c r="IA71" s="34"/>
      <c r="IB71" s="34"/>
      <c r="IC71" s="34"/>
      <c r="ID71" s="119"/>
      <c r="IE71" s="34"/>
      <c r="IF71" s="32"/>
      <c r="IG71" s="32"/>
      <c r="IH71" s="124"/>
      <c r="II71" s="34"/>
      <c r="IJ71" s="33"/>
      <c r="IK71" s="33"/>
      <c r="IL71" s="124"/>
      <c r="IM71" s="33"/>
      <c r="IN71" s="33"/>
      <c r="IO71" s="33"/>
      <c r="IP71" s="124"/>
      <c r="IQ71" s="45"/>
      <c r="IR71" s="46"/>
      <c r="IS71" s="33"/>
      <c r="IT71" s="127"/>
      <c r="IU71" s="33"/>
      <c r="IV71" s="33"/>
      <c r="IW71" s="33"/>
      <c r="IX71" s="124"/>
      <c r="IY71" s="34"/>
      <c r="IZ71" s="33"/>
      <c r="JA71" s="33"/>
      <c r="JB71" s="127"/>
      <c r="JC71" s="34"/>
      <c r="JD71" s="34"/>
      <c r="JE71" s="34"/>
      <c r="JF71" s="124"/>
      <c r="JG71" s="34"/>
      <c r="JH71" s="34"/>
      <c r="JI71" s="33"/>
      <c r="JJ71" s="127"/>
      <c r="JK71" s="34"/>
      <c r="JL71" s="34"/>
      <c r="JM71" s="34"/>
      <c r="JN71" s="127"/>
      <c r="JO71" s="34"/>
      <c r="JP71" s="34"/>
      <c r="JQ71" s="34"/>
      <c r="JR71" s="119"/>
      <c r="JS71" s="33"/>
      <c r="JT71" s="33"/>
      <c r="JU71" s="33"/>
      <c r="JV71" s="127"/>
      <c r="JW71" s="34"/>
      <c r="JX71" s="33"/>
      <c r="JY71" s="33"/>
      <c r="JZ71" s="127"/>
      <c r="KA71" s="34"/>
      <c r="KB71" s="32"/>
      <c r="KC71" s="32"/>
      <c r="KD71" s="127"/>
      <c r="KE71" s="50"/>
      <c r="KF71" s="50"/>
      <c r="KG71" s="50"/>
      <c r="KH71" s="127"/>
      <c r="KI71" s="34"/>
      <c r="KJ71" s="34"/>
      <c r="KK71" s="34"/>
      <c r="KL71" s="127"/>
      <c r="KM71" s="34"/>
      <c r="KN71" s="36"/>
      <c r="KO71" s="32"/>
      <c r="KP71" s="127"/>
      <c r="KQ71" s="50"/>
      <c r="KR71" s="50"/>
      <c r="KS71" s="50"/>
      <c r="KT71" s="127"/>
      <c r="KU71" s="50"/>
      <c r="KV71" s="50"/>
      <c r="KW71" s="50"/>
      <c r="KX71" s="127"/>
      <c r="KY71" s="34"/>
      <c r="KZ71" s="34"/>
      <c r="LA71" s="33"/>
      <c r="LB71" s="127"/>
      <c r="LC71" s="34"/>
      <c r="LD71" s="39"/>
      <c r="LE71" s="34"/>
      <c r="LF71" s="127"/>
      <c r="LG71" s="34"/>
      <c r="LH71" s="34"/>
      <c r="LI71" s="33"/>
      <c r="LJ71" s="127"/>
      <c r="LK71" s="34"/>
      <c r="LL71" s="33"/>
      <c r="LM71" s="32"/>
      <c r="LN71" s="127"/>
      <c r="LO71" s="34"/>
      <c r="LP71" s="33"/>
      <c r="LQ71" s="33"/>
      <c r="LR71" s="127"/>
      <c r="LS71" s="50"/>
      <c r="LT71" s="50"/>
      <c r="LU71" s="50"/>
      <c r="LV71" s="127"/>
      <c r="LW71" s="50"/>
      <c r="LX71" s="50"/>
      <c r="LY71" s="50"/>
      <c r="LZ71" s="127"/>
      <c r="MA71" s="34"/>
      <c r="MB71" s="34"/>
      <c r="MC71" s="34"/>
      <c r="MD71" s="127"/>
      <c r="ME71" s="40"/>
      <c r="MF71" s="50"/>
      <c r="MG71" s="50"/>
      <c r="MH71" s="127"/>
      <c r="MI71" s="40"/>
      <c r="MJ71" s="50"/>
      <c r="MK71" s="50"/>
      <c r="ML71" s="127"/>
      <c r="MM71" s="34"/>
      <c r="MN71" s="34"/>
      <c r="MO71" s="34"/>
      <c r="MP71" s="127"/>
      <c r="MQ71" s="33"/>
      <c r="MR71" s="33"/>
      <c r="MS71" s="33"/>
      <c r="MT71" s="127"/>
      <c r="MU71" s="34"/>
      <c r="MV71" s="34"/>
      <c r="MW71" s="34"/>
      <c r="MX71" s="124"/>
      <c r="MY71" s="34"/>
      <c r="MZ71" s="33"/>
      <c r="NA71" s="33"/>
      <c r="NB71" s="124"/>
      <c r="NC71" s="52">
        <f t="shared" si="4"/>
        <v>345750</v>
      </c>
      <c r="ND71" s="52">
        <f t="shared" si="4"/>
        <v>345750</v>
      </c>
      <c r="NE71" s="52">
        <f t="shared" si="4"/>
        <v>225619</v>
      </c>
      <c r="NF71" s="53"/>
      <c r="NG71" s="33"/>
      <c r="NH71" s="33"/>
      <c r="NI71" s="127"/>
      <c r="NJ71" s="34"/>
      <c r="NK71" s="33"/>
      <c r="NL71" s="33"/>
      <c r="NM71" s="127"/>
      <c r="NN71" s="33"/>
      <c r="NO71" s="33"/>
      <c r="NP71" s="33"/>
      <c r="NQ71" s="127"/>
      <c r="NR71" s="34"/>
      <c r="NS71" s="34"/>
      <c r="NT71" s="34"/>
      <c r="NU71" s="127"/>
      <c r="NV71" s="34"/>
      <c r="NW71" s="33"/>
      <c r="NX71" s="33"/>
      <c r="NY71" s="127"/>
      <c r="NZ71" s="34"/>
      <c r="OA71" s="34"/>
      <c r="OB71" s="33"/>
      <c r="OC71" s="127"/>
      <c r="OD71" s="34"/>
      <c r="OE71" s="34"/>
      <c r="OF71" s="33"/>
      <c r="OG71" s="127"/>
      <c r="OH71" s="34"/>
      <c r="OI71" s="34"/>
      <c r="OJ71" s="33"/>
      <c r="OK71" s="127"/>
      <c r="OL71" s="34"/>
      <c r="OM71" s="34"/>
      <c r="ON71" s="32"/>
      <c r="OO71" s="127"/>
      <c r="OP71" s="34"/>
      <c r="OQ71" s="34"/>
      <c r="OR71" s="34"/>
      <c r="OS71" s="127"/>
      <c r="OT71" s="34"/>
      <c r="OU71" s="34"/>
      <c r="OV71" s="32"/>
      <c r="OW71" s="127"/>
      <c r="OX71" s="34"/>
      <c r="OY71" s="34"/>
      <c r="OZ71" s="33"/>
      <c r="PA71" s="127"/>
      <c r="PB71" s="34"/>
      <c r="PC71" s="34"/>
      <c r="PD71" s="33"/>
      <c r="PE71" s="127"/>
      <c r="PF71" s="34"/>
      <c r="PG71" s="34"/>
      <c r="PH71" s="33"/>
      <c r="PI71" s="127"/>
      <c r="PJ71" s="34"/>
      <c r="PK71" s="33"/>
      <c r="PL71" s="32"/>
      <c r="PM71" s="127"/>
      <c r="PN71" s="34"/>
      <c r="PO71" s="33"/>
      <c r="PP71" s="33"/>
      <c r="PQ71" s="127"/>
      <c r="PR71" s="34">
        <v>345750</v>
      </c>
      <c r="PS71" s="34">
        <v>345750</v>
      </c>
      <c r="PT71" s="34">
        <v>225619</v>
      </c>
      <c r="PU71" s="127"/>
      <c r="PV71" s="34"/>
      <c r="PW71" s="34"/>
      <c r="PX71" s="33"/>
      <c r="PY71" s="124"/>
      <c r="PZ71" s="55">
        <f t="shared" si="5"/>
        <v>0</v>
      </c>
      <c r="QA71" s="55">
        <f t="shared" si="5"/>
        <v>0</v>
      </c>
      <c r="QB71" s="55">
        <f t="shared" si="5"/>
        <v>0</v>
      </c>
      <c r="QC71" s="53"/>
      <c r="QD71" s="53"/>
      <c r="QE71" s="32"/>
      <c r="QF71" s="127"/>
      <c r="QG71" s="34"/>
      <c r="QH71" s="34"/>
      <c r="QI71" s="34"/>
      <c r="QJ71" s="124"/>
      <c r="QK71" s="56"/>
      <c r="QL71" s="63"/>
      <c r="QM71" s="32"/>
      <c r="QN71" s="127"/>
      <c r="QO71" s="50"/>
      <c r="QP71" s="50"/>
      <c r="QQ71" s="50"/>
      <c r="QR71" s="120"/>
      <c r="QS71" s="34"/>
      <c r="QT71" s="34"/>
      <c r="QU71" s="34"/>
      <c r="QV71" s="124"/>
      <c r="QW71" s="34"/>
      <c r="QX71" s="34"/>
      <c r="QY71" s="32"/>
      <c r="QZ71" s="124"/>
      <c r="RA71" s="53"/>
      <c r="RB71" s="53"/>
      <c r="RC71" s="53"/>
      <c r="RD71" s="120"/>
      <c r="RE71" s="40"/>
      <c r="RF71" s="40"/>
      <c r="RG71" s="40"/>
      <c r="RH71" s="120"/>
      <c r="RI71" s="40"/>
      <c r="RJ71" s="40"/>
      <c r="RK71" s="40"/>
      <c r="RL71" s="120"/>
      <c r="RM71" s="40"/>
      <c r="RN71" s="33"/>
      <c r="RO71" s="32"/>
      <c r="RP71" s="124"/>
      <c r="RQ71" s="34"/>
      <c r="RR71" s="34"/>
      <c r="RS71" s="32"/>
      <c r="RT71" s="124"/>
      <c r="RU71" s="40"/>
      <c r="RV71" s="40"/>
      <c r="RW71" s="40"/>
      <c r="RX71" s="120"/>
      <c r="RY71" s="40"/>
      <c r="RZ71" s="40"/>
      <c r="SA71" s="32"/>
      <c r="SB71" s="124"/>
      <c r="SC71" s="40"/>
      <c r="SD71" s="40"/>
      <c r="SE71" s="32"/>
      <c r="SF71" s="124"/>
      <c r="SG71" s="40"/>
      <c r="SH71" s="40"/>
      <c r="SI71" s="32"/>
      <c r="SJ71" s="119"/>
      <c r="SK71" s="58"/>
      <c r="SL71" s="58"/>
      <c r="SM71" s="58"/>
      <c r="SN71" s="59"/>
      <c r="SO71" s="59"/>
      <c r="SP71" s="58"/>
      <c r="SQ71" s="58"/>
      <c r="SR71" s="58"/>
      <c r="SS71" s="58"/>
      <c r="ST71" s="58"/>
      <c r="SU71" s="58"/>
      <c r="SV71" s="58"/>
      <c r="SW71" s="58"/>
      <c r="SX71" s="58"/>
      <c r="SY71" s="58"/>
      <c r="SZ71" s="58"/>
      <c r="TA71" s="58"/>
      <c r="TB71" s="58"/>
      <c r="TC71" s="58"/>
      <c r="TD71" s="59"/>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5"/>
      <c r="WI71" s="5"/>
      <c r="WJ71" s="5"/>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row>
    <row r="72" spans="1:909" x14ac:dyDescent="0.25">
      <c r="A72" s="29" t="s">
        <v>427</v>
      </c>
      <c r="B72" s="30">
        <f t="shared" si="6"/>
        <v>7015935.3100000005</v>
      </c>
      <c r="C72" s="30">
        <f t="shared" si="6"/>
        <v>7015935.3100000005</v>
      </c>
      <c r="D72" s="30">
        <f t="shared" si="0"/>
        <v>5202222.1900000004</v>
      </c>
      <c r="E72" s="31">
        <f t="shared" si="2"/>
        <v>6877635.3100000005</v>
      </c>
      <c r="F72" s="31">
        <f t="shared" si="2"/>
        <v>6877635.3100000005</v>
      </c>
      <c r="G72" s="31">
        <f t="shared" si="2"/>
        <v>5099280.3100000005</v>
      </c>
      <c r="H72" s="36">
        <v>5654600</v>
      </c>
      <c r="I72" s="36">
        <v>5654600</v>
      </c>
      <c r="J72" s="33">
        <v>4240952</v>
      </c>
      <c r="K72" s="124"/>
      <c r="L72" s="34"/>
      <c r="M72" s="34"/>
      <c r="N72" s="34"/>
      <c r="O72" s="124"/>
      <c r="P72" s="36">
        <v>1223035.31</v>
      </c>
      <c r="Q72" s="36">
        <v>1223035.31</v>
      </c>
      <c r="R72" s="60">
        <v>858328.31</v>
      </c>
      <c r="S72" s="124"/>
      <c r="T72" s="34"/>
      <c r="U72" s="34"/>
      <c r="V72" s="34"/>
      <c r="W72" s="124"/>
      <c r="X72" s="38">
        <f t="shared" si="3"/>
        <v>0</v>
      </c>
      <c r="Y72" s="38">
        <f t="shared" si="3"/>
        <v>0</v>
      </c>
      <c r="Z72" s="38">
        <f t="shared" si="3"/>
        <v>0</v>
      </c>
      <c r="AA72" s="32"/>
      <c r="AB72" s="33"/>
      <c r="AC72" s="33"/>
      <c r="AD72" s="124"/>
      <c r="AE72" s="34"/>
      <c r="AF72" s="33"/>
      <c r="AG72" s="33"/>
      <c r="AH72" s="124"/>
      <c r="AI72" s="33"/>
      <c r="AJ72" s="33"/>
      <c r="AK72" s="33"/>
      <c r="AL72" s="124"/>
      <c r="AM72" s="33"/>
      <c r="AN72" s="33"/>
      <c r="AO72" s="33"/>
      <c r="AP72" s="124"/>
      <c r="AQ72" s="34"/>
      <c r="AR72" s="34"/>
      <c r="AS72" s="34"/>
      <c r="AT72" s="124"/>
      <c r="AU72" s="33"/>
      <c r="AV72" s="33"/>
      <c r="AW72" s="33"/>
      <c r="AX72" s="124"/>
      <c r="AY72" s="34"/>
      <c r="AZ72" s="34"/>
      <c r="BA72" s="34"/>
      <c r="BB72" s="124"/>
      <c r="BC72" s="33"/>
      <c r="BD72" s="33"/>
      <c r="BE72" s="33"/>
      <c r="BF72" s="124"/>
      <c r="BG72" s="33"/>
      <c r="BH72" s="33"/>
      <c r="BI72" s="33"/>
      <c r="BJ72" s="124"/>
      <c r="BK72" s="34"/>
      <c r="BL72" s="34"/>
      <c r="BM72" s="34"/>
      <c r="BN72" s="124"/>
      <c r="BO72" s="33"/>
      <c r="BP72" s="33"/>
      <c r="BQ72" s="61"/>
      <c r="BR72" s="124"/>
      <c r="BS72" s="34"/>
      <c r="BT72" s="34"/>
      <c r="BU72" s="34"/>
      <c r="BV72" s="124"/>
      <c r="BW72" s="34"/>
      <c r="BX72" s="34"/>
      <c r="BY72" s="34"/>
      <c r="BZ72" s="124"/>
      <c r="CA72" s="34"/>
      <c r="CB72" s="34"/>
      <c r="CC72" s="34"/>
      <c r="CD72" s="124"/>
      <c r="CE72" s="33"/>
      <c r="CF72" s="33"/>
      <c r="CG72" s="33"/>
      <c r="CH72" s="124"/>
      <c r="CI72" s="33"/>
      <c r="CJ72" s="33"/>
      <c r="CK72" s="33"/>
      <c r="CL72" s="124"/>
      <c r="CM72" s="34"/>
      <c r="CN72" s="34"/>
      <c r="CO72" s="34"/>
      <c r="CP72" s="119"/>
      <c r="CQ72" s="34"/>
      <c r="CR72" s="34"/>
      <c r="CS72" s="34"/>
      <c r="CT72" s="119"/>
      <c r="CU72" s="34"/>
      <c r="CV72" s="33"/>
      <c r="CW72" s="33"/>
      <c r="CX72" s="124"/>
      <c r="CY72" s="41"/>
      <c r="CZ72" s="41"/>
      <c r="DA72" s="33"/>
      <c r="DB72" s="124"/>
      <c r="DC72" s="34"/>
      <c r="DD72" s="33"/>
      <c r="DE72" s="32"/>
      <c r="DF72" s="124"/>
      <c r="DG72" s="34"/>
      <c r="DH72" s="33"/>
      <c r="DI72" s="32"/>
      <c r="DJ72" s="124"/>
      <c r="DK72" s="34"/>
      <c r="DL72" s="33"/>
      <c r="DM72" s="32"/>
      <c r="DN72" s="124"/>
      <c r="DO72" s="33"/>
      <c r="DP72" s="33"/>
      <c r="DQ72" s="32"/>
      <c r="DR72" s="124"/>
      <c r="DS72" s="34"/>
      <c r="DT72" s="34"/>
      <c r="DU72" s="34"/>
      <c r="DV72" s="120"/>
      <c r="DW72" s="33"/>
      <c r="DX72" s="33"/>
      <c r="DY72" s="33"/>
      <c r="DZ72" s="124"/>
      <c r="EA72" s="33"/>
      <c r="EB72" s="33"/>
      <c r="EC72" s="33"/>
      <c r="ED72" s="124"/>
      <c r="EE72" s="33"/>
      <c r="EF72" s="33"/>
      <c r="EG72" s="33"/>
      <c r="EH72" s="124"/>
      <c r="EI72" s="32"/>
      <c r="EJ72" s="32"/>
      <c r="EK72" s="32"/>
      <c r="EL72" s="124"/>
      <c r="EM72" s="34"/>
      <c r="EN72" s="34"/>
      <c r="EO72" s="34"/>
      <c r="EP72" s="124"/>
      <c r="EQ72" s="34"/>
      <c r="ER72" s="34"/>
      <c r="ES72" s="34"/>
      <c r="ET72" s="120"/>
      <c r="EU72" s="33"/>
      <c r="EV72" s="33"/>
      <c r="EW72" s="33"/>
      <c r="EX72" s="124"/>
      <c r="EY72" s="34"/>
      <c r="EZ72" s="34"/>
      <c r="FA72" s="34"/>
      <c r="FB72" s="124"/>
      <c r="FC72" s="33"/>
      <c r="FD72" s="33"/>
      <c r="FE72" s="32"/>
      <c r="FF72" s="124"/>
      <c r="FG72" s="40"/>
      <c r="FH72" s="40"/>
      <c r="FI72" s="40"/>
      <c r="FJ72" s="124"/>
      <c r="FK72" s="40"/>
      <c r="FL72" s="40"/>
      <c r="FM72" s="40"/>
      <c r="FN72" s="124"/>
      <c r="FO72" s="33"/>
      <c r="FP72" s="33"/>
      <c r="FQ72" s="32"/>
      <c r="FR72" s="124"/>
      <c r="FS72" s="33"/>
      <c r="FT72" s="33"/>
      <c r="FU72" s="33"/>
      <c r="FV72" s="124"/>
      <c r="FW72" s="34"/>
      <c r="FX72" s="34"/>
      <c r="FY72" s="39"/>
      <c r="FZ72" s="124"/>
      <c r="GA72" s="33"/>
      <c r="GB72" s="33"/>
      <c r="GC72" s="32"/>
      <c r="GD72" s="124"/>
      <c r="GE72" s="32"/>
      <c r="GF72" s="32"/>
      <c r="GG72" s="32"/>
      <c r="GH72" s="124"/>
      <c r="GI72" s="32"/>
      <c r="GJ72" s="32"/>
      <c r="GK72" s="32"/>
      <c r="GL72" s="130"/>
      <c r="GM72" s="33"/>
      <c r="GN72" s="33"/>
      <c r="GO72" s="33"/>
      <c r="GP72" s="124"/>
      <c r="GQ72" s="40"/>
      <c r="GR72" s="37"/>
      <c r="GS72" s="73"/>
      <c r="GT72" s="124"/>
      <c r="GU72" s="34"/>
      <c r="GV72" s="33"/>
      <c r="GW72" s="32"/>
      <c r="GX72" s="130"/>
      <c r="GY72" s="33"/>
      <c r="GZ72" s="33"/>
      <c r="HA72" s="33"/>
      <c r="HB72" s="130"/>
      <c r="HC72" s="34"/>
      <c r="HD72" s="34"/>
      <c r="HE72" s="34"/>
      <c r="HF72" s="124"/>
      <c r="HG72" s="33"/>
      <c r="HH72" s="33"/>
      <c r="HI72" s="33"/>
      <c r="HJ72" s="124"/>
      <c r="HK72" s="33"/>
      <c r="HL72" s="33"/>
      <c r="HM72" s="32"/>
      <c r="HN72" s="124"/>
      <c r="HO72" s="32"/>
      <c r="HP72" s="32"/>
      <c r="HQ72" s="32"/>
      <c r="HR72" s="124"/>
      <c r="HS72" s="34"/>
      <c r="HT72" s="33"/>
      <c r="HU72" s="32"/>
      <c r="HV72" s="124"/>
      <c r="HW72" s="34"/>
      <c r="HX72" s="34"/>
      <c r="HY72" s="34"/>
      <c r="HZ72" s="124"/>
      <c r="IA72" s="34"/>
      <c r="IB72" s="34"/>
      <c r="IC72" s="34"/>
      <c r="ID72" s="119"/>
      <c r="IE72" s="34"/>
      <c r="IF72" s="32"/>
      <c r="IG72" s="32"/>
      <c r="IH72" s="124"/>
      <c r="II72" s="34"/>
      <c r="IJ72" s="33"/>
      <c r="IK72" s="33"/>
      <c r="IL72" s="124"/>
      <c r="IM72" s="33"/>
      <c r="IN72" s="33"/>
      <c r="IO72" s="33"/>
      <c r="IP72" s="124"/>
      <c r="IQ72" s="45"/>
      <c r="IR72" s="46"/>
      <c r="IS72" s="33"/>
      <c r="IT72" s="127"/>
      <c r="IU72" s="33"/>
      <c r="IV72" s="33"/>
      <c r="IW72" s="33"/>
      <c r="IX72" s="124"/>
      <c r="IY72" s="34"/>
      <c r="IZ72" s="33"/>
      <c r="JA72" s="33"/>
      <c r="JB72" s="127"/>
      <c r="JC72" s="34"/>
      <c r="JD72" s="34"/>
      <c r="JE72" s="34"/>
      <c r="JF72" s="124"/>
      <c r="JG72" s="34"/>
      <c r="JH72" s="34"/>
      <c r="JI72" s="33"/>
      <c r="JJ72" s="127"/>
      <c r="JK72" s="34"/>
      <c r="JL72" s="34"/>
      <c r="JM72" s="34"/>
      <c r="JN72" s="127"/>
      <c r="JO72" s="34"/>
      <c r="JP72" s="34"/>
      <c r="JQ72" s="34"/>
      <c r="JR72" s="119"/>
      <c r="JS72" s="33"/>
      <c r="JT72" s="33"/>
      <c r="JU72" s="33"/>
      <c r="JV72" s="127"/>
      <c r="JW72" s="34"/>
      <c r="JX72" s="33"/>
      <c r="JY72" s="33"/>
      <c r="JZ72" s="127"/>
      <c r="KA72" s="34"/>
      <c r="KB72" s="32"/>
      <c r="KC72" s="32"/>
      <c r="KD72" s="127"/>
      <c r="KE72" s="50"/>
      <c r="KF72" s="50"/>
      <c r="KG72" s="50"/>
      <c r="KH72" s="127"/>
      <c r="KI72" s="34"/>
      <c r="KJ72" s="34"/>
      <c r="KK72" s="34"/>
      <c r="KL72" s="127"/>
      <c r="KM72" s="34"/>
      <c r="KN72" s="36"/>
      <c r="KO72" s="32"/>
      <c r="KP72" s="127"/>
      <c r="KQ72" s="50"/>
      <c r="KR72" s="50"/>
      <c r="KS72" s="50"/>
      <c r="KT72" s="127"/>
      <c r="KU72" s="50"/>
      <c r="KV72" s="50"/>
      <c r="KW72" s="50"/>
      <c r="KX72" s="127"/>
      <c r="KY72" s="34"/>
      <c r="KZ72" s="34"/>
      <c r="LA72" s="33"/>
      <c r="LB72" s="127"/>
      <c r="LC72" s="34"/>
      <c r="LD72" s="39"/>
      <c r="LE72" s="34"/>
      <c r="LF72" s="127"/>
      <c r="LG72" s="34"/>
      <c r="LH72" s="34"/>
      <c r="LI72" s="33"/>
      <c r="LJ72" s="127"/>
      <c r="LK72" s="34"/>
      <c r="LL72" s="33"/>
      <c r="LM72" s="32"/>
      <c r="LN72" s="127"/>
      <c r="LO72" s="34"/>
      <c r="LP72" s="33"/>
      <c r="LQ72" s="33"/>
      <c r="LR72" s="127"/>
      <c r="LS72" s="50"/>
      <c r="LT72" s="50"/>
      <c r="LU72" s="50"/>
      <c r="LV72" s="127"/>
      <c r="LW72" s="50"/>
      <c r="LX72" s="50"/>
      <c r="LY72" s="50"/>
      <c r="LZ72" s="127"/>
      <c r="MA72" s="34"/>
      <c r="MB72" s="34"/>
      <c r="MC72" s="34"/>
      <c r="MD72" s="127"/>
      <c r="ME72" s="40"/>
      <c r="MF72" s="50"/>
      <c r="MG72" s="50"/>
      <c r="MH72" s="127"/>
      <c r="MI72" s="40"/>
      <c r="MJ72" s="50"/>
      <c r="MK72" s="50"/>
      <c r="ML72" s="127"/>
      <c r="MM72" s="34"/>
      <c r="MN72" s="34"/>
      <c r="MO72" s="34"/>
      <c r="MP72" s="127"/>
      <c r="MQ72" s="33"/>
      <c r="MR72" s="33"/>
      <c r="MS72" s="33"/>
      <c r="MT72" s="127"/>
      <c r="MU72" s="34"/>
      <c r="MV72" s="34"/>
      <c r="MW72" s="34"/>
      <c r="MX72" s="124"/>
      <c r="MY72" s="34"/>
      <c r="MZ72" s="33"/>
      <c r="NA72" s="33"/>
      <c r="NB72" s="124"/>
      <c r="NC72" s="52">
        <f t="shared" si="4"/>
        <v>138300</v>
      </c>
      <c r="ND72" s="52">
        <f t="shared" si="4"/>
        <v>138300</v>
      </c>
      <c r="NE72" s="52">
        <f t="shared" si="4"/>
        <v>102941.88</v>
      </c>
      <c r="NF72" s="53"/>
      <c r="NG72" s="33"/>
      <c r="NH72" s="33"/>
      <c r="NI72" s="127"/>
      <c r="NJ72" s="34"/>
      <c r="NK72" s="33"/>
      <c r="NL72" s="33"/>
      <c r="NM72" s="127"/>
      <c r="NN72" s="33"/>
      <c r="NO72" s="33"/>
      <c r="NP72" s="33"/>
      <c r="NQ72" s="127"/>
      <c r="NR72" s="34"/>
      <c r="NS72" s="34"/>
      <c r="NT72" s="34"/>
      <c r="NU72" s="127"/>
      <c r="NV72" s="34"/>
      <c r="NW72" s="33"/>
      <c r="NX72" s="33"/>
      <c r="NY72" s="127"/>
      <c r="NZ72" s="34"/>
      <c r="OA72" s="34"/>
      <c r="OB72" s="33"/>
      <c r="OC72" s="127"/>
      <c r="OD72" s="34"/>
      <c r="OE72" s="34"/>
      <c r="OF72" s="33"/>
      <c r="OG72" s="127"/>
      <c r="OH72" s="34"/>
      <c r="OI72" s="34"/>
      <c r="OJ72" s="33"/>
      <c r="OK72" s="127"/>
      <c r="OL72" s="34"/>
      <c r="OM72" s="34"/>
      <c r="ON72" s="32"/>
      <c r="OO72" s="127"/>
      <c r="OP72" s="34"/>
      <c r="OQ72" s="34"/>
      <c r="OR72" s="34"/>
      <c r="OS72" s="127"/>
      <c r="OT72" s="34"/>
      <c r="OU72" s="34"/>
      <c r="OV72" s="32"/>
      <c r="OW72" s="127"/>
      <c r="OX72" s="34"/>
      <c r="OY72" s="34"/>
      <c r="OZ72" s="33"/>
      <c r="PA72" s="127"/>
      <c r="PB72" s="34"/>
      <c r="PC72" s="34"/>
      <c r="PD72" s="33"/>
      <c r="PE72" s="127"/>
      <c r="PF72" s="34"/>
      <c r="PG72" s="34"/>
      <c r="PH72" s="33"/>
      <c r="PI72" s="127"/>
      <c r="PJ72" s="34"/>
      <c r="PK72" s="33"/>
      <c r="PL72" s="32"/>
      <c r="PM72" s="127"/>
      <c r="PN72" s="34"/>
      <c r="PO72" s="33"/>
      <c r="PP72" s="33"/>
      <c r="PQ72" s="127"/>
      <c r="PR72" s="34">
        <v>138300</v>
      </c>
      <c r="PS72" s="34">
        <v>138300</v>
      </c>
      <c r="PT72" s="34">
        <v>102941.88</v>
      </c>
      <c r="PU72" s="127"/>
      <c r="PV72" s="34"/>
      <c r="PW72" s="34"/>
      <c r="PX72" s="33"/>
      <c r="PY72" s="124"/>
      <c r="PZ72" s="55">
        <f t="shared" si="5"/>
        <v>0</v>
      </c>
      <c r="QA72" s="55">
        <f t="shared" si="5"/>
        <v>0</v>
      </c>
      <c r="QB72" s="55">
        <f t="shared" si="5"/>
        <v>0</v>
      </c>
      <c r="QC72" s="53"/>
      <c r="QD72" s="53"/>
      <c r="QE72" s="32"/>
      <c r="QF72" s="127"/>
      <c r="QG72" s="34"/>
      <c r="QH72" s="34"/>
      <c r="QI72" s="34"/>
      <c r="QJ72" s="124"/>
      <c r="QK72" s="56"/>
      <c r="QL72" s="63"/>
      <c r="QM72" s="32"/>
      <c r="QN72" s="127"/>
      <c r="QO72" s="50"/>
      <c r="QP72" s="50"/>
      <c r="QQ72" s="50"/>
      <c r="QR72" s="120"/>
      <c r="QS72" s="34"/>
      <c r="QT72" s="34"/>
      <c r="QU72" s="34"/>
      <c r="QV72" s="124"/>
      <c r="QW72" s="34"/>
      <c r="QX72" s="34"/>
      <c r="QY72" s="32"/>
      <c r="QZ72" s="124"/>
      <c r="RA72" s="53"/>
      <c r="RB72" s="53"/>
      <c r="RC72" s="53"/>
      <c r="RD72" s="120"/>
      <c r="RE72" s="40"/>
      <c r="RF72" s="40"/>
      <c r="RG72" s="40"/>
      <c r="RH72" s="120"/>
      <c r="RI72" s="40"/>
      <c r="RJ72" s="40"/>
      <c r="RK72" s="40"/>
      <c r="RL72" s="120"/>
      <c r="RM72" s="40"/>
      <c r="RN72" s="33"/>
      <c r="RO72" s="32"/>
      <c r="RP72" s="124"/>
      <c r="RQ72" s="34"/>
      <c r="RR72" s="34"/>
      <c r="RS72" s="32"/>
      <c r="RT72" s="124"/>
      <c r="RU72" s="40"/>
      <c r="RV72" s="40"/>
      <c r="RW72" s="40"/>
      <c r="RX72" s="120"/>
      <c r="RY72" s="40"/>
      <c r="RZ72" s="40"/>
      <c r="SA72" s="32"/>
      <c r="SB72" s="124"/>
      <c r="SC72" s="40"/>
      <c r="SD72" s="40"/>
      <c r="SE72" s="32"/>
      <c r="SF72" s="124"/>
      <c r="SG72" s="40"/>
      <c r="SH72" s="40"/>
      <c r="SI72" s="32"/>
      <c r="SJ72" s="119"/>
      <c r="SK72" s="58"/>
      <c r="SL72" s="58"/>
      <c r="SM72" s="58"/>
      <c r="SN72" s="59"/>
      <c r="SO72" s="59"/>
      <c r="SP72" s="58"/>
      <c r="SQ72" s="58"/>
      <c r="SR72" s="58"/>
      <c r="SS72" s="58"/>
      <c r="ST72" s="58"/>
      <c r="SU72" s="58"/>
      <c r="SV72" s="58"/>
      <c r="SW72" s="58"/>
      <c r="SX72" s="58"/>
      <c r="SY72" s="58"/>
      <c r="SZ72" s="58"/>
      <c r="TA72" s="58"/>
      <c r="TB72" s="58"/>
      <c r="TC72" s="58"/>
      <c r="TD72" s="59"/>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5"/>
      <c r="WI72" s="5"/>
      <c r="WJ72" s="5"/>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row>
    <row r="73" spans="1:909" x14ac:dyDescent="0.25">
      <c r="A73" s="17" t="s">
        <v>428</v>
      </c>
      <c r="B73" s="30">
        <f t="shared" ref="B73:D104" si="7">E73+X73+NC73+PZ73</f>
        <v>462271226.29999995</v>
      </c>
      <c r="C73" s="30">
        <f t="shared" si="7"/>
        <v>462271226.29999995</v>
      </c>
      <c r="D73" s="30">
        <f t="shared" si="7"/>
        <v>317850274.70999998</v>
      </c>
      <c r="E73" s="31">
        <f t="shared" si="2"/>
        <v>159663137.31999999</v>
      </c>
      <c r="F73" s="31">
        <f t="shared" si="2"/>
        <v>159663137.31999999</v>
      </c>
      <c r="G73" s="31">
        <f t="shared" si="2"/>
        <v>118813595.31999999</v>
      </c>
      <c r="H73" s="36">
        <v>122900600</v>
      </c>
      <c r="I73" s="36">
        <v>122900600</v>
      </c>
      <c r="J73" s="33">
        <v>92175452</v>
      </c>
      <c r="K73" s="124"/>
      <c r="L73" s="34"/>
      <c r="M73" s="34"/>
      <c r="N73" s="34"/>
      <c r="O73" s="124"/>
      <c r="P73" s="36">
        <v>36762537.32</v>
      </c>
      <c r="Q73" s="36">
        <v>36762537.32</v>
      </c>
      <c r="R73" s="60">
        <v>26638143.32</v>
      </c>
      <c r="S73" s="124"/>
      <c r="T73" s="34"/>
      <c r="U73" s="34"/>
      <c r="V73" s="34"/>
      <c r="W73" s="124"/>
      <c r="X73" s="38">
        <f t="shared" si="3"/>
        <v>79131547.929999992</v>
      </c>
      <c r="Y73" s="38">
        <f t="shared" si="3"/>
        <v>79131547.929999992</v>
      </c>
      <c r="Z73" s="38">
        <f t="shared" si="3"/>
        <v>34106726.259999998</v>
      </c>
      <c r="AA73" s="32"/>
      <c r="AB73" s="33"/>
      <c r="AC73" s="33"/>
      <c r="AD73" s="124"/>
      <c r="AE73" s="34"/>
      <c r="AF73" s="33"/>
      <c r="AG73" s="33"/>
      <c r="AH73" s="124"/>
      <c r="AI73" s="33">
        <v>268182</v>
      </c>
      <c r="AJ73" s="33">
        <v>268182</v>
      </c>
      <c r="AK73" s="33">
        <v>268182</v>
      </c>
      <c r="AL73" s="124"/>
      <c r="AM73" s="33"/>
      <c r="AN73" s="33"/>
      <c r="AO73" s="33"/>
      <c r="AP73" s="124"/>
      <c r="AQ73" s="34"/>
      <c r="AR73" s="34"/>
      <c r="AS73" s="34"/>
      <c r="AT73" s="124"/>
      <c r="AU73" s="33">
        <v>7444310</v>
      </c>
      <c r="AV73" s="33">
        <v>7444310</v>
      </c>
      <c r="AW73" s="33">
        <v>5798668.1299999999</v>
      </c>
      <c r="AX73" s="124"/>
      <c r="AY73" s="34"/>
      <c r="AZ73" s="34"/>
      <c r="BA73" s="34"/>
      <c r="BB73" s="124"/>
      <c r="BC73" s="33">
        <v>11300000</v>
      </c>
      <c r="BD73" s="33">
        <v>11300000</v>
      </c>
      <c r="BE73" s="33">
        <v>5000000</v>
      </c>
      <c r="BF73" s="124"/>
      <c r="BG73" s="33"/>
      <c r="BH73" s="33"/>
      <c r="BI73" s="33"/>
      <c r="BJ73" s="124"/>
      <c r="BK73" s="34">
        <v>589000</v>
      </c>
      <c r="BL73" s="34">
        <v>589000</v>
      </c>
      <c r="BM73" s="34">
        <v>0</v>
      </c>
      <c r="BN73" s="124"/>
      <c r="BO73" s="33">
        <v>8000000</v>
      </c>
      <c r="BP73" s="33">
        <v>8000000</v>
      </c>
      <c r="BQ73" s="61">
        <v>7024415.7599999998</v>
      </c>
      <c r="BR73" s="124"/>
      <c r="BS73" s="34">
        <v>9610325.5</v>
      </c>
      <c r="BT73" s="34">
        <v>9610325.5</v>
      </c>
      <c r="BU73" s="34">
        <v>5817346.29</v>
      </c>
      <c r="BV73" s="124"/>
      <c r="BW73" s="34">
        <v>506940</v>
      </c>
      <c r="BX73" s="34">
        <v>506940</v>
      </c>
      <c r="BY73" s="34">
        <v>506940</v>
      </c>
      <c r="BZ73" s="124"/>
      <c r="CA73" s="34"/>
      <c r="CB73" s="34"/>
      <c r="CC73" s="34"/>
      <c r="CD73" s="124"/>
      <c r="CE73" s="62"/>
      <c r="CF73" s="62"/>
      <c r="CG73" s="33"/>
      <c r="CH73" s="124"/>
      <c r="CI73" s="33"/>
      <c r="CJ73" s="33"/>
      <c r="CK73" s="33"/>
      <c r="CL73" s="124"/>
      <c r="CM73" s="34"/>
      <c r="CN73" s="34"/>
      <c r="CO73" s="34"/>
      <c r="CP73" s="119"/>
      <c r="CQ73" s="34"/>
      <c r="CR73" s="34"/>
      <c r="CS73" s="34"/>
      <c r="CT73" s="119"/>
      <c r="CU73" s="34">
        <v>902300</v>
      </c>
      <c r="CV73" s="33">
        <v>902300</v>
      </c>
      <c r="CW73" s="33">
        <v>676725</v>
      </c>
      <c r="CX73" s="124"/>
      <c r="CY73" s="41"/>
      <c r="CZ73" s="41"/>
      <c r="DA73" s="33"/>
      <c r="DB73" s="124"/>
      <c r="DC73" s="34">
        <v>12995366.57</v>
      </c>
      <c r="DD73" s="33">
        <v>12995366.57</v>
      </c>
      <c r="DE73" s="32">
        <v>4475937.62</v>
      </c>
      <c r="DF73" s="124"/>
      <c r="DG73" s="34"/>
      <c r="DH73" s="33"/>
      <c r="DI73" s="32"/>
      <c r="DJ73" s="124"/>
      <c r="DK73" s="34"/>
      <c r="DL73" s="33"/>
      <c r="DM73" s="32"/>
      <c r="DN73" s="124"/>
      <c r="DO73" s="33">
        <v>1383212.4</v>
      </c>
      <c r="DP73" s="33">
        <v>1383212.4</v>
      </c>
      <c r="DQ73" s="32">
        <v>0</v>
      </c>
      <c r="DR73" s="124"/>
      <c r="DS73" s="34"/>
      <c r="DT73" s="34"/>
      <c r="DU73" s="34"/>
      <c r="DV73" s="120"/>
      <c r="DW73" s="33"/>
      <c r="DX73" s="33"/>
      <c r="DY73" s="33"/>
      <c r="DZ73" s="124"/>
      <c r="EA73" s="33"/>
      <c r="EB73" s="33"/>
      <c r="EC73" s="33"/>
      <c r="ED73" s="124"/>
      <c r="EE73" s="33"/>
      <c r="EF73" s="33"/>
      <c r="EG73" s="33"/>
      <c r="EH73" s="124"/>
      <c r="EI73" s="32"/>
      <c r="EJ73" s="32"/>
      <c r="EK73" s="32"/>
      <c r="EL73" s="124"/>
      <c r="EM73" s="34"/>
      <c r="EN73" s="34"/>
      <c r="EO73" s="34"/>
      <c r="EP73" s="124"/>
      <c r="EQ73" s="34"/>
      <c r="ER73" s="34"/>
      <c r="ES73" s="34"/>
      <c r="ET73" s="120"/>
      <c r="EU73" s="33"/>
      <c r="EV73" s="33"/>
      <c r="EW73" s="33"/>
      <c r="EX73" s="124"/>
      <c r="EY73" s="34"/>
      <c r="EZ73" s="34"/>
      <c r="FA73" s="34"/>
      <c r="FB73" s="124"/>
      <c r="FC73" s="33"/>
      <c r="FD73" s="33"/>
      <c r="FE73" s="32"/>
      <c r="FF73" s="124"/>
      <c r="FG73" s="40">
        <v>1511000.66</v>
      </c>
      <c r="FH73" s="40">
        <v>1511000.66</v>
      </c>
      <c r="FI73" s="40">
        <v>1511000.66</v>
      </c>
      <c r="FJ73" s="124"/>
      <c r="FK73" s="40">
        <v>1152591.3</v>
      </c>
      <c r="FL73" s="40">
        <v>1152591.3</v>
      </c>
      <c r="FM73" s="40">
        <v>1152591.3</v>
      </c>
      <c r="FN73" s="124"/>
      <c r="FO73" s="33"/>
      <c r="FP73" s="33"/>
      <c r="FQ73" s="32"/>
      <c r="FR73" s="124"/>
      <c r="FS73" s="33"/>
      <c r="FT73" s="33"/>
      <c r="FU73" s="33"/>
      <c r="FV73" s="124"/>
      <c r="FW73" s="34"/>
      <c r="FX73" s="34"/>
      <c r="FY73" s="39"/>
      <c r="FZ73" s="124"/>
      <c r="GA73" s="33"/>
      <c r="GB73" s="33"/>
      <c r="GC73" s="32"/>
      <c r="GD73" s="124"/>
      <c r="GE73" s="32"/>
      <c r="GF73" s="32"/>
      <c r="GG73" s="32"/>
      <c r="GH73" s="124"/>
      <c r="GI73" s="62"/>
      <c r="GJ73" s="62"/>
      <c r="GK73" s="32"/>
      <c r="GL73" s="130"/>
      <c r="GM73" s="33"/>
      <c r="GN73" s="33"/>
      <c r="GO73" s="33"/>
      <c r="GP73" s="124"/>
      <c r="GQ73" s="40"/>
      <c r="GR73" s="37"/>
      <c r="GS73" s="32"/>
      <c r="GT73" s="124"/>
      <c r="GU73" s="34"/>
      <c r="GV73" s="33"/>
      <c r="GW73" s="32"/>
      <c r="GX73" s="130"/>
      <c r="GY73" s="33"/>
      <c r="GZ73" s="33"/>
      <c r="HA73" s="33"/>
      <c r="HB73" s="130"/>
      <c r="HC73" s="34"/>
      <c r="HD73" s="34"/>
      <c r="HE73" s="34"/>
      <c r="HF73" s="124"/>
      <c r="HG73" s="33"/>
      <c r="HH73" s="33"/>
      <c r="HI73" s="33"/>
      <c r="HJ73" s="124"/>
      <c r="HK73" s="33">
        <v>24919.5</v>
      </c>
      <c r="HL73" s="33">
        <v>24919.5</v>
      </c>
      <c r="HM73" s="32">
        <v>24919.5</v>
      </c>
      <c r="HN73" s="124"/>
      <c r="HO73" s="32"/>
      <c r="HP73" s="32"/>
      <c r="HQ73" s="32"/>
      <c r="HR73" s="124"/>
      <c r="HS73" s="34"/>
      <c r="HT73" s="33"/>
      <c r="HU73" s="32"/>
      <c r="HV73" s="124"/>
      <c r="HW73" s="34"/>
      <c r="HX73" s="34"/>
      <c r="HY73" s="34"/>
      <c r="HZ73" s="124"/>
      <c r="IA73" s="34"/>
      <c r="IB73" s="34"/>
      <c r="IC73" s="34"/>
      <c r="ID73" s="119"/>
      <c r="IE73" s="34"/>
      <c r="IF73" s="32"/>
      <c r="IG73" s="32"/>
      <c r="IH73" s="124"/>
      <c r="II73" s="34"/>
      <c r="IJ73" s="74"/>
      <c r="IK73" s="33"/>
      <c r="IL73" s="124"/>
      <c r="IM73" s="33">
        <v>3500000</v>
      </c>
      <c r="IN73" s="33">
        <v>3500000</v>
      </c>
      <c r="IO73" s="33">
        <v>1850000</v>
      </c>
      <c r="IP73" s="124"/>
      <c r="IQ73" s="45"/>
      <c r="IR73" s="46"/>
      <c r="IS73" s="33"/>
      <c r="IT73" s="127"/>
      <c r="IU73" s="33"/>
      <c r="IV73" s="33"/>
      <c r="IW73" s="33"/>
      <c r="IX73" s="124"/>
      <c r="IY73" s="34"/>
      <c r="IZ73" s="33"/>
      <c r="JA73" s="33"/>
      <c r="JB73" s="127"/>
      <c r="JC73" s="34"/>
      <c r="JD73" s="34"/>
      <c r="JE73" s="34"/>
      <c r="JF73" s="124"/>
      <c r="JG73" s="34"/>
      <c r="JH73" s="34"/>
      <c r="JI73" s="33"/>
      <c r="JJ73" s="127"/>
      <c r="JK73" s="34"/>
      <c r="JL73" s="34"/>
      <c r="JM73" s="34"/>
      <c r="JN73" s="127"/>
      <c r="JO73" s="34"/>
      <c r="JP73" s="34"/>
      <c r="JQ73" s="34"/>
      <c r="JR73" s="119"/>
      <c r="JS73" s="33"/>
      <c r="JT73" s="33"/>
      <c r="JU73" s="33"/>
      <c r="JV73" s="127"/>
      <c r="JW73" s="34"/>
      <c r="JX73" s="33"/>
      <c r="JY73" s="33"/>
      <c r="JZ73" s="127"/>
      <c r="KA73" s="34"/>
      <c r="KB73" s="32"/>
      <c r="KC73" s="32"/>
      <c r="KD73" s="127"/>
      <c r="KE73" s="50"/>
      <c r="KF73" s="50"/>
      <c r="KG73" s="50"/>
      <c r="KH73" s="127"/>
      <c r="KI73" s="34"/>
      <c r="KJ73" s="34"/>
      <c r="KK73" s="34"/>
      <c r="KL73" s="127"/>
      <c r="KM73" s="34"/>
      <c r="KN73" s="36"/>
      <c r="KO73" s="32"/>
      <c r="KP73" s="127"/>
      <c r="KQ73" s="50"/>
      <c r="KR73" s="50"/>
      <c r="KS73" s="50"/>
      <c r="KT73" s="127"/>
      <c r="KU73" s="50"/>
      <c r="KV73" s="50"/>
      <c r="KW73" s="50"/>
      <c r="KX73" s="127"/>
      <c r="KY73" s="34">
        <v>19943400</v>
      </c>
      <c r="KZ73" s="34">
        <v>19943400</v>
      </c>
      <c r="LA73" s="33">
        <v>0</v>
      </c>
      <c r="LB73" s="127"/>
      <c r="LC73" s="34"/>
      <c r="LD73" s="39"/>
      <c r="LE73" s="34"/>
      <c r="LF73" s="127"/>
      <c r="LG73" s="34"/>
      <c r="LH73" s="34"/>
      <c r="LI73" s="33"/>
      <c r="LJ73" s="127"/>
      <c r="LK73" s="34"/>
      <c r="LL73" s="33"/>
      <c r="LM73" s="32"/>
      <c r="LN73" s="127"/>
      <c r="LO73" s="34"/>
      <c r="LP73" s="33"/>
      <c r="LQ73" s="33"/>
      <c r="LR73" s="127"/>
      <c r="LS73" s="50"/>
      <c r="LT73" s="50"/>
      <c r="LU73" s="50"/>
      <c r="LV73" s="127"/>
      <c r="LW73" s="50"/>
      <c r="LX73" s="50"/>
      <c r="LY73" s="50"/>
      <c r="LZ73" s="127"/>
      <c r="MA73" s="34"/>
      <c r="MB73" s="34"/>
      <c r="MC73" s="34"/>
      <c r="MD73" s="127"/>
      <c r="ME73" s="40"/>
      <c r="MF73" s="50"/>
      <c r="MG73" s="50"/>
      <c r="MH73" s="127"/>
      <c r="MI73" s="40"/>
      <c r="MJ73" s="50"/>
      <c r="MK73" s="50"/>
      <c r="ML73" s="127"/>
      <c r="MM73" s="34"/>
      <c r="MN73" s="34"/>
      <c r="MO73" s="34"/>
      <c r="MP73" s="127"/>
      <c r="MQ73" s="33"/>
      <c r="MR73" s="33"/>
      <c r="MS73" s="33"/>
      <c r="MT73" s="127"/>
      <c r="MU73" s="34"/>
      <c r="MV73" s="34"/>
      <c r="MW73" s="34"/>
      <c r="MX73" s="124"/>
      <c r="MY73" s="34"/>
      <c r="MZ73" s="33"/>
      <c r="NA73" s="33"/>
      <c r="NB73" s="124"/>
      <c r="NC73" s="52">
        <f t="shared" si="4"/>
        <v>205620052.42999998</v>
      </c>
      <c r="ND73" s="52">
        <f t="shared" si="4"/>
        <v>205620052.42999998</v>
      </c>
      <c r="NE73" s="52">
        <f t="shared" si="4"/>
        <v>153149260.79999998</v>
      </c>
      <c r="NF73" s="53">
        <v>129241233.75</v>
      </c>
      <c r="NG73" s="33">
        <v>129241233.75</v>
      </c>
      <c r="NH73" s="33">
        <v>96089702</v>
      </c>
      <c r="NI73" s="127"/>
      <c r="NJ73" s="34"/>
      <c r="NK73" s="33"/>
      <c r="NL73" s="33"/>
      <c r="NM73" s="127"/>
      <c r="NN73" s="33">
        <v>64035190</v>
      </c>
      <c r="NO73" s="33">
        <v>64035190</v>
      </c>
      <c r="NP73" s="33">
        <v>47571005</v>
      </c>
      <c r="NQ73" s="127"/>
      <c r="NR73" s="34">
        <v>4405968</v>
      </c>
      <c r="NS73" s="34">
        <v>4405968</v>
      </c>
      <c r="NT73" s="34">
        <v>3304476</v>
      </c>
      <c r="NU73" s="127"/>
      <c r="NV73" s="34"/>
      <c r="NW73" s="33"/>
      <c r="NX73" s="33"/>
      <c r="NY73" s="127"/>
      <c r="NZ73" s="34">
        <v>466340.6</v>
      </c>
      <c r="OA73" s="34">
        <v>466340.6</v>
      </c>
      <c r="OB73" s="33">
        <v>260357.44</v>
      </c>
      <c r="OC73" s="127"/>
      <c r="OD73" s="34"/>
      <c r="OE73" s="34"/>
      <c r="OF73" s="33"/>
      <c r="OG73" s="127"/>
      <c r="OH73" s="34">
        <v>356976</v>
      </c>
      <c r="OI73" s="34">
        <v>356976</v>
      </c>
      <c r="OJ73" s="33">
        <v>267732</v>
      </c>
      <c r="OK73" s="127"/>
      <c r="OL73" s="34">
        <v>1196689.47</v>
      </c>
      <c r="OM73" s="34">
        <v>1196689.47</v>
      </c>
      <c r="ON73" s="32">
        <v>282069.73</v>
      </c>
      <c r="OO73" s="127"/>
      <c r="OP73" s="34">
        <v>2710000</v>
      </c>
      <c r="OQ73" s="34">
        <v>2710000</v>
      </c>
      <c r="OR73" s="34">
        <v>2630000</v>
      </c>
      <c r="OS73" s="127"/>
      <c r="OT73" s="34">
        <v>2257102.4</v>
      </c>
      <c r="OU73" s="34">
        <v>2257102.4</v>
      </c>
      <c r="OV73" s="32">
        <v>2257102.4</v>
      </c>
      <c r="OW73" s="127"/>
      <c r="OX73" s="34">
        <v>59640</v>
      </c>
      <c r="OY73" s="34">
        <v>59640</v>
      </c>
      <c r="OZ73" s="33">
        <v>59640</v>
      </c>
      <c r="PA73" s="127"/>
      <c r="PB73" s="34">
        <v>9074.4</v>
      </c>
      <c r="PC73" s="34">
        <v>9074.4</v>
      </c>
      <c r="PD73" s="33">
        <v>0</v>
      </c>
      <c r="PE73" s="127"/>
      <c r="PF73" s="34">
        <v>676644.39</v>
      </c>
      <c r="PG73" s="34">
        <v>676644.39</v>
      </c>
      <c r="PH73" s="33">
        <v>425556.23</v>
      </c>
      <c r="PI73" s="127"/>
      <c r="PJ73" s="34">
        <v>202500</v>
      </c>
      <c r="PK73" s="33">
        <v>202500</v>
      </c>
      <c r="PL73" s="32">
        <v>0</v>
      </c>
      <c r="PM73" s="127"/>
      <c r="PN73" s="34"/>
      <c r="PO73" s="33"/>
      <c r="PP73" s="33"/>
      <c r="PQ73" s="127"/>
      <c r="PR73" s="34"/>
      <c r="PS73" s="34"/>
      <c r="PT73" s="34"/>
      <c r="PU73" s="127"/>
      <c r="PV73" s="34">
        <v>2693.42</v>
      </c>
      <c r="PW73" s="34">
        <v>2693.42</v>
      </c>
      <c r="PX73" s="33">
        <v>1620</v>
      </c>
      <c r="PY73" s="124"/>
      <c r="PZ73" s="55">
        <f t="shared" si="5"/>
        <v>17856488.620000001</v>
      </c>
      <c r="QA73" s="55">
        <f t="shared" si="5"/>
        <v>17856488.620000001</v>
      </c>
      <c r="QB73" s="55">
        <f t="shared" si="5"/>
        <v>11780692.33</v>
      </c>
      <c r="QC73" s="53">
        <v>1598653.98</v>
      </c>
      <c r="QD73" s="53">
        <v>1598653.98</v>
      </c>
      <c r="QE73" s="32">
        <v>1198990.3400000001</v>
      </c>
      <c r="QF73" s="127"/>
      <c r="QG73" s="34"/>
      <c r="QH73" s="34"/>
      <c r="QI73" s="34"/>
      <c r="QJ73" s="124"/>
      <c r="QK73" s="56"/>
      <c r="QL73" s="63"/>
      <c r="QM73" s="32"/>
      <c r="QN73" s="127"/>
      <c r="QO73" s="50">
        <v>2702436</v>
      </c>
      <c r="QP73" s="50">
        <v>2702436</v>
      </c>
      <c r="QQ73" s="50">
        <v>1927459.5</v>
      </c>
      <c r="QR73" s="120"/>
      <c r="QS73" s="34">
        <v>8541120</v>
      </c>
      <c r="QT73" s="34">
        <v>8541120</v>
      </c>
      <c r="QU73" s="34">
        <v>8540746.9900000002</v>
      </c>
      <c r="QV73" s="124"/>
      <c r="QW73" s="34">
        <v>503084.4</v>
      </c>
      <c r="QX73" s="34">
        <v>503084.4</v>
      </c>
      <c r="QY73" s="32">
        <v>95395.5</v>
      </c>
      <c r="QZ73" s="124"/>
      <c r="RA73" s="53"/>
      <c r="RB73" s="53"/>
      <c r="RC73" s="53"/>
      <c r="RD73" s="120"/>
      <c r="RE73" s="40"/>
      <c r="RF73" s="40"/>
      <c r="RG73" s="40"/>
      <c r="RH73" s="120"/>
      <c r="RI73" s="40">
        <v>1787343.49</v>
      </c>
      <c r="RJ73" s="40">
        <v>1787343.49</v>
      </c>
      <c r="RK73" s="40">
        <v>0</v>
      </c>
      <c r="RL73" s="120"/>
      <c r="RM73" s="40"/>
      <c r="RN73" s="33"/>
      <c r="RO73" s="32"/>
      <c r="RP73" s="124"/>
      <c r="RQ73" s="34"/>
      <c r="RR73" s="34"/>
      <c r="RS73" s="32"/>
      <c r="RT73" s="124"/>
      <c r="RU73" s="40">
        <v>20000</v>
      </c>
      <c r="RV73" s="40">
        <v>20000</v>
      </c>
      <c r="RW73" s="40">
        <v>18100</v>
      </c>
      <c r="RX73" s="120"/>
      <c r="RY73" s="40">
        <v>2703850.75</v>
      </c>
      <c r="RZ73" s="40">
        <v>2703850.75</v>
      </c>
      <c r="SA73" s="32">
        <v>0</v>
      </c>
      <c r="SB73" s="124"/>
      <c r="SC73" s="40"/>
      <c r="SD73" s="40"/>
      <c r="SE73" s="32"/>
      <c r="SF73" s="124"/>
      <c r="SG73" s="40"/>
      <c r="SH73" s="40"/>
      <c r="SI73" s="32"/>
      <c r="SJ73" s="119"/>
      <c r="SK73" s="58"/>
      <c r="SL73" s="58"/>
      <c r="SM73" s="58"/>
      <c r="SN73" s="59"/>
      <c r="SO73" s="59"/>
      <c r="SP73" s="58"/>
      <c r="SQ73" s="58"/>
      <c r="SR73" s="58"/>
      <c r="SS73" s="58"/>
      <c r="ST73" s="58"/>
      <c r="SU73" s="58"/>
      <c r="SV73" s="58"/>
      <c r="SW73" s="58"/>
      <c r="SX73" s="58"/>
      <c r="SY73" s="58"/>
      <c r="SZ73" s="58"/>
      <c r="TA73" s="58"/>
      <c r="TB73" s="58"/>
      <c r="TC73" s="58"/>
      <c r="TD73" s="59"/>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5"/>
      <c r="WI73" s="5"/>
      <c r="WJ73" s="5"/>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row>
    <row r="74" spans="1:909" x14ac:dyDescent="0.25">
      <c r="A74" s="29" t="s">
        <v>429</v>
      </c>
      <c r="B74" s="30">
        <f t="shared" si="7"/>
        <v>28250775.649999999</v>
      </c>
      <c r="C74" s="30">
        <f t="shared" si="7"/>
        <v>28250775.649999999</v>
      </c>
      <c r="D74" s="30">
        <f t="shared" si="7"/>
        <v>17555111.920000002</v>
      </c>
      <c r="E74" s="31">
        <f t="shared" ref="E74:G137" si="8">H74+P74+T74+L74</f>
        <v>15747084.710000001</v>
      </c>
      <c r="F74" s="31">
        <f t="shared" si="8"/>
        <v>15747084.710000001</v>
      </c>
      <c r="G74" s="31">
        <f t="shared" si="8"/>
        <v>11805168.710000001</v>
      </c>
      <c r="H74" s="36">
        <v>12459200</v>
      </c>
      <c r="I74" s="36">
        <v>12459200</v>
      </c>
      <c r="J74" s="33">
        <v>9344402</v>
      </c>
      <c r="K74" s="124"/>
      <c r="L74" s="34"/>
      <c r="M74" s="34"/>
      <c r="N74" s="34"/>
      <c r="O74" s="124"/>
      <c r="P74" s="36">
        <v>3287884.71</v>
      </c>
      <c r="Q74" s="36">
        <v>3287884.71</v>
      </c>
      <c r="R74" s="60">
        <v>2460766.71</v>
      </c>
      <c r="S74" s="124"/>
      <c r="T74" s="34"/>
      <c r="U74" s="34"/>
      <c r="V74" s="34"/>
      <c r="W74" s="124"/>
      <c r="X74" s="38">
        <f t="shared" ref="X74:Z137" si="9">AA74+AE74+AI74+AM74+AQ74+AU74+BC74+BG74+BO74+BS74+BW74+CA74+CE74+CI74+CU74+CY74+DC74+DK74+DO74+DW74+EI74+EU74+EY74+FC74+FK74+FO74+FS74+GA74+GE74+GI74+GM74+GQ74+GU74+GY74+HC74+HG74+HK74+HO74+HS74+HW74+IE74+II74+IM74+IQ74+IU74+IY74+JG74+JS74+JW74+KA74+KM74+KY74+LC74+LG74+LK74+LO74+ME74+MM74+MQ74+MY74+EM74+FG74+JC74++LS74+DS74+EQ74+JK74+KE74+KQ74+KU74+LW74+AY74+BK74+CM74+CQ74+DG74+EA74+EE74+FW74+IA74+JO74+KI74+MA74+MI74+MU74</f>
        <v>12503690.939999999</v>
      </c>
      <c r="Y74" s="38">
        <f t="shared" si="9"/>
        <v>12503690.939999999</v>
      </c>
      <c r="Z74" s="38">
        <f t="shared" si="9"/>
        <v>5749943.21</v>
      </c>
      <c r="AA74" s="32"/>
      <c r="AB74" s="33"/>
      <c r="AC74" s="33"/>
      <c r="AD74" s="124"/>
      <c r="AE74" s="34"/>
      <c r="AF74" s="33"/>
      <c r="AG74" s="33"/>
      <c r="AH74" s="124"/>
      <c r="AI74" s="33"/>
      <c r="AJ74" s="33"/>
      <c r="AK74" s="33"/>
      <c r="AL74" s="124"/>
      <c r="AM74" s="33"/>
      <c r="AN74" s="33"/>
      <c r="AO74" s="33"/>
      <c r="AP74" s="124"/>
      <c r="AQ74" s="34"/>
      <c r="AR74" s="34"/>
      <c r="AS74" s="34"/>
      <c r="AT74" s="124"/>
      <c r="AU74" s="33"/>
      <c r="AV74" s="33"/>
      <c r="AW74" s="33"/>
      <c r="AX74" s="124"/>
      <c r="AY74" s="34"/>
      <c r="AZ74" s="34"/>
      <c r="BA74" s="34"/>
      <c r="BB74" s="124"/>
      <c r="BC74" s="33"/>
      <c r="BD74" s="33"/>
      <c r="BE74" s="33"/>
      <c r="BF74" s="124"/>
      <c r="BG74" s="33"/>
      <c r="BH74" s="33"/>
      <c r="BI74" s="33"/>
      <c r="BJ74" s="124"/>
      <c r="BK74" s="34"/>
      <c r="BL74" s="34"/>
      <c r="BM74" s="34"/>
      <c r="BN74" s="124"/>
      <c r="BO74" s="33"/>
      <c r="BP74" s="33"/>
      <c r="BQ74" s="61"/>
      <c r="BR74" s="124"/>
      <c r="BS74" s="34"/>
      <c r="BT74" s="34"/>
      <c r="BU74" s="34"/>
      <c r="BV74" s="124"/>
      <c r="BW74" s="34"/>
      <c r="BX74" s="34"/>
      <c r="BY74" s="34"/>
      <c r="BZ74" s="124"/>
      <c r="CA74" s="34"/>
      <c r="CB74" s="34"/>
      <c r="CC74" s="34"/>
      <c r="CD74" s="124"/>
      <c r="CE74" s="33"/>
      <c r="CF74" s="33"/>
      <c r="CG74" s="33"/>
      <c r="CH74" s="124"/>
      <c r="CI74" s="33"/>
      <c r="CJ74" s="33"/>
      <c r="CK74" s="33"/>
      <c r="CL74" s="124"/>
      <c r="CM74" s="34"/>
      <c r="CN74" s="34"/>
      <c r="CO74" s="34"/>
      <c r="CP74" s="119"/>
      <c r="CQ74" s="34"/>
      <c r="CR74" s="34"/>
      <c r="CS74" s="34"/>
      <c r="CT74" s="119"/>
      <c r="CU74" s="34"/>
      <c r="CV74" s="33"/>
      <c r="CW74" s="33"/>
      <c r="CX74" s="124"/>
      <c r="CY74" s="41"/>
      <c r="CZ74" s="41"/>
      <c r="DA74" s="33"/>
      <c r="DB74" s="124"/>
      <c r="DC74" s="34">
        <v>9648211.0399999991</v>
      </c>
      <c r="DD74" s="33">
        <v>9648211.0399999991</v>
      </c>
      <c r="DE74" s="32">
        <v>2894463.31</v>
      </c>
      <c r="DF74" s="124"/>
      <c r="DG74" s="34"/>
      <c r="DH74" s="33"/>
      <c r="DI74" s="32"/>
      <c r="DJ74" s="124"/>
      <c r="DK74" s="34"/>
      <c r="DL74" s="33"/>
      <c r="DM74" s="32"/>
      <c r="DN74" s="124"/>
      <c r="DO74" s="33"/>
      <c r="DP74" s="33"/>
      <c r="DQ74" s="32"/>
      <c r="DR74" s="124"/>
      <c r="DS74" s="34"/>
      <c r="DT74" s="34"/>
      <c r="DU74" s="34"/>
      <c r="DV74" s="120"/>
      <c r="DW74" s="33"/>
      <c r="DX74" s="33"/>
      <c r="DY74" s="33"/>
      <c r="DZ74" s="124"/>
      <c r="EA74" s="33"/>
      <c r="EB74" s="33"/>
      <c r="EC74" s="33"/>
      <c r="ED74" s="124"/>
      <c r="EE74" s="33"/>
      <c r="EF74" s="33"/>
      <c r="EG74" s="33"/>
      <c r="EH74" s="124"/>
      <c r="EI74" s="32"/>
      <c r="EJ74" s="32"/>
      <c r="EK74" s="32"/>
      <c r="EL74" s="124"/>
      <c r="EM74" s="34"/>
      <c r="EN74" s="34"/>
      <c r="EO74" s="34"/>
      <c r="EP74" s="124"/>
      <c r="EQ74" s="34"/>
      <c r="ER74" s="34"/>
      <c r="ES74" s="34"/>
      <c r="ET74" s="120"/>
      <c r="EU74" s="33">
        <v>2833117.69</v>
      </c>
      <c r="EV74" s="33">
        <f>1000000
+1000000
+833117.69</f>
        <v>2833117.69</v>
      </c>
      <c r="EW74" s="33">
        <v>2833117.69</v>
      </c>
      <c r="EX74" s="124"/>
      <c r="EY74" s="34"/>
      <c r="EZ74" s="34"/>
      <c r="FA74" s="34"/>
      <c r="FB74" s="124"/>
      <c r="FC74" s="33"/>
      <c r="FD74" s="33"/>
      <c r="FE74" s="32"/>
      <c r="FF74" s="124"/>
      <c r="FG74" s="40"/>
      <c r="FH74" s="40"/>
      <c r="FI74" s="40"/>
      <c r="FJ74" s="124"/>
      <c r="FK74" s="40"/>
      <c r="FL74" s="40"/>
      <c r="FM74" s="40"/>
      <c r="FN74" s="124"/>
      <c r="FO74" s="33"/>
      <c r="FP74" s="33"/>
      <c r="FQ74" s="32"/>
      <c r="FR74" s="124"/>
      <c r="FS74" s="33"/>
      <c r="FT74" s="33"/>
      <c r="FU74" s="33"/>
      <c r="FV74" s="124"/>
      <c r="FW74" s="34"/>
      <c r="FX74" s="34"/>
      <c r="FY74" s="39"/>
      <c r="FZ74" s="124"/>
      <c r="GA74" s="33"/>
      <c r="GB74" s="33"/>
      <c r="GC74" s="32"/>
      <c r="GD74" s="124"/>
      <c r="GE74" s="32"/>
      <c r="GF74" s="32"/>
      <c r="GG74" s="32"/>
      <c r="GH74" s="124"/>
      <c r="GI74" s="32"/>
      <c r="GJ74" s="32"/>
      <c r="GK74" s="32"/>
      <c r="GL74" s="130"/>
      <c r="GM74" s="33"/>
      <c r="GN74" s="33"/>
      <c r="GO74" s="33"/>
      <c r="GP74" s="124"/>
      <c r="GQ74" s="40"/>
      <c r="GR74" s="37"/>
      <c r="GS74" s="32"/>
      <c r="GT74" s="124"/>
      <c r="GU74" s="34"/>
      <c r="GV74" s="44"/>
      <c r="GW74" s="32"/>
      <c r="GX74" s="130"/>
      <c r="GY74" s="33"/>
      <c r="GZ74" s="33"/>
      <c r="HA74" s="33"/>
      <c r="HB74" s="130"/>
      <c r="HC74" s="34"/>
      <c r="HD74" s="34"/>
      <c r="HE74" s="34"/>
      <c r="HF74" s="124"/>
      <c r="HG74" s="33"/>
      <c r="HH74" s="33"/>
      <c r="HI74" s="33"/>
      <c r="HJ74" s="124"/>
      <c r="HK74" s="33">
        <v>22362.21</v>
      </c>
      <c r="HL74" s="33">
        <v>22362.21</v>
      </c>
      <c r="HM74" s="32">
        <v>22362.21</v>
      </c>
      <c r="HN74" s="124"/>
      <c r="HO74" s="32"/>
      <c r="HP74" s="32"/>
      <c r="HQ74" s="32"/>
      <c r="HR74" s="124"/>
      <c r="HS74" s="34"/>
      <c r="HT74" s="33"/>
      <c r="HU74" s="32"/>
      <c r="HV74" s="124"/>
      <c r="HW74" s="34"/>
      <c r="HX74" s="34"/>
      <c r="HY74" s="34"/>
      <c r="HZ74" s="124"/>
      <c r="IA74" s="34"/>
      <c r="IB74" s="34"/>
      <c r="IC74" s="34"/>
      <c r="ID74" s="119"/>
      <c r="IE74" s="34"/>
      <c r="IF74" s="32"/>
      <c r="IG74" s="32"/>
      <c r="IH74" s="124"/>
      <c r="II74" s="34"/>
      <c r="IJ74" s="33"/>
      <c r="IK74" s="33"/>
      <c r="IL74" s="124"/>
      <c r="IM74" s="33"/>
      <c r="IN74" s="33"/>
      <c r="IO74" s="33"/>
      <c r="IP74" s="124"/>
      <c r="IQ74" s="45"/>
      <c r="IR74" s="46"/>
      <c r="IS74" s="33"/>
      <c r="IT74" s="127"/>
      <c r="IU74" s="33"/>
      <c r="IV74" s="33"/>
      <c r="IW74" s="33"/>
      <c r="IX74" s="124"/>
      <c r="IY74" s="34"/>
      <c r="IZ74" s="33"/>
      <c r="JA74" s="33"/>
      <c r="JB74" s="127"/>
      <c r="JC74" s="34"/>
      <c r="JD74" s="34"/>
      <c r="JE74" s="34"/>
      <c r="JF74" s="124"/>
      <c r="JG74" s="34"/>
      <c r="JH74" s="34"/>
      <c r="JI74" s="33"/>
      <c r="JJ74" s="127"/>
      <c r="JK74" s="34"/>
      <c r="JL74" s="34"/>
      <c r="JM74" s="34"/>
      <c r="JN74" s="127"/>
      <c r="JO74" s="34"/>
      <c r="JP74" s="34"/>
      <c r="JQ74" s="34"/>
      <c r="JR74" s="119"/>
      <c r="JS74" s="33"/>
      <c r="JT74" s="33"/>
      <c r="JU74" s="33"/>
      <c r="JV74" s="127"/>
      <c r="JW74" s="34"/>
      <c r="JX74" s="33"/>
      <c r="JY74" s="33"/>
      <c r="JZ74" s="127"/>
      <c r="KA74" s="34"/>
      <c r="KB74" s="32"/>
      <c r="KC74" s="32"/>
      <c r="KD74" s="127"/>
      <c r="KE74" s="50"/>
      <c r="KF74" s="50"/>
      <c r="KG74" s="50"/>
      <c r="KH74" s="127"/>
      <c r="KI74" s="34"/>
      <c r="KJ74" s="34"/>
      <c r="KK74" s="34"/>
      <c r="KL74" s="127"/>
      <c r="KM74" s="34"/>
      <c r="KN74" s="36"/>
      <c r="KO74" s="32"/>
      <c r="KP74" s="127"/>
      <c r="KQ74" s="50"/>
      <c r="KR74" s="50"/>
      <c r="KS74" s="50"/>
      <c r="KT74" s="127"/>
      <c r="KU74" s="50"/>
      <c r="KV74" s="50"/>
      <c r="KW74" s="50"/>
      <c r="KX74" s="127"/>
      <c r="KY74" s="34"/>
      <c r="KZ74" s="34"/>
      <c r="LA74" s="33"/>
      <c r="LB74" s="127"/>
      <c r="LC74" s="34"/>
      <c r="LD74" s="39"/>
      <c r="LE74" s="34"/>
      <c r="LF74" s="127"/>
      <c r="LG74" s="34"/>
      <c r="LH74" s="34"/>
      <c r="LI74" s="33"/>
      <c r="LJ74" s="127"/>
      <c r="LK74" s="34"/>
      <c r="LL74" s="33"/>
      <c r="LM74" s="32"/>
      <c r="LN74" s="127"/>
      <c r="LO74" s="34"/>
      <c r="LP74" s="33"/>
      <c r="LQ74" s="33"/>
      <c r="LR74" s="127"/>
      <c r="LS74" s="50"/>
      <c r="LT74" s="50"/>
      <c r="LU74" s="50"/>
      <c r="LV74" s="127"/>
      <c r="LW74" s="50"/>
      <c r="LX74" s="50"/>
      <c r="LY74" s="50"/>
      <c r="LZ74" s="127"/>
      <c r="MA74" s="34"/>
      <c r="MB74" s="34"/>
      <c r="MC74" s="34"/>
      <c r="MD74" s="127"/>
      <c r="ME74" s="40"/>
      <c r="MF74" s="50"/>
      <c r="MG74" s="50"/>
      <c r="MH74" s="127"/>
      <c r="MI74" s="40"/>
      <c r="MJ74" s="50"/>
      <c r="MK74" s="50"/>
      <c r="ML74" s="127"/>
      <c r="MM74" s="34"/>
      <c r="MN74" s="34"/>
      <c r="MO74" s="34"/>
      <c r="MP74" s="127"/>
      <c r="MQ74" s="33"/>
      <c r="MR74" s="33"/>
      <c r="MS74" s="33"/>
      <c r="MT74" s="127"/>
      <c r="MU74" s="34"/>
      <c r="MV74" s="34"/>
      <c r="MW74" s="34"/>
      <c r="MX74" s="124"/>
      <c r="MY74" s="34"/>
      <c r="MZ74" s="33"/>
      <c r="NA74" s="33"/>
      <c r="NB74" s="124"/>
      <c r="NC74" s="52">
        <f t="shared" ref="NC74:NE137" si="10">NF74+NJ74+NN74+NV74+NZ74+OD74+OH74+OL74+OT74+OX74+PB74+PF74+PJ74+PN74+PV74+NR74+PR74+OP74</f>
        <v>0</v>
      </c>
      <c r="ND74" s="52">
        <f t="shared" si="10"/>
        <v>0</v>
      </c>
      <c r="NE74" s="52">
        <f t="shared" si="10"/>
        <v>0</v>
      </c>
      <c r="NF74" s="53"/>
      <c r="NG74" s="33"/>
      <c r="NH74" s="33"/>
      <c r="NI74" s="127"/>
      <c r="NJ74" s="34"/>
      <c r="NK74" s="33"/>
      <c r="NL74" s="33"/>
      <c r="NM74" s="127"/>
      <c r="NN74" s="33"/>
      <c r="NO74" s="33"/>
      <c r="NP74" s="33"/>
      <c r="NQ74" s="127"/>
      <c r="NR74" s="34"/>
      <c r="NS74" s="34"/>
      <c r="NT74" s="34"/>
      <c r="NU74" s="127"/>
      <c r="NV74" s="34"/>
      <c r="NW74" s="33"/>
      <c r="NX74" s="33"/>
      <c r="NY74" s="127"/>
      <c r="NZ74" s="34"/>
      <c r="OA74" s="34"/>
      <c r="OB74" s="33"/>
      <c r="OC74" s="127"/>
      <c r="OD74" s="34"/>
      <c r="OE74" s="34"/>
      <c r="OF74" s="33"/>
      <c r="OG74" s="127"/>
      <c r="OH74" s="34"/>
      <c r="OI74" s="34"/>
      <c r="OJ74" s="33"/>
      <c r="OK74" s="127"/>
      <c r="OL74" s="34"/>
      <c r="OM74" s="34"/>
      <c r="ON74" s="32"/>
      <c r="OO74" s="127"/>
      <c r="OP74" s="34"/>
      <c r="OQ74" s="34"/>
      <c r="OR74" s="34"/>
      <c r="OS74" s="127"/>
      <c r="OT74" s="34"/>
      <c r="OU74" s="34"/>
      <c r="OV74" s="32"/>
      <c r="OW74" s="127"/>
      <c r="OX74" s="34"/>
      <c r="OY74" s="34"/>
      <c r="OZ74" s="33"/>
      <c r="PA74" s="127"/>
      <c r="PB74" s="34"/>
      <c r="PC74" s="34"/>
      <c r="PD74" s="33"/>
      <c r="PE74" s="127"/>
      <c r="PF74" s="34"/>
      <c r="PG74" s="34"/>
      <c r="PH74" s="33"/>
      <c r="PI74" s="127"/>
      <c r="PJ74" s="34"/>
      <c r="PK74" s="33"/>
      <c r="PL74" s="32"/>
      <c r="PM74" s="127"/>
      <c r="PN74" s="34"/>
      <c r="PO74" s="33"/>
      <c r="PP74" s="33"/>
      <c r="PQ74" s="127"/>
      <c r="PR74" s="34"/>
      <c r="PS74" s="34"/>
      <c r="PT74" s="34"/>
      <c r="PU74" s="127"/>
      <c r="PV74" s="34"/>
      <c r="PW74" s="34"/>
      <c r="PX74" s="33"/>
      <c r="PY74" s="124"/>
      <c r="PZ74" s="55">
        <f t="shared" ref="PZ74:QB137" si="11">QC74+QS74+QW74+RA74+RE74+RI74+RM74+RQ74+RU74+RY74+QO74+SC74+SG74+QK74+QG74</f>
        <v>0</v>
      </c>
      <c r="QA74" s="55">
        <f t="shared" si="11"/>
        <v>0</v>
      </c>
      <c r="QB74" s="55">
        <f t="shared" si="11"/>
        <v>0</v>
      </c>
      <c r="QC74" s="53"/>
      <c r="QD74" s="53"/>
      <c r="QE74" s="32"/>
      <c r="QF74" s="127"/>
      <c r="QG74" s="34"/>
      <c r="QH74" s="34"/>
      <c r="QI74" s="34"/>
      <c r="QJ74" s="124"/>
      <c r="QK74" s="56"/>
      <c r="QL74" s="63"/>
      <c r="QM74" s="32"/>
      <c r="QN74" s="127"/>
      <c r="QO74" s="50"/>
      <c r="QP74" s="50"/>
      <c r="QQ74" s="50"/>
      <c r="QR74" s="120"/>
      <c r="QS74" s="34"/>
      <c r="QT74" s="34"/>
      <c r="QU74" s="34"/>
      <c r="QV74" s="124"/>
      <c r="QW74" s="34"/>
      <c r="QX74" s="34"/>
      <c r="QY74" s="32"/>
      <c r="QZ74" s="124"/>
      <c r="RA74" s="53"/>
      <c r="RB74" s="53"/>
      <c r="RC74" s="53"/>
      <c r="RD74" s="120"/>
      <c r="RE74" s="40"/>
      <c r="RF74" s="40"/>
      <c r="RG74" s="40"/>
      <c r="RH74" s="120"/>
      <c r="RI74" s="40"/>
      <c r="RJ74" s="40"/>
      <c r="RK74" s="40"/>
      <c r="RL74" s="120"/>
      <c r="RM74" s="40"/>
      <c r="RN74" s="33"/>
      <c r="RO74" s="32"/>
      <c r="RP74" s="124"/>
      <c r="RQ74" s="34"/>
      <c r="RR74" s="34"/>
      <c r="RS74" s="32"/>
      <c r="RT74" s="124"/>
      <c r="RU74" s="40"/>
      <c r="RV74" s="40"/>
      <c r="RW74" s="40"/>
      <c r="RX74" s="120"/>
      <c r="RY74" s="40"/>
      <c r="RZ74" s="40"/>
      <c r="SA74" s="32"/>
      <c r="SB74" s="124"/>
      <c r="SC74" s="40"/>
      <c r="SD74" s="40"/>
      <c r="SE74" s="32"/>
      <c r="SF74" s="124"/>
      <c r="SG74" s="40"/>
      <c r="SH74" s="40"/>
      <c r="SI74" s="32"/>
      <c r="SJ74" s="119"/>
      <c r="SK74" s="58"/>
      <c r="SL74" s="58"/>
      <c r="SM74" s="58"/>
      <c r="SN74" s="59"/>
      <c r="SO74" s="59"/>
      <c r="SP74" s="58"/>
      <c r="SQ74" s="58"/>
      <c r="SR74" s="58"/>
      <c r="SS74" s="58"/>
      <c r="ST74" s="58"/>
      <c r="SU74" s="58"/>
      <c r="SV74" s="58"/>
      <c r="SW74" s="58"/>
      <c r="SX74" s="58"/>
      <c r="SY74" s="58"/>
      <c r="SZ74" s="58"/>
      <c r="TA74" s="58"/>
      <c r="TB74" s="58"/>
      <c r="TC74" s="58"/>
      <c r="TD74" s="59"/>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5"/>
      <c r="WI74" s="5"/>
      <c r="WJ74" s="5"/>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row>
    <row r="75" spans="1:909" x14ac:dyDescent="0.25">
      <c r="A75" s="29" t="s">
        <v>430</v>
      </c>
      <c r="B75" s="30">
        <f t="shared" si="7"/>
        <v>11505717.439999999</v>
      </c>
      <c r="C75" s="30">
        <f t="shared" si="7"/>
        <v>11505717.439999999</v>
      </c>
      <c r="D75" s="30">
        <f t="shared" si="7"/>
        <v>8959003.7400000002</v>
      </c>
      <c r="E75" s="31">
        <f t="shared" si="8"/>
        <v>9112481.9299999997</v>
      </c>
      <c r="F75" s="31">
        <f t="shared" si="8"/>
        <v>9112481.9299999997</v>
      </c>
      <c r="G75" s="31">
        <f t="shared" si="8"/>
        <v>6751841.9299999997</v>
      </c>
      <c r="H75" s="36">
        <v>7050400</v>
      </c>
      <c r="I75" s="36">
        <v>7050400</v>
      </c>
      <c r="J75" s="33">
        <v>5287801</v>
      </c>
      <c r="K75" s="124"/>
      <c r="L75" s="34"/>
      <c r="M75" s="34"/>
      <c r="N75" s="34"/>
      <c r="O75" s="124"/>
      <c r="P75" s="36">
        <v>2062081.93</v>
      </c>
      <c r="Q75" s="36">
        <v>2062081.93</v>
      </c>
      <c r="R75" s="60">
        <v>1464040.93</v>
      </c>
      <c r="S75" s="124"/>
      <c r="T75" s="34"/>
      <c r="U75" s="34"/>
      <c r="V75" s="34"/>
      <c r="W75" s="124"/>
      <c r="X75" s="38">
        <f t="shared" si="9"/>
        <v>2047485.51</v>
      </c>
      <c r="Y75" s="38">
        <f t="shared" si="9"/>
        <v>2047485.51</v>
      </c>
      <c r="Z75" s="38">
        <f t="shared" si="9"/>
        <v>1981783.74</v>
      </c>
      <c r="AA75" s="32"/>
      <c r="AB75" s="33"/>
      <c r="AC75" s="33"/>
      <c r="AD75" s="124"/>
      <c r="AE75" s="34"/>
      <c r="AF75" s="33"/>
      <c r="AG75" s="33"/>
      <c r="AH75" s="124"/>
      <c r="AI75" s="33"/>
      <c r="AJ75" s="33"/>
      <c r="AK75" s="33"/>
      <c r="AL75" s="124"/>
      <c r="AM75" s="33"/>
      <c r="AN75" s="33"/>
      <c r="AO75" s="33"/>
      <c r="AP75" s="124"/>
      <c r="AQ75" s="34"/>
      <c r="AR75" s="34"/>
      <c r="AS75" s="34"/>
      <c r="AT75" s="124"/>
      <c r="AU75" s="33"/>
      <c r="AV75" s="33"/>
      <c r="AW75" s="33"/>
      <c r="AX75" s="124"/>
      <c r="AY75" s="34"/>
      <c r="AZ75" s="34"/>
      <c r="BA75" s="34"/>
      <c r="BB75" s="124"/>
      <c r="BC75" s="33"/>
      <c r="BD75" s="33"/>
      <c r="BE75" s="33"/>
      <c r="BF75" s="124"/>
      <c r="BG75" s="33"/>
      <c r="BH75" s="33"/>
      <c r="BI75" s="33"/>
      <c r="BJ75" s="124"/>
      <c r="BK75" s="34"/>
      <c r="BL75" s="34"/>
      <c r="BM75" s="34"/>
      <c r="BN75" s="124"/>
      <c r="BO75" s="33"/>
      <c r="BP75" s="33"/>
      <c r="BQ75" s="61"/>
      <c r="BR75" s="124"/>
      <c r="BS75" s="34"/>
      <c r="BT75" s="34"/>
      <c r="BU75" s="34"/>
      <c r="BV75" s="124"/>
      <c r="BW75" s="34"/>
      <c r="BX75" s="34"/>
      <c r="BY75" s="34"/>
      <c r="BZ75" s="124"/>
      <c r="CA75" s="34"/>
      <c r="CB75" s="34"/>
      <c r="CC75" s="34"/>
      <c r="CD75" s="124"/>
      <c r="CE75" s="33"/>
      <c r="CF75" s="33"/>
      <c r="CG75" s="33"/>
      <c r="CH75" s="124"/>
      <c r="CI75" s="33"/>
      <c r="CJ75" s="33"/>
      <c r="CK75" s="33"/>
      <c r="CL75" s="124"/>
      <c r="CM75" s="34"/>
      <c r="CN75" s="34"/>
      <c r="CO75" s="34"/>
      <c r="CP75" s="119"/>
      <c r="CQ75" s="34"/>
      <c r="CR75" s="34"/>
      <c r="CS75" s="34"/>
      <c r="CT75" s="119"/>
      <c r="CU75" s="34"/>
      <c r="CV75" s="33"/>
      <c r="CW75" s="33"/>
      <c r="CX75" s="124"/>
      <c r="CY75" s="41"/>
      <c r="CZ75" s="41"/>
      <c r="DA75" s="33"/>
      <c r="DB75" s="124"/>
      <c r="DC75" s="34"/>
      <c r="DD75" s="33"/>
      <c r="DE75" s="32"/>
      <c r="DF75" s="124"/>
      <c r="DG75" s="34"/>
      <c r="DH75" s="33"/>
      <c r="DI75" s="32"/>
      <c r="DJ75" s="124"/>
      <c r="DK75" s="34"/>
      <c r="DL75" s="33"/>
      <c r="DM75" s="32"/>
      <c r="DN75" s="124"/>
      <c r="DO75" s="33"/>
      <c r="DP75" s="33"/>
      <c r="DQ75" s="32"/>
      <c r="DR75" s="124"/>
      <c r="DS75" s="34"/>
      <c r="DT75" s="34"/>
      <c r="DU75" s="34"/>
      <c r="DV75" s="120"/>
      <c r="DW75" s="33"/>
      <c r="DX75" s="33"/>
      <c r="DY75" s="33"/>
      <c r="DZ75" s="124"/>
      <c r="EA75" s="33"/>
      <c r="EB75" s="33"/>
      <c r="EC75" s="33"/>
      <c r="ED75" s="124"/>
      <c r="EE75" s="33"/>
      <c r="EF75" s="33"/>
      <c r="EG75" s="33"/>
      <c r="EH75" s="124"/>
      <c r="EI75" s="32"/>
      <c r="EJ75" s="32"/>
      <c r="EK75" s="32"/>
      <c r="EL75" s="124"/>
      <c r="EM75" s="34"/>
      <c r="EN75" s="34"/>
      <c r="EO75" s="34"/>
      <c r="EP75" s="124"/>
      <c r="EQ75" s="34"/>
      <c r="ER75" s="34"/>
      <c r="ES75" s="34"/>
      <c r="ET75" s="120"/>
      <c r="EU75" s="33">
        <v>1000000</v>
      </c>
      <c r="EV75" s="33">
        <v>1000000</v>
      </c>
      <c r="EW75" s="33">
        <v>1000000</v>
      </c>
      <c r="EX75" s="124"/>
      <c r="EY75" s="34"/>
      <c r="EZ75" s="34"/>
      <c r="FA75" s="34"/>
      <c r="FB75" s="124"/>
      <c r="FC75" s="33">
        <v>1047485.51</v>
      </c>
      <c r="FD75" s="33">
        <v>1047485.51</v>
      </c>
      <c r="FE75" s="32">
        <v>981783.74</v>
      </c>
      <c r="FF75" s="124"/>
      <c r="FG75" s="40"/>
      <c r="FH75" s="40"/>
      <c r="FI75" s="40"/>
      <c r="FJ75" s="124"/>
      <c r="FK75" s="40"/>
      <c r="FL75" s="40"/>
      <c r="FM75" s="40"/>
      <c r="FN75" s="124"/>
      <c r="FO75" s="33"/>
      <c r="FP75" s="33"/>
      <c r="FQ75" s="32"/>
      <c r="FR75" s="124"/>
      <c r="FS75" s="33"/>
      <c r="FT75" s="33"/>
      <c r="FU75" s="33"/>
      <c r="FV75" s="124"/>
      <c r="FW75" s="34"/>
      <c r="FX75" s="34"/>
      <c r="FY75" s="39"/>
      <c r="FZ75" s="124"/>
      <c r="GA75" s="33"/>
      <c r="GB75" s="33"/>
      <c r="GC75" s="32"/>
      <c r="GD75" s="124"/>
      <c r="GE75" s="32"/>
      <c r="GF75" s="32"/>
      <c r="GG75" s="32"/>
      <c r="GH75" s="124"/>
      <c r="GI75" s="32"/>
      <c r="GJ75" s="32"/>
      <c r="GK75" s="32"/>
      <c r="GL75" s="130"/>
      <c r="GM75" s="33"/>
      <c r="GN75" s="33"/>
      <c r="GO75" s="33"/>
      <c r="GP75" s="124"/>
      <c r="GQ75" s="40"/>
      <c r="GR75" s="37"/>
      <c r="GS75" s="32"/>
      <c r="GT75" s="124"/>
      <c r="GU75" s="34"/>
      <c r="GV75" s="33"/>
      <c r="GW75" s="32"/>
      <c r="GX75" s="130"/>
      <c r="GY75" s="33"/>
      <c r="GZ75" s="33"/>
      <c r="HA75" s="33"/>
      <c r="HB75" s="130"/>
      <c r="HC75" s="34"/>
      <c r="HD75" s="34"/>
      <c r="HE75" s="34"/>
      <c r="HF75" s="124"/>
      <c r="HG75" s="33"/>
      <c r="HH75" s="33"/>
      <c r="HI75" s="33"/>
      <c r="HJ75" s="124"/>
      <c r="HK75" s="33"/>
      <c r="HL75" s="33"/>
      <c r="HM75" s="32"/>
      <c r="HN75" s="124"/>
      <c r="HO75" s="32"/>
      <c r="HP75" s="32"/>
      <c r="HQ75" s="32"/>
      <c r="HR75" s="124"/>
      <c r="HS75" s="34"/>
      <c r="HT75" s="33"/>
      <c r="HU75" s="32"/>
      <c r="HV75" s="124"/>
      <c r="HW75" s="34"/>
      <c r="HX75" s="34"/>
      <c r="HY75" s="34"/>
      <c r="HZ75" s="124"/>
      <c r="IA75" s="34"/>
      <c r="IB75" s="34"/>
      <c r="IC75" s="34"/>
      <c r="ID75" s="119"/>
      <c r="IE75" s="34"/>
      <c r="IF75" s="32"/>
      <c r="IG75" s="32"/>
      <c r="IH75" s="124"/>
      <c r="II75" s="34"/>
      <c r="IJ75" s="33"/>
      <c r="IK75" s="33"/>
      <c r="IL75" s="124"/>
      <c r="IM75" s="33"/>
      <c r="IN75" s="33"/>
      <c r="IO75" s="33"/>
      <c r="IP75" s="124"/>
      <c r="IQ75" s="45"/>
      <c r="IR75" s="46"/>
      <c r="IS75" s="33"/>
      <c r="IT75" s="127"/>
      <c r="IU75" s="33"/>
      <c r="IV75" s="33"/>
      <c r="IW75" s="33"/>
      <c r="IX75" s="124"/>
      <c r="IY75" s="34"/>
      <c r="IZ75" s="33"/>
      <c r="JA75" s="33"/>
      <c r="JB75" s="127"/>
      <c r="JC75" s="34"/>
      <c r="JD75" s="34"/>
      <c r="JE75" s="34"/>
      <c r="JF75" s="124"/>
      <c r="JG75" s="34"/>
      <c r="JH75" s="34"/>
      <c r="JI75" s="33"/>
      <c r="JJ75" s="127"/>
      <c r="JK75" s="34"/>
      <c r="JL75" s="34"/>
      <c r="JM75" s="34"/>
      <c r="JN75" s="127"/>
      <c r="JO75" s="34"/>
      <c r="JP75" s="34"/>
      <c r="JQ75" s="34"/>
      <c r="JR75" s="119"/>
      <c r="JS75" s="33"/>
      <c r="JT75" s="33"/>
      <c r="JU75" s="33"/>
      <c r="JV75" s="127"/>
      <c r="JW75" s="34"/>
      <c r="JX75" s="33"/>
      <c r="JY75" s="33"/>
      <c r="JZ75" s="127"/>
      <c r="KA75" s="34"/>
      <c r="KB75" s="32"/>
      <c r="KC75" s="32"/>
      <c r="KD75" s="127"/>
      <c r="KE75" s="50"/>
      <c r="KF75" s="50"/>
      <c r="KG75" s="50"/>
      <c r="KH75" s="127"/>
      <c r="KI75" s="34"/>
      <c r="KJ75" s="34"/>
      <c r="KK75" s="34"/>
      <c r="KL75" s="127"/>
      <c r="KM75" s="34"/>
      <c r="KN75" s="36"/>
      <c r="KO75" s="32"/>
      <c r="KP75" s="127"/>
      <c r="KQ75" s="50"/>
      <c r="KR75" s="50"/>
      <c r="KS75" s="50"/>
      <c r="KT75" s="127"/>
      <c r="KU75" s="50"/>
      <c r="KV75" s="50"/>
      <c r="KW75" s="50"/>
      <c r="KX75" s="127"/>
      <c r="KY75" s="34"/>
      <c r="KZ75" s="34"/>
      <c r="LA75" s="33"/>
      <c r="LB75" s="127"/>
      <c r="LC75" s="34"/>
      <c r="LD75" s="39"/>
      <c r="LE75" s="34"/>
      <c r="LF75" s="127"/>
      <c r="LG75" s="34"/>
      <c r="LH75" s="34"/>
      <c r="LI75" s="33"/>
      <c r="LJ75" s="127"/>
      <c r="LK75" s="34"/>
      <c r="LL75" s="33"/>
      <c r="LM75" s="32"/>
      <c r="LN75" s="127"/>
      <c r="LO75" s="34"/>
      <c r="LP75" s="33"/>
      <c r="LQ75" s="33"/>
      <c r="LR75" s="127"/>
      <c r="LS75" s="50"/>
      <c r="LT75" s="50"/>
      <c r="LU75" s="50"/>
      <c r="LV75" s="127"/>
      <c r="LW75" s="50"/>
      <c r="LX75" s="50"/>
      <c r="LY75" s="50"/>
      <c r="LZ75" s="127"/>
      <c r="MA75" s="34"/>
      <c r="MB75" s="34"/>
      <c r="MC75" s="34"/>
      <c r="MD75" s="127"/>
      <c r="ME75" s="40"/>
      <c r="MF75" s="50"/>
      <c r="MG75" s="50"/>
      <c r="MH75" s="127"/>
      <c r="MI75" s="40"/>
      <c r="MJ75" s="50"/>
      <c r="MK75" s="50"/>
      <c r="ML75" s="127"/>
      <c r="MM75" s="34"/>
      <c r="MN75" s="34"/>
      <c r="MO75" s="34"/>
      <c r="MP75" s="127"/>
      <c r="MQ75" s="33"/>
      <c r="MR75" s="33"/>
      <c r="MS75" s="33"/>
      <c r="MT75" s="127"/>
      <c r="MU75" s="34"/>
      <c r="MV75" s="34"/>
      <c r="MW75" s="34"/>
      <c r="MX75" s="124"/>
      <c r="MY75" s="34"/>
      <c r="MZ75" s="33"/>
      <c r="NA75" s="33"/>
      <c r="NB75" s="124"/>
      <c r="NC75" s="52">
        <f t="shared" si="10"/>
        <v>345750</v>
      </c>
      <c r="ND75" s="52">
        <f t="shared" si="10"/>
        <v>345750</v>
      </c>
      <c r="NE75" s="52">
        <f t="shared" si="10"/>
        <v>225378.07</v>
      </c>
      <c r="NF75" s="53"/>
      <c r="NG75" s="33"/>
      <c r="NH75" s="33"/>
      <c r="NI75" s="127"/>
      <c r="NJ75" s="34"/>
      <c r="NK75" s="33"/>
      <c r="NL75" s="33"/>
      <c r="NM75" s="127"/>
      <c r="NN75" s="33"/>
      <c r="NO75" s="33"/>
      <c r="NP75" s="33"/>
      <c r="NQ75" s="127"/>
      <c r="NR75" s="34"/>
      <c r="NS75" s="34"/>
      <c r="NT75" s="34"/>
      <c r="NU75" s="127"/>
      <c r="NV75" s="34"/>
      <c r="NW75" s="33"/>
      <c r="NX75" s="33"/>
      <c r="NY75" s="127"/>
      <c r="NZ75" s="34"/>
      <c r="OA75" s="34"/>
      <c r="OB75" s="33"/>
      <c r="OC75" s="127"/>
      <c r="OD75" s="34"/>
      <c r="OE75" s="34"/>
      <c r="OF75" s="33"/>
      <c r="OG75" s="127"/>
      <c r="OH75" s="34"/>
      <c r="OI75" s="34"/>
      <c r="OJ75" s="33"/>
      <c r="OK75" s="127"/>
      <c r="OL75" s="34"/>
      <c r="OM75" s="34"/>
      <c r="ON75" s="32"/>
      <c r="OO75" s="127"/>
      <c r="OP75" s="34"/>
      <c r="OQ75" s="34"/>
      <c r="OR75" s="34"/>
      <c r="OS75" s="127"/>
      <c r="OT75" s="34"/>
      <c r="OU75" s="34"/>
      <c r="OV75" s="32"/>
      <c r="OW75" s="127"/>
      <c r="OX75" s="34"/>
      <c r="OY75" s="34"/>
      <c r="OZ75" s="33"/>
      <c r="PA75" s="127"/>
      <c r="PB75" s="34"/>
      <c r="PC75" s="34"/>
      <c r="PD75" s="33"/>
      <c r="PE75" s="127"/>
      <c r="PF75" s="34"/>
      <c r="PG75" s="34"/>
      <c r="PH75" s="33"/>
      <c r="PI75" s="127"/>
      <c r="PJ75" s="34"/>
      <c r="PK75" s="33"/>
      <c r="PL75" s="32"/>
      <c r="PM75" s="127"/>
      <c r="PN75" s="34"/>
      <c r="PO75" s="33"/>
      <c r="PP75" s="33"/>
      <c r="PQ75" s="127"/>
      <c r="PR75" s="34">
        <v>345750</v>
      </c>
      <c r="PS75" s="34">
        <v>345750</v>
      </c>
      <c r="PT75" s="34">
        <v>225378.07</v>
      </c>
      <c r="PU75" s="127"/>
      <c r="PV75" s="34"/>
      <c r="PW75" s="34"/>
      <c r="PX75" s="33"/>
      <c r="PY75" s="124"/>
      <c r="PZ75" s="55">
        <f t="shared" si="11"/>
        <v>0</v>
      </c>
      <c r="QA75" s="55">
        <f t="shared" si="11"/>
        <v>0</v>
      </c>
      <c r="QB75" s="55">
        <f t="shared" si="11"/>
        <v>0</v>
      </c>
      <c r="QC75" s="53"/>
      <c r="QD75" s="53"/>
      <c r="QE75" s="32"/>
      <c r="QF75" s="127"/>
      <c r="QG75" s="34"/>
      <c r="QH75" s="34"/>
      <c r="QI75" s="34"/>
      <c r="QJ75" s="124"/>
      <c r="QK75" s="56"/>
      <c r="QL75" s="63"/>
      <c r="QM75" s="32"/>
      <c r="QN75" s="127"/>
      <c r="QO75" s="50"/>
      <c r="QP75" s="50"/>
      <c r="QQ75" s="50"/>
      <c r="QR75" s="120"/>
      <c r="QS75" s="34"/>
      <c r="QT75" s="34"/>
      <c r="QU75" s="34"/>
      <c r="QV75" s="124"/>
      <c r="QW75" s="34"/>
      <c r="QX75" s="34"/>
      <c r="QY75" s="32"/>
      <c r="QZ75" s="124"/>
      <c r="RA75" s="53"/>
      <c r="RB75" s="53"/>
      <c r="RC75" s="53"/>
      <c r="RD75" s="120"/>
      <c r="RE75" s="40"/>
      <c r="RF75" s="40"/>
      <c r="RG75" s="40"/>
      <c r="RH75" s="120"/>
      <c r="RI75" s="40"/>
      <c r="RJ75" s="40"/>
      <c r="RK75" s="40"/>
      <c r="RL75" s="120"/>
      <c r="RM75" s="40"/>
      <c r="RN75" s="33"/>
      <c r="RO75" s="32"/>
      <c r="RP75" s="124"/>
      <c r="RQ75" s="34"/>
      <c r="RR75" s="34"/>
      <c r="RS75" s="32"/>
      <c r="RT75" s="124"/>
      <c r="RU75" s="40"/>
      <c r="RV75" s="40"/>
      <c r="RW75" s="40"/>
      <c r="RX75" s="120"/>
      <c r="RY75" s="40"/>
      <c r="RZ75" s="40"/>
      <c r="SA75" s="32"/>
      <c r="SB75" s="124"/>
      <c r="SC75" s="40"/>
      <c r="SD75" s="40"/>
      <c r="SE75" s="32"/>
      <c r="SF75" s="124"/>
      <c r="SG75" s="40"/>
      <c r="SH75" s="40"/>
      <c r="SI75" s="32"/>
      <c r="SJ75" s="119"/>
      <c r="SK75" s="58"/>
      <c r="SL75" s="58"/>
      <c r="SM75" s="58"/>
      <c r="SN75" s="59"/>
      <c r="SO75" s="59"/>
      <c r="SP75" s="58"/>
      <c r="SQ75" s="58"/>
      <c r="SR75" s="58"/>
      <c r="SS75" s="58"/>
      <c r="ST75" s="58"/>
      <c r="SU75" s="58"/>
      <c r="SV75" s="58"/>
      <c r="SW75" s="58"/>
      <c r="SX75" s="58"/>
      <c r="SY75" s="58"/>
      <c r="SZ75" s="58"/>
      <c r="TA75" s="58"/>
      <c r="TB75" s="58"/>
      <c r="TC75" s="58"/>
      <c r="TD75" s="59"/>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5"/>
      <c r="WI75" s="5"/>
      <c r="WJ75" s="5"/>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row>
    <row r="76" spans="1:909" x14ac:dyDescent="0.25">
      <c r="A76" s="29" t="s">
        <v>431</v>
      </c>
      <c r="B76" s="30">
        <f t="shared" si="7"/>
        <v>14160377.550000001</v>
      </c>
      <c r="C76" s="30">
        <f t="shared" si="7"/>
        <v>14160377.550000001</v>
      </c>
      <c r="D76" s="30">
        <f t="shared" si="7"/>
        <v>8919142.0800000001</v>
      </c>
      <c r="E76" s="31">
        <f t="shared" si="8"/>
        <v>11065398.75</v>
      </c>
      <c r="F76" s="31">
        <f t="shared" si="8"/>
        <v>11065398.75</v>
      </c>
      <c r="G76" s="31">
        <f t="shared" si="8"/>
        <v>8234328.75</v>
      </c>
      <c r="H76" s="36">
        <v>9583400</v>
      </c>
      <c r="I76" s="36">
        <v>9583400</v>
      </c>
      <c r="J76" s="33">
        <v>7187552</v>
      </c>
      <c r="K76" s="124"/>
      <c r="L76" s="34"/>
      <c r="M76" s="34"/>
      <c r="N76" s="34"/>
      <c r="O76" s="124"/>
      <c r="P76" s="36">
        <v>1481998.75</v>
      </c>
      <c r="Q76" s="36">
        <v>1481998.75</v>
      </c>
      <c r="R76" s="60">
        <v>1046776.75</v>
      </c>
      <c r="S76" s="124"/>
      <c r="T76" s="34"/>
      <c r="U76" s="34"/>
      <c r="V76" s="34"/>
      <c r="W76" s="124"/>
      <c r="X76" s="38">
        <f t="shared" si="9"/>
        <v>2749228.8</v>
      </c>
      <c r="Y76" s="38">
        <f t="shared" si="9"/>
        <v>2749228.8</v>
      </c>
      <c r="Z76" s="38">
        <f t="shared" si="9"/>
        <v>450000</v>
      </c>
      <c r="AA76" s="32"/>
      <c r="AB76" s="33"/>
      <c r="AC76" s="33"/>
      <c r="AD76" s="124"/>
      <c r="AE76" s="34"/>
      <c r="AF76" s="33"/>
      <c r="AG76" s="33"/>
      <c r="AH76" s="124"/>
      <c r="AI76" s="33"/>
      <c r="AJ76" s="33"/>
      <c r="AK76" s="33"/>
      <c r="AL76" s="124"/>
      <c r="AM76" s="33"/>
      <c r="AN76" s="33"/>
      <c r="AO76" s="33"/>
      <c r="AP76" s="124"/>
      <c r="AQ76" s="34"/>
      <c r="AR76" s="34"/>
      <c r="AS76" s="34"/>
      <c r="AT76" s="124"/>
      <c r="AU76" s="33"/>
      <c r="AV76" s="33"/>
      <c r="AW76" s="33"/>
      <c r="AX76" s="124"/>
      <c r="AY76" s="34"/>
      <c r="AZ76" s="34"/>
      <c r="BA76" s="34"/>
      <c r="BB76" s="124"/>
      <c r="BC76" s="33"/>
      <c r="BD76" s="33"/>
      <c r="BE76" s="33"/>
      <c r="BF76" s="124"/>
      <c r="BG76" s="33"/>
      <c r="BH76" s="33"/>
      <c r="BI76" s="33"/>
      <c r="BJ76" s="124"/>
      <c r="BK76" s="34"/>
      <c r="BL76" s="34"/>
      <c r="BM76" s="34"/>
      <c r="BN76" s="124"/>
      <c r="BO76" s="33"/>
      <c r="BP76" s="33"/>
      <c r="BQ76" s="61"/>
      <c r="BR76" s="124"/>
      <c r="BS76" s="34"/>
      <c r="BT76" s="34"/>
      <c r="BU76" s="34"/>
      <c r="BV76" s="124"/>
      <c r="BW76" s="34"/>
      <c r="BX76" s="34"/>
      <c r="BY76" s="34"/>
      <c r="BZ76" s="124"/>
      <c r="CA76" s="34"/>
      <c r="CB76" s="34"/>
      <c r="CC76" s="34"/>
      <c r="CD76" s="124"/>
      <c r="CE76" s="33"/>
      <c r="CF76" s="33"/>
      <c r="CG76" s="33"/>
      <c r="CH76" s="124"/>
      <c r="CI76" s="33"/>
      <c r="CJ76" s="33"/>
      <c r="CK76" s="33"/>
      <c r="CL76" s="124"/>
      <c r="CM76" s="34"/>
      <c r="CN76" s="34"/>
      <c r="CO76" s="34"/>
      <c r="CP76" s="119"/>
      <c r="CQ76" s="34"/>
      <c r="CR76" s="34"/>
      <c r="CS76" s="34"/>
      <c r="CT76" s="119"/>
      <c r="CU76" s="34"/>
      <c r="CV76" s="33"/>
      <c r="CW76" s="33"/>
      <c r="CX76" s="124"/>
      <c r="CY76" s="41"/>
      <c r="CZ76" s="41"/>
      <c r="DA76" s="33"/>
      <c r="DB76" s="124"/>
      <c r="DC76" s="34"/>
      <c r="DD76" s="33"/>
      <c r="DE76" s="32"/>
      <c r="DF76" s="124"/>
      <c r="DG76" s="34"/>
      <c r="DH76" s="33"/>
      <c r="DI76" s="32"/>
      <c r="DJ76" s="124"/>
      <c r="DK76" s="34"/>
      <c r="DL76" s="33"/>
      <c r="DM76" s="32"/>
      <c r="DN76" s="124"/>
      <c r="DO76" s="33"/>
      <c r="DP76" s="33"/>
      <c r="DQ76" s="32"/>
      <c r="DR76" s="124"/>
      <c r="DS76" s="34"/>
      <c r="DT76" s="34"/>
      <c r="DU76" s="34"/>
      <c r="DV76" s="120"/>
      <c r="DW76" s="33"/>
      <c r="DX76" s="33"/>
      <c r="DY76" s="33"/>
      <c r="DZ76" s="124"/>
      <c r="EA76" s="33">
        <v>2299228.7999999998</v>
      </c>
      <c r="EB76" s="33">
        <v>2299228.7999999998</v>
      </c>
      <c r="EC76" s="33">
        <v>0</v>
      </c>
      <c r="ED76" s="124"/>
      <c r="EE76" s="33"/>
      <c r="EF76" s="33"/>
      <c r="EG76" s="33"/>
      <c r="EH76" s="124"/>
      <c r="EI76" s="32"/>
      <c r="EJ76" s="32"/>
      <c r="EK76" s="32"/>
      <c r="EL76" s="124"/>
      <c r="EM76" s="34"/>
      <c r="EN76" s="34"/>
      <c r="EO76" s="34"/>
      <c r="EP76" s="124"/>
      <c r="EQ76" s="34"/>
      <c r="ER76" s="34"/>
      <c r="ES76" s="34"/>
      <c r="ET76" s="120"/>
      <c r="EU76" s="33"/>
      <c r="EV76" s="33"/>
      <c r="EW76" s="33"/>
      <c r="EX76" s="124"/>
      <c r="EY76" s="34"/>
      <c r="EZ76" s="34"/>
      <c r="FA76" s="34"/>
      <c r="FB76" s="124"/>
      <c r="FC76" s="33"/>
      <c r="FD76" s="33"/>
      <c r="FE76" s="32"/>
      <c r="FF76" s="124"/>
      <c r="FG76" s="40"/>
      <c r="FH76" s="40"/>
      <c r="FI76" s="40"/>
      <c r="FJ76" s="124"/>
      <c r="FK76" s="40"/>
      <c r="FL76" s="40"/>
      <c r="FM76" s="40"/>
      <c r="FN76" s="124"/>
      <c r="FO76" s="33"/>
      <c r="FP76" s="33"/>
      <c r="FQ76" s="32"/>
      <c r="FR76" s="124"/>
      <c r="FS76" s="33"/>
      <c r="FT76" s="33"/>
      <c r="FU76" s="33"/>
      <c r="FV76" s="124"/>
      <c r="FW76" s="34"/>
      <c r="FX76" s="34"/>
      <c r="FY76" s="39"/>
      <c r="FZ76" s="124"/>
      <c r="GA76" s="33"/>
      <c r="GB76" s="33"/>
      <c r="GC76" s="32"/>
      <c r="GD76" s="124"/>
      <c r="GE76" s="32"/>
      <c r="GF76" s="32"/>
      <c r="GG76" s="32"/>
      <c r="GH76" s="124"/>
      <c r="GI76" s="32"/>
      <c r="GJ76" s="32"/>
      <c r="GK76" s="32"/>
      <c r="GL76" s="130"/>
      <c r="GM76" s="33"/>
      <c r="GN76" s="33"/>
      <c r="GO76" s="33"/>
      <c r="GP76" s="124"/>
      <c r="GQ76" s="40"/>
      <c r="GR76" s="37"/>
      <c r="GS76" s="32"/>
      <c r="GT76" s="124"/>
      <c r="GU76" s="34"/>
      <c r="GV76" s="33"/>
      <c r="GW76" s="32"/>
      <c r="GX76" s="130"/>
      <c r="GY76" s="33"/>
      <c r="GZ76" s="33"/>
      <c r="HA76" s="33"/>
      <c r="HB76" s="130"/>
      <c r="HC76" s="34"/>
      <c r="HD76" s="34"/>
      <c r="HE76" s="34"/>
      <c r="HF76" s="124"/>
      <c r="HG76" s="33"/>
      <c r="HH76" s="33"/>
      <c r="HI76" s="33"/>
      <c r="HJ76" s="124"/>
      <c r="HK76" s="33"/>
      <c r="HL76" s="33"/>
      <c r="HM76" s="32"/>
      <c r="HN76" s="124"/>
      <c r="HO76" s="32"/>
      <c r="HP76" s="32"/>
      <c r="HQ76" s="32"/>
      <c r="HR76" s="124"/>
      <c r="HS76" s="34"/>
      <c r="HT76" s="33"/>
      <c r="HU76" s="32"/>
      <c r="HV76" s="124"/>
      <c r="HW76" s="34"/>
      <c r="HX76" s="34"/>
      <c r="HY76" s="34"/>
      <c r="HZ76" s="124"/>
      <c r="IA76" s="34"/>
      <c r="IB76" s="34"/>
      <c r="IC76" s="34"/>
      <c r="ID76" s="119"/>
      <c r="IE76" s="34"/>
      <c r="IF76" s="32"/>
      <c r="IG76" s="32"/>
      <c r="IH76" s="124"/>
      <c r="II76" s="34"/>
      <c r="IJ76" s="33"/>
      <c r="IK76" s="33"/>
      <c r="IL76" s="124"/>
      <c r="IM76" s="33"/>
      <c r="IN76" s="33"/>
      <c r="IO76" s="33"/>
      <c r="IP76" s="124"/>
      <c r="IQ76" s="45"/>
      <c r="IR76" s="46"/>
      <c r="IS76" s="33"/>
      <c r="IT76" s="127"/>
      <c r="IU76" s="33">
        <v>450000</v>
      </c>
      <c r="IV76" s="33">
        <v>450000</v>
      </c>
      <c r="IW76" s="33">
        <v>450000</v>
      </c>
      <c r="IX76" s="124"/>
      <c r="IY76" s="34"/>
      <c r="IZ76" s="33"/>
      <c r="JA76" s="33"/>
      <c r="JB76" s="127"/>
      <c r="JC76" s="34"/>
      <c r="JD76" s="34"/>
      <c r="JE76" s="34"/>
      <c r="JF76" s="124"/>
      <c r="JG76" s="34"/>
      <c r="JH76" s="34"/>
      <c r="JI76" s="33"/>
      <c r="JJ76" s="127"/>
      <c r="JK76" s="34"/>
      <c r="JL76" s="34"/>
      <c r="JM76" s="34"/>
      <c r="JN76" s="127"/>
      <c r="JO76" s="34"/>
      <c r="JP76" s="34"/>
      <c r="JQ76" s="34"/>
      <c r="JR76" s="119"/>
      <c r="JS76" s="33"/>
      <c r="JT76" s="33"/>
      <c r="JU76" s="33"/>
      <c r="JV76" s="127"/>
      <c r="JW76" s="34"/>
      <c r="JX76" s="33"/>
      <c r="JY76" s="33"/>
      <c r="JZ76" s="127"/>
      <c r="KA76" s="34"/>
      <c r="KB76" s="32"/>
      <c r="KC76" s="32"/>
      <c r="KD76" s="127"/>
      <c r="KE76" s="50"/>
      <c r="KF76" s="50"/>
      <c r="KG76" s="50"/>
      <c r="KH76" s="127"/>
      <c r="KI76" s="34"/>
      <c r="KJ76" s="34"/>
      <c r="KK76" s="34"/>
      <c r="KL76" s="127"/>
      <c r="KM76" s="34"/>
      <c r="KN76" s="36"/>
      <c r="KO76" s="32"/>
      <c r="KP76" s="127"/>
      <c r="KQ76" s="50"/>
      <c r="KR76" s="50"/>
      <c r="KS76" s="50"/>
      <c r="KT76" s="127"/>
      <c r="KU76" s="50"/>
      <c r="KV76" s="50"/>
      <c r="KW76" s="50"/>
      <c r="KX76" s="127"/>
      <c r="KY76" s="34"/>
      <c r="KZ76" s="34"/>
      <c r="LA76" s="33"/>
      <c r="LB76" s="127"/>
      <c r="LC76" s="34"/>
      <c r="LD76" s="39"/>
      <c r="LE76" s="34"/>
      <c r="LF76" s="127"/>
      <c r="LG76" s="34"/>
      <c r="LH76" s="34"/>
      <c r="LI76" s="33"/>
      <c r="LJ76" s="127"/>
      <c r="LK76" s="34"/>
      <c r="LL76" s="33"/>
      <c r="LM76" s="32"/>
      <c r="LN76" s="127"/>
      <c r="LO76" s="34"/>
      <c r="LP76" s="33"/>
      <c r="LQ76" s="33"/>
      <c r="LR76" s="127"/>
      <c r="LS76" s="50"/>
      <c r="LT76" s="50"/>
      <c r="LU76" s="50"/>
      <c r="LV76" s="127"/>
      <c r="LW76" s="50"/>
      <c r="LX76" s="50"/>
      <c r="LY76" s="50"/>
      <c r="LZ76" s="127"/>
      <c r="MA76" s="34"/>
      <c r="MB76" s="34"/>
      <c r="MC76" s="34"/>
      <c r="MD76" s="127"/>
      <c r="ME76" s="40"/>
      <c r="MF76" s="50"/>
      <c r="MG76" s="50"/>
      <c r="MH76" s="127"/>
      <c r="MI76" s="40"/>
      <c r="MJ76" s="50"/>
      <c r="MK76" s="50"/>
      <c r="ML76" s="127"/>
      <c r="MM76" s="34"/>
      <c r="MN76" s="34"/>
      <c r="MO76" s="34"/>
      <c r="MP76" s="127"/>
      <c r="MQ76" s="33"/>
      <c r="MR76" s="33"/>
      <c r="MS76" s="33"/>
      <c r="MT76" s="127"/>
      <c r="MU76" s="34"/>
      <c r="MV76" s="34"/>
      <c r="MW76" s="34"/>
      <c r="MX76" s="124"/>
      <c r="MY76" s="34"/>
      <c r="MZ76" s="33"/>
      <c r="NA76" s="33"/>
      <c r="NB76" s="124"/>
      <c r="NC76" s="52">
        <f t="shared" si="10"/>
        <v>345750</v>
      </c>
      <c r="ND76" s="52">
        <f t="shared" si="10"/>
        <v>345750</v>
      </c>
      <c r="NE76" s="52">
        <f t="shared" si="10"/>
        <v>234813.33</v>
      </c>
      <c r="NF76" s="53"/>
      <c r="NG76" s="33"/>
      <c r="NH76" s="33"/>
      <c r="NI76" s="127"/>
      <c r="NJ76" s="34"/>
      <c r="NK76" s="33"/>
      <c r="NL76" s="33"/>
      <c r="NM76" s="127"/>
      <c r="NN76" s="33"/>
      <c r="NO76" s="33"/>
      <c r="NP76" s="33"/>
      <c r="NQ76" s="127"/>
      <c r="NR76" s="34"/>
      <c r="NS76" s="34"/>
      <c r="NT76" s="34"/>
      <c r="NU76" s="127"/>
      <c r="NV76" s="34"/>
      <c r="NW76" s="33"/>
      <c r="NX76" s="33"/>
      <c r="NY76" s="127"/>
      <c r="NZ76" s="34"/>
      <c r="OA76" s="34"/>
      <c r="OB76" s="33"/>
      <c r="OC76" s="127"/>
      <c r="OD76" s="34"/>
      <c r="OE76" s="34"/>
      <c r="OF76" s="33"/>
      <c r="OG76" s="127"/>
      <c r="OH76" s="34"/>
      <c r="OI76" s="34"/>
      <c r="OJ76" s="33"/>
      <c r="OK76" s="127"/>
      <c r="OL76" s="34"/>
      <c r="OM76" s="34"/>
      <c r="ON76" s="32"/>
      <c r="OO76" s="127"/>
      <c r="OP76" s="34"/>
      <c r="OQ76" s="34"/>
      <c r="OR76" s="34"/>
      <c r="OS76" s="127"/>
      <c r="OT76" s="34"/>
      <c r="OU76" s="34"/>
      <c r="OV76" s="32"/>
      <c r="OW76" s="127"/>
      <c r="OX76" s="34"/>
      <c r="OY76" s="34"/>
      <c r="OZ76" s="33"/>
      <c r="PA76" s="127"/>
      <c r="PB76" s="34"/>
      <c r="PC76" s="34"/>
      <c r="PD76" s="33"/>
      <c r="PE76" s="127"/>
      <c r="PF76" s="34"/>
      <c r="PG76" s="34"/>
      <c r="PH76" s="33"/>
      <c r="PI76" s="127"/>
      <c r="PJ76" s="34"/>
      <c r="PK76" s="33"/>
      <c r="PL76" s="32"/>
      <c r="PM76" s="127"/>
      <c r="PN76" s="34"/>
      <c r="PO76" s="33"/>
      <c r="PP76" s="33"/>
      <c r="PQ76" s="127"/>
      <c r="PR76" s="34">
        <v>345750</v>
      </c>
      <c r="PS76" s="34">
        <v>345750</v>
      </c>
      <c r="PT76" s="34">
        <v>234813.33</v>
      </c>
      <c r="PU76" s="127"/>
      <c r="PV76" s="34"/>
      <c r="PW76" s="34"/>
      <c r="PX76" s="33"/>
      <c r="PY76" s="124"/>
      <c r="PZ76" s="55">
        <f t="shared" si="11"/>
        <v>0</v>
      </c>
      <c r="QA76" s="55">
        <f t="shared" si="11"/>
        <v>0</v>
      </c>
      <c r="QB76" s="55">
        <f t="shared" si="11"/>
        <v>0</v>
      </c>
      <c r="QC76" s="53"/>
      <c r="QD76" s="53"/>
      <c r="QE76" s="32"/>
      <c r="QF76" s="127"/>
      <c r="QG76" s="34"/>
      <c r="QH76" s="34"/>
      <c r="QI76" s="34"/>
      <c r="QJ76" s="124"/>
      <c r="QK76" s="56"/>
      <c r="QL76" s="63"/>
      <c r="QM76" s="32"/>
      <c r="QN76" s="127"/>
      <c r="QO76" s="50"/>
      <c r="QP76" s="50"/>
      <c r="QQ76" s="50"/>
      <c r="QR76" s="120"/>
      <c r="QS76" s="34"/>
      <c r="QT76" s="34"/>
      <c r="QU76" s="34"/>
      <c r="QV76" s="124"/>
      <c r="QW76" s="34"/>
      <c r="QX76" s="34"/>
      <c r="QY76" s="32"/>
      <c r="QZ76" s="124"/>
      <c r="RA76" s="53"/>
      <c r="RB76" s="53"/>
      <c r="RC76" s="53"/>
      <c r="RD76" s="120"/>
      <c r="RE76" s="40"/>
      <c r="RF76" s="40"/>
      <c r="RG76" s="40"/>
      <c r="RH76" s="120"/>
      <c r="RI76" s="40"/>
      <c r="RJ76" s="40"/>
      <c r="RK76" s="40"/>
      <c r="RL76" s="120"/>
      <c r="RM76" s="40"/>
      <c r="RN76" s="33"/>
      <c r="RO76" s="32"/>
      <c r="RP76" s="124"/>
      <c r="RQ76" s="34"/>
      <c r="RR76" s="34"/>
      <c r="RS76" s="32"/>
      <c r="RT76" s="124"/>
      <c r="RU76" s="40"/>
      <c r="RV76" s="40"/>
      <c r="RW76" s="40"/>
      <c r="RX76" s="120"/>
      <c r="RY76" s="40"/>
      <c r="RZ76" s="40"/>
      <c r="SA76" s="32"/>
      <c r="SB76" s="124"/>
      <c r="SC76" s="40"/>
      <c r="SD76" s="40"/>
      <c r="SE76" s="32"/>
      <c r="SF76" s="124"/>
      <c r="SG76" s="40"/>
      <c r="SH76" s="40"/>
      <c r="SI76" s="32"/>
      <c r="SJ76" s="119"/>
      <c r="SK76" s="58"/>
      <c r="SL76" s="58"/>
      <c r="SM76" s="58"/>
      <c r="SN76" s="59"/>
      <c r="SO76" s="59"/>
      <c r="SP76" s="58"/>
      <c r="SQ76" s="58"/>
      <c r="SR76" s="58"/>
      <c r="SS76" s="58"/>
      <c r="ST76" s="58"/>
      <c r="SU76" s="58"/>
      <c r="SV76" s="58"/>
      <c r="SW76" s="58"/>
      <c r="SX76" s="58"/>
      <c r="SY76" s="58"/>
      <c r="SZ76" s="58"/>
      <c r="TA76" s="58"/>
      <c r="TB76" s="58"/>
      <c r="TC76" s="58"/>
      <c r="TD76" s="59"/>
      <c r="TE76" s="28"/>
      <c r="TF76" s="28"/>
      <c r="TG76" s="28"/>
      <c r="TH76" s="28"/>
      <c r="TI76" s="28"/>
      <c r="TJ76" s="28"/>
      <c r="TK76" s="28"/>
      <c r="TL76" s="28"/>
      <c r="TM76" s="28"/>
      <c r="TN76" s="28"/>
      <c r="TO76" s="28"/>
      <c r="TP76" s="28"/>
      <c r="TQ76" s="28"/>
      <c r="TR76" s="28"/>
      <c r="TS76" s="28"/>
      <c r="TT76" s="28"/>
      <c r="TU76" s="28"/>
      <c r="TV76" s="28"/>
      <c r="TW76" s="28"/>
      <c r="TX76" s="28"/>
      <c r="TY76" s="28"/>
      <c r="TZ76" s="28"/>
      <c r="UA76" s="28"/>
      <c r="UB76" s="28"/>
      <c r="UC76" s="28"/>
      <c r="UD76" s="28"/>
      <c r="UE76" s="28"/>
      <c r="UF76" s="28"/>
      <c r="UG76" s="28"/>
      <c r="UH76" s="28"/>
      <c r="UI76" s="28"/>
      <c r="UJ76" s="28"/>
      <c r="UK76" s="28"/>
      <c r="UL76" s="28"/>
      <c r="UM76" s="28"/>
      <c r="UN76" s="28"/>
      <c r="UO76" s="28"/>
      <c r="UP76" s="28"/>
      <c r="UQ76" s="28"/>
      <c r="UR76" s="28"/>
      <c r="US76" s="28"/>
      <c r="UT76" s="28"/>
      <c r="UU76" s="28"/>
      <c r="UV76" s="28"/>
      <c r="UW76" s="28"/>
      <c r="UX76" s="28"/>
      <c r="UY76" s="28"/>
      <c r="UZ76" s="28"/>
      <c r="VA76" s="28"/>
      <c r="VB76" s="28"/>
      <c r="VC76" s="28"/>
      <c r="VD76" s="28"/>
      <c r="VE76" s="28"/>
      <c r="VF76" s="28"/>
      <c r="VG76" s="28"/>
      <c r="VH76" s="28"/>
      <c r="VI76" s="28"/>
      <c r="VJ76" s="28"/>
      <c r="VK76" s="28"/>
      <c r="VL76" s="28"/>
      <c r="VM76" s="28"/>
      <c r="VN76" s="28"/>
      <c r="VO76" s="28"/>
      <c r="VP76" s="28"/>
      <c r="VQ76" s="28"/>
      <c r="VR76" s="28"/>
      <c r="VS76" s="28"/>
      <c r="VT76" s="28"/>
      <c r="VU76" s="28"/>
      <c r="VV76" s="28"/>
      <c r="VW76" s="28"/>
      <c r="VX76" s="28"/>
      <c r="VY76" s="28"/>
      <c r="VZ76" s="28"/>
      <c r="WA76" s="28"/>
      <c r="WB76" s="28"/>
      <c r="WC76" s="28"/>
      <c r="WD76" s="28"/>
      <c r="WE76" s="28"/>
      <c r="WF76" s="28"/>
      <c r="WG76" s="28"/>
      <c r="WH76" s="5"/>
      <c r="WI76" s="5"/>
      <c r="WJ76" s="5"/>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row>
    <row r="77" spans="1:909" x14ac:dyDescent="0.25">
      <c r="A77" s="29" t="s">
        <v>432</v>
      </c>
      <c r="B77" s="30">
        <f t="shared" si="7"/>
        <v>6132039.9299999997</v>
      </c>
      <c r="C77" s="30">
        <f t="shared" si="7"/>
        <v>6132039.9299999997</v>
      </c>
      <c r="D77" s="30">
        <f t="shared" si="7"/>
        <v>4539984.93</v>
      </c>
      <c r="E77" s="31">
        <f t="shared" si="8"/>
        <v>5993739.9299999997</v>
      </c>
      <c r="F77" s="31">
        <f t="shared" si="8"/>
        <v>5993739.9299999997</v>
      </c>
      <c r="G77" s="31">
        <f t="shared" si="8"/>
        <v>4436259.93</v>
      </c>
      <c r="H77" s="36">
        <v>5080300</v>
      </c>
      <c r="I77" s="36">
        <v>5080300</v>
      </c>
      <c r="J77" s="33">
        <v>3810226</v>
      </c>
      <c r="K77" s="124"/>
      <c r="L77" s="34"/>
      <c r="M77" s="34"/>
      <c r="N77" s="34"/>
      <c r="O77" s="124"/>
      <c r="P77" s="36">
        <v>913439.93</v>
      </c>
      <c r="Q77" s="36">
        <v>913439.93</v>
      </c>
      <c r="R77" s="60">
        <v>626033.93000000005</v>
      </c>
      <c r="S77" s="124"/>
      <c r="T77" s="34"/>
      <c r="U77" s="34"/>
      <c r="V77" s="34"/>
      <c r="W77" s="124"/>
      <c r="X77" s="38">
        <f t="shared" si="9"/>
        <v>0</v>
      </c>
      <c r="Y77" s="38">
        <f t="shared" si="9"/>
        <v>0</v>
      </c>
      <c r="Z77" s="38">
        <f t="shared" si="9"/>
        <v>0</v>
      </c>
      <c r="AA77" s="32"/>
      <c r="AB77" s="33"/>
      <c r="AC77" s="33"/>
      <c r="AD77" s="124"/>
      <c r="AE77" s="34"/>
      <c r="AF77" s="33"/>
      <c r="AG77" s="33"/>
      <c r="AH77" s="124"/>
      <c r="AI77" s="33"/>
      <c r="AJ77" s="33"/>
      <c r="AK77" s="33"/>
      <c r="AL77" s="124"/>
      <c r="AM77" s="33"/>
      <c r="AN77" s="33"/>
      <c r="AO77" s="33"/>
      <c r="AP77" s="124"/>
      <c r="AQ77" s="34"/>
      <c r="AR77" s="34"/>
      <c r="AS77" s="34"/>
      <c r="AT77" s="124"/>
      <c r="AU77" s="33"/>
      <c r="AV77" s="33"/>
      <c r="AW77" s="33"/>
      <c r="AX77" s="124"/>
      <c r="AY77" s="34"/>
      <c r="AZ77" s="34"/>
      <c r="BA77" s="34"/>
      <c r="BB77" s="124"/>
      <c r="BC77" s="33"/>
      <c r="BD77" s="33"/>
      <c r="BE77" s="33"/>
      <c r="BF77" s="124"/>
      <c r="BG77" s="33"/>
      <c r="BH77" s="33"/>
      <c r="BI77" s="33"/>
      <c r="BJ77" s="124"/>
      <c r="BK77" s="34"/>
      <c r="BL77" s="34"/>
      <c r="BM77" s="34"/>
      <c r="BN77" s="124"/>
      <c r="BO77" s="33"/>
      <c r="BP77" s="33"/>
      <c r="BQ77" s="61"/>
      <c r="BR77" s="124"/>
      <c r="BS77" s="34"/>
      <c r="BT77" s="34"/>
      <c r="BU77" s="34"/>
      <c r="BV77" s="124"/>
      <c r="BW77" s="34"/>
      <c r="BX77" s="34"/>
      <c r="BY77" s="34"/>
      <c r="BZ77" s="124"/>
      <c r="CA77" s="34"/>
      <c r="CB77" s="34"/>
      <c r="CC77" s="34"/>
      <c r="CD77" s="124"/>
      <c r="CE77" s="33"/>
      <c r="CF77" s="33"/>
      <c r="CG77" s="33"/>
      <c r="CH77" s="124"/>
      <c r="CI77" s="33"/>
      <c r="CJ77" s="33"/>
      <c r="CK77" s="33"/>
      <c r="CL77" s="124"/>
      <c r="CM77" s="34"/>
      <c r="CN77" s="34"/>
      <c r="CO77" s="34"/>
      <c r="CP77" s="119"/>
      <c r="CQ77" s="34"/>
      <c r="CR77" s="34"/>
      <c r="CS77" s="34"/>
      <c r="CT77" s="119"/>
      <c r="CU77" s="34"/>
      <c r="CV77" s="33"/>
      <c r="CW77" s="33"/>
      <c r="CX77" s="124"/>
      <c r="CY77" s="41"/>
      <c r="CZ77" s="41"/>
      <c r="DA77" s="33"/>
      <c r="DB77" s="124"/>
      <c r="DC77" s="34"/>
      <c r="DD77" s="33"/>
      <c r="DE77" s="32"/>
      <c r="DF77" s="124"/>
      <c r="DG77" s="34"/>
      <c r="DH77" s="33"/>
      <c r="DI77" s="32"/>
      <c r="DJ77" s="124"/>
      <c r="DK77" s="34"/>
      <c r="DL77" s="33"/>
      <c r="DM77" s="32"/>
      <c r="DN77" s="124"/>
      <c r="DO77" s="33"/>
      <c r="DP77" s="33"/>
      <c r="DQ77" s="32"/>
      <c r="DR77" s="124"/>
      <c r="DS77" s="34"/>
      <c r="DT77" s="34"/>
      <c r="DU77" s="34"/>
      <c r="DV77" s="120"/>
      <c r="DW77" s="33"/>
      <c r="DX77" s="33"/>
      <c r="DY77" s="33"/>
      <c r="DZ77" s="124"/>
      <c r="EA77" s="33"/>
      <c r="EB77" s="33"/>
      <c r="EC77" s="33"/>
      <c r="ED77" s="124"/>
      <c r="EE77" s="33"/>
      <c r="EF77" s="33"/>
      <c r="EG77" s="33"/>
      <c r="EH77" s="124"/>
      <c r="EI77" s="32"/>
      <c r="EJ77" s="32"/>
      <c r="EK77" s="32"/>
      <c r="EL77" s="124"/>
      <c r="EM77" s="34"/>
      <c r="EN77" s="34"/>
      <c r="EO77" s="34"/>
      <c r="EP77" s="124"/>
      <c r="EQ77" s="34"/>
      <c r="ER77" s="34"/>
      <c r="ES77" s="34"/>
      <c r="ET77" s="120"/>
      <c r="EU77" s="33"/>
      <c r="EV77" s="33"/>
      <c r="EW77" s="33"/>
      <c r="EX77" s="124"/>
      <c r="EY77" s="34"/>
      <c r="EZ77" s="34"/>
      <c r="FA77" s="34"/>
      <c r="FB77" s="124"/>
      <c r="FC77" s="33"/>
      <c r="FD77" s="33"/>
      <c r="FE77" s="32"/>
      <c r="FF77" s="124"/>
      <c r="FG77" s="40"/>
      <c r="FH77" s="40"/>
      <c r="FI77" s="40"/>
      <c r="FJ77" s="124"/>
      <c r="FK77" s="40"/>
      <c r="FL77" s="40"/>
      <c r="FM77" s="40"/>
      <c r="FN77" s="124"/>
      <c r="FO77" s="33"/>
      <c r="FP77" s="33"/>
      <c r="FQ77" s="32"/>
      <c r="FR77" s="124"/>
      <c r="FS77" s="33"/>
      <c r="FT77" s="33"/>
      <c r="FU77" s="33"/>
      <c r="FV77" s="124"/>
      <c r="FW77" s="34"/>
      <c r="FX77" s="34"/>
      <c r="FY77" s="39"/>
      <c r="FZ77" s="124"/>
      <c r="GA77" s="33"/>
      <c r="GB77" s="33"/>
      <c r="GC77" s="32"/>
      <c r="GD77" s="124"/>
      <c r="GE77" s="32"/>
      <c r="GF77" s="32"/>
      <c r="GG77" s="32"/>
      <c r="GH77" s="124"/>
      <c r="GI77" s="32"/>
      <c r="GJ77" s="32"/>
      <c r="GK77" s="32"/>
      <c r="GL77" s="130"/>
      <c r="GM77" s="33"/>
      <c r="GN77" s="33"/>
      <c r="GO77" s="33"/>
      <c r="GP77" s="124"/>
      <c r="GQ77" s="40"/>
      <c r="GR77" s="37"/>
      <c r="GS77" s="32"/>
      <c r="GT77" s="124"/>
      <c r="GU77" s="34"/>
      <c r="GV77" s="33"/>
      <c r="GW77" s="32"/>
      <c r="GX77" s="130"/>
      <c r="GY77" s="33"/>
      <c r="GZ77" s="33"/>
      <c r="HA77" s="33"/>
      <c r="HB77" s="130"/>
      <c r="HC77" s="34"/>
      <c r="HD77" s="34"/>
      <c r="HE77" s="34"/>
      <c r="HF77" s="124"/>
      <c r="HG77" s="33"/>
      <c r="HH77" s="33"/>
      <c r="HI77" s="33"/>
      <c r="HJ77" s="124"/>
      <c r="HK77" s="33"/>
      <c r="HL77" s="33"/>
      <c r="HM77" s="32"/>
      <c r="HN77" s="124"/>
      <c r="HO77" s="32"/>
      <c r="HP77" s="32"/>
      <c r="HQ77" s="32"/>
      <c r="HR77" s="124"/>
      <c r="HS77" s="34"/>
      <c r="HT77" s="33"/>
      <c r="HU77" s="32"/>
      <c r="HV77" s="124"/>
      <c r="HW77" s="34"/>
      <c r="HX77" s="34"/>
      <c r="HY77" s="34"/>
      <c r="HZ77" s="124"/>
      <c r="IA77" s="34"/>
      <c r="IB77" s="34"/>
      <c r="IC77" s="34"/>
      <c r="ID77" s="119"/>
      <c r="IE77" s="34"/>
      <c r="IF77" s="32"/>
      <c r="IG77" s="32"/>
      <c r="IH77" s="124"/>
      <c r="II77" s="34"/>
      <c r="IJ77" s="33"/>
      <c r="IK77" s="33"/>
      <c r="IL77" s="124"/>
      <c r="IM77" s="33"/>
      <c r="IN77" s="33"/>
      <c r="IO77" s="33"/>
      <c r="IP77" s="124"/>
      <c r="IQ77" s="45"/>
      <c r="IR77" s="46"/>
      <c r="IS77" s="33"/>
      <c r="IT77" s="127"/>
      <c r="IU77" s="33"/>
      <c r="IV77" s="33"/>
      <c r="IW77" s="33"/>
      <c r="IX77" s="124"/>
      <c r="IY77" s="34"/>
      <c r="IZ77" s="33"/>
      <c r="JA77" s="33"/>
      <c r="JB77" s="127"/>
      <c r="JC77" s="34"/>
      <c r="JD77" s="34"/>
      <c r="JE77" s="34"/>
      <c r="JF77" s="124"/>
      <c r="JG77" s="34"/>
      <c r="JH77" s="34"/>
      <c r="JI77" s="33"/>
      <c r="JJ77" s="127"/>
      <c r="JK77" s="34"/>
      <c r="JL77" s="34"/>
      <c r="JM77" s="34"/>
      <c r="JN77" s="127"/>
      <c r="JO77" s="34"/>
      <c r="JP77" s="34"/>
      <c r="JQ77" s="34"/>
      <c r="JR77" s="119"/>
      <c r="JS77" s="33"/>
      <c r="JT77" s="33"/>
      <c r="JU77" s="33"/>
      <c r="JV77" s="127"/>
      <c r="JW77" s="34"/>
      <c r="JX77" s="33"/>
      <c r="JY77" s="33"/>
      <c r="JZ77" s="127"/>
      <c r="KA77" s="34"/>
      <c r="KB77" s="32"/>
      <c r="KC77" s="32"/>
      <c r="KD77" s="127"/>
      <c r="KE77" s="50"/>
      <c r="KF77" s="50"/>
      <c r="KG77" s="50"/>
      <c r="KH77" s="127"/>
      <c r="KI77" s="34"/>
      <c r="KJ77" s="34"/>
      <c r="KK77" s="34"/>
      <c r="KL77" s="127"/>
      <c r="KM77" s="34"/>
      <c r="KN77" s="36"/>
      <c r="KO77" s="32"/>
      <c r="KP77" s="127"/>
      <c r="KQ77" s="50"/>
      <c r="KR77" s="50"/>
      <c r="KS77" s="50"/>
      <c r="KT77" s="127"/>
      <c r="KU77" s="50"/>
      <c r="KV77" s="50"/>
      <c r="KW77" s="50"/>
      <c r="KX77" s="127"/>
      <c r="KY77" s="34"/>
      <c r="KZ77" s="34"/>
      <c r="LA77" s="33"/>
      <c r="LB77" s="127"/>
      <c r="LC77" s="34"/>
      <c r="LD77" s="39"/>
      <c r="LE77" s="34"/>
      <c r="LF77" s="127"/>
      <c r="LG77" s="34"/>
      <c r="LH77" s="34"/>
      <c r="LI77" s="33"/>
      <c r="LJ77" s="127"/>
      <c r="LK77" s="34"/>
      <c r="LL77" s="33"/>
      <c r="LM77" s="32"/>
      <c r="LN77" s="127"/>
      <c r="LO77" s="34"/>
      <c r="LP77" s="33"/>
      <c r="LQ77" s="33"/>
      <c r="LR77" s="127"/>
      <c r="LS77" s="50"/>
      <c r="LT77" s="50"/>
      <c r="LU77" s="50"/>
      <c r="LV77" s="127"/>
      <c r="LW77" s="50"/>
      <c r="LX77" s="50"/>
      <c r="LY77" s="50"/>
      <c r="LZ77" s="127"/>
      <c r="MA77" s="34"/>
      <c r="MB77" s="34"/>
      <c r="MC77" s="34"/>
      <c r="MD77" s="127"/>
      <c r="ME77" s="40"/>
      <c r="MF77" s="50"/>
      <c r="MG77" s="50"/>
      <c r="MH77" s="127"/>
      <c r="MI77" s="40"/>
      <c r="MJ77" s="50"/>
      <c r="MK77" s="50"/>
      <c r="ML77" s="127"/>
      <c r="MM77" s="34"/>
      <c r="MN77" s="34"/>
      <c r="MO77" s="34"/>
      <c r="MP77" s="127"/>
      <c r="MQ77" s="33"/>
      <c r="MR77" s="33"/>
      <c r="MS77" s="33"/>
      <c r="MT77" s="127"/>
      <c r="MU77" s="34"/>
      <c r="MV77" s="34"/>
      <c r="MW77" s="34"/>
      <c r="MX77" s="124"/>
      <c r="MY77" s="34"/>
      <c r="MZ77" s="33"/>
      <c r="NA77" s="33"/>
      <c r="NB77" s="124"/>
      <c r="NC77" s="52">
        <f t="shared" si="10"/>
        <v>138300</v>
      </c>
      <c r="ND77" s="52">
        <f t="shared" si="10"/>
        <v>138300</v>
      </c>
      <c r="NE77" s="52">
        <f t="shared" si="10"/>
        <v>103725</v>
      </c>
      <c r="NF77" s="53"/>
      <c r="NG77" s="33"/>
      <c r="NH77" s="33"/>
      <c r="NI77" s="127"/>
      <c r="NJ77" s="34"/>
      <c r="NK77" s="33"/>
      <c r="NL77" s="33"/>
      <c r="NM77" s="127"/>
      <c r="NN77" s="33"/>
      <c r="NO77" s="33"/>
      <c r="NP77" s="33"/>
      <c r="NQ77" s="127"/>
      <c r="NR77" s="34"/>
      <c r="NS77" s="34"/>
      <c r="NT77" s="34"/>
      <c r="NU77" s="127"/>
      <c r="NV77" s="34"/>
      <c r="NW77" s="33"/>
      <c r="NX77" s="33"/>
      <c r="NY77" s="127"/>
      <c r="NZ77" s="34"/>
      <c r="OA77" s="34"/>
      <c r="OB77" s="33"/>
      <c r="OC77" s="127"/>
      <c r="OD77" s="34"/>
      <c r="OE77" s="34"/>
      <c r="OF77" s="33"/>
      <c r="OG77" s="127"/>
      <c r="OH77" s="34"/>
      <c r="OI77" s="34"/>
      <c r="OJ77" s="33"/>
      <c r="OK77" s="127"/>
      <c r="OL77" s="34"/>
      <c r="OM77" s="34"/>
      <c r="ON77" s="32"/>
      <c r="OO77" s="127"/>
      <c r="OP77" s="34"/>
      <c r="OQ77" s="34"/>
      <c r="OR77" s="34"/>
      <c r="OS77" s="127"/>
      <c r="OT77" s="34"/>
      <c r="OU77" s="34"/>
      <c r="OV77" s="32"/>
      <c r="OW77" s="127"/>
      <c r="OX77" s="34"/>
      <c r="OY77" s="34"/>
      <c r="OZ77" s="33"/>
      <c r="PA77" s="127"/>
      <c r="PB77" s="34"/>
      <c r="PC77" s="34"/>
      <c r="PD77" s="33"/>
      <c r="PE77" s="127"/>
      <c r="PF77" s="34"/>
      <c r="PG77" s="34"/>
      <c r="PH77" s="33"/>
      <c r="PI77" s="127"/>
      <c r="PJ77" s="34"/>
      <c r="PK77" s="33"/>
      <c r="PL77" s="32"/>
      <c r="PM77" s="127"/>
      <c r="PN77" s="34"/>
      <c r="PO77" s="33"/>
      <c r="PP77" s="33"/>
      <c r="PQ77" s="127"/>
      <c r="PR77" s="34">
        <v>138300</v>
      </c>
      <c r="PS77" s="34">
        <v>138300</v>
      </c>
      <c r="PT77" s="34">
        <v>103725</v>
      </c>
      <c r="PU77" s="127"/>
      <c r="PV77" s="34"/>
      <c r="PW77" s="34"/>
      <c r="PX77" s="33"/>
      <c r="PY77" s="124"/>
      <c r="PZ77" s="55">
        <f t="shared" si="11"/>
        <v>0</v>
      </c>
      <c r="QA77" s="55">
        <f t="shared" si="11"/>
        <v>0</v>
      </c>
      <c r="QB77" s="55">
        <f t="shared" si="11"/>
        <v>0</v>
      </c>
      <c r="QC77" s="53"/>
      <c r="QD77" s="53"/>
      <c r="QE77" s="32"/>
      <c r="QF77" s="127"/>
      <c r="QG77" s="34"/>
      <c r="QH77" s="34"/>
      <c r="QI77" s="34"/>
      <c r="QJ77" s="124"/>
      <c r="QK77" s="56"/>
      <c r="QL77" s="63"/>
      <c r="QM77" s="32"/>
      <c r="QN77" s="127"/>
      <c r="QO77" s="50"/>
      <c r="QP77" s="50"/>
      <c r="QQ77" s="50"/>
      <c r="QR77" s="120"/>
      <c r="QS77" s="34"/>
      <c r="QT77" s="34"/>
      <c r="QU77" s="34"/>
      <c r="QV77" s="124"/>
      <c r="QW77" s="34"/>
      <c r="QX77" s="34"/>
      <c r="QY77" s="32"/>
      <c r="QZ77" s="124"/>
      <c r="RA77" s="53"/>
      <c r="RB77" s="53"/>
      <c r="RC77" s="53"/>
      <c r="RD77" s="120"/>
      <c r="RE77" s="40"/>
      <c r="RF77" s="40"/>
      <c r="RG77" s="40"/>
      <c r="RH77" s="120"/>
      <c r="RI77" s="40"/>
      <c r="RJ77" s="40"/>
      <c r="RK77" s="40"/>
      <c r="RL77" s="120"/>
      <c r="RM77" s="40"/>
      <c r="RN77" s="33"/>
      <c r="RO77" s="32"/>
      <c r="RP77" s="124"/>
      <c r="RQ77" s="34"/>
      <c r="RR77" s="34"/>
      <c r="RS77" s="32"/>
      <c r="RT77" s="124"/>
      <c r="RU77" s="40"/>
      <c r="RV77" s="40"/>
      <c r="RW77" s="40"/>
      <c r="RX77" s="120"/>
      <c r="RY77" s="40"/>
      <c r="RZ77" s="40"/>
      <c r="SA77" s="32"/>
      <c r="SB77" s="124"/>
      <c r="SC77" s="40"/>
      <c r="SD77" s="40"/>
      <c r="SE77" s="32"/>
      <c r="SF77" s="124"/>
      <c r="SG77" s="40"/>
      <c r="SH77" s="40"/>
      <c r="SI77" s="32"/>
      <c r="SJ77" s="119"/>
      <c r="SK77" s="58"/>
      <c r="SL77" s="58"/>
      <c r="SM77" s="58"/>
      <c r="SN77" s="59"/>
      <c r="SO77" s="59"/>
      <c r="SP77" s="58"/>
      <c r="SQ77" s="58"/>
      <c r="SR77" s="58"/>
      <c r="SS77" s="58"/>
      <c r="ST77" s="58"/>
      <c r="SU77" s="58"/>
      <c r="SV77" s="58"/>
      <c r="SW77" s="58"/>
      <c r="SX77" s="58"/>
      <c r="SY77" s="58"/>
      <c r="SZ77" s="58"/>
      <c r="TA77" s="58"/>
      <c r="TB77" s="58"/>
      <c r="TC77" s="58"/>
      <c r="TD77" s="59"/>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5"/>
      <c r="WI77" s="5"/>
      <c r="WJ77" s="5"/>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row>
    <row r="78" spans="1:909" x14ac:dyDescent="0.25">
      <c r="A78" s="29" t="s">
        <v>433</v>
      </c>
      <c r="B78" s="30">
        <f t="shared" si="7"/>
        <v>8958236.5299999993</v>
      </c>
      <c r="C78" s="30">
        <f t="shared" si="7"/>
        <v>8958236.5299999993</v>
      </c>
      <c r="D78" s="30">
        <f t="shared" si="7"/>
        <v>6755898.3399999999</v>
      </c>
      <c r="E78" s="31">
        <f t="shared" si="8"/>
        <v>8048761.7999999998</v>
      </c>
      <c r="F78" s="31">
        <f t="shared" si="8"/>
        <v>8048761.7999999998</v>
      </c>
      <c r="G78" s="31">
        <f t="shared" si="8"/>
        <v>6521346.7999999998</v>
      </c>
      <c r="H78" s="36">
        <v>6707400</v>
      </c>
      <c r="I78" s="36">
        <v>6707400</v>
      </c>
      <c r="J78" s="33">
        <v>5589500</v>
      </c>
      <c r="K78" s="124"/>
      <c r="L78" s="34"/>
      <c r="M78" s="34"/>
      <c r="N78" s="34"/>
      <c r="O78" s="124"/>
      <c r="P78" s="36">
        <v>1341361.8</v>
      </c>
      <c r="Q78" s="36">
        <v>1341361.8</v>
      </c>
      <c r="R78" s="60">
        <v>931846.8</v>
      </c>
      <c r="S78" s="124"/>
      <c r="T78" s="34"/>
      <c r="U78" s="34"/>
      <c r="V78" s="34"/>
      <c r="W78" s="124"/>
      <c r="X78" s="38">
        <f t="shared" si="9"/>
        <v>563724.73</v>
      </c>
      <c r="Y78" s="38">
        <f t="shared" si="9"/>
        <v>563724.73</v>
      </c>
      <c r="Z78" s="38">
        <f t="shared" si="9"/>
        <v>0</v>
      </c>
      <c r="AA78" s="32"/>
      <c r="AB78" s="33"/>
      <c r="AC78" s="33"/>
      <c r="AD78" s="124"/>
      <c r="AE78" s="34"/>
      <c r="AF78" s="33"/>
      <c r="AG78" s="33"/>
      <c r="AH78" s="124"/>
      <c r="AI78" s="33"/>
      <c r="AJ78" s="33"/>
      <c r="AK78" s="33"/>
      <c r="AL78" s="124"/>
      <c r="AM78" s="33"/>
      <c r="AN78" s="33"/>
      <c r="AO78" s="33"/>
      <c r="AP78" s="124"/>
      <c r="AQ78" s="34"/>
      <c r="AR78" s="34"/>
      <c r="AS78" s="34"/>
      <c r="AT78" s="124"/>
      <c r="AU78" s="33"/>
      <c r="AV78" s="33"/>
      <c r="AW78" s="33"/>
      <c r="AX78" s="124"/>
      <c r="AY78" s="34"/>
      <c r="AZ78" s="34"/>
      <c r="BA78" s="34"/>
      <c r="BB78" s="124"/>
      <c r="BC78" s="33"/>
      <c r="BD78" s="33"/>
      <c r="BE78" s="33"/>
      <c r="BF78" s="124"/>
      <c r="BG78" s="33"/>
      <c r="BH78" s="33"/>
      <c r="BI78" s="33"/>
      <c r="BJ78" s="124"/>
      <c r="BK78" s="34"/>
      <c r="BL78" s="34"/>
      <c r="BM78" s="34"/>
      <c r="BN78" s="124"/>
      <c r="BO78" s="33"/>
      <c r="BP78" s="33"/>
      <c r="BQ78" s="61"/>
      <c r="BR78" s="124"/>
      <c r="BS78" s="34"/>
      <c r="BT78" s="34"/>
      <c r="BU78" s="34"/>
      <c r="BV78" s="124"/>
      <c r="BW78" s="34"/>
      <c r="BX78" s="34"/>
      <c r="BY78" s="34"/>
      <c r="BZ78" s="124"/>
      <c r="CA78" s="34"/>
      <c r="CB78" s="34"/>
      <c r="CC78" s="34"/>
      <c r="CD78" s="124"/>
      <c r="CE78" s="33"/>
      <c r="CF78" s="33"/>
      <c r="CG78" s="33"/>
      <c r="CH78" s="124"/>
      <c r="CI78" s="33"/>
      <c r="CJ78" s="33"/>
      <c r="CK78" s="33"/>
      <c r="CL78" s="124"/>
      <c r="CM78" s="34"/>
      <c r="CN78" s="34"/>
      <c r="CO78" s="34"/>
      <c r="CP78" s="119"/>
      <c r="CQ78" s="34"/>
      <c r="CR78" s="34"/>
      <c r="CS78" s="34"/>
      <c r="CT78" s="119"/>
      <c r="CU78" s="34"/>
      <c r="CV78" s="33"/>
      <c r="CW78" s="33"/>
      <c r="CX78" s="124"/>
      <c r="CY78" s="41"/>
      <c r="CZ78" s="41"/>
      <c r="DA78" s="33"/>
      <c r="DB78" s="124"/>
      <c r="DC78" s="34"/>
      <c r="DD78" s="33"/>
      <c r="DE78" s="32"/>
      <c r="DF78" s="124"/>
      <c r="DG78" s="34"/>
      <c r="DH78" s="33"/>
      <c r="DI78" s="32"/>
      <c r="DJ78" s="124"/>
      <c r="DK78" s="34"/>
      <c r="DL78" s="33"/>
      <c r="DM78" s="32"/>
      <c r="DN78" s="124"/>
      <c r="DO78" s="33"/>
      <c r="DP78" s="33"/>
      <c r="DQ78" s="32"/>
      <c r="DR78" s="124"/>
      <c r="DS78" s="34"/>
      <c r="DT78" s="34"/>
      <c r="DU78" s="34"/>
      <c r="DV78" s="120"/>
      <c r="DW78" s="33"/>
      <c r="DX78" s="33"/>
      <c r="DY78" s="33"/>
      <c r="DZ78" s="124"/>
      <c r="EA78" s="33"/>
      <c r="EB78" s="33"/>
      <c r="EC78" s="33"/>
      <c r="ED78" s="124"/>
      <c r="EE78" s="33"/>
      <c r="EF78" s="33"/>
      <c r="EG78" s="33"/>
      <c r="EH78" s="124"/>
      <c r="EI78" s="32"/>
      <c r="EJ78" s="32"/>
      <c r="EK78" s="32"/>
      <c r="EL78" s="124"/>
      <c r="EM78" s="34"/>
      <c r="EN78" s="34"/>
      <c r="EO78" s="34"/>
      <c r="EP78" s="124"/>
      <c r="EQ78" s="34"/>
      <c r="ER78" s="34"/>
      <c r="ES78" s="34"/>
      <c r="ET78" s="120"/>
      <c r="EU78" s="33">
        <v>563724.73</v>
      </c>
      <c r="EV78" s="33">
        <v>563724.73</v>
      </c>
      <c r="EW78" s="33"/>
      <c r="EX78" s="124"/>
      <c r="EY78" s="34"/>
      <c r="EZ78" s="34"/>
      <c r="FA78" s="34"/>
      <c r="FB78" s="124"/>
      <c r="FC78" s="33"/>
      <c r="FD78" s="33"/>
      <c r="FE78" s="32"/>
      <c r="FF78" s="124"/>
      <c r="FG78" s="40"/>
      <c r="FH78" s="40"/>
      <c r="FI78" s="40"/>
      <c r="FJ78" s="124"/>
      <c r="FK78" s="40"/>
      <c r="FL78" s="40"/>
      <c r="FM78" s="40"/>
      <c r="FN78" s="124"/>
      <c r="FO78" s="33"/>
      <c r="FP78" s="33"/>
      <c r="FQ78" s="32"/>
      <c r="FR78" s="124"/>
      <c r="FS78" s="33"/>
      <c r="FT78" s="33"/>
      <c r="FU78" s="33"/>
      <c r="FV78" s="124"/>
      <c r="FW78" s="34"/>
      <c r="FX78" s="34"/>
      <c r="FY78" s="39"/>
      <c r="FZ78" s="124"/>
      <c r="GA78" s="33"/>
      <c r="GB78" s="33"/>
      <c r="GC78" s="32"/>
      <c r="GD78" s="124"/>
      <c r="GE78" s="32"/>
      <c r="GF78" s="32"/>
      <c r="GG78" s="32"/>
      <c r="GH78" s="124"/>
      <c r="GI78" s="32"/>
      <c r="GJ78" s="32"/>
      <c r="GK78" s="32"/>
      <c r="GL78" s="130"/>
      <c r="GM78" s="33"/>
      <c r="GN78" s="33"/>
      <c r="GO78" s="33"/>
      <c r="GP78" s="124"/>
      <c r="GQ78" s="40"/>
      <c r="GR78" s="37"/>
      <c r="GS78" s="32"/>
      <c r="GT78" s="124"/>
      <c r="GU78" s="45"/>
      <c r="GV78" s="46"/>
      <c r="GW78" s="32"/>
      <c r="GX78" s="130"/>
      <c r="GY78" s="33"/>
      <c r="GZ78" s="33"/>
      <c r="HA78" s="33"/>
      <c r="HB78" s="130"/>
      <c r="HC78" s="34"/>
      <c r="HD78" s="34"/>
      <c r="HE78" s="34"/>
      <c r="HF78" s="124"/>
      <c r="HG78" s="33"/>
      <c r="HH78" s="33"/>
      <c r="HI78" s="33"/>
      <c r="HJ78" s="124"/>
      <c r="HK78" s="33"/>
      <c r="HL78" s="33"/>
      <c r="HM78" s="32"/>
      <c r="HN78" s="124"/>
      <c r="HO78" s="32"/>
      <c r="HP78" s="32"/>
      <c r="HQ78" s="32"/>
      <c r="HR78" s="124"/>
      <c r="HS78" s="34"/>
      <c r="HT78" s="33"/>
      <c r="HU78" s="32"/>
      <c r="HV78" s="124"/>
      <c r="HW78" s="34"/>
      <c r="HX78" s="34"/>
      <c r="HY78" s="34"/>
      <c r="HZ78" s="124"/>
      <c r="IA78" s="34"/>
      <c r="IB78" s="34"/>
      <c r="IC78" s="34"/>
      <c r="ID78" s="119"/>
      <c r="IE78" s="34"/>
      <c r="IF78" s="32"/>
      <c r="IG78" s="32"/>
      <c r="IH78" s="124"/>
      <c r="II78" s="34"/>
      <c r="IJ78" s="33"/>
      <c r="IK78" s="33"/>
      <c r="IL78" s="124"/>
      <c r="IM78" s="33"/>
      <c r="IN78" s="33"/>
      <c r="IO78" s="33"/>
      <c r="IP78" s="124"/>
      <c r="IQ78" s="45"/>
      <c r="IR78" s="46"/>
      <c r="IS78" s="33"/>
      <c r="IT78" s="127"/>
      <c r="IU78" s="33"/>
      <c r="IV78" s="33"/>
      <c r="IW78" s="33"/>
      <c r="IX78" s="124"/>
      <c r="IY78" s="34"/>
      <c r="IZ78" s="33"/>
      <c r="JA78" s="33"/>
      <c r="JB78" s="127"/>
      <c r="JC78" s="34"/>
      <c r="JD78" s="34"/>
      <c r="JE78" s="34"/>
      <c r="JF78" s="124"/>
      <c r="JG78" s="34"/>
      <c r="JH78" s="34"/>
      <c r="JI78" s="33"/>
      <c r="JJ78" s="127"/>
      <c r="JK78" s="34"/>
      <c r="JL78" s="34"/>
      <c r="JM78" s="34"/>
      <c r="JN78" s="127"/>
      <c r="JO78" s="34"/>
      <c r="JP78" s="34"/>
      <c r="JQ78" s="34"/>
      <c r="JR78" s="119"/>
      <c r="JS78" s="33"/>
      <c r="JT78" s="33"/>
      <c r="JU78" s="33"/>
      <c r="JV78" s="127"/>
      <c r="JW78" s="34"/>
      <c r="JX78" s="33"/>
      <c r="JY78" s="33"/>
      <c r="JZ78" s="127"/>
      <c r="KA78" s="34"/>
      <c r="KB78" s="32"/>
      <c r="KC78" s="32"/>
      <c r="KD78" s="127"/>
      <c r="KE78" s="50"/>
      <c r="KF78" s="50"/>
      <c r="KG78" s="50"/>
      <c r="KH78" s="127"/>
      <c r="KI78" s="34"/>
      <c r="KJ78" s="34"/>
      <c r="KK78" s="34"/>
      <c r="KL78" s="127"/>
      <c r="KM78" s="34"/>
      <c r="KN78" s="36"/>
      <c r="KO78" s="32"/>
      <c r="KP78" s="127"/>
      <c r="KQ78" s="50"/>
      <c r="KR78" s="50"/>
      <c r="KS78" s="50"/>
      <c r="KT78" s="127"/>
      <c r="KU78" s="50"/>
      <c r="KV78" s="50"/>
      <c r="KW78" s="50"/>
      <c r="KX78" s="127"/>
      <c r="KY78" s="34"/>
      <c r="KZ78" s="34"/>
      <c r="LA78" s="33"/>
      <c r="LB78" s="127"/>
      <c r="LC78" s="34"/>
      <c r="LD78" s="39"/>
      <c r="LE78" s="34"/>
      <c r="LF78" s="127"/>
      <c r="LG78" s="34"/>
      <c r="LH78" s="34"/>
      <c r="LI78" s="33"/>
      <c r="LJ78" s="127"/>
      <c r="LK78" s="34"/>
      <c r="LL78" s="33"/>
      <c r="LM78" s="32"/>
      <c r="LN78" s="127"/>
      <c r="LO78" s="34"/>
      <c r="LP78" s="33"/>
      <c r="LQ78" s="33"/>
      <c r="LR78" s="127"/>
      <c r="LS78" s="50"/>
      <c r="LT78" s="50"/>
      <c r="LU78" s="50"/>
      <c r="LV78" s="127"/>
      <c r="LW78" s="50"/>
      <c r="LX78" s="50"/>
      <c r="LY78" s="50"/>
      <c r="LZ78" s="127"/>
      <c r="MA78" s="34"/>
      <c r="MB78" s="34"/>
      <c r="MC78" s="34"/>
      <c r="MD78" s="127"/>
      <c r="ME78" s="40"/>
      <c r="MF78" s="50"/>
      <c r="MG78" s="50"/>
      <c r="MH78" s="127"/>
      <c r="MI78" s="40"/>
      <c r="MJ78" s="50"/>
      <c r="MK78" s="50"/>
      <c r="ML78" s="127"/>
      <c r="MM78" s="34"/>
      <c r="MN78" s="34"/>
      <c r="MO78" s="34"/>
      <c r="MP78" s="127"/>
      <c r="MQ78" s="33"/>
      <c r="MR78" s="33"/>
      <c r="MS78" s="33"/>
      <c r="MT78" s="127"/>
      <c r="MU78" s="34"/>
      <c r="MV78" s="34"/>
      <c r="MW78" s="34"/>
      <c r="MX78" s="124"/>
      <c r="MY78" s="34"/>
      <c r="MZ78" s="33"/>
      <c r="NA78" s="33"/>
      <c r="NB78" s="124"/>
      <c r="NC78" s="52">
        <f t="shared" si="10"/>
        <v>345750</v>
      </c>
      <c r="ND78" s="52">
        <f t="shared" si="10"/>
        <v>345750</v>
      </c>
      <c r="NE78" s="52">
        <f t="shared" si="10"/>
        <v>234551.54</v>
      </c>
      <c r="NF78" s="53"/>
      <c r="NG78" s="33"/>
      <c r="NH78" s="33"/>
      <c r="NI78" s="127"/>
      <c r="NJ78" s="34"/>
      <c r="NK78" s="33"/>
      <c r="NL78" s="33"/>
      <c r="NM78" s="127"/>
      <c r="NN78" s="33"/>
      <c r="NO78" s="33"/>
      <c r="NP78" s="33"/>
      <c r="NQ78" s="127"/>
      <c r="NR78" s="34"/>
      <c r="NS78" s="34"/>
      <c r="NT78" s="34"/>
      <c r="NU78" s="127"/>
      <c r="NV78" s="34"/>
      <c r="NW78" s="33"/>
      <c r="NX78" s="33"/>
      <c r="NY78" s="127"/>
      <c r="NZ78" s="34"/>
      <c r="OA78" s="34"/>
      <c r="OB78" s="33"/>
      <c r="OC78" s="127"/>
      <c r="OD78" s="34"/>
      <c r="OE78" s="34"/>
      <c r="OF78" s="33"/>
      <c r="OG78" s="127"/>
      <c r="OH78" s="34"/>
      <c r="OI78" s="34"/>
      <c r="OJ78" s="33"/>
      <c r="OK78" s="127"/>
      <c r="OL78" s="34"/>
      <c r="OM78" s="34"/>
      <c r="ON78" s="32"/>
      <c r="OO78" s="127"/>
      <c r="OP78" s="34"/>
      <c r="OQ78" s="34"/>
      <c r="OR78" s="34"/>
      <c r="OS78" s="127"/>
      <c r="OT78" s="34"/>
      <c r="OU78" s="34"/>
      <c r="OV78" s="32"/>
      <c r="OW78" s="127"/>
      <c r="OX78" s="34"/>
      <c r="OY78" s="34"/>
      <c r="OZ78" s="33"/>
      <c r="PA78" s="127"/>
      <c r="PB78" s="34"/>
      <c r="PC78" s="34"/>
      <c r="PD78" s="33"/>
      <c r="PE78" s="127"/>
      <c r="PF78" s="34"/>
      <c r="PG78" s="34"/>
      <c r="PH78" s="33"/>
      <c r="PI78" s="127"/>
      <c r="PJ78" s="34"/>
      <c r="PK78" s="33"/>
      <c r="PL78" s="32"/>
      <c r="PM78" s="127"/>
      <c r="PN78" s="34"/>
      <c r="PO78" s="33"/>
      <c r="PP78" s="33"/>
      <c r="PQ78" s="127"/>
      <c r="PR78" s="34">
        <v>345750</v>
      </c>
      <c r="PS78" s="34">
        <v>345750</v>
      </c>
      <c r="PT78" s="34">
        <v>234551.54</v>
      </c>
      <c r="PU78" s="127"/>
      <c r="PV78" s="34"/>
      <c r="PW78" s="34"/>
      <c r="PX78" s="33"/>
      <c r="PY78" s="124"/>
      <c r="PZ78" s="55">
        <f t="shared" si="11"/>
        <v>0</v>
      </c>
      <c r="QA78" s="55">
        <f t="shared" si="11"/>
        <v>0</v>
      </c>
      <c r="QB78" s="55">
        <f t="shared" si="11"/>
        <v>0</v>
      </c>
      <c r="QC78" s="53"/>
      <c r="QD78" s="53"/>
      <c r="QE78" s="32"/>
      <c r="QF78" s="127"/>
      <c r="QG78" s="34"/>
      <c r="QH78" s="34"/>
      <c r="QI78" s="34"/>
      <c r="QJ78" s="124"/>
      <c r="QK78" s="56"/>
      <c r="QL78" s="63"/>
      <c r="QM78" s="32"/>
      <c r="QN78" s="127"/>
      <c r="QO78" s="50"/>
      <c r="QP78" s="50"/>
      <c r="QQ78" s="50"/>
      <c r="QR78" s="120"/>
      <c r="QS78" s="34"/>
      <c r="QT78" s="34"/>
      <c r="QU78" s="34"/>
      <c r="QV78" s="124"/>
      <c r="QW78" s="34"/>
      <c r="QX78" s="34"/>
      <c r="QY78" s="32"/>
      <c r="QZ78" s="124"/>
      <c r="RA78" s="53"/>
      <c r="RB78" s="53"/>
      <c r="RC78" s="53"/>
      <c r="RD78" s="120"/>
      <c r="RE78" s="40"/>
      <c r="RF78" s="40"/>
      <c r="RG78" s="40"/>
      <c r="RH78" s="120"/>
      <c r="RI78" s="40"/>
      <c r="RJ78" s="40"/>
      <c r="RK78" s="40"/>
      <c r="RL78" s="120"/>
      <c r="RM78" s="40"/>
      <c r="RN78" s="33"/>
      <c r="RO78" s="32"/>
      <c r="RP78" s="124"/>
      <c r="RQ78" s="34"/>
      <c r="RR78" s="34"/>
      <c r="RS78" s="32"/>
      <c r="RT78" s="124"/>
      <c r="RU78" s="40"/>
      <c r="RV78" s="40"/>
      <c r="RW78" s="40"/>
      <c r="RX78" s="120"/>
      <c r="RY78" s="40"/>
      <c r="RZ78" s="40"/>
      <c r="SA78" s="32"/>
      <c r="SB78" s="124"/>
      <c r="SC78" s="40"/>
      <c r="SD78" s="40"/>
      <c r="SE78" s="32"/>
      <c r="SF78" s="124"/>
      <c r="SG78" s="40"/>
      <c r="SH78" s="40"/>
      <c r="SI78" s="32"/>
      <c r="SJ78" s="119"/>
      <c r="SK78" s="58"/>
      <c r="SL78" s="58"/>
      <c r="SM78" s="58"/>
      <c r="SN78" s="59"/>
      <c r="SO78" s="59"/>
      <c r="SP78" s="58"/>
      <c r="SQ78" s="58"/>
      <c r="SR78" s="58"/>
      <c r="SS78" s="58"/>
      <c r="ST78" s="58"/>
      <c r="SU78" s="58"/>
      <c r="SV78" s="58"/>
      <c r="SW78" s="58"/>
      <c r="SX78" s="58"/>
      <c r="SY78" s="58"/>
      <c r="SZ78" s="58"/>
      <c r="TA78" s="58"/>
      <c r="TB78" s="58"/>
      <c r="TC78" s="58"/>
      <c r="TD78" s="59"/>
      <c r="TE78" s="28"/>
      <c r="TF78" s="28"/>
      <c r="TG78" s="28"/>
      <c r="TH78" s="28"/>
      <c r="TI78" s="28"/>
      <c r="TJ78" s="28"/>
      <c r="TK78" s="28"/>
      <c r="TL78" s="28"/>
      <c r="TM78" s="28"/>
      <c r="TN78" s="28"/>
      <c r="TO78" s="28"/>
      <c r="TP78" s="28"/>
      <c r="TQ78" s="28"/>
      <c r="TR78" s="28"/>
      <c r="TS78" s="28"/>
      <c r="TT78" s="28"/>
      <c r="TU78" s="28"/>
      <c r="TV78" s="28"/>
      <c r="TW78" s="28"/>
      <c r="TX78" s="28"/>
      <c r="TY78" s="28"/>
      <c r="TZ78" s="28"/>
      <c r="UA78" s="28"/>
      <c r="UB78" s="28"/>
      <c r="UC78" s="28"/>
      <c r="UD78" s="28"/>
      <c r="UE78" s="28"/>
      <c r="UF78" s="28"/>
      <c r="UG78" s="28"/>
      <c r="UH78" s="28"/>
      <c r="UI78" s="28"/>
      <c r="UJ78" s="28"/>
      <c r="UK78" s="28"/>
      <c r="UL78" s="28"/>
      <c r="UM78" s="28"/>
      <c r="UN78" s="28"/>
      <c r="UO78" s="28"/>
      <c r="UP78" s="28"/>
      <c r="UQ78" s="28"/>
      <c r="UR78" s="28"/>
      <c r="US78" s="28"/>
      <c r="UT78" s="28"/>
      <c r="UU78" s="28"/>
      <c r="UV78" s="28"/>
      <c r="UW78" s="28"/>
      <c r="UX78" s="28"/>
      <c r="UY78" s="28"/>
      <c r="UZ78" s="28"/>
      <c r="VA78" s="28"/>
      <c r="VB78" s="28"/>
      <c r="VC78" s="28"/>
      <c r="VD78" s="28"/>
      <c r="VE78" s="28"/>
      <c r="VF78" s="28"/>
      <c r="VG78" s="28"/>
      <c r="VH78" s="28"/>
      <c r="VI78" s="28"/>
      <c r="VJ78" s="28"/>
      <c r="VK78" s="28"/>
      <c r="VL78" s="28"/>
      <c r="VM78" s="28"/>
      <c r="VN78" s="28"/>
      <c r="VO78" s="28"/>
      <c r="VP78" s="28"/>
      <c r="VQ78" s="28"/>
      <c r="VR78" s="28"/>
      <c r="VS78" s="28"/>
      <c r="VT78" s="28"/>
      <c r="VU78" s="28"/>
      <c r="VV78" s="28"/>
      <c r="VW78" s="28"/>
      <c r="VX78" s="28"/>
      <c r="VY78" s="28"/>
      <c r="VZ78" s="28"/>
      <c r="WA78" s="28"/>
      <c r="WB78" s="28"/>
      <c r="WC78" s="28"/>
      <c r="WD78" s="28"/>
      <c r="WE78" s="28"/>
      <c r="WF78" s="28"/>
      <c r="WG78" s="28"/>
      <c r="WH78" s="5"/>
      <c r="WI78" s="5"/>
      <c r="WJ78" s="5"/>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row>
    <row r="79" spans="1:909" x14ac:dyDescent="0.25">
      <c r="A79" s="17" t="s">
        <v>434</v>
      </c>
      <c r="B79" s="30">
        <f t="shared" si="7"/>
        <v>158821379.40000001</v>
      </c>
      <c r="C79" s="30">
        <f t="shared" si="7"/>
        <v>158821379.40000001</v>
      </c>
      <c r="D79" s="30">
        <f t="shared" si="7"/>
        <v>109500841.7</v>
      </c>
      <c r="E79" s="31">
        <f t="shared" si="8"/>
        <v>82045269.519999996</v>
      </c>
      <c r="F79" s="31">
        <f t="shared" si="8"/>
        <v>82045269.519999996</v>
      </c>
      <c r="G79" s="31">
        <f t="shared" si="8"/>
        <v>60946008.519999996</v>
      </c>
      <c r="H79" s="36">
        <v>61441900</v>
      </c>
      <c r="I79" s="36">
        <v>61441900</v>
      </c>
      <c r="J79" s="33">
        <v>46081426</v>
      </c>
      <c r="K79" s="124"/>
      <c r="L79" s="34"/>
      <c r="M79" s="34"/>
      <c r="N79" s="34"/>
      <c r="O79" s="124"/>
      <c r="P79" s="36">
        <v>20603369.52</v>
      </c>
      <c r="Q79" s="36">
        <v>20603369.52</v>
      </c>
      <c r="R79" s="60">
        <v>14864582.52</v>
      </c>
      <c r="S79" s="124"/>
      <c r="T79" s="34"/>
      <c r="U79" s="34"/>
      <c r="V79" s="34"/>
      <c r="W79" s="124"/>
      <c r="X79" s="38">
        <f t="shared" si="9"/>
        <v>29272614.030000001</v>
      </c>
      <c r="Y79" s="38">
        <f t="shared" si="9"/>
        <v>29272614.030000001</v>
      </c>
      <c r="Z79" s="38">
        <f t="shared" si="9"/>
        <v>13701153.409999998</v>
      </c>
      <c r="AA79" s="32"/>
      <c r="AB79" s="33"/>
      <c r="AC79" s="33"/>
      <c r="AD79" s="124"/>
      <c r="AE79" s="34"/>
      <c r="AF79" s="33"/>
      <c r="AG79" s="33"/>
      <c r="AH79" s="124"/>
      <c r="AI79" s="33"/>
      <c r="AJ79" s="33"/>
      <c r="AK79" s="33"/>
      <c r="AL79" s="124"/>
      <c r="AM79" s="33"/>
      <c r="AN79" s="33"/>
      <c r="AO79" s="33"/>
      <c r="AP79" s="124"/>
      <c r="AQ79" s="34"/>
      <c r="AR79" s="34"/>
      <c r="AS79" s="34"/>
      <c r="AT79" s="124"/>
      <c r="AU79" s="33">
        <v>6964848</v>
      </c>
      <c r="AV79" s="33">
        <v>6964848</v>
      </c>
      <c r="AW79" s="33">
        <v>0</v>
      </c>
      <c r="AX79" s="124"/>
      <c r="AY79" s="34"/>
      <c r="AZ79" s="34"/>
      <c r="BA79" s="34"/>
      <c r="BB79" s="124"/>
      <c r="BC79" s="33"/>
      <c r="BD79" s="33"/>
      <c r="BE79" s="33"/>
      <c r="BF79" s="124"/>
      <c r="BG79" s="33"/>
      <c r="BH79" s="33"/>
      <c r="BI79" s="33"/>
      <c r="BJ79" s="124"/>
      <c r="BK79" s="34"/>
      <c r="BL79" s="34"/>
      <c r="BM79" s="34"/>
      <c r="BN79" s="124"/>
      <c r="BO79" s="33">
        <v>2000000</v>
      </c>
      <c r="BP79" s="33">
        <v>2000000</v>
      </c>
      <c r="BQ79" s="61">
        <v>1719742.55</v>
      </c>
      <c r="BR79" s="124"/>
      <c r="BS79" s="34">
        <v>1399296.5</v>
      </c>
      <c r="BT79" s="34">
        <v>1399296.5</v>
      </c>
      <c r="BU79" s="34">
        <v>730250.71</v>
      </c>
      <c r="BV79" s="124"/>
      <c r="BW79" s="34">
        <v>208740</v>
      </c>
      <c r="BX79" s="34">
        <v>208740</v>
      </c>
      <c r="BY79" s="34">
        <v>208740</v>
      </c>
      <c r="BZ79" s="124"/>
      <c r="CA79" s="34"/>
      <c r="CB79" s="34"/>
      <c r="CC79" s="34"/>
      <c r="CD79" s="124"/>
      <c r="CE79" s="62"/>
      <c r="CF79" s="62"/>
      <c r="CG79" s="33"/>
      <c r="CH79" s="124"/>
      <c r="CI79" s="33">
        <v>4824078</v>
      </c>
      <c r="CJ79" s="33">
        <v>4824078</v>
      </c>
      <c r="CK79" s="33">
        <v>0</v>
      </c>
      <c r="CL79" s="124"/>
      <c r="CM79" s="34"/>
      <c r="CN79" s="34"/>
      <c r="CO79" s="34"/>
      <c r="CP79" s="119"/>
      <c r="CQ79" s="34"/>
      <c r="CR79" s="34"/>
      <c r="CS79" s="34"/>
      <c r="CT79" s="119"/>
      <c r="CU79" s="34">
        <v>1472549</v>
      </c>
      <c r="CV79" s="33">
        <v>1472549</v>
      </c>
      <c r="CW79" s="33">
        <v>1104411.75</v>
      </c>
      <c r="CX79" s="124"/>
      <c r="CY79" s="41"/>
      <c r="CZ79" s="41"/>
      <c r="DA79" s="33"/>
      <c r="DB79" s="124"/>
      <c r="DC79" s="34">
        <v>6521381.0999999996</v>
      </c>
      <c r="DD79" s="33">
        <v>6521381.0999999996</v>
      </c>
      <c r="DE79" s="32">
        <v>6521381.0999999996</v>
      </c>
      <c r="DF79" s="124"/>
      <c r="DG79" s="34"/>
      <c r="DH79" s="33"/>
      <c r="DI79" s="32"/>
      <c r="DJ79" s="124"/>
      <c r="DK79" s="34"/>
      <c r="DL79" s="33"/>
      <c r="DM79" s="32"/>
      <c r="DN79" s="124"/>
      <c r="DO79" s="33">
        <v>1760882.06</v>
      </c>
      <c r="DP79" s="33">
        <v>1760882.06</v>
      </c>
      <c r="DQ79" s="32">
        <v>0</v>
      </c>
      <c r="DR79" s="124"/>
      <c r="DS79" s="34"/>
      <c r="DT79" s="34"/>
      <c r="DU79" s="34"/>
      <c r="DV79" s="120"/>
      <c r="DW79" s="33"/>
      <c r="DX79" s="33"/>
      <c r="DY79" s="33"/>
      <c r="DZ79" s="124"/>
      <c r="EA79" s="33"/>
      <c r="EB79" s="33"/>
      <c r="EC79" s="33"/>
      <c r="ED79" s="124"/>
      <c r="EE79" s="33"/>
      <c r="EF79" s="33"/>
      <c r="EG79" s="33"/>
      <c r="EH79" s="124"/>
      <c r="EI79" s="32"/>
      <c r="EJ79" s="32"/>
      <c r="EK79" s="32"/>
      <c r="EL79" s="124"/>
      <c r="EM79" s="34"/>
      <c r="EN79" s="34"/>
      <c r="EO79" s="34"/>
      <c r="EP79" s="124"/>
      <c r="EQ79" s="34"/>
      <c r="ER79" s="34"/>
      <c r="ES79" s="34"/>
      <c r="ET79" s="120"/>
      <c r="EU79" s="33"/>
      <c r="EV79" s="33"/>
      <c r="EW79" s="33"/>
      <c r="EX79" s="124"/>
      <c r="EY79" s="34"/>
      <c r="EZ79" s="34"/>
      <c r="FA79" s="34"/>
      <c r="FB79" s="124"/>
      <c r="FC79" s="33"/>
      <c r="FD79" s="33"/>
      <c r="FE79" s="32"/>
      <c r="FF79" s="124"/>
      <c r="FG79" s="40"/>
      <c r="FH79" s="40"/>
      <c r="FI79" s="40"/>
      <c r="FJ79" s="124"/>
      <c r="FK79" s="40"/>
      <c r="FL79" s="40"/>
      <c r="FM79" s="40"/>
      <c r="FN79" s="124"/>
      <c r="FO79" s="33">
        <v>1683990</v>
      </c>
      <c r="FP79" s="33">
        <v>1683990</v>
      </c>
      <c r="FQ79" s="32">
        <v>1683990</v>
      </c>
      <c r="FR79" s="124"/>
      <c r="FS79" s="33"/>
      <c r="FT79" s="33"/>
      <c r="FU79" s="33"/>
      <c r="FV79" s="124"/>
      <c r="FW79" s="34"/>
      <c r="FX79" s="34"/>
      <c r="FY79" s="39"/>
      <c r="FZ79" s="124"/>
      <c r="GA79" s="33">
        <v>2013330.44</v>
      </c>
      <c r="GB79" s="33">
        <v>2013330.44</v>
      </c>
      <c r="GC79" s="32">
        <v>1445120.86</v>
      </c>
      <c r="GD79" s="124"/>
      <c r="GE79" s="32"/>
      <c r="GF79" s="32"/>
      <c r="GG79" s="32"/>
      <c r="GH79" s="124"/>
      <c r="GI79" s="62"/>
      <c r="GJ79" s="62"/>
      <c r="GK79" s="32"/>
      <c r="GL79" s="130"/>
      <c r="GM79" s="33"/>
      <c r="GN79" s="33"/>
      <c r="GO79" s="33"/>
      <c r="GP79" s="124"/>
      <c r="GQ79" s="40"/>
      <c r="GR79" s="37"/>
      <c r="GS79" s="32"/>
      <c r="GT79" s="124"/>
      <c r="GU79" s="45"/>
      <c r="GV79" s="46"/>
      <c r="GW79" s="32"/>
      <c r="GX79" s="130"/>
      <c r="GY79" s="33"/>
      <c r="GZ79" s="33"/>
      <c r="HA79" s="33"/>
      <c r="HB79" s="130"/>
      <c r="HC79" s="34"/>
      <c r="HD79" s="34"/>
      <c r="HE79" s="34"/>
      <c r="HF79" s="124"/>
      <c r="HG79" s="33"/>
      <c r="HH79" s="33"/>
      <c r="HI79" s="33"/>
      <c r="HJ79" s="124"/>
      <c r="HK79" s="33">
        <v>23518.93</v>
      </c>
      <c r="HL79" s="33">
        <v>23518.93</v>
      </c>
      <c r="HM79" s="32">
        <v>23518.93</v>
      </c>
      <c r="HN79" s="124"/>
      <c r="HO79" s="32"/>
      <c r="HP79" s="32"/>
      <c r="HQ79" s="32"/>
      <c r="HR79" s="124"/>
      <c r="HS79" s="34"/>
      <c r="HT79" s="33"/>
      <c r="HU79" s="32"/>
      <c r="HV79" s="124"/>
      <c r="HW79" s="34"/>
      <c r="HX79" s="34"/>
      <c r="HY79" s="34"/>
      <c r="HZ79" s="124"/>
      <c r="IA79" s="34"/>
      <c r="IB79" s="34"/>
      <c r="IC79" s="34"/>
      <c r="ID79" s="119"/>
      <c r="IE79" s="34"/>
      <c r="IF79" s="32"/>
      <c r="IG79" s="32"/>
      <c r="IH79" s="124"/>
      <c r="II79" s="34">
        <v>400000</v>
      </c>
      <c r="IJ79" s="74">
        <v>400000</v>
      </c>
      <c r="IK79" s="33">
        <v>263997.51</v>
      </c>
      <c r="IL79" s="124"/>
      <c r="IM79" s="33"/>
      <c r="IN79" s="33"/>
      <c r="IO79" s="33"/>
      <c r="IP79" s="124"/>
      <c r="IQ79" s="45"/>
      <c r="IR79" s="46"/>
      <c r="IS79" s="33"/>
      <c r="IT79" s="127"/>
      <c r="IU79" s="33"/>
      <c r="IV79" s="33"/>
      <c r="IW79" s="33"/>
      <c r="IX79" s="124"/>
      <c r="IY79" s="34"/>
      <c r="IZ79" s="33"/>
      <c r="JA79" s="33"/>
      <c r="JB79" s="127"/>
      <c r="JC79" s="34"/>
      <c r="JD79" s="34"/>
      <c r="JE79" s="34"/>
      <c r="JF79" s="124"/>
      <c r="JG79" s="34"/>
      <c r="JH79" s="34"/>
      <c r="JI79" s="33"/>
      <c r="JJ79" s="127"/>
      <c r="JK79" s="34"/>
      <c r="JL79" s="34"/>
      <c r="JM79" s="34"/>
      <c r="JN79" s="127"/>
      <c r="JO79" s="34"/>
      <c r="JP79" s="34"/>
      <c r="JQ79" s="34"/>
      <c r="JR79" s="119"/>
      <c r="JS79" s="33"/>
      <c r="JT79" s="33"/>
      <c r="JU79" s="33"/>
      <c r="JV79" s="127"/>
      <c r="JW79" s="34"/>
      <c r="JX79" s="33"/>
      <c r="JY79" s="33"/>
      <c r="JZ79" s="127"/>
      <c r="KA79" s="34"/>
      <c r="KB79" s="32"/>
      <c r="KC79" s="32"/>
      <c r="KD79" s="127"/>
      <c r="KE79" s="50"/>
      <c r="KF79" s="50"/>
      <c r="KG79" s="50"/>
      <c r="KH79" s="127"/>
      <c r="KI79" s="34"/>
      <c r="KJ79" s="34"/>
      <c r="KK79" s="34"/>
      <c r="KL79" s="127"/>
      <c r="KM79" s="34"/>
      <c r="KN79" s="36"/>
      <c r="KO79" s="32"/>
      <c r="KP79" s="127"/>
      <c r="KQ79" s="50"/>
      <c r="KR79" s="50"/>
      <c r="KS79" s="50"/>
      <c r="KT79" s="127"/>
      <c r="KU79" s="50"/>
      <c r="KV79" s="50"/>
      <c r="KW79" s="50"/>
      <c r="KX79" s="127"/>
      <c r="KY79" s="34"/>
      <c r="KZ79" s="34"/>
      <c r="LA79" s="33"/>
      <c r="LB79" s="127"/>
      <c r="LC79" s="34"/>
      <c r="LD79" s="39"/>
      <c r="LE79" s="34"/>
      <c r="LF79" s="127"/>
      <c r="LG79" s="34"/>
      <c r="LH79" s="34"/>
      <c r="LI79" s="33"/>
      <c r="LJ79" s="127"/>
      <c r="LK79" s="34"/>
      <c r="LL79" s="33"/>
      <c r="LM79" s="32"/>
      <c r="LN79" s="127"/>
      <c r="LO79" s="34"/>
      <c r="LP79" s="33"/>
      <c r="LQ79" s="33"/>
      <c r="LR79" s="127"/>
      <c r="LS79" s="50"/>
      <c r="LT79" s="50"/>
      <c r="LU79" s="50"/>
      <c r="LV79" s="127"/>
      <c r="LW79" s="50"/>
      <c r="LX79" s="50"/>
      <c r="LY79" s="50"/>
      <c r="LZ79" s="127"/>
      <c r="MA79" s="34"/>
      <c r="MB79" s="34"/>
      <c r="MC79" s="34"/>
      <c r="MD79" s="127"/>
      <c r="ME79" s="40"/>
      <c r="MF79" s="50"/>
      <c r="MG79" s="50"/>
      <c r="MH79" s="127"/>
      <c r="MI79" s="40"/>
      <c r="MJ79" s="50"/>
      <c r="MK79" s="50"/>
      <c r="ML79" s="127"/>
      <c r="MM79" s="34"/>
      <c r="MN79" s="34"/>
      <c r="MO79" s="34"/>
      <c r="MP79" s="127"/>
      <c r="MQ79" s="33"/>
      <c r="MR79" s="33"/>
      <c r="MS79" s="33"/>
      <c r="MT79" s="127"/>
      <c r="MU79" s="34"/>
      <c r="MV79" s="34"/>
      <c r="MW79" s="34"/>
      <c r="MX79" s="124"/>
      <c r="MY79" s="34"/>
      <c r="MZ79" s="33"/>
      <c r="NA79" s="33"/>
      <c r="NB79" s="124"/>
      <c r="NC79" s="52">
        <f t="shared" si="10"/>
        <v>43410513.810000002</v>
      </c>
      <c r="ND79" s="52">
        <f t="shared" si="10"/>
        <v>43410513.810000002</v>
      </c>
      <c r="NE79" s="52">
        <f t="shared" si="10"/>
        <v>31390992.009999998</v>
      </c>
      <c r="NF79" s="53">
        <v>33693867.75</v>
      </c>
      <c r="NG79" s="33">
        <v>33693867.75</v>
      </c>
      <c r="NH79" s="33">
        <v>25097802</v>
      </c>
      <c r="NI79" s="127"/>
      <c r="NJ79" s="34"/>
      <c r="NK79" s="33"/>
      <c r="NL79" s="33"/>
      <c r="NM79" s="127"/>
      <c r="NN79" s="33">
        <v>5175456</v>
      </c>
      <c r="NO79" s="33">
        <v>5175456</v>
      </c>
      <c r="NP79" s="33">
        <v>3943104</v>
      </c>
      <c r="NQ79" s="127"/>
      <c r="NR79" s="34">
        <v>1453032</v>
      </c>
      <c r="NS79" s="34">
        <v>1453032</v>
      </c>
      <c r="NT79" s="34">
        <v>1098774</v>
      </c>
      <c r="NU79" s="127"/>
      <c r="NV79" s="34"/>
      <c r="NW79" s="33"/>
      <c r="NX79" s="33"/>
      <c r="NY79" s="127"/>
      <c r="NZ79" s="34">
        <v>302491.2</v>
      </c>
      <c r="OA79" s="34">
        <v>302491.2</v>
      </c>
      <c r="OB79" s="33">
        <v>16356.99</v>
      </c>
      <c r="OC79" s="127"/>
      <c r="OD79" s="34"/>
      <c r="OE79" s="34"/>
      <c r="OF79" s="33"/>
      <c r="OG79" s="127"/>
      <c r="OH79" s="34">
        <v>178488</v>
      </c>
      <c r="OI79" s="34">
        <v>178488</v>
      </c>
      <c r="OJ79" s="33">
        <v>133866</v>
      </c>
      <c r="OK79" s="127"/>
      <c r="OL79" s="34">
        <v>126964.17</v>
      </c>
      <c r="OM79" s="34">
        <v>126964.17</v>
      </c>
      <c r="ON79" s="32">
        <v>32834.959999999999</v>
      </c>
      <c r="OO79" s="127"/>
      <c r="OP79" s="34">
        <v>680000</v>
      </c>
      <c r="OQ79" s="34">
        <v>680000</v>
      </c>
      <c r="OR79" s="34">
        <v>650000</v>
      </c>
      <c r="OS79" s="127"/>
      <c r="OT79" s="34">
        <v>1019595.5</v>
      </c>
      <c r="OU79" s="34">
        <v>1019595.5</v>
      </c>
      <c r="OV79" s="32">
        <v>0</v>
      </c>
      <c r="OW79" s="127"/>
      <c r="OX79" s="34">
        <v>29820</v>
      </c>
      <c r="OY79" s="34">
        <v>29820</v>
      </c>
      <c r="OZ79" s="33">
        <v>29820</v>
      </c>
      <c r="PA79" s="127"/>
      <c r="PB79" s="34">
        <v>4513.8</v>
      </c>
      <c r="PC79" s="34">
        <v>4513.8</v>
      </c>
      <c r="PD79" s="33">
        <v>0</v>
      </c>
      <c r="PE79" s="127"/>
      <c r="PF79" s="34">
        <v>629108.99</v>
      </c>
      <c r="PG79" s="34">
        <v>629108.99</v>
      </c>
      <c r="PH79" s="33">
        <v>388434.06</v>
      </c>
      <c r="PI79" s="127"/>
      <c r="PJ79" s="34">
        <v>54000</v>
      </c>
      <c r="PK79" s="33">
        <v>54000</v>
      </c>
      <c r="PL79" s="32">
        <v>0</v>
      </c>
      <c r="PM79" s="127"/>
      <c r="PN79" s="34">
        <v>63176.4</v>
      </c>
      <c r="PO79" s="33">
        <v>63176.4</v>
      </c>
      <c r="PP79" s="33">
        <v>0</v>
      </c>
      <c r="PQ79" s="127"/>
      <c r="PR79" s="34"/>
      <c r="PS79" s="34"/>
      <c r="PT79" s="34"/>
      <c r="PU79" s="127"/>
      <c r="PV79" s="34">
        <v>0</v>
      </c>
      <c r="PW79" s="34">
        <v>0</v>
      </c>
      <c r="PX79" s="33">
        <v>0</v>
      </c>
      <c r="PY79" s="124"/>
      <c r="PZ79" s="55">
        <f t="shared" si="11"/>
        <v>4092982.04</v>
      </c>
      <c r="QA79" s="55">
        <f t="shared" si="11"/>
        <v>4092982.04</v>
      </c>
      <c r="QB79" s="55">
        <f t="shared" si="11"/>
        <v>3462687.76</v>
      </c>
      <c r="QC79" s="53">
        <v>913516.56</v>
      </c>
      <c r="QD79" s="53">
        <v>913516.56</v>
      </c>
      <c r="QE79" s="32">
        <v>652640.1</v>
      </c>
      <c r="QF79" s="127"/>
      <c r="QG79" s="34"/>
      <c r="QH79" s="34"/>
      <c r="QI79" s="34"/>
      <c r="QJ79" s="124"/>
      <c r="QK79" s="56"/>
      <c r="QL79" s="63"/>
      <c r="QM79" s="32"/>
      <c r="QN79" s="127"/>
      <c r="QO79" s="50">
        <v>326975</v>
      </c>
      <c r="QP79" s="50">
        <v>326975</v>
      </c>
      <c r="QQ79" s="50">
        <v>164000</v>
      </c>
      <c r="QR79" s="120"/>
      <c r="QS79" s="34">
        <v>2786280</v>
      </c>
      <c r="QT79" s="34">
        <v>2786280</v>
      </c>
      <c r="QU79" s="34">
        <v>2620351.11</v>
      </c>
      <c r="QV79" s="124"/>
      <c r="QW79" s="34">
        <v>46210.48</v>
      </c>
      <c r="QX79" s="34">
        <v>46210.48</v>
      </c>
      <c r="QY79" s="32">
        <v>7596.55</v>
      </c>
      <c r="QZ79" s="124"/>
      <c r="RA79" s="53"/>
      <c r="RB79" s="53"/>
      <c r="RC79" s="53"/>
      <c r="RD79" s="120"/>
      <c r="RE79" s="40"/>
      <c r="RF79" s="40"/>
      <c r="RG79" s="40"/>
      <c r="RH79" s="120"/>
      <c r="RI79" s="40"/>
      <c r="RJ79" s="40"/>
      <c r="RK79" s="40"/>
      <c r="RL79" s="120"/>
      <c r="RM79" s="40"/>
      <c r="RN79" s="33"/>
      <c r="RO79" s="32"/>
      <c r="RP79" s="124"/>
      <c r="RQ79" s="34"/>
      <c r="RR79" s="34"/>
      <c r="RS79" s="32"/>
      <c r="RT79" s="124"/>
      <c r="RU79" s="40">
        <v>20000</v>
      </c>
      <c r="RV79" s="40">
        <v>20000</v>
      </c>
      <c r="RW79" s="40">
        <v>18100</v>
      </c>
      <c r="RX79" s="120"/>
      <c r="RY79" s="40"/>
      <c r="RZ79" s="40"/>
      <c r="SA79" s="32"/>
      <c r="SB79" s="124"/>
      <c r="SC79" s="40"/>
      <c r="SD79" s="40"/>
      <c r="SE79" s="32"/>
      <c r="SF79" s="124"/>
      <c r="SG79" s="40"/>
      <c r="SH79" s="40"/>
      <c r="SI79" s="32"/>
      <c r="SJ79" s="119"/>
      <c r="SK79" s="58"/>
      <c r="SL79" s="58"/>
      <c r="SM79" s="58"/>
      <c r="SN79" s="59"/>
      <c r="SO79" s="59"/>
      <c r="SP79" s="58"/>
      <c r="SQ79" s="58"/>
      <c r="SR79" s="58"/>
      <c r="SS79" s="58"/>
      <c r="ST79" s="58"/>
      <c r="SU79" s="58"/>
      <c r="SV79" s="58"/>
      <c r="SW79" s="58"/>
      <c r="SX79" s="58"/>
      <c r="SY79" s="58"/>
      <c r="SZ79" s="58"/>
      <c r="TA79" s="58"/>
      <c r="TB79" s="58"/>
      <c r="TC79" s="58"/>
      <c r="TD79" s="59"/>
      <c r="TE79" s="28"/>
      <c r="TF79" s="28"/>
      <c r="TG79" s="28"/>
      <c r="TH79" s="28"/>
      <c r="TI79" s="28"/>
      <c r="TJ79" s="28"/>
      <c r="TK79" s="28"/>
      <c r="TL79" s="28"/>
      <c r="TM79" s="28"/>
      <c r="TN79" s="28"/>
      <c r="TO79" s="28"/>
      <c r="TP79" s="28"/>
      <c r="TQ79" s="28"/>
      <c r="TR79" s="28"/>
      <c r="TS79" s="28"/>
      <c r="TT79" s="28"/>
      <c r="TU79" s="28"/>
      <c r="TV79" s="28"/>
      <c r="TW79" s="28"/>
      <c r="TX79" s="28"/>
      <c r="TY79" s="28"/>
      <c r="TZ79" s="28"/>
      <c r="UA79" s="28"/>
      <c r="UB79" s="28"/>
      <c r="UC79" s="28"/>
      <c r="UD79" s="28"/>
      <c r="UE79" s="28"/>
      <c r="UF79" s="28"/>
      <c r="UG79" s="28"/>
      <c r="UH79" s="28"/>
      <c r="UI79" s="28"/>
      <c r="UJ79" s="28"/>
      <c r="UK79" s="28"/>
      <c r="UL79" s="28"/>
      <c r="UM79" s="28"/>
      <c r="UN79" s="28"/>
      <c r="UO79" s="28"/>
      <c r="UP79" s="28"/>
      <c r="UQ79" s="28"/>
      <c r="UR79" s="28"/>
      <c r="US79" s="28"/>
      <c r="UT79" s="28"/>
      <c r="UU79" s="28"/>
      <c r="UV79" s="28"/>
      <c r="UW79" s="28"/>
      <c r="UX79" s="28"/>
      <c r="UY79" s="28"/>
      <c r="UZ79" s="28"/>
      <c r="VA79" s="28"/>
      <c r="VB79" s="28"/>
      <c r="VC79" s="28"/>
      <c r="VD79" s="28"/>
      <c r="VE79" s="28"/>
      <c r="VF79" s="28"/>
      <c r="VG79" s="28"/>
      <c r="VH79" s="28"/>
      <c r="VI79" s="28"/>
      <c r="VJ79" s="28"/>
      <c r="VK79" s="28"/>
      <c r="VL79" s="28"/>
      <c r="VM79" s="28"/>
      <c r="VN79" s="28"/>
      <c r="VO79" s="28"/>
      <c r="VP79" s="28"/>
      <c r="VQ79" s="28"/>
      <c r="VR79" s="28"/>
      <c r="VS79" s="28"/>
      <c r="VT79" s="28"/>
      <c r="VU79" s="28"/>
      <c r="VV79" s="28"/>
      <c r="VW79" s="28"/>
      <c r="VX79" s="28"/>
      <c r="VY79" s="28"/>
      <c r="VZ79" s="28"/>
      <c r="WA79" s="28"/>
      <c r="WB79" s="28"/>
      <c r="WC79" s="28"/>
      <c r="WD79" s="28"/>
      <c r="WE79" s="28"/>
      <c r="WF79" s="28"/>
      <c r="WG79" s="28"/>
      <c r="WH79" s="5"/>
      <c r="WI79" s="5"/>
      <c r="WJ79" s="5"/>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row>
    <row r="80" spans="1:909" x14ac:dyDescent="0.25">
      <c r="A80" s="29" t="s">
        <v>435</v>
      </c>
      <c r="B80" s="30">
        <f t="shared" si="7"/>
        <v>28386199.66</v>
      </c>
      <c r="C80" s="30">
        <f t="shared" si="7"/>
        <v>28386199.66</v>
      </c>
      <c r="D80" s="30">
        <f t="shared" si="7"/>
        <v>12337240.83</v>
      </c>
      <c r="E80" s="31">
        <f t="shared" si="8"/>
        <v>5104294.67</v>
      </c>
      <c r="F80" s="31">
        <f t="shared" si="8"/>
        <v>5104294.67</v>
      </c>
      <c r="G80" s="31">
        <f t="shared" si="8"/>
        <v>3828223.67</v>
      </c>
      <c r="H80" s="36">
        <v>4328700</v>
      </c>
      <c r="I80" s="36">
        <v>4328700</v>
      </c>
      <c r="J80" s="33">
        <v>3246525</v>
      </c>
      <c r="K80" s="124"/>
      <c r="L80" s="34"/>
      <c r="M80" s="34"/>
      <c r="N80" s="34"/>
      <c r="O80" s="124"/>
      <c r="P80" s="36">
        <v>775594.67</v>
      </c>
      <c r="Q80" s="36">
        <v>775594.67</v>
      </c>
      <c r="R80" s="60">
        <v>581698.67000000004</v>
      </c>
      <c r="S80" s="124"/>
      <c r="T80" s="34"/>
      <c r="U80" s="34"/>
      <c r="V80" s="34"/>
      <c r="W80" s="124"/>
      <c r="X80" s="38">
        <f t="shared" si="9"/>
        <v>9866950.3000000007</v>
      </c>
      <c r="Y80" s="38">
        <f t="shared" si="9"/>
        <v>9866950.3000000007</v>
      </c>
      <c r="Z80" s="38">
        <f t="shared" si="9"/>
        <v>4866950.3</v>
      </c>
      <c r="AA80" s="32"/>
      <c r="AB80" s="33"/>
      <c r="AC80" s="33"/>
      <c r="AD80" s="124"/>
      <c r="AE80" s="34"/>
      <c r="AF80" s="33"/>
      <c r="AG80" s="33"/>
      <c r="AH80" s="124"/>
      <c r="AI80" s="33"/>
      <c r="AJ80" s="33"/>
      <c r="AK80" s="33"/>
      <c r="AL80" s="124"/>
      <c r="AM80" s="33"/>
      <c r="AN80" s="33"/>
      <c r="AO80" s="33"/>
      <c r="AP80" s="124"/>
      <c r="AQ80" s="34"/>
      <c r="AR80" s="34"/>
      <c r="AS80" s="34"/>
      <c r="AT80" s="124"/>
      <c r="AU80" s="33"/>
      <c r="AV80" s="33"/>
      <c r="AW80" s="33"/>
      <c r="AX80" s="124"/>
      <c r="AY80" s="34"/>
      <c r="AZ80" s="34"/>
      <c r="BA80" s="34"/>
      <c r="BB80" s="124"/>
      <c r="BC80" s="33"/>
      <c r="BD80" s="33"/>
      <c r="BE80" s="33"/>
      <c r="BF80" s="124"/>
      <c r="BG80" s="33"/>
      <c r="BH80" s="33"/>
      <c r="BI80" s="33"/>
      <c r="BJ80" s="124"/>
      <c r="BK80" s="34"/>
      <c r="BL80" s="34"/>
      <c r="BM80" s="34"/>
      <c r="BN80" s="124"/>
      <c r="BO80" s="33"/>
      <c r="BP80" s="33"/>
      <c r="BQ80" s="61"/>
      <c r="BR80" s="124"/>
      <c r="BS80" s="34"/>
      <c r="BT80" s="34"/>
      <c r="BU80" s="34"/>
      <c r="BV80" s="124"/>
      <c r="BW80" s="34"/>
      <c r="BX80" s="34"/>
      <c r="BY80" s="34"/>
      <c r="BZ80" s="124"/>
      <c r="CA80" s="34"/>
      <c r="CB80" s="34"/>
      <c r="CC80" s="34"/>
      <c r="CD80" s="124"/>
      <c r="CE80" s="33"/>
      <c r="CF80" s="33"/>
      <c r="CG80" s="33"/>
      <c r="CH80" s="124"/>
      <c r="CI80" s="33"/>
      <c r="CJ80" s="33"/>
      <c r="CK80" s="33"/>
      <c r="CL80" s="124"/>
      <c r="CM80" s="34"/>
      <c r="CN80" s="34"/>
      <c r="CO80" s="34"/>
      <c r="CP80" s="119"/>
      <c r="CQ80" s="34"/>
      <c r="CR80" s="34"/>
      <c r="CS80" s="34"/>
      <c r="CT80" s="119"/>
      <c r="CU80" s="34"/>
      <c r="CV80" s="33"/>
      <c r="CW80" s="33"/>
      <c r="CX80" s="124"/>
      <c r="CY80" s="41"/>
      <c r="CZ80" s="41"/>
      <c r="DA80" s="33"/>
      <c r="DB80" s="124"/>
      <c r="DC80" s="34">
        <v>3286950.28</v>
      </c>
      <c r="DD80" s="33">
        <v>3286950.28</v>
      </c>
      <c r="DE80" s="32">
        <v>3286950.28</v>
      </c>
      <c r="DF80" s="124"/>
      <c r="DG80" s="34"/>
      <c r="DH80" s="33"/>
      <c r="DI80" s="32"/>
      <c r="DJ80" s="124"/>
      <c r="DK80" s="34"/>
      <c r="DL80" s="33"/>
      <c r="DM80" s="32"/>
      <c r="DN80" s="124"/>
      <c r="DO80" s="33"/>
      <c r="DP80" s="33"/>
      <c r="DQ80" s="32"/>
      <c r="DR80" s="124"/>
      <c r="DS80" s="34"/>
      <c r="DT80" s="34"/>
      <c r="DU80" s="34"/>
      <c r="DV80" s="120"/>
      <c r="DW80" s="33"/>
      <c r="DX80" s="33"/>
      <c r="DY80" s="33"/>
      <c r="DZ80" s="124"/>
      <c r="EA80" s="33"/>
      <c r="EB80" s="33"/>
      <c r="EC80" s="33"/>
      <c r="ED80" s="124"/>
      <c r="EE80" s="33"/>
      <c r="EF80" s="33"/>
      <c r="EG80" s="33"/>
      <c r="EH80" s="124"/>
      <c r="EI80" s="32"/>
      <c r="EJ80" s="32"/>
      <c r="EK80" s="32"/>
      <c r="EL80" s="124"/>
      <c r="EM80" s="34"/>
      <c r="EN80" s="34"/>
      <c r="EO80" s="34"/>
      <c r="EP80" s="124"/>
      <c r="EQ80" s="34"/>
      <c r="ER80" s="34"/>
      <c r="ES80" s="34"/>
      <c r="ET80" s="120"/>
      <c r="EU80" s="33">
        <v>880000.02</v>
      </c>
      <c r="EV80" s="33">
        <v>880000.02</v>
      </c>
      <c r="EW80" s="33">
        <v>880000.02</v>
      </c>
      <c r="EX80" s="124"/>
      <c r="EY80" s="34"/>
      <c r="EZ80" s="34"/>
      <c r="FA80" s="34"/>
      <c r="FB80" s="124"/>
      <c r="FC80" s="33"/>
      <c r="FD80" s="33"/>
      <c r="FE80" s="32"/>
      <c r="FF80" s="124"/>
      <c r="FG80" s="40"/>
      <c r="FH80" s="40"/>
      <c r="FI80" s="40"/>
      <c r="FJ80" s="124"/>
      <c r="FK80" s="40"/>
      <c r="FL80" s="40"/>
      <c r="FM80" s="40"/>
      <c r="FN80" s="124"/>
      <c r="FO80" s="33"/>
      <c r="FP80" s="33"/>
      <c r="FQ80" s="32"/>
      <c r="FR80" s="124"/>
      <c r="FS80" s="33"/>
      <c r="FT80" s="33"/>
      <c r="FU80" s="33"/>
      <c r="FV80" s="124"/>
      <c r="FW80" s="34"/>
      <c r="FX80" s="34"/>
      <c r="FY80" s="39"/>
      <c r="FZ80" s="124"/>
      <c r="GA80" s="33"/>
      <c r="GB80" s="33"/>
      <c r="GC80" s="32"/>
      <c r="GD80" s="124"/>
      <c r="GE80" s="32"/>
      <c r="GF80" s="32"/>
      <c r="GG80" s="32"/>
      <c r="GH80" s="124"/>
      <c r="GI80" s="32"/>
      <c r="GJ80" s="32"/>
      <c r="GK80" s="32"/>
      <c r="GL80" s="130"/>
      <c r="GM80" s="33"/>
      <c r="GN80" s="33"/>
      <c r="GO80" s="33"/>
      <c r="GP80" s="124"/>
      <c r="GQ80" s="40"/>
      <c r="GR80" s="37"/>
      <c r="GS80" s="32"/>
      <c r="GT80" s="124"/>
      <c r="GU80" s="45"/>
      <c r="GV80" s="46"/>
      <c r="GW80" s="32"/>
      <c r="GX80" s="130"/>
      <c r="GY80" s="33"/>
      <c r="GZ80" s="33"/>
      <c r="HA80" s="33"/>
      <c r="HB80" s="130"/>
      <c r="HC80" s="34"/>
      <c r="HD80" s="34"/>
      <c r="HE80" s="34"/>
      <c r="HF80" s="124"/>
      <c r="HG80" s="33"/>
      <c r="HH80" s="33"/>
      <c r="HI80" s="33"/>
      <c r="HJ80" s="124"/>
      <c r="HK80" s="33"/>
      <c r="HL80" s="33"/>
      <c r="HM80" s="32"/>
      <c r="HN80" s="124"/>
      <c r="HO80" s="32">
        <v>700000</v>
      </c>
      <c r="HP80" s="32">
        <v>700000</v>
      </c>
      <c r="HQ80" s="32">
        <v>700000</v>
      </c>
      <c r="HR80" s="124"/>
      <c r="HS80" s="34">
        <v>5000000</v>
      </c>
      <c r="HT80" s="33">
        <v>5000000</v>
      </c>
      <c r="HU80" s="32">
        <v>0</v>
      </c>
      <c r="HV80" s="124"/>
      <c r="HW80" s="34"/>
      <c r="HX80" s="34"/>
      <c r="HY80" s="34"/>
      <c r="HZ80" s="124"/>
      <c r="IA80" s="34"/>
      <c r="IB80" s="34"/>
      <c r="IC80" s="34"/>
      <c r="ID80" s="119"/>
      <c r="IE80" s="34"/>
      <c r="IF80" s="32"/>
      <c r="IG80" s="32"/>
      <c r="IH80" s="124"/>
      <c r="II80" s="34"/>
      <c r="IJ80" s="33"/>
      <c r="IK80" s="33"/>
      <c r="IL80" s="124"/>
      <c r="IM80" s="33"/>
      <c r="IN80" s="33"/>
      <c r="IO80" s="33"/>
      <c r="IP80" s="124"/>
      <c r="IQ80" s="45"/>
      <c r="IR80" s="46"/>
      <c r="IS80" s="33"/>
      <c r="IT80" s="127"/>
      <c r="IU80" s="33"/>
      <c r="IV80" s="33"/>
      <c r="IW80" s="33"/>
      <c r="IX80" s="124"/>
      <c r="IY80" s="34"/>
      <c r="IZ80" s="33"/>
      <c r="JA80" s="33"/>
      <c r="JB80" s="127"/>
      <c r="JC80" s="34"/>
      <c r="JD80" s="34"/>
      <c r="JE80" s="34"/>
      <c r="JF80" s="124"/>
      <c r="JG80" s="34"/>
      <c r="JH80" s="34"/>
      <c r="JI80" s="33"/>
      <c r="JJ80" s="127"/>
      <c r="JK80" s="34"/>
      <c r="JL80" s="34"/>
      <c r="JM80" s="34"/>
      <c r="JN80" s="127"/>
      <c r="JO80" s="34"/>
      <c r="JP80" s="34"/>
      <c r="JQ80" s="34"/>
      <c r="JR80" s="119"/>
      <c r="JS80" s="33"/>
      <c r="JT80" s="33"/>
      <c r="JU80" s="33"/>
      <c r="JV80" s="127"/>
      <c r="JW80" s="34"/>
      <c r="JX80" s="33"/>
      <c r="JY80" s="33"/>
      <c r="JZ80" s="127"/>
      <c r="KA80" s="34"/>
      <c r="KB80" s="32"/>
      <c r="KC80" s="32"/>
      <c r="KD80" s="127"/>
      <c r="KE80" s="50"/>
      <c r="KF80" s="50"/>
      <c r="KG80" s="50"/>
      <c r="KH80" s="127"/>
      <c r="KI80" s="34"/>
      <c r="KJ80" s="34"/>
      <c r="KK80" s="34"/>
      <c r="KL80" s="127"/>
      <c r="KM80" s="34"/>
      <c r="KN80" s="36"/>
      <c r="KO80" s="32"/>
      <c r="KP80" s="127"/>
      <c r="KQ80" s="50"/>
      <c r="KR80" s="50"/>
      <c r="KS80" s="50"/>
      <c r="KT80" s="127"/>
      <c r="KU80" s="50"/>
      <c r="KV80" s="50"/>
      <c r="KW80" s="50"/>
      <c r="KX80" s="127"/>
      <c r="KY80" s="34"/>
      <c r="KZ80" s="34"/>
      <c r="LA80" s="33"/>
      <c r="LB80" s="127"/>
      <c r="LC80" s="34"/>
      <c r="LD80" s="39"/>
      <c r="LE80" s="34"/>
      <c r="LF80" s="127"/>
      <c r="LG80" s="34"/>
      <c r="LH80" s="34"/>
      <c r="LI80" s="33"/>
      <c r="LJ80" s="127"/>
      <c r="LK80" s="34"/>
      <c r="LL80" s="33"/>
      <c r="LM80" s="32"/>
      <c r="LN80" s="127"/>
      <c r="LO80" s="34"/>
      <c r="LP80" s="33"/>
      <c r="LQ80" s="33"/>
      <c r="LR80" s="127"/>
      <c r="LS80" s="50"/>
      <c r="LT80" s="50"/>
      <c r="LU80" s="50"/>
      <c r="LV80" s="127"/>
      <c r="LW80" s="50"/>
      <c r="LX80" s="50"/>
      <c r="LY80" s="50"/>
      <c r="LZ80" s="127"/>
      <c r="MA80" s="34"/>
      <c r="MB80" s="34"/>
      <c r="MC80" s="34"/>
      <c r="MD80" s="127"/>
      <c r="ME80" s="40"/>
      <c r="MF80" s="50"/>
      <c r="MG80" s="50"/>
      <c r="MH80" s="127"/>
      <c r="MI80" s="40"/>
      <c r="MJ80" s="50"/>
      <c r="MK80" s="50"/>
      <c r="ML80" s="127"/>
      <c r="MM80" s="34"/>
      <c r="MN80" s="34"/>
      <c r="MO80" s="34"/>
      <c r="MP80" s="127"/>
      <c r="MQ80" s="33"/>
      <c r="MR80" s="33"/>
      <c r="MS80" s="33"/>
      <c r="MT80" s="127"/>
      <c r="MU80" s="34"/>
      <c r="MV80" s="34"/>
      <c r="MW80" s="34"/>
      <c r="MX80" s="124"/>
      <c r="MY80" s="34"/>
      <c r="MZ80" s="33"/>
      <c r="NA80" s="33"/>
      <c r="NB80" s="124"/>
      <c r="NC80" s="52">
        <f t="shared" si="10"/>
        <v>345750</v>
      </c>
      <c r="ND80" s="52">
        <f t="shared" si="10"/>
        <v>345750</v>
      </c>
      <c r="NE80" s="52">
        <f t="shared" si="10"/>
        <v>234978.22</v>
      </c>
      <c r="NF80" s="53"/>
      <c r="NG80" s="33"/>
      <c r="NH80" s="33"/>
      <c r="NI80" s="127"/>
      <c r="NJ80" s="34"/>
      <c r="NK80" s="33"/>
      <c r="NL80" s="33"/>
      <c r="NM80" s="127"/>
      <c r="NN80" s="33"/>
      <c r="NO80" s="33"/>
      <c r="NP80" s="33"/>
      <c r="NQ80" s="127"/>
      <c r="NR80" s="34"/>
      <c r="NS80" s="34"/>
      <c r="NT80" s="34"/>
      <c r="NU80" s="127"/>
      <c r="NV80" s="34"/>
      <c r="NW80" s="33"/>
      <c r="NX80" s="33"/>
      <c r="NY80" s="127"/>
      <c r="NZ80" s="34"/>
      <c r="OA80" s="34"/>
      <c r="OB80" s="33"/>
      <c r="OC80" s="127"/>
      <c r="OD80" s="34"/>
      <c r="OE80" s="34"/>
      <c r="OF80" s="33"/>
      <c r="OG80" s="127"/>
      <c r="OH80" s="34"/>
      <c r="OI80" s="34"/>
      <c r="OJ80" s="33"/>
      <c r="OK80" s="127"/>
      <c r="OL80" s="34"/>
      <c r="OM80" s="34"/>
      <c r="ON80" s="32"/>
      <c r="OO80" s="127"/>
      <c r="OP80" s="34"/>
      <c r="OQ80" s="34"/>
      <c r="OR80" s="34"/>
      <c r="OS80" s="127"/>
      <c r="OT80" s="34"/>
      <c r="OU80" s="34"/>
      <c r="OV80" s="32"/>
      <c r="OW80" s="127"/>
      <c r="OX80" s="34"/>
      <c r="OY80" s="34"/>
      <c r="OZ80" s="33"/>
      <c r="PA80" s="127"/>
      <c r="PB80" s="34"/>
      <c r="PC80" s="34"/>
      <c r="PD80" s="33"/>
      <c r="PE80" s="127"/>
      <c r="PF80" s="34"/>
      <c r="PG80" s="34"/>
      <c r="PH80" s="33"/>
      <c r="PI80" s="127"/>
      <c r="PJ80" s="34"/>
      <c r="PK80" s="33"/>
      <c r="PL80" s="32"/>
      <c r="PM80" s="127"/>
      <c r="PN80" s="34"/>
      <c r="PO80" s="33"/>
      <c r="PP80" s="33"/>
      <c r="PQ80" s="127"/>
      <c r="PR80" s="34">
        <v>345750</v>
      </c>
      <c r="PS80" s="34">
        <v>345750</v>
      </c>
      <c r="PT80" s="34">
        <v>234978.22</v>
      </c>
      <c r="PU80" s="127"/>
      <c r="PV80" s="34"/>
      <c r="PW80" s="34"/>
      <c r="PX80" s="33"/>
      <c r="PY80" s="124"/>
      <c r="PZ80" s="55">
        <f t="shared" si="11"/>
        <v>13069204.689999999</v>
      </c>
      <c r="QA80" s="55">
        <f t="shared" si="11"/>
        <v>13069204.689999999</v>
      </c>
      <c r="QB80" s="55">
        <f t="shared" si="11"/>
        <v>3407088.64</v>
      </c>
      <c r="QC80" s="53"/>
      <c r="QD80" s="53"/>
      <c r="QE80" s="32"/>
      <c r="QF80" s="127"/>
      <c r="QG80" s="34"/>
      <c r="QH80" s="34"/>
      <c r="QI80" s="34"/>
      <c r="QJ80" s="124"/>
      <c r="QK80" s="56"/>
      <c r="QL80" s="63"/>
      <c r="QM80" s="32"/>
      <c r="QN80" s="127"/>
      <c r="QO80" s="50"/>
      <c r="QP80" s="50"/>
      <c r="QQ80" s="50"/>
      <c r="QR80" s="120"/>
      <c r="QS80" s="34"/>
      <c r="QT80" s="34"/>
      <c r="QU80" s="34"/>
      <c r="QV80" s="124"/>
      <c r="QW80" s="34"/>
      <c r="QX80" s="34"/>
      <c r="QY80" s="32"/>
      <c r="QZ80" s="124"/>
      <c r="RA80" s="53"/>
      <c r="RB80" s="53"/>
      <c r="RC80" s="53"/>
      <c r="RD80" s="120"/>
      <c r="RE80" s="40"/>
      <c r="RF80" s="40"/>
      <c r="RG80" s="40"/>
      <c r="RH80" s="120"/>
      <c r="RI80" s="40">
        <v>13069204.689999999</v>
      </c>
      <c r="RJ80" s="40">
        <v>13069204.689999999</v>
      </c>
      <c r="RK80" s="40">
        <v>3407088.64</v>
      </c>
      <c r="RL80" s="120"/>
      <c r="RM80" s="40"/>
      <c r="RN80" s="33"/>
      <c r="RO80" s="32"/>
      <c r="RP80" s="124"/>
      <c r="RQ80" s="34"/>
      <c r="RR80" s="34"/>
      <c r="RS80" s="32"/>
      <c r="RT80" s="124"/>
      <c r="RU80" s="40"/>
      <c r="RV80" s="40"/>
      <c r="RW80" s="40"/>
      <c r="RX80" s="120"/>
      <c r="RY80" s="40"/>
      <c r="RZ80" s="40"/>
      <c r="SA80" s="32"/>
      <c r="SB80" s="124"/>
      <c r="SC80" s="40"/>
      <c r="SD80" s="40"/>
      <c r="SE80" s="32"/>
      <c r="SF80" s="124"/>
      <c r="SG80" s="40"/>
      <c r="SH80" s="40"/>
      <c r="SI80" s="32"/>
      <c r="SJ80" s="119"/>
      <c r="SK80" s="58"/>
      <c r="SL80" s="58"/>
      <c r="SM80" s="58"/>
      <c r="SN80" s="59"/>
      <c r="SO80" s="59"/>
      <c r="SP80" s="58"/>
      <c r="SQ80" s="58"/>
      <c r="SR80" s="58"/>
      <c r="SS80" s="58"/>
      <c r="ST80" s="58"/>
      <c r="SU80" s="58"/>
      <c r="SV80" s="58"/>
      <c r="SW80" s="58"/>
      <c r="SX80" s="58"/>
      <c r="SY80" s="58"/>
      <c r="SZ80" s="58"/>
      <c r="TA80" s="58"/>
      <c r="TB80" s="58"/>
      <c r="TC80" s="58"/>
      <c r="TD80" s="59"/>
      <c r="TE80" s="28"/>
      <c r="TF80" s="28"/>
      <c r="TG80" s="28"/>
      <c r="TH80" s="28"/>
      <c r="TI80" s="28"/>
      <c r="TJ80" s="28"/>
      <c r="TK80" s="28"/>
      <c r="TL80" s="28"/>
      <c r="TM80" s="28"/>
      <c r="TN80" s="28"/>
      <c r="TO80" s="28"/>
      <c r="TP80" s="28"/>
      <c r="TQ80" s="28"/>
      <c r="TR80" s="28"/>
      <c r="TS80" s="28"/>
      <c r="TT80" s="28"/>
      <c r="TU80" s="28"/>
      <c r="TV80" s="28"/>
      <c r="TW80" s="28"/>
      <c r="TX80" s="28"/>
      <c r="TY80" s="28"/>
      <c r="TZ80" s="28"/>
      <c r="UA80" s="28"/>
      <c r="UB80" s="28"/>
      <c r="UC80" s="28"/>
      <c r="UD80" s="28"/>
      <c r="UE80" s="28"/>
      <c r="UF80" s="28"/>
      <c r="UG80" s="28"/>
      <c r="UH80" s="28"/>
      <c r="UI80" s="28"/>
      <c r="UJ80" s="28"/>
      <c r="UK80" s="28"/>
      <c r="UL80" s="28"/>
      <c r="UM80" s="28"/>
      <c r="UN80" s="28"/>
      <c r="UO80" s="28"/>
      <c r="UP80" s="28"/>
      <c r="UQ80" s="28"/>
      <c r="UR80" s="28"/>
      <c r="US80" s="28"/>
      <c r="UT80" s="28"/>
      <c r="UU80" s="28"/>
      <c r="UV80" s="28"/>
      <c r="UW80" s="28"/>
      <c r="UX80" s="28"/>
      <c r="UY80" s="28"/>
      <c r="UZ80" s="28"/>
      <c r="VA80" s="28"/>
      <c r="VB80" s="28"/>
      <c r="VC80" s="28"/>
      <c r="VD80" s="28"/>
      <c r="VE80" s="28"/>
      <c r="VF80" s="28"/>
      <c r="VG80" s="28"/>
      <c r="VH80" s="28"/>
      <c r="VI80" s="28"/>
      <c r="VJ80" s="28"/>
      <c r="VK80" s="28"/>
      <c r="VL80" s="28"/>
      <c r="VM80" s="28"/>
      <c r="VN80" s="28"/>
      <c r="VO80" s="28"/>
      <c r="VP80" s="28"/>
      <c r="VQ80" s="28"/>
      <c r="VR80" s="28"/>
      <c r="VS80" s="28"/>
      <c r="VT80" s="28"/>
      <c r="VU80" s="28"/>
      <c r="VV80" s="28"/>
      <c r="VW80" s="28"/>
      <c r="VX80" s="28"/>
      <c r="VY80" s="28"/>
      <c r="VZ80" s="28"/>
      <c r="WA80" s="28"/>
      <c r="WB80" s="28"/>
      <c r="WC80" s="28"/>
      <c r="WD80" s="28"/>
      <c r="WE80" s="28"/>
      <c r="WF80" s="28"/>
      <c r="WG80" s="28"/>
      <c r="WH80" s="5"/>
      <c r="WI80" s="5"/>
      <c r="WJ80" s="5"/>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row>
    <row r="81" spans="1:909" x14ac:dyDescent="0.25">
      <c r="A81" s="29" t="s">
        <v>436</v>
      </c>
      <c r="B81" s="30">
        <f t="shared" si="7"/>
        <v>7136446.8700000001</v>
      </c>
      <c r="C81" s="30">
        <f t="shared" si="7"/>
        <v>7136446.8700000001</v>
      </c>
      <c r="D81" s="30">
        <f t="shared" si="7"/>
        <v>5300987.92</v>
      </c>
      <c r="E81" s="31">
        <f t="shared" si="8"/>
        <v>6998146.8700000001</v>
      </c>
      <c r="F81" s="31">
        <f t="shared" si="8"/>
        <v>6998146.8700000001</v>
      </c>
      <c r="G81" s="31">
        <f t="shared" si="8"/>
        <v>5210113.87</v>
      </c>
      <c r="H81" s="36">
        <v>5707300</v>
      </c>
      <c r="I81" s="36">
        <v>5707300</v>
      </c>
      <c r="J81" s="33">
        <v>4280476</v>
      </c>
      <c r="K81" s="124"/>
      <c r="L81" s="34"/>
      <c r="M81" s="34"/>
      <c r="N81" s="34"/>
      <c r="O81" s="124"/>
      <c r="P81" s="36">
        <v>1290846.8700000001</v>
      </c>
      <c r="Q81" s="36">
        <v>1290846.8700000001</v>
      </c>
      <c r="R81" s="60">
        <v>929637.87</v>
      </c>
      <c r="S81" s="124"/>
      <c r="T81" s="34"/>
      <c r="U81" s="34"/>
      <c r="V81" s="34"/>
      <c r="W81" s="124"/>
      <c r="X81" s="38">
        <f t="shared" si="9"/>
        <v>0</v>
      </c>
      <c r="Y81" s="38">
        <f t="shared" si="9"/>
        <v>0</v>
      </c>
      <c r="Z81" s="38">
        <f t="shared" si="9"/>
        <v>0</v>
      </c>
      <c r="AA81" s="32"/>
      <c r="AB81" s="33"/>
      <c r="AC81" s="33"/>
      <c r="AD81" s="124"/>
      <c r="AE81" s="34"/>
      <c r="AF81" s="33"/>
      <c r="AG81" s="33"/>
      <c r="AH81" s="124"/>
      <c r="AI81" s="33"/>
      <c r="AJ81" s="33"/>
      <c r="AK81" s="33"/>
      <c r="AL81" s="124"/>
      <c r="AM81" s="33"/>
      <c r="AN81" s="33"/>
      <c r="AO81" s="33"/>
      <c r="AP81" s="124"/>
      <c r="AQ81" s="34"/>
      <c r="AR81" s="34"/>
      <c r="AS81" s="34"/>
      <c r="AT81" s="124"/>
      <c r="AU81" s="33"/>
      <c r="AV81" s="33"/>
      <c r="AW81" s="33"/>
      <c r="AX81" s="124"/>
      <c r="AY81" s="34"/>
      <c r="AZ81" s="34"/>
      <c r="BA81" s="34"/>
      <c r="BB81" s="124"/>
      <c r="BC81" s="33"/>
      <c r="BD81" s="33"/>
      <c r="BE81" s="33"/>
      <c r="BF81" s="124"/>
      <c r="BG81" s="33"/>
      <c r="BH81" s="33"/>
      <c r="BI81" s="33"/>
      <c r="BJ81" s="124"/>
      <c r="BK81" s="34"/>
      <c r="BL81" s="34"/>
      <c r="BM81" s="34"/>
      <c r="BN81" s="124"/>
      <c r="BO81" s="33"/>
      <c r="BP81" s="33"/>
      <c r="BQ81" s="61"/>
      <c r="BR81" s="124"/>
      <c r="BS81" s="34"/>
      <c r="BT81" s="34"/>
      <c r="BU81" s="34"/>
      <c r="BV81" s="124"/>
      <c r="BW81" s="34"/>
      <c r="BX81" s="34"/>
      <c r="BY81" s="34"/>
      <c r="BZ81" s="124"/>
      <c r="CA81" s="34"/>
      <c r="CB81" s="34"/>
      <c r="CC81" s="34"/>
      <c r="CD81" s="124"/>
      <c r="CE81" s="33"/>
      <c r="CF81" s="33"/>
      <c r="CG81" s="33"/>
      <c r="CH81" s="124"/>
      <c r="CI81" s="33"/>
      <c r="CJ81" s="33"/>
      <c r="CK81" s="33"/>
      <c r="CL81" s="124"/>
      <c r="CM81" s="34"/>
      <c r="CN81" s="34"/>
      <c r="CO81" s="34"/>
      <c r="CP81" s="119"/>
      <c r="CQ81" s="34"/>
      <c r="CR81" s="34"/>
      <c r="CS81" s="34"/>
      <c r="CT81" s="119"/>
      <c r="CU81" s="34"/>
      <c r="CV81" s="33"/>
      <c r="CW81" s="33"/>
      <c r="CX81" s="124"/>
      <c r="CY81" s="41"/>
      <c r="CZ81" s="41"/>
      <c r="DA81" s="33"/>
      <c r="DB81" s="124"/>
      <c r="DC81" s="34"/>
      <c r="DD81" s="33"/>
      <c r="DE81" s="32"/>
      <c r="DF81" s="124"/>
      <c r="DG81" s="34"/>
      <c r="DH81" s="33"/>
      <c r="DI81" s="32"/>
      <c r="DJ81" s="124"/>
      <c r="DK81" s="34"/>
      <c r="DL81" s="33"/>
      <c r="DM81" s="32"/>
      <c r="DN81" s="124"/>
      <c r="DO81" s="33"/>
      <c r="DP81" s="33"/>
      <c r="DQ81" s="32"/>
      <c r="DR81" s="124"/>
      <c r="DS81" s="34"/>
      <c r="DT81" s="34"/>
      <c r="DU81" s="34"/>
      <c r="DV81" s="120"/>
      <c r="DW81" s="33"/>
      <c r="DX81" s="33"/>
      <c r="DY81" s="33"/>
      <c r="DZ81" s="124"/>
      <c r="EA81" s="33"/>
      <c r="EB81" s="33"/>
      <c r="EC81" s="33"/>
      <c r="ED81" s="124"/>
      <c r="EE81" s="33"/>
      <c r="EF81" s="33"/>
      <c r="EG81" s="33"/>
      <c r="EH81" s="124"/>
      <c r="EI81" s="32"/>
      <c r="EJ81" s="32"/>
      <c r="EK81" s="32"/>
      <c r="EL81" s="124"/>
      <c r="EM81" s="34"/>
      <c r="EN81" s="34"/>
      <c r="EO81" s="34"/>
      <c r="EP81" s="124"/>
      <c r="EQ81" s="34"/>
      <c r="ER81" s="34"/>
      <c r="ES81" s="34"/>
      <c r="ET81" s="120"/>
      <c r="EU81" s="33"/>
      <c r="EV81" s="33"/>
      <c r="EW81" s="33"/>
      <c r="EX81" s="124"/>
      <c r="EY81" s="34"/>
      <c r="EZ81" s="34"/>
      <c r="FA81" s="34"/>
      <c r="FB81" s="124"/>
      <c r="FC81" s="33"/>
      <c r="FD81" s="33"/>
      <c r="FE81" s="32"/>
      <c r="FF81" s="124"/>
      <c r="FG81" s="40"/>
      <c r="FH81" s="40"/>
      <c r="FI81" s="40"/>
      <c r="FJ81" s="124"/>
      <c r="FK81" s="40"/>
      <c r="FL81" s="40"/>
      <c r="FM81" s="40"/>
      <c r="FN81" s="124"/>
      <c r="FO81" s="33"/>
      <c r="FP81" s="33"/>
      <c r="FQ81" s="32"/>
      <c r="FR81" s="124"/>
      <c r="FS81" s="33"/>
      <c r="FT81" s="33"/>
      <c r="FU81" s="33"/>
      <c r="FV81" s="124"/>
      <c r="FW81" s="34"/>
      <c r="FX81" s="34"/>
      <c r="FY81" s="39"/>
      <c r="FZ81" s="124"/>
      <c r="GA81" s="33"/>
      <c r="GB81" s="33"/>
      <c r="GC81" s="32"/>
      <c r="GD81" s="124"/>
      <c r="GE81" s="32"/>
      <c r="GF81" s="32"/>
      <c r="GG81" s="32"/>
      <c r="GH81" s="124"/>
      <c r="GI81" s="32"/>
      <c r="GJ81" s="32"/>
      <c r="GK81" s="32"/>
      <c r="GL81" s="130"/>
      <c r="GM81" s="33"/>
      <c r="GN81" s="33"/>
      <c r="GO81" s="33"/>
      <c r="GP81" s="124"/>
      <c r="GQ81" s="40"/>
      <c r="GR81" s="37"/>
      <c r="GS81" s="32"/>
      <c r="GT81" s="124"/>
      <c r="GU81" s="45"/>
      <c r="GV81" s="46"/>
      <c r="GW81" s="32"/>
      <c r="GX81" s="130"/>
      <c r="GY81" s="33"/>
      <c r="GZ81" s="33"/>
      <c r="HA81" s="33"/>
      <c r="HB81" s="130"/>
      <c r="HC81" s="34"/>
      <c r="HD81" s="34"/>
      <c r="HE81" s="34"/>
      <c r="HF81" s="124"/>
      <c r="HG81" s="33"/>
      <c r="HH81" s="33"/>
      <c r="HI81" s="33"/>
      <c r="HJ81" s="124"/>
      <c r="HK81" s="33"/>
      <c r="HL81" s="33"/>
      <c r="HM81" s="32"/>
      <c r="HN81" s="124"/>
      <c r="HO81" s="32"/>
      <c r="HP81" s="32"/>
      <c r="HQ81" s="32"/>
      <c r="HR81" s="124"/>
      <c r="HS81" s="34"/>
      <c r="HT81" s="33"/>
      <c r="HU81" s="32"/>
      <c r="HV81" s="124"/>
      <c r="HW81" s="34"/>
      <c r="HX81" s="34"/>
      <c r="HY81" s="34"/>
      <c r="HZ81" s="124"/>
      <c r="IA81" s="34"/>
      <c r="IB81" s="34"/>
      <c r="IC81" s="34"/>
      <c r="ID81" s="119"/>
      <c r="IE81" s="34"/>
      <c r="IF81" s="32"/>
      <c r="IG81" s="32"/>
      <c r="IH81" s="124"/>
      <c r="II81" s="34"/>
      <c r="IJ81" s="33"/>
      <c r="IK81" s="33"/>
      <c r="IL81" s="124"/>
      <c r="IM81" s="33"/>
      <c r="IN81" s="33"/>
      <c r="IO81" s="33"/>
      <c r="IP81" s="124"/>
      <c r="IQ81" s="45"/>
      <c r="IR81" s="46"/>
      <c r="IS81" s="33"/>
      <c r="IT81" s="127"/>
      <c r="IU81" s="33"/>
      <c r="IV81" s="33"/>
      <c r="IW81" s="33"/>
      <c r="IX81" s="124"/>
      <c r="IY81" s="34"/>
      <c r="IZ81" s="33"/>
      <c r="JA81" s="33"/>
      <c r="JB81" s="127"/>
      <c r="JC81" s="34"/>
      <c r="JD81" s="34"/>
      <c r="JE81" s="34"/>
      <c r="JF81" s="124"/>
      <c r="JG81" s="34"/>
      <c r="JH81" s="34"/>
      <c r="JI81" s="33"/>
      <c r="JJ81" s="127"/>
      <c r="JK81" s="34"/>
      <c r="JL81" s="34"/>
      <c r="JM81" s="34"/>
      <c r="JN81" s="127"/>
      <c r="JO81" s="34"/>
      <c r="JP81" s="34"/>
      <c r="JQ81" s="34"/>
      <c r="JR81" s="119"/>
      <c r="JS81" s="33"/>
      <c r="JT81" s="33"/>
      <c r="JU81" s="33"/>
      <c r="JV81" s="127"/>
      <c r="JW81" s="34"/>
      <c r="JX81" s="33"/>
      <c r="JY81" s="33"/>
      <c r="JZ81" s="127"/>
      <c r="KA81" s="34"/>
      <c r="KB81" s="32"/>
      <c r="KC81" s="32"/>
      <c r="KD81" s="127"/>
      <c r="KE81" s="50"/>
      <c r="KF81" s="50"/>
      <c r="KG81" s="50"/>
      <c r="KH81" s="127"/>
      <c r="KI81" s="34"/>
      <c r="KJ81" s="34"/>
      <c r="KK81" s="34"/>
      <c r="KL81" s="127"/>
      <c r="KM81" s="34"/>
      <c r="KN81" s="36"/>
      <c r="KO81" s="32"/>
      <c r="KP81" s="127"/>
      <c r="KQ81" s="50"/>
      <c r="KR81" s="50"/>
      <c r="KS81" s="50"/>
      <c r="KT81" s="127"/>
      <c r="KU81" s="50"/>
      <c r="KV81" s="50"/>
      <c r="KW81" s="50"/>
      <c r="KX81" s="127"/>
      <c r="KY81" s="34"/>
      <c r="KZ81" s="34"/>
      <c r="LA81" s="33"/>
      <c r="LB81" s="127"/>
      <c r="LC81" s="34"/>
      <c r="LD81" s="39"/>
      <c r="LE81" s="34"/>
      <c r="LF81" s="127"/>
      <c r="LG81" s="34"/>
      <c r="LH81" s="34"/>
      <c r="LI81" s="33"/>
      <c r="LJ81" s="127"/>
      <c r="LK81" s="34"/>
      <c r="LL81" s="33"/>
      <c r="LM81" s="32"/>
      <c r="LN81" s="127"/>
      <c r="LO81" s="34"/>
      <c r="LP81" s="33"/>
      <c r="LQ81" s="33"/>
      <c r="LR81" s="127"/>
      <c r="LS81" s="50"/>
      <c r="LT81" s="50"/>
      <c r="LU81" s="50"/>
      <c r="LV81" s="127"/>
      <c r="LW81" s="50"/>
      <c r="LX81" s="50"/>
      <c r="LY81" s="50"/>
      <c r="LZ81" s="127"/>
      <c r="MA81" s="34"/>
      <c r="MB81" s="34"/>
      <c r="MC81" s="34"/>
      <c r="MD81" s="127"/>
      <c r="ME81" s="40"/>
      <c r="MF81" s="50"/>
      <c r="MG81" s="50"/>
      <c r="MH81" s="127"/>
      <c r="MI81" s="40"/>
      <c r="MJ81" s="50"/>
      <c r="MK81" s="50"/>
      <c r="ML81" s="127"/>
      <c r="MM81" s="34"/>
      <c r="MN81" s="34"/>
      <c r="MO81" s="34"/>
      <c r="MP81" s="127"/>
      <c r="MQ81" s="33"/>
      <c r="MR81" s="33"/>
      <c r="MS81" s="33"/>
      <c r="MT81" s="127"/>
      <c r="MU81" s="34"/>
      <c r="MV81" s="34"/>
      <c r="MW81" s="34"/>
      <c r="MX81" s="124"/>
      <c r="MY81" s="34"/>
      <c r="MZ81" s="33"/>
      <c r="NA81" s="33"/>
      <c r="NB81" s="124"/>
      <c r="NC81" s="52">
        <f t="shared" si="10"/>
        <v>138300</v>
      </c>
      <c r="ND81" s="52">
        <f t="shared" si="10"/>
        <v>138300</v>
      </c>
      <c r="NE81" s="52">
        <f t="shared" si="10"/>
        <v>90874.05</v>
      </c>
      <c r="NF81" s="53"/>
      <c r="NG81" s="33"/>
      <c r="NH81" s="33"/>
      <c r="NI81" s="127"/>
      <c r="NJ81" s="34"/>
      <c r="NK81" s="33"/>
      <c r="NL81" s="33"/>
      <c r="NM81" s="127"/>
      <c r="NN81" s="33"/>
      <c r="NO81" s="33"/>
      <c r="NP81" s="33"/>
      <c r="NQ81" s="127"/>
      <c r="NR81" s="34"/>
      <c r="NS81" s="34"/>
      <c r="NT81" s="34"/>
      <c r="NU81" s="127"/>
      <c r="NV81" s="34"/>
      <c r="NW81" s="33"/>
      <c r="NX81" s="33"/>
      <c r="NY81" s="127"/>
      <c r="NZ81" s="34"/>
      <c r="OA81" s="34"/>
      <c r="OB81" s="33"/>
      <c r="OC81" s="127"/>
      <c r="OD81" s="34"/>
      <c r="OE81" s="34"/>
      <c r="OF81" s="33"/>
      <c r="OG81" s="127"/>
      <c r="OH81" s="34"/>
      <c r="OI81" s="34"/>
      <c r="OJ81" s="33"/>
      <c r="OK81" s="127"/>
      <c r="OL81" s="34"/>
      <c r="OM81" s="34"/>
      <c r="ON81" s="32"/>
      <c r="OO81" s="127"/>
      <c r="OP81" s="34"/>
      <c r="OQ81" s="34"/>
      <c r="OR81" s="34"/>
      <c r="OS81" s="127"/>
      <c r="OT81" s="34"/>
      <c r="OU81" s="34"/>
      <c r="OV81" s="32"/>
      <c r="OW81" s="127"/>
      <c r="OX81" s="34"/>
      <c r="OY81" s="34"/>
      <c r="OZ81" s="33"/>
      <c r="PA81" s="127"/>
      <c r="PB81" s="34"/>
      <c r="PC81" s="34"/>
      <c r="PD81" s="33"/>
      <c r="PE81" s="127"/>
      <c r="PF81" s="34"/>
      <c r="PG81" s="34"/>
      <c r="PH81" s="33"/>
      <c r="PI81" s="127"/>
      <c r="PJ81" s="34"/>
      <c r="PK81" s="33"/>
      <c r="PL81" s="32"/>
      <c r="PM81" s="127"/>
      <c r="PN81" s="34"/>
      <c r="PO81" s="33"/>
      <c r="PP81" s="33"/>
      <c r="PQ81" s="127"/>
      <c r="PR81" s="34">
        <v>138300</v>
      </c>
      <c r="PS81" s="34">
        <v>138300</v>
      </c>
      <c r="PT81" s="34">
        <v>90874.05</v>
      </c>
      <c r="PU81" s="127"/>
      <c r="PV81" s="34"/>
      <c r="PW81" s="34"/>
      <c r="PX81" s="33"/>
      <c r="PY81" s="124"/>
      <c r="PZ81" s="55">
        <f t="shared" si="11"/>
        <v>0</v>
      </c>
      <c r="QA81" s="55">
        <f t="shared" si="11"/>
        <v>0</v>
      </c>
      <c r="QB81" s="55">
        <f t="shared" si="11"/>
        <v>0</v>
      </c>
      <c r="QC81" s="53"/>
      <c r="QD81" s="53"/>
      <c r="QE81" s="32"/>
      <c r="QF81" s="127"/>
      <c r="QG81" s="34"/>
      <c r="QH81" s="34"/>
      <c r="QI81" s="34"/>
      <c r="QJ81" s="124"/>
      <c r="QK81" s="56"/>
      <c r="QL81" s="63"/>
      <c r="QM81" s="32"/>
      <c r="QN81" s="127"/>
      <c r="QO81" s="50"/>
      <c r="QP81" s="50"/>
      <c r="QQ81" s="50"/>
      <c r="QR81" s="120"/>
      <c r="QS81" s="34"/>
      <c r="QT81" s="34"/>
      <c r="QU81" s="34"/>
      <c r="QV81" s="124"/>
      <c r="QW81" s="34"/>
      <c r="QX81" s="34"/>
      <c r="QY81" s="32"/>
      <c r="QZ81" s="124"/>
      <c r="RA81" s="53"/>
      <c r="RB81" s="53"/>
      <c r="RC81" s="53"/>
      <c r="RD81" s="120"/>
      <c r="RE81" s="40"/>
      <c r="RF81" s="40"/>
      <c r="RG81" s="40"/>
      <c r="RH81" s="120"/>
      <c r="RI81" s="40"/>
      <c r="RJ81" s="40"/>
      <c r="RK81" s="40"/>
      <c r="RL81" s="120"/>
      <c r="RM81" s="40"/>
      <c r="RN81" s="33"/>
      <c r="RO81" s="32"/>
      <c r="RP81" s="124"/>
      <c r="RQ81" s="34"/>
      <c r="RR81" s="34"/>
      <c r="RS81" s="32"/>
      <c r="RT81" s="124"/>
      <c r="RU81" s="40"/>
      <c r="RV81" s="40"/>
      <c r="RW81" s="40"/>
      <c r="RX81" s="120"/>
      <c r="RY81" s="40"/>
      <c r="RZ81" s="40"/>
      <c r="SA81" s="32"/>
      <c r="SB81" s="124"/>
      <c r="SC81" s="40"/>
      <c r="SD81" s="40"/>
      <c r="SE81" s="32"/>
      <c r="SF81" s="124"/>
      <c r="SG81" s="40"/>
      <c r="SH81" s="40"/>
      <c r="SI81" s="32"/>
      <c r="SJ81" s="119"/>
      <c r="SK81" s="58"/>
      <c r="SL81" s="58"/>
      <c r="SM81" s="58"/>
      <c r="SN81" s="59"/>
      <c r="SO81" s="59"/>
      <c r="SP81" s="58"/>
      <c r="SQ81" s="58"/>
      <c r="SR81" s="58"/>
      <c r="SS81" s="58"/>
      <c r="ST81" s="58"/>
      <c r="SU81" s="58"/>
      <c r="SV81" s="58"/>
      <c r="SW81" s="58"/>
      <c r="SX81" s="58"/>
      <c r="SY81" s="58"/>
      <c r="SZ81" s="58"/>
      <c r="TA81" s="58"/>
      <c r="TB81" s="58"/>
      <c r="TC81" s="58"/>
      <c r="TD81" s="59"/>
      <c r="TE81" s="28"/>
      <c r="TF81" s="28"/>
      <c r="TG81" s="28"/>
      <c r="TH81" s="28"/>
      <c r="TI81" s="28"/>
      <c r="TJ81" s="28"/>
      <c r="TK81" s="28"/>
      <c r="TL81" s="28"/>
      <c r="TM81" s="28"/>
      <c r="TN81" s="28"/>
      <c r="TO81" s="28"/>
      <c r="TP81" s="28"/>
      <c r="TQ81" s="28"/>
      <c r="TR81" s="28"/>
      <c r="TS81" s="28"/>
      <c r="TT81" s="28"/>
      <c r="TU81" s="28"/>
      <c r="TV81" s="28"/>
      <c r="TW81" s="28"/>
      <c r="TX81" s="28"/>
      <c r="TY81" s="28"/>
      <c r="TZ81" s="28"/>
      <c r="UA81" s="28"/>
      <c r="UB81" s="28"/>
      <c r="UC81" s="28"/>
      <c r="UD81" s="28"/>
      <c r="UE81" s="28"/>
      <c r="UF81" s="28"/>
      <c r="UG81" s="28"/>
      <c r="UH81" s="28"/>
      <c r="UI81" s="28"/>
      <c r="UJ81" s="28"/>
      <c r="UK81" s="28"/>
      <c r="UL81" s="28"/>
      <c r="UM81" s="28"/>
      <c r="UN81" s="28"/>
      <c r="UO81" s="28"/>
      <c r="UP81" s="28"/>
      <c r="UQ81" s="28"/>
      <c r="UR81" s="28"/>
      <c r="US81" s="28"/>
      <c r="UT81" s="28"/>
      <c r="UU81" s="28"/>
      <c r="UV81" s="28"/>
      <c r="UW81" s="28"/>
      <c r="UX81" s="28"/>
      <c r="UY81" s="28"/>
      <c r="UZ81" s="28"/>
      <c r="VA81" s="28"/>
      <c r="VB81" s="28"/>
      <c r="VC81" s="28"/>
      <c r="VD81" s="28"/>
      <c r="VE81" s="28"/>
      <c r="VF81" s="28"/>
      <c r="VG81" s="28"/>
      <c r="VH81" s="28"/>
      <c r="VI81" s="28"/>
      <c r="VJ81" s="28"/>
      <c r="VK81" s="28"/>
      <c r="VL81" s="28"/>
      <c r="VM81" s="28"/>
      <c r="VN81" s="28"/>
      <c r="VO81" s="28"/>
      <c r="VP81" s="28"/>
      <c r="VQ81" s="28"/>
      <c r="VR81" s="28"/>
      <c r="VS81" s="28"/>
      <c r="VT81" s="28"/>
      <c r="VU81" s="28"/>
      <c r="VV81" s="28"/>
      <c r="VW81" s="28"/>
      <c r="VX81" s="28"/>
      <c r="VY81" s="28"/>
      <c r="VZ81" s="28"/>
      <c r="WA81" s="28"/>
      <c r="WB81" s="28"/>
      <c r="WC81" s="28"/>
      <c r="WD81" s="28"/>
      <c r="WE81" s="28"/>
      <c r="WF81" s="28"/>
      <c r="WG81" s="28"/>
      <c r="WH81" s="5"/>
      <c r="WI81" s="5"/>
      <c r="WJ81" s="5"/>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row>
    <row r="82" spans="1:909" x14ac:dyDescent="0.25">
      <c r="A82" s="29" t="s">
        <v>437</v>
      </c>
      <c r="B82" s="30">
        <f t="shared" si="7"/>
        <v>13328274.5</v>
      </c>
      <c r="C82" s="30">
        <f t="shared" si="7"/>
        <v>13328274.5</v>
      </c>
      <c r="D82" s="30">
        <f t="shared" si="7"/>
        <v>9187068.5</v>
      </c>
      <c r="E82" s="31">
        <f t="shared" si="8"/>
        <v>12199974.5</v>
      </c>
      <c r="F82" s="31">
        <f t="shared" si="8"/>
        <v>12199974.5</v>
      </c>
      <c r="G82" s="31">
        <f t="shared" si="8"/>
        <v>9090585.5</v>
      </c>
      <c r="H82" s="36">
        <v>9850700</v>
      </c>
      <c r="I82" s="36">
        <v>9850700</v>
      </c>
      <c r="J82" s="33">
        <v>7388027</v>
      </c>
      <c r="K82" s="124"/>
      <c r="L82" s="34"/>
      <c r="M82" s="34"/>
      <c r="N82" s="34"/>
      <c r="O82" s="124"/>
      <c r="P82" s="36">
        <v>2349274.5</v>
      </c>
      <c r="Q82" s="36">
        <v>2349274.5</v>
      </c>
      <c r="R82" s="60">
        <v>1702558.5</v>
      </c>
      <c r="S82" s="124"/>
      <c r="T82" s="34"/>
      <c r="U82" s="34"/>
      <c r="V82" s="34"/>
      <c r="W82" s="124"/>
      <c r="X82" s="38">
        <f t="shared" si="9"/>
        <v>990000</v>
      </c>
      <c r="Y82" s="38">
        <f t="shared" si="9"/>
        <v>990000</v>
      </c>
      <c r="Z82" s="38">
        <f t="shared" si="9"/>
        <v>0</v>
      </c>
      <c r="AA82" s="32"/>
      <c r="AB82" s="33"/>
      <c r="AC82" s="33"/>
      <c r="AD82" s="124"/>
      <c r="AE82" s="34"/>
      <c r="AF82" s="33"/>
      <c r="AG82" s="33"/>
      <c r="AH82" s="124"/>
      <c r="AI82" s="33"/>
      <c r="AJ82" s="33"/>
      <c r="AK82" s="33"/>
      <c r="AL82" s="124"/>
      <c r="AM82" s="33"/>
      <c r="AN82" s="33"/>
      <c r="AO82" s="33"/>
      <c r="AP82" s="124"/>
      <c r="AQ82" s="34"/>
      <c r="AR82" s="34"/>
      <c r="AS82" s="34"/>
      <c r="AT82" s="124"/>
      <c r="AU82" s="33"/>
      <c r="AV82" s="33"/>
      <c r="AW82" s="33"/>
      <c r="AX82" s="124"/>
      <c r="AY82" s="34"/>
      <c r="AZ82" s="34"/>
      <c r="BA82" s="34"/>
      <c r="BB82" s="124"/>
      <c r="BC82" s="33"/>
      <c r="BD82" s="33"/>
      <c r="BE82" s="33"/>
      <c r="BF82" s="124"/>
      <c r="BG82" s="33"/>
      <c r="BH82" s="33"/>
      <c r="BI82" s="33"/>
      <c r="BJ82" s="124"/>
      <c r="BK82" s="34"/>
      <c r="BL82" s="34"/>
      <c r="BM82" s="34"/>
      <c r="BN82" s="124"/>
      <c r="BO82" s="33"/>
      <c r="BP82" s="33"/>
      <c r="BQ82" s="61"/>
      <c r="BR82" s="124"/>
      <c r="BS82" s="34"/>
      <c r="BT82" s="34"/>
      <c r="BU82" s="34"/>
      <c r="BV82" s="124"/>
      <c r="BW82" s="34"/>
      <c r="BX82" s="34"/>
      <c r="BY82" s="34"/>
      <c r="BZ82" s="124"/>
      <c r="CA82" s="34"/>
      <c r="CB82" s="34"/>
      <c r="CC82" s="34"/>
      <c r="CD82" s="124"/>
      <c r="CE82" s="33"/>
      <c r="CF82" s="33"/>
      <c r="CG82" s="33"/>
      <c r="CH82" s="124"/>
      <c r="CI82" s="33"/>
      <c r="CJ82" s="33"/>
      <c r="CK82" s="33"/>
      <c r="CL82" s="124"/>
      <c r="CM82" s="34"/>
      <c r="CN82" s="34"/>
      <c r="CO82" s="34"/>
      <c r="CP82" s="119"/>
      <c r="CQ82" s="34"/>
      <c r="CR82" s="34"/>
      <c r="CS82" s="34"/>
      <c r="CT82" s="119"/>
      <c r="CU82" s="34"/>
      <c r="CV82" s="33"/>
      <c r="CW82" s="33"/>
      <c r="CX82" s="124"/>
      <c r="CY82" s="41"/>
      <c r="CZ82" s="41"/>
      <c r="DA82" s="33"/>
      <c r="DB82" s="124"/>
      <c r="DC82" s="34"/>
      <c r="DD82" s="33"/>
      <c r="DE82" s="32"/>
      <c r="DF82" s="124"/>
      <c r="DG82" s="34"/>
      <c r="DH82" s="33"/>
      <c r="DI82" s="32"/>
      <c r="DJ82" s="124"/>
      <c r="DK82" s="34"/>
      <c r="DL82" s="33"/>
      <c r="DM82" s="32"/>
      <c r="DN82" s="124"/>
      <c r="DO82" s="33"/>
      <c r="DP82" s="33"/>
      <c r="DQ82" s="32"/>
      <c r="DR82" s="124"/>
      <c r="DS82" s="34"/>
      <c r="DT82" s="34"/>
      <c r="DU82" s="34"/>
      <c r="DV82" s="120"/>
      <c r="DW82" s="33"/>
      <c r="DX82" s="33"/>
      <c r="DY82" s="33"/>
      <c r="DZ82" s="124"/>
      <c r="EA82" s="33"/>
      <c r="EB82" s="33"/>
      <c r="EC82" s="33"/>
      <c r="ED82" s="124"/>
      <c r="EE82" s="33"/>
      <c r="EF82" s="33"/>
      <c r="EG82" s="33"/>
      <c r="EH82" s="124"/>
      <c r="EI82" s="32"/>
      <c r="EJ82" s="32"/>
      <c r="EK82" s="32"/>
      <c r="EL82" s="124"/>
      <c r="EM82" s="34"/>
      <c r="EN82" s="34"/>
      <c r="EO82" s="34"/>
      <c r="EP82" s="124"/>
      <c r="EQ82" s="34"/>
      <c r="ER82" s="34"/>
      <c r="ES82" s="34"/>
      <c r="ET82" s="120"/>
      <c r="EU82" s="33">
        <v>990000</v>
      </c>
      <c r="EV82" s="33">
        <v>990000</v>
      </c>
      <c r="EW82" s="33">
        <v>0</v>
      </c>
      <c r="EX82" s="124"/>
      <c r="EY82" s="34"/>
      <c r="EZ82" s="34"/>
      <c r="FA82" s="34"/>
      <c r="FB82" s="124"/>
      <c r="FC82" s="33"/>
      <c r="FD82" s="33"/>
      <c r="FE82" s="32"/>
      <c r="FF82" s="124"/>
      <c r="FG82" s="40"/>
      <c r="FH82" s="40"/>
      <c r="FI82" s="40"/>
      <c r="FJ82" s="124"/>
      <c r="FK82" s="40"/>
      <c r="FL82" s="40"/>
      <c r="FM82" s="40"/>
      <c r="FN82" s="124"/>
      <c r="FO82" s="33"/>
      <c r="FP82" s="33"/>
      <c r="FQ82" s="32"/>
      <c r="FR82" s="124"/>
      <c r="FS82" s="33"/>
      <c r="FT82" s="33"/>
      <c r="FU82" s="33"/>
      <c r="FV82" s="124"/>
      <c r="FW82" s="34"/>
      <c r="FX82" s="34"/>
      <c r="FY82" s="39"/>
      <c r="FZ82" s="124"/>
      <c r="GA82" s="33"/>
      <c r="GB82" s="33"/>
      <c r="GC82" s="32"/>
      <c r="GD82" s="124"/>
      <c r="GE82" s="32"/>
      <c r="GF82" s="32"/>
      <c r="GG82" s="32"/>
      <c r="GH82" s="124"/>
      <c r="GI82" s="32"/>
      <c r="GJ82" s="32"/>
      <c r="GK82" s="32"/>
      <c r="GL82" s="130"/>
      <c r="GM82" s="33"/>
      <c r="GN82" s="33"/>
      <c r="GO82" s="33"/>
      <c r="GP82" s="124"/>
      <c r="GQ82" s="40"/>
      <c r="GR82" s="37"/>
      <c r="GS82" s="32"/>
      <c r="GT82" s="124"/>
      <c r="GU82" s="45"/>
      <c r="GV82" s="46"/>
      <c r="GW82" s="32"/>
      <c r="GX82" s="130"/>
      <c r="GY82" s="33"/>
      <c r="GZ82" s="33"/>
      <c r="HA82" s="33"/>
      <c r="HB82" s="130"/>
      <c r="HC82" s="34"/>
      <c r="HD82" s="34"/>
      <c r="HE82" s="34"/>
      <c r="HF82" s="124"/>
      <c r="HG82" s="33"/>
      <c r="HH82" s="33"/>
      <c r="HI82" s="33"/>
      <c r="HJ82" s="124"/>
      <c r="HK82" s="33"/>
      <c r="HL82" s="33"/>
      <c r="HM82" s="32"/>
      <c r="HN82" s="124"/>
      <c r="HO82" s="32"/>
      <c r="HP82" s="32"/>
      <c r="HQ82" s="32"/>
      <c r="HR82" s="124"/>
      <c r="HS82" s="34"/>
      <c r="HT82" s="33"/>
      <c r="HU82" s="32"/>
      <c r="HV82" s="124"/>
      <c r="HW82" s="34"/>
      <c r="HX82" s="34"/>
      <c r="HY82" s="34"/>
      <c r="HZ82" s="124"/>
      <c r="IA82" s="34"/>
      <c r="IB82" s="34"/>
      <c r="IC82" s="34"/>
      <c r="ID82" s="119"/>
      <c r="IE82" s="34"/>
      <c r="IF82" s="32"/>
      <c r="IG82" s="32"/>
      <c r="IH82" s="124"/>
      <c r="II82" s="34"/>
      <c r="IJ82" s="33"/>
      <c r="IK82" s="33"/>
      <c r="IL82" s="124"/>
      <c r="IM82" s="33"/>
      <c r="IN82" s="33"/>
      <c r="IO82" s="33"/>
      <c r="IP82" s="124"/>
      <c r="IQ82" s="45"/>
      <c r="IR82" s="46"/>
      <c r="IS82" s="33"/>
      <c r="IT82" s="127"/>
      <c r="IU82" s="33"/>
      <c r="IV82" s="33"/>
      <c r="IW82" s="33"/>
      <c r="IX82" s="124"/>
      <c r="IY82" s="34"/>
      <c r="IZ82" s="33"/>
      <c r="JA82" s="33"/>
      <c r="JB82" s="127"/>
      <c r="JC82" s="34"/>
      <c r="JD82" s="34"/>
      <c r="JE82" s="34"/>
      <c r="JF82" s="124"/>
      <c r="JG82" s="34"/>
      <c r="JH82" s="34"/>
      <c r="JI82" s="33"/>
      <c r="JJ82" s="127"/>
      <c r="JK82" s="34"/>
      <c r="JL82" s="34"/>
      <c r="JM82" s="34"/>
      <c r="JN82" s="127"/>
      <c r="JO82" s="34"/>
      <c r="JP82" s="34"/>
      <c r="JQ82" s="34"/>
      <c r="JR82" s="119"/>
      <c r="JS82" s="33"/>
      <c r="JT82" s="33"/>
      <c r="JU82" s="33"/>
      <c r="JV82" s="127"/>
      <c r="JW82" s="34"/>
      <c r="JX82" s="33"/>
      <c r="JY82" s="33"/>
      <c r="JZ82" s="127"/>
      <c r="KA82" s="34"/>
      <c r="KB82" s="32"/>
      <c r="KC82" s="32"/>
      <c r="KD82" s="127"/>
      <c r="KE82" s="50"/>
      <c r="KF82" s="50"/>
      <c r="KG82" s="50"/>
      <c r="KH82" s="127"/>
      <c r="KI82" s="34"/>
      <c r="KJ82" s="34"/>
      <c r="KK82" s="34"/>
      <c r="KL82" s="127"/>
      <c r="KM82" s="34"/>
      <c r="KN82" s="36"/>
      <c r="KO82" s="32"/>
      <c r="KP82" s="127"/>
      <c r="KQ82" s="50"/>
      <c r="KR82" s="50"/>
      <c r="KS82" s="50"/>
      <c r="KT82" s="127"/>
      <c r="KU82" s="50"/>
      <c r="KV82" s="50"/>
      <c r="KW82" s="50"/>
      <c r="KX82" s="127"/>
      <c r="KY82" s="34"/>
      <c r="KZ82" s="34"/>
      <c r="LA82" s="33"/>
      <c r="LB82" s="127"/>
      <c r="LC82" s="34"/>
      <c r="LD82" s="39"/>
      <c r="LE82" s="34"/>
      <c r="LF82" s="127"/>
      <c r="LG82" s="34"/>
      <c r="LH82" s="34"/>
      <c r="LI82" s="33"/>
      <c r="LJ82" s="127"/>
      <c r="LK82" s="34"/>
      <c r="LL82" s="33"/>
      <c r="LM82" s="32"/>
      <c r="LN82" s="127"/>
      <c r="LO82" s="34"/>
      <c r="LP82" s="33"/>
      <c r="LQ82" s="33"/>
      <c r="LR82" s="127"/>
      <c r="LS82" s="50"/>
      <c r="LT82" s="50"/>
      <c r="LU82" s="50"/>
      <c r="LV82" s="127"/>
      <c r="LW82" s="50"/>
      <c r="LX82" s="50"/>
      <c r="LY82" s="50"/>
      <c r="LZ82" s="127"/>
      <c r="MA82" s="34"/>
      <c r="MB82" s="34"/>
      <c r="MC82" s="34"/>
      <c r="MD82" s="127"/>
      <c r="ME82" s="40"/>
      <c r="MF82" s="50"/>
      <c r="MG82" s="50"/>
      <c r="MH82" s="127"/>
      <c r="MI82" s="40"/>
      <c r="MJ82" s="50"/>
      <c r="MK82" s="50"/>
      <c r="ML82" s="127"/>
      <c r="MM82" s="34"/>
      <c r="MN82" s="34"/>
      <c r="MO82" s="34"/>
      <c r="MP82" s="127"/>
      <c r="MQ82" s="33"/>
      <c r="MR82" s="33"/>
      <c r="MS82" s="33"/>
      <c r="MT82" s="127"/>
      <c r="MU82" s="34"/>
      <c r="MV82" s="34"/>
      <c r="MW82" s="34"/>
      <c r="MX82" s="124"/>
      <c r="MY82" s="34"/>
      <c r="MZ82" s="33"/>
      <c r="NA82" s="33"/>
      <c r="NB82" s="124"/>
      <c r="NC82" s="52">
        <f t="shared" si="10"/>
        <v>138300</v>
      </c>
      <c r="ND82" s="52">
        <f t="shared" si="10"/>
        <v>138300</v>
      </c>
      <c r="NE82" s="52">
        <f t="shared" si="10"/>
        <v>96483</v>
      </c>
      <c r="NF82" s="53"/>
      <c r="NG82" s="33"/>
      <c r="NH82" s="33"/>
      <c r="NI82" s="127"/>
      <c r="NJ82" s="34"/>
      <c r="NK82" s="33"/>
      <c r="NL82" s="33"/>
      <c r="NM82" s="127"/>
      <c r="NN82" s="33"/>
      <c r="NO82" s="33"/>
      <c r="NP82" s="33"/>
      <c r="NQ82" s="127"/>
      <c r="NR82" s="34"/>
      <c r="NS82" s="34"/>
      <c r="NT82" s="34"/>
      <c r="NU82" s="127"/>
      <c r="NV82" s="34"/>
      <c r="NW82" s="33"/>
      <c r="NX82" s="33"/>
      <c r="NY82" s="127"/>
      <c r="NZ82" s="34"/>
      <c r="OA82" s="34"/>
      <c r="OB82" s="33"/>
      <c r="OC82" s="127"/>
      <c r="OD82" s="34"/>
      <c r="OE82" s="34"/>
      <c r="OF82" s="33"/>
      <c r="OG82" s="127"/>
      <c r="OH82" s="34"/>
      <c r="OI82" s="34"/>
      <c r="OJ82" s="33"/>
      <c r="OK82" s="127"/>
      <c r="OL82" s="34"/>
      <c r="OM82" s="34"/>
      <c r="ON82" s="32"/>
      <c r="OO82" s="127"/>
      <c r="OP82" s="34"/>
      <c r="OQ82" s="34"/>
      <c r="OR82" s="34"/>
      <c r="OS82" s="127"/>
      <c r="OT82" s="34"/>
      <c r="OU82" s="34"/>
      <c r="OV82" s="32"/>
      <c r="OW82" s="127"/>
      <c r="OX82" s="34"/>
      <c r="OY82" s="34"/>
      <c r="OZ82" s="33"/>
      <c r="PA82" s="127"/>
      <c r="PB82" s="34"/>
      <c r="PC82" s="34"/>
      <c r="PD82" s="33"/>
      <c r="PE82" s="127"/>
      <c r="PF82" s="34"/>
      <c r="PG82" s="34"/>
      <c r="PH82" s="33"/>
      <c r="PI82" s="127"/>
      <c r="PJ82" s="34"/>
      <c r="PK82" s="33"/>
      <c r="PL82" s="32"/>
      <c r="PM82" s="127"/>
      <c r="PN82" s="34"/>
      <c r="PO82" s="33"/>
      <c r="PP82" s="33"/>
      <c r="PQ82" s="127"/>
      <c r="PR82" s="34">
        <v>138300</v>
      </c>
      <c r="PS82" s="34">
        <v>138300</v>
      </c>
      <c r="PT82" s="34">
        <v>96483</v>
      </c>
      <c r="PU82" s="127"/>
      <c r="PV82" s="34"/>
      <c r="PW82" s="34"/>
      <c r="PX82" s="33"/>
      <c r="PY82" s="124"/>
      <c r="PZ82" s="55">
        <f t="shared" si="11"/>
        <v>0</v>
      </c>
      <c r="QA82" s="55">
        <f t="shared" si="11"/>
        <v>0</v>
      </c>
      <c r="QB82" s="55">
        <f t="shared" si="11"/>
        <v>0</v>
      </c>
      <c r="QC82" s="53"/>
      <c r="QD82" s="53"/>
      <c r="QE82" s="32"/>
      <c r="QF82" s="127"/>
      <c r="QG82" s="34"/>
      <c r="QH82" s="34"/>
      <c r="QI82" s="34"/>
      <c r="QJ82" s="124"/>
      <c r="QK82" s="56"/>
      <c r="QL82" s="63"/>
      <c r="QM82" s="32"/>
      <c r="QN82" s="127"/>
      <c r="QO82" s="50"/>
      <c r="QP82" s="50"/>
      <c r="QQ82" s="50"/>
      <c r="QR82" s="120"/>
      <c r="QS82" s="34"/>
      <c r="QT82" s="34"/>
      <c r="QU82" s="34"/>
      <c r="QV82" s="124"/>
      <c r="QW82" s="34"/>
      <c r="QX82" s="34"/>
      <c r="QY82" s="32"/>
      <c r="QZ82" s="124"/>
      <c r="RA82" s="53"/>
      <c r="RB82" s="53"/>
      <c r="RC82" s="53"/>
      <c r="RD82" s="120"/>
      <c r="RE82" s="40"/>
      <c r="RF82" s="40"/>
      <c r="RG82" s="40"/>
      <c r="RH82" s="120"/>
      <c r="RI82" s="40"/>
      <c r="RJ82" s="40"/>
      <c r="RK82" s="40"/>
      <c r="RL82" s="120"/>
      <c r="RM82" s="40"/>
      <c r="RN82" s="33"/>
      <c r="RO82" s="32"/>
      <c r="RP82" s="124"/>
      <c r="RQ82" s="34"/>
      <c r="RR82" s="34"/>
      <c r="RS82" s="32"/>
      <c r="RT82" s="124"/>
      <c r="RU82" s="40"/>
      <c r="RV82" s="40"/>
      <c r="RW82" s="40"/>
      <c r="RX82" s="120"/>
      <c r="RY82" s="40"/>
      <c r="RZ82" s="40"/>
      <c r="SA82" s="32"/>
      <c r="SB82" s="124"/>
      <c r="SC82" s="40"/>
      <c r="SD82" s="40"/>
      <c r="SE82" s="32"/>
      <c r="SF82" s="124"/>
      <c r="SG82" s="40"/>
      <c r="SH82" s="40"/>
      <c r="SI82" s="32"/>
      <c r="SJ82" s="119"/>
      <c r="SK82" s="58"/>
      <c r="SL82" s="58"/>
      <c r="SM82" s="58"/>
      <c r="SN82" s="59"/>
      <c r="SO82" s="59"/>
      <c r="SP82" s="58"/>
      <c r="SQ82" s="58"/>
      <c r="SR82" s="58"/>
      <c r="SS82" s="58"/>
      <c r="ST82" s="58"/>
      <c r="SU82" s="58"/>
      <c r="SV82" s="58"/>
      <c r="SW82" s="58"/>
      <c r="SX82" s="58"/>
      <c r="SY82" s="58"/>
      <c r="SZ82" s="58"/>
      <c r="TA82" s="58"/>
      <c r="TB82" s="58"/>
      <c r="TC82" s="58"/>
      <c r="TD82" s="59"/>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5"/>
      <c r="WI82" s="5"/>
      <c r="WJ82" s="5"/>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row>
    <row r="83" spans="1:909" x14ac:dyDescent="0.25">
      <c r="A83" s="29" t="s">
        <v>438</v>
      </c>
      <c r="B83" s="30">
        <f t="shared" si="7"/>
        <v>7308551.8899999997</v>
      </c>
      <c r="C83" s="30">
        <f t="shared" si="7"/>
        <v>7308551.8899999997</v>
      </c>
      <c r="D83" s="30">
        <f t="shared" si="7"/>
        <v>5126510.1599999992</v>
      </c>
      <c r="E83" s="31">
        <f t="shared" si="8"/>
        <v>6770531.8899999997</v>
      </c>
      <c r="F83" s="31">
        <f t="shared" si="8"/>
        <v>6770531.8899999997</v>
      </c>
      <c r="G83" s="31">
        <f t="shared" si="8"/>
        <v>5037677.8899999997</v>
      </c>
      <c r="H83" s="36">
        <v>5685000</v>
      </c>
      <c r="I83" s="36">
        <v>5685000</v>
      </c>
      <c r="J83" s="33">
        <v>4263750</v>
      </c>
      <c r="K83" s="124"/>
      <c r="L83" s="34"/>
      <c r="M83" s="34"/>
      <c r="N83" s="34"/>
      <c r="O83" s="124"/>
      <c r="P83" s="36">
        <v>1085531.8899999999</v>
      </c>
      <c r="Q83" s="36">
        <v>1085531.8899999999</v>
      </c>
      <c r="R83" s="60">
        <v>773927.89</v>
      </c>
      <c r="S83" s="124"/>
      <c r="T83" s="34"/>
      <c r="U83" s="34"/>
      <c r="V83" s="34"/>
      <c r="W83" s="124"/>
      <c r="X83" s="38">
        <f t="shared" si="9"/>
        <v>399720</v>
      </c>
      <c r="Y83" s="38">
        <f t="shared" si="9"/>
        <v>399720</v>
      </c>
      <c r="Z83" s="38">
        <f t="shared" si="9"/>
        <v>0</v>
      </c>
      <c r="AA83" s="32"/>
      <c r="AB83" s="33"/>
      <c r="AC83" s="33"/>
      <c r="AD83" s="124"/>
      <c r="AE83" s="34"/>
      <c r="AF83" s="33"/>
      <c r="AG83" s="33"/>
      <c r="AH83" s="124"/>
      <c r="AI83" s="33"/>
      <c r="AJ83" s="33"/>
      <c r="AK83" s="33"/>
      <c r="AL83" s="124"/>
      <c r="AM83" s="33"/>
      <c r="AN83" s="33"/>
      <c r="AO83" s="33"/>
      <c r="AP83" s="124"/>
      <c r="AQ83" s="34"/>
      <c r="AR83" s="34"/>
      <c r="AS83" s="34"/>
      <c r="AT83" s="124"/>
      <c r="AU83" s="33"/>
      <c r="AV83" s="33"/>
      <c r="AW83" s="33"/>
      <c r="AX83" s="124"/>
      <c r="AY83" s="34"/>
      <c r="AZ83" s="34"/>
      <c r="BA83" s="34"/>
      <c r="BB83" s="124"/>
      <c r="BC83" s="33"/>
      <c r="BD83" s="33"/>
      <c r="BE83" s="33"/>
      <c r="BF83" s="124"/>
      <c r="BG83" s="33"/>
      <c r="BH83" s="33"/>
      <c r="BI83" s="33"/>
      <c r="BJ83" s="124"/>
      <c r="BK83" s="34"/>
      <c r="BL83" s="34"/>
      <c r="BM83" s="34"/>
      <c r="BN83" s="124"/>
      <c r="BO83" s="33"/>
      <c r="BP83" s="33"/>
      <c r="BQ83" s="61"/>
      <c r="BR83" s="124"/>
      <c r="BS83" s="34"/>
      <c r="BT83" s="34"/>
      <c r="BU83" s="34"/>
      <c r="BV83" s="124"/>
      <c r="BW83" s="34"/>
      <c r="BX83" s="34"/>
      <c r="BY83" s="34"/>
      <c r="BZ83" s="124"/>
      <c r="CA83" s="34"/>
      <c r="CB83" s="34"/>
      <c r="CC83" s="34"/>
      <c r="CD83" s="124"/>
      <c r="CE83" s="33"/>
      <c r="CF83" s="33"/>
      <c r="CG83" s="33"/>
      <c r="CH83" s="124"/>
      <c r="CI83" s="33"/>
      <c r="CJ83" s="33"/>
      <c r="CK83" s="33"/>
      <c r="CL83" s="124"/>
      <c r="CM83" s="34"/>
      <c r="CN83" s="34"/>
      <c r="CO83" s="34"/>
      <c r="CP83" s="119"/>
      <c r="CQ83" s="34"/>
      <c r="CR83" s="34"/>
      <c r="CS83" s="34"/>
      <c r="CT83" s="119"/>
      <c r="CU83" s="34"/>
      <c r="CV83" s="33"/>
      <c r="CW83" s="33"/>
      <c r="CX83" s="124"/>
      <c r="CY83" s="41"/>
      <c r="CZ83" s="41"/>
      <c r="DA83" s="33"/>
      <c r="DB83" s="124"/>
      <c r="DC83" s="34"/>
      <c r="DD83" s="33"/>
      <c r="DE83" s="32"/>
      <c r="DF83" s="124"/>
      <c r="DG83" s="34"/>
      <c r="DH83" s="33"/>
      <c r="DI83" s="32"/>
      <c r="DJ83" s="124"/>
      <c r="DK83" s="34"/>
      <c r="DL83" s="33"/>
      <c r="DM83" s="32"/>
      <c r="DN83" s="124"/>
      <c r="DO83" s="33">
        <v>399720</v>
      </c>
      <c r="DP83" s="33">
        <v>399720</v>
      </c>
      <c r="DQ83" s="32"/>
      <c r="DR83" s="124"/>
      <c r="DS83" s="34"/>
      <c r="DT83" s="34"/>
      <c r="DU83" s="34"/>
      <c r="DV83" s="120"/>
      <c r="DW83" s="33"/>
      <c r="DX83" s="33"/>
      <c r="DY83" s="33"/>
      <c r="DZ83" s="124"/>
      <c r="EA83" s="33"/>
      <c r="EB83" s="33"/>
      <c r="EC83" s="33"/>
      <c r="ED83" s="124"/>
      <c r="EE83" s="33"/>
      <c r="EF83" s="33"/>
      <c r="EG83" s="33"/>
      <c r="EH83" s="124"/>
      <c r="EI83" s="32"/>
      <c r="EJ83" s="32"/>
      <c r="EK83" s="32"/>
      <c r="EL83" s="124"/>
      <c r="EM83" s="34"/>
      <c r="EN83" s="34"/>
      <c r="EO83" s="34"/>
      <c r="EP83" s="124"/>
      <c r="EQ83" s="34"/>
      <c r="ER83" s="34"/>
      <c r="ES83" s="34"/>
      <c r="ET83" s="120"/>
      <c r="EU83" s="33"/>
      <c r="EV83" s="33"/>
      <c r="EW83" s="33"/>
      <c r="EX83" s="124"/>
      <c r="EY83" s="34"/>
      <c r="EZ83" s="34"/>
      <c r="FA83" s="34"/>
      <c r="FB83" s="124"/>
      <c r="FC83" s="33"/>
      <c r="FD83" s="33"/>
      <c r="FE83" s="32"/>
      <c r="FF83" s="124"/>
      <c r="FG83" s="40"/>
      <c r="FH83" s="40"/>
      <c r="FI83" s="40"/>
      <c r="FJ83" s="124"/>
      <c r="FK83" s="40"/>
      <c r="FL83" s="40"/>
      <c r="FM83" s="40"/>
      <c r="FN83" s="124"/>
      <c r="FO83" s="33"/>
      <c r="FP83" s="33"/>
      <c r="FQ83" s="32"/>
      <c r="FR83" s="124"/>
      <c r="FS83" s="33"/>
      <c r="FT83" s="33"/>
      <c r="FU83" s="33"/>
      <c r="FV83" s="124"/>
      <c r="FW83" s="34"/>
      <c r="FX83" s="34"/>
      <c r="FY83" s="39"/>
      <c r="FZ83" s="124"/>
      <c r="GA83" s="33"/>
      <c r="GB83" s="33"/>
      <c r="GC83" s="32"/>
      <c r="GD83" s="124"/>
      <c r="GE83" s="32"/>
      <c r="GF83" s="32"/>
      <c r="GG83" s="32"/>
      <c r="GH83" s="124"/>
      <c r="GI83" s="32"/>
      <c r="GJ83" s="32"/>
      <c r="GK83" s="32"/>
      <c r="GL83" s="130"/>
      <c r="GM83" s="33"/>
      <c r="GN83" s="33"/>
      <c r="GO83" s="33"/>
      <c r="GP83" s="124"/>
      <c r="GQ83" s="40"/>
      <c r="GR83" s="37"/>
      <c r="GS83" s="32"/>
      <c r="GT83" s="124"/>
      <c r="GU83" s="45"/>
      <c r="GV83" s="46"/>
      <c r="GW83" s="32"/>
      <c r="GX83" s="130"/>
      <c r="GY83" s="33"/>
      <c r="GZ83" s="33"/>
      <c r="HA83" s="33"/>
      <c r="HB83" s="130"/>
      <c r="HC83" s="34"/>
      <c r="HD83" s="34"/>
      <c r="HE83" s="34"/>
      <c r="HF83" s="124"/>
      <c r="HG83" s="33"/>
      <c r="HH83" s="33"/>
      <c r="HI83" s="33"/>
      <c r="HJ83" s="124"/>
      <c r="HK83" s="33"/>
      <c r="HL83" s="33"/>
      <c r="HM83" s="32"/>
      <c r="HN83" s="124"/>
      <c r="HO83" s="32"/>
      <c r="HP83" s="32"/>
      <c r="HQ83" s="32"/>
      <c r="HR83" s="124"/>
      <c r="HS83" s="34"/>
      <c r="HT83" s="33"/>
      <c r="HU83" s="32"/>
      <c r="HV83" s="124"/>
      <c r="HW83" s="34"/>
      <c r="HX83" s="34"/>
      <c r="HY83" s="34"/>
      <c r="HZ83" s="124"/>
      <c r="IA83" s="34"/>
      <c r="IB83" s="34"/>
      <c r="IC83" s="34"/>
      <c r="ID83" s="119"/>
      <c r="IE83" s="34"/>
      <c r="IF83" s="32"/>
      <c r="IG83" s="32"/>
      <c r="IH83" s="124"/>
      <c r="II83" s="34"/>
      <c r="IJ83" s="33"/>
      <c r="IK83" s="33"/>
      <c r="IL83" s="124"/>
      <c r="IM83" s="33"/>
      <c r="IN83" s="33"/>
      <c r="IO83" s="33"/>
      <c r="IP83" s="124"/>
      <c r="IQ83" s="45"/>
      <c r="IR83" s="46"/>
      <c r="IS83" s="33"/>
      <c r="IT83" s="127"/>
      <c r="IU83" s="33"/>
      <c r="IV83" s="33"/>
      <c r="IW83" s="33"/>
      <c r="IX83" s="124"/>
      <c r="IY83" s="34"/>
      <c r="IZ83" s="33"/>
      <c r="JA83" s="33"/>
      <c r="JB83" s="127"/>
      <c r="JC83" s="34"/>
      <c r="JD83" s="34"/>
      <c r="JE83" s="34"/>
      <c r="JF83" s="124"/>
      <c r="JG83" s="34"/>
      <c r="JH83" s="34"/>
      <c r="JI83" s="33"/>
      <c r="JJ83" s="127"/>
      <c r="JK83" s="34"/>
      <c r="JL83" s="34"/>
      <c r="JM83" s="34"/>
      <c r="JN83" s="127"/>
      <c r="JO83" s="34"/>
      <c r="JP83" s="34"/>
      <c r="JQ83" s="34"/>
      <c r="JR83" s="119"/>
      <c r="JS83" s="33"/>
      <c r="JT83" s="33"/>
      <c r="JU83" s="33"/>
      <c r="JV83" s="127"/>
      <c r="JW83" s="34"/>
      <c r="JX83" s="33"/>
      <c r="JY83" s="33"/>
      <c r="JZ83" s="127"/>
      <c r="KA83" s="34"/>
      <c r="KB83" s="32"/>
      <c r="KC83" s="32"/>
      <c r="KD83" s="127"/>
      <c r="KE83" s="50"/>
      <c r="KF83" s="50"/>
      <c r="KG83" s="50"/>
      <c r="KH83" s="127"/>
      <c r="KI83" s="34"/>
      <c r="KJ83" s="34"/>
      <c r="KK83" s="34"/>
      <c r="KL83" s="127"/>
      <c r="KM83" s="34"/>
      <c r="KN83" s="36"/>
      <c r="KO83" s="32"/>
      <c r="KP83" s="127"/>
      <c r="KQ83" s="50"/>
      <c r="KR83" s="50"/>
      <c r="KS83" s="50"/>
      <c r="KT83" s="127"/>
      <c r="KU83" s="50"/>
      <c r="KV83" s="50"/>
      <c r="KW83" s="50"/>
      <c r="KX83" s="127"/>
      <c r="KY83" s="34"/>
      <c r="KZ83" s="34"/>
      <c r="LA83" s="33"/>
      <c r="LB83" s="127"/>
      <c r="LC83" s="34"/>
      <c r="LD83" s="39"/>
      <c r="LE83" s="34"/>
      <c r="LF83" s="127"/>
      <c r="LG83" s="34"/>
      <c r="LH83" s="34"/>
      <c r="LI83" s="33"/>
      <c r="LJ83" s="127"/>
      <c r="LK83" s="34"/>
      <c r="LL83" s="33"/>
      <c r="LM83" s="32"/>
      <c r="LN83" s="127"/>
      <c r="LO83" s="34"/>
      <c r="LP83" s="33"/>
      <c r="LQ83" s="33"/>
      <c r="LR83" s="127"/>
      <c r="LS83" s="50"/>
      <c r="LT83" s="50"/>
      <c r="LU83" s="50"/>
      <c r="LV83" s="127"/>
      <c r="LW83" s="50"/>
      <c r="LX83" s="50"/>
      <c r="LY83" s="50"/>
      <c r="LZ83" s="127"/>
      <c r="MA83" s="34"/>
      <c r="MB83" s="34"/>
      <c r="MC83" s="34"/>
      <c r="MD83" s="127"/>
      <c r="ME83" s="40"/>
      <c r="MF83" s="50"/>
      <c r="MG83" s="50"/>
      <c r="MH83" s="127"/>
      <c r="MI83" s="40"/>
      <c r="MJ83" s="50"/>
      <c r="MK83" s="50"/>
      <c r="ML83" s="127"/>
      <c r="MM83" s="34"/>
      <c r="MN83" s="34"/>
      <c r="MO83" s="34"/>
      <c r="MP83" s="127"/>
      <c r="MQ83" s="33"/>
      <c r="MR83" s="33"/>
      <c r="MS83" s="33"/>
      <c r="MT83" s="127"/>
      <c r="MU83" s="34"/>
      <c r="MV83" s="34"/>
      <c r="MW83" s="34"/>
      <c r="MX83" s="124"/>
      <c r="MY83" s="34"/>
      <c r="MZ83" s="33"/>
      <c r="NA83" s="33"/>
      <c r="NB83" s="124"/>
      <c r="NC83" s="52">
        <f t="shared" si="10"/>
        <v>138300</v>
      </c>
      <c r="ND83" s="52">
        <f t="shared" si="10"/>
        <v>138300</v>
      </c>
      <c r="NE83" s="52">
        <f t="shared" si="10"/>
        <v>88832.27</v>
      </c>
      <c r="NF83" s="53"/>
      <c r="NG83" s="33"/>
      <c r="NH83" s="33"/>
      <c r="NI83" s="127"/>
      <c r="NJ83" s="34"/>
      <c r="NK83" s="33"/>
      <c r="NL83" s="33"/>
      <c r="NM83" s="127"/>
      <c r="NN83" s="33"/>
      <c r="NO83" s="33"/>
      <c r="NP83" s="33"/>
      <c r="NQ83" s="127"/>
      <c r="NR83" s="34"/>
      <c r="NS83" s="34"/>
      <c r="NT83" s="34"/>
      <c r="NU83" s="127"/>
      <c r="NV83" s="34"/>
      <c r="NW83" s="33"/>
      <c r="NX83" s="33"/>
      <c r="NY83" s="127"/>
      <c r="NZ83" s="34"/>
      <c r="OA83" s="34"/>
      <c r="OB83" s="33"/>
      <c r="OC83" s="127"/>
      <c r="OD83" s="34"/>
      <c r="OE83" s="34"/>
      <c r="OF83" s="33"/>
      <c r="OG83" s="127"/>
      <c r="OH83" s="34"/>
      <c r="OI83" s="34"/>
      <c r="OJ83" s="33"/>
      <c r="OK83" s="127"/>
      <c r="OL83" s="34"/>
      <c r="OM83" s="34"/>
      <c r="ON83" s="32"/>
      <c r="OO83" s="127"/>
      <c r="OP83" s="34"/>
      <c r="OQ83" s="34"/>
      <c r="OR83" s="34"/>
      <c r="OS83" s="127"/>
      <c r="OT83" s="34"/>
      <c r="OU83" s="34"/>
      <c r="OV83" s="32"/>
      <c r="OW83" s="127"/>
      <c r="OX83" s="34"/>
      <c r="OY83" s="34"/>
      <c r="OZ83" s="33"/>
      <c r="PA83" s="127"/>
      <c r="PB83" s="34"/>
      <c r="PC83" s="34"/>
      <c r="PD83" s="33"/>
      <c r="PE83" s="127"/>
      <c r="PF83" s="34"/>
      <c r="PG83" s="34"/>
      <c r="PH83" s="33"/>
      <c r="PI83" s="127"/>
      <c r="PJ83" s="34"/>
      <c r="PK83" s="33"/>
      <c r="PL83" s="32"/>
      <c r="PM83" s="127"/>
      <c r="PN83" s="34"/>
      <c r="PO83" s="33"/>
      <c r="PP83" s="33"/>
      <c r="PQ83" s="127"/>
      <c r="PR83" s="34">
        <v>138300</v>
      </c>
      <c r="PS83" s="34">
        <v>138300</v>
      </c>
      <c r="PT83" s="34">
        <v>88832.27</v>
      </c>
      <c r="PU83" s="127"/>
      <c r="PV83" s="34"/>
      <c r="PW83" s="34"/>
      <c r="PX83" s="33"/>
      <c r="PY83" s="124"/>
      <c r="PZ83" s="55">
        <f t="shared" si="11"/>
        <v>0</v>
      </c>
      <c r="QA83" s="55">
        <f t="shared" si="11"/>
        <v>0</v>
      </c>
      <c r="QB83" s="55">
        <f t="shared" si="11"/>
        <v>0</v>
      </c>
      <c r="QC83" s="53"/>
      <c r="QD83" s="53"/>
      <c r="QE83" s="32"/>
      <c r="QF83" s="127"/>
      <c r="QG83" s="34"/>
      <c r="QH83" s="34"/>
      <c r="QI83" s="34"/>
      <c r="QJ83" s="124"/>
      <c r="QK83" s="56"/>
      <c r="QL83" s="63"/>
      <c r="QM83" s="32"/>
      <c r="QN83" s="127"/>
      <c r="QO83" s="50"/>
      <c r="QP83" s="50"/>
      <c r="QQ83" s="50"/>
      <c r="QR83" s="120"/>
      <c r="QS83" s="34"/>
      <c r="QT83" s="34"/>
      <c r="QU83" s="34"/>
      <c r="QV83" s="124"/>
      <c r="QW83" s="34"/>
      <c r="QX83" s="34"/>
      <c r="QY83" s="32"/>
      <c r="QZ83" s="124"/>
      <c r="RA83" s="53"/>
      <c r="RB83" s="53"/>
      <c r="RC83" s="53"/>
      <c r="RD83" s="120"/>
      <c r="RE83" s="40"/>
      <c r="RF83" s="40"/>
      <c r="RG83" s="40"/>
      <c r="RH83" s="120"/>
      <c r="RI83" s="40"/>
      <c r="RJ83" s="40"/>
      <c r="RK83" s="40"/>
      <c r="RL83" s="120"/>
      <c r="RM83" s="40"/>
      <c r="RN83" s="33"/>
      <c r="RO83" s="32"/>
      <c r="RP83" s="124"/>
      <c r="RQ83" s="34"/>
      <c r="RR83" s="34"/>
      <c r="RS83" s="32"/>
      <c r="RT83" s="124"/>
      <c r="RU83" s="40"/>
      <c r="RV83" s="40"/>
      <c r="RW83" s="40"/>
      <c r="RX83" s="120"/>
      <c r="RY83" s="40"/>
      <c r="RZ83" s="40"/>
      <c r="SA83" s="32"/>
      <c r="SB83" s="124"/>
      <c r="SC83" s="40"/>
      <c r="SD83" s="40"/>
      <c r="SE83" s="32"/>
      <c r="SF83" s="124"/>
      <c r="SG83" s="40"/>
      <c r="SH83" s="40"/>
      <c r="SI83" s="32"/>
      <c r="SJ83" s="119"/>
      <c r="SK83" s="58"/>
      <c r="SL83" s="58"/>
      <c r="SM83" s="58"/>
      <c r="SN83" s="59"/>
      <c r="SO83" s="59"/>
      <c r="SP83" s="58"/>
      <c r="SQ83" s="58"/>
      <c r="SR83" s="58"/>
      <c r="SS83" s="58"/>
      <c r="ST83" s="58"/>
      <c r="SU83" s="58"/>
      <c r="SV83" s="58"/>
      <c r="SW83" s="58"/>
      <c r="SX83" s="58"/>
      <c r="SY83" s="58"/>
      <c r="SZ83" s="58"/>
      <c r="TA83" s="58"/>
      <c r="TB83" s="58"/>
      <c r="TC83" s="58"/>
      <c r="TD83" s="59"/>
      <c r="TE83" s="28"/>
      <c r="TF83" s="28"/>
      <c r="TG83" s="28"/>
      <c r="TH83" s="28"/>
      <c r="TI83" s="28"/>
      <c r="TJ83" s="28"/>
      <c r="TK83" s="28"/>
      <c r="TL83" s="28"/>
      <c r="TM83" s="28"/>
      <c r="TN83" s="28"/>
      <c r="TO83" s="28"/>
      <c r="TP83" s="28"/>
      <c r="TQ83" s="28"/>
      <c r="TR83" s="28"/>
      <c r="TS83" s="28"/>
      <c r="TT83" s="28"/>
      <c r="TU83" s="28"/>
      <c r="TV83" s="28"/>
      <c r="TW83" s="28"/>
      <c r="TX83" s="28"/>
      <c r="TY83" s="28"/>
      <c r="TZ83" s="28"/>
      <c r="UA83" s="28"/>
      <c r="UB83" s="28"/>
      <c r="UC83" s="28"/>
      <c r="UD83" s="28"/>
      <c r="UE83" s="28"/>
      <c r="UF83" s="28"/>
      <c r="UG83" s="28"/>
      <c r="UH83" s="28"/>
      <c r="UI83" s="28"/>
      <c r="UJ83" s="28"/>
      <c r="UK83" s="28"/>
      <c r="UL83" s="28"/>
      <c r="UM83" s="28"/>
      <c r="UN83" s="28"/>
      <c r="UO83" s="28"/>
      <c r="UP83" s="28"/>
      <c r="UQ83" s="28"/>
      <c r="UR83" s="28"/>
      <c r="US83" s="28"/>
      <c r="UT83" s="28"/>
      <c r="UU83" s="28"/>
      <c r="UV83" s="28"/>
      <c r="UW83" s="28"/>
      <c r="UX83" s="28"/>
      <c r="UY83" s="28"/>
      <c r="UZ83" s="28"/>
      <c r="VA83" s="28"/>
      <c r="VB83" s="28"/>
      <c r="VC83" s="28"/>
      <c r="VD83" s="28"/>
      <c r="VE83" s="28"/>
      <c r="VF83" s="28"/>
      <c r="VG83" s="28"/>
      <c r="VH83" s="28"/>
      <c r="VI83" s="28"/>
      <c r="VJ83" s="28"/>
      <c r="VK83" s="28"/>
      <c r="VL83" s="28"/>
      <c r="VM83" s="28"/>
      <c r="VN83" s="28"/>
      <c r="VO83" s="28"/>
      <c r="VP83" s="28"/>
      <c r="VQ83" s="28"/>
      <c r="VR83" s="28"/>
      <c r="VS83" s="28"/>
      <c r="VT83" s="28"/>
      <c r="VU83" s="28"/>
      <c r="VV83" s="28"/>
      <c r="VW83" s="28"/>
      <c r="VX83" s="28"/>
      <c r="VY83" s="28"/>
      <c r="VZ83" s="28"/>
      <c r="WA83" s="28"/>
      <c r="WB83" s="28"/>
      <c r="WC83" s="28"/>
      <c r="WD83" s="28"/>
      <c r="WE83" s="28"/>
      <c r="WF83" s="28"/>
      <c r="WG83" s="28"/>
      <c r="WH83" s="5"/>
      <c r="WI83" s="5"/>
      <c r="WJ83" s="5"/>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row>
    <row r="84" spans="1:909" x14ac:dyDescent="0.25">
      <c r="A84" s="29" t="s">
        <v>439</v>
      </c>
      <c r="B84" s="30">
        <f t="shared" si="7"/>
        <v>8942958.6799999997</v>
      </c>
      <c r="C84" s="30">
        <f t="shared" si="7"/>
        <v>8942958.6799999997</v>
      </c>
      <c r="D84" s="30">
        <f t="shared" si="7"/>
        <v>6741740.6100000003</v>
      </c>
      <c r="E84" s="31">
        <f t="shared" si="8"/>
        <v>8443004.1099999994</v>
      </c>
      <c r="F84" s="31">
        <f t="shared" si="8"/>
        <v>8443004.1099999994</v>
      </c>
      <c r="G84" s="31">
        <f t="shared" si="8"/>
        <v>6290354.1100000003</v>
      </c>
      <c r="H84" s="36">
        <v>7003800</v>
      </c>
      <c r="I84" s="36">
        <v>7003800</v>
      </c>
      <c r="J84" s="33">
        <v>5252850</v>
      </c>
      <c r="K84" s="124"/>
      <c r="L84" s="34"/>
      <c r="M84" s="34"/>
      <c r="N84" s="34"/>
      <c r="O84" s="124"/>
      <c r="P84" s="36">
        <v>1439204.11</v>
      </c>
      <c r="Q84" s="36">
        <v>1439204.11</v>
      </c>
      <c r="R84" s="60">
        <v>1037504.11</v>
      </c>
      <c r="S84" s="124"/>
      <c r="T84" s="34"/>
      <c r="U84" s="34"/>
      <c r="V84" s="34"/>
      <c r="W84" s="124"/>
      <c r="X84" s="38">
        <f t="shared" si="9"/>
        <v>361654.57</v>
      </c>
      <c r="Y84" s="38">
        <f t="shared" si="9"/>
        <v>361654.57</v>
      </c>
      <c r="Z84" s="38">
        <f t="shared" si="9"/>
        <v>361654.57</v>
      </c>
      <c r="AA84" s="32"/>
      <c r="AB84" s="33"/>
      <c r="AC84" s="33"/>
      <c r="AD84" s="124"/>
      <c r="AE84" s="34"/>
      <c r="AF84" s="33"/>
      <c r="AG84" s="33"/>
      <c r="AH84" s="124"/>
      <c r="AI84" s="33"/>
      <c r="AJ84" s="33"/>
      <c r="AK84" s="33"/>
      <c r="AL84" s="124"/>
      <c r="AM84" s="33"/>
      <c r="AN84" s="33"/>
      <c r="AO84" s="33"/>
      <c r="AP84" s="124"/>
      <c r="AQ84" s="34"/>
      <c r="AR84" s="34"/>
      <c r="AS84" s="34"/>
      <c r="AT84" s="124"/>
      <c r="AU84" s="33"/>
      <c r="AV84" s="33"/>
      <c r="AW84" s="33"/>
      <c r="AX84" s="124"/>
      <c r="AY84" s="34"/>
      <c r="AZ84" s="34"/>
      <c r="BA84" s="34"/>
      <c r="BB84" s="124"/>
      <c r="BC84" s="33"/>
      <c r="BD84" s="33"/>
      <c r="BE84" s="33"/>
      <c r="BF84" s="124"/>
      <c r="BG84" s="33"/>
      <c r="BH84" s="33"/>
      <c r="BI84" s="33"/>
      <c r="BJ84" s="124"/>
      <c r="BK84" s="34"/>
      <c r="BL84" s="34"/>
      <c r="BM84" s="34"/>
      <c r="BN84" s="124"/>
      <c r="BO84" s="33"/>
      <c r="BP84" s="33"/>
      <c r="BQ84" s="61"/>
      <c r="BR84" s="124"/>
      <c r="BS84" s="34"/>
      <c r="BT84" s="34"/>
      <c r="BU84" s="34"/>
      <c r="BV84" s="124"/>
      <c r="BW84" s="34"/>
      <c r="BX84" s="34"/>
      <c r="BY84" s="34"/>
      <c r="BZ84" s="124"/>
      <c r="CA84" s="34"/>
      <c r="CB84" s="34"/>
      <c r="CC84" s="34"/>
      <c r="CD84" s="124"/>
      <c r="CE84" s="33"/>
      <c r="CF84" s="33"/>
      <c r="CG84" s="33"/>
      <c r="CH84" s="124"/>
      <c r="CI84" s="33"/>
      <c r="CJ84" s="33"/>
      <c r="CK84" s="33"/>
      <c r="CL84" s="124"/>
      <c r="CM84" s="34"/>
      <c r="CN84" s="34"/>
      <c r="CO84" s="34"/>
      <c r="CP84" s="119"/>
      <c r="CQ84" s="34"/>
      <c r="CR84" s="34"/>
      <c r="CS84" s="34"/>
      <c r="CT84" s="119"/>
      <c r="CU84" s="34"/>
      <c r="CV84" s="33"/>
      <c r="CW84" s="33"/>
      <c r="CX84" s="124"/>
      <c r="CY84" s="41"/>
      <c r="CZ84" s="41"/>
      <c r="DA84" s="33"/>
      <c r="DB84" s="124"/>
      <c r="DC84" s="34"/>
      <c r="DD84" s="33"/>
      <c r="DE84" s="32"/>
      <c r="DF84" s="124"/>
      <c r="DG84" s="34"/>
      <c r="DH84" s="33"/>
      <c r="DI84" s="32"/>
      <c r="DJ84" s="124"/>
      <c r="DK84" s="34"/>
      <c r="DL84" s="33"/>
      <c r="DM84" s="32"/>
      <c r="DN84" s="124"/>
      <c r="DO84" s="33"/>
      <c r="DP84" s="33"/>
      <c r="DQ84" s="32"/>
      <c r="DR84" s="124"/>
      <c r="DS84" s="34"/>
      <c r="DT84" s="34"/>
      <c r="DU84" s="34"/>
      <c r="DV84" s="120"/>
      <c r="DW84" s="33"/>
      <c r="DX84" s="33"/>
      <c r="DY84" s="33"/>
      <c r="DZ84" s="124"/>
      <c r="EA84" s="33"/>
      <c r="EB84" s="33"/>
      <c r="EC84" s="33"/>
      <c r="ED84" s="124"/>
      <c r="EE84" s="33"/>
      <c r="EF84" s="33"/>
      <c r="EG84" s="33"/>
      <c r="EH84" s="124"/>
      <c r="EI84" s="32"/>
      <c r="EJ84" s="32"/>
      <c r="EK84" s="32"/>
      <c r="EL84" s="124"/>
      <c r="EM84" s="34"/>
      <c r="EN84" s="34"/>
      <c r="EO84" s="34"/>
      <c r="EP84" s="124"/>
      <c r="EQ84" s="34"/>
      <c r="ER84" s="34"/>
      <c r="ES84" s="34"/>
      <c r="ET84" s="120"/>
      <c r="EU84" s="33">
        <v>361654.57</v>
      </c>
      <c r="EV84" s="33">
        <v>361654.57</v>
      </c>
      <c r="EW84" s="33">
        <v>361654.57</v>
      </c>
      <c r="EX84" s="124"/>
      <c r="EY84" s="34"/>
      <c r="EZ84" s="34"/>
      <c r="FA84" s="34"/>
      <c r="FB84" s="124"/>
      <c r="FC84" s="33"/>
      <c r="FD84" s="33"/>
      <c r="FE84" s="32"/>
      <c r="FF84" s="124"/>
      <c r="FG84" s="40"/>
      <c r="FH84" s="40"/>
      <c r="FI84" s="40"/>
      <c r="FJ84" s="124"/>
      <c r="FK84" s="40"/>
      <c r="FL84" s="40"/>
      <c r="FM84" s="40"/>
      <c r="FN84" s="124"/>
      <c r="FO84" s="33"/>
      <c r="FP84" s="33"/>
      <c r="FQ84" s="32"/>
      <c r="FR84" s="124"/>
      <c r="FS84" s="33"/>
      <c r="FT84" s="33"/>
      <c r="FU84" s="33"/>
      <c r="FV84" s="124"/>
      <c r="FW84" s="34"/>
      <c r="FX84" s="34"/>
      <c r="FY84" s="39"/>
      <c r="FZ84" s="124"/>
      <c r="GA84" s="33"/>
      <c r="GB84" s="33"/>
      <c r="GC84" s="32"/>
      <c r="GD84" s="124"/>
      <c r="GE84" s="32"/>
      <c r="GF84" s="32"/>
      <c r="GG84" s="32"/>
      <c r="GH84" s="124"/>
      <c r="GI84" s="32"/>
      <c r="GJ84" s="32"/>
      <c r="GK84" s="32"/>
      <c r="GL84" s="130"/>
      <c r="GM84" s="33"/>
      <c r="GN84" s="33"/>
      <c r="GO84" s="33"/>
      <c r="GP84" s="124"/>
      <c r="GQ84" s="40"/>
      <c r="GR84" s="37"/>
      <c r="GS84" s="32"/>
      <c r="GT84" s="124"/>
      <c r="GU84" s="45"/>
      <c r="GV84" s="46"/>
      <c r="GW84" s="32"/>
      <c r="GX84" s="130"/>
      <c r="GY84" s="33"/>
      <c r="GZ84" s="33"/>
      <c r="HA84" s="33"/>
      <c r="HB84" s="130"/>
      <c r="HC84" s="34"/>
      <c r="HD84" s="34"/>
      <c r="HE84" s="34"/>
      <c r="HF84" s="124"/>
      <c r="HG84" s="33"/>
      <c r="HH84" s="33"/>
      <c r="HI84" s="33"/>
      <c r="HJ84" s="124"/>
      <c r="HK84" s="33"/>
      <c r="HL84" s="33"/>
      <c r="HM84" s="32"/>
      <c r="HN84" s="124"/>
      <c r="HO84" s="32"/>
      <c r="HP84" s="32"/>
      <c r="HQ84" s="32"/>
      <c r="HR84" s="124"/>
      <c r="HS84" s="34"/>
      <c r="HT84" s="33"/>
      <c r="HU84" s="32"/>
      <c r="HV84" s="124"/>
      <c r="HW84" s="34"/>
      <c r="HX84" s="34"/>
      <c r="HY84" s="34"/>
      <c r="HZ84" s="124"/>
      <c r="IA84" s="34"/>
      <c r="IB84" s="34"/>
      <c r="IC84" s="34"/>
      <c r="ID84" s="119"/>
      <c r="IE84" s="34"/>
      <c r="IF84" s="32"/>
      <c r="IG84" s="32"/>
      <c r="IH84" s="124"/>
      <c r="II84" s="34"/>
      <c r="IJ84" s="33"/>
      <c r="IK84" s="33"/>
      <c r="IL84" s="124"/>
      <c r="IM84" s="33"/>
      <c r="IN84" s="33"/>
      <c r="IO84" s="33"/>
      <c r="IP84" s="124"/>
      <c r="IQ84" s="45"/>
      <c r="IR84" s="46"/>
      <c r="IS84" s="33"/>
      <c r="IT84" s="127"/>
      <c r="IU84" s="33"/>
      <c r="IV84" s="33"/>
      <c r="IW84" s="33"/>
      <c r="IX84" s="124"/>
      <c r="IY84" s="34"/>
      <c r="IZ84" s="33"/>
      <c r="JA84" s="33"/>
      <c r="JB84" s="127"/>
      <c r="JC84" s="34"/>
      <c r="JD84" s="34"/>
      <c r="JE84" s="34"/>
      <c r="JF84" s="124"/>
      <c r="JG84" s="34"/>
      <c r="JH84" s="34"/>
      <c r="JI84" s="33"/>
      <c r="JJ84" s="127"/>
      <c r="JK84" s="34"/>
      <c r="JL84" s="34"/>
      <c r="JM84" s="34"/>
      <c r="JN84" s="127"/>
      <c r="JO84" s="34"/>
      <c r="JP84" s="34"/>
      <c r="JQ84" s="34"/>
      <c r="JR84" s="119"/>
      <c r="JS84" s="33"/>
      <c r="JT84" s="33"/>
      <c r="JU84" s="33"/>
      <c r="JV84" s="127"/>
      <c r="JW84" s="34"/>
      <c r="JX84" s="33"/>
      <c r="JY84" s="33"/>
      <c r="JZ84" s="127"/>
      <c r="KA84" s="34"/>
      <c r="KB84" s="32"/>
      <c r="KC84" s="32"/>
      <c r="KD84" s="127"/>
      <c r="KE84" s="50"/>
      <c r="KF84" s="50"/>
      <c r="KG84" s="50"/>
      <c r="KH84" s="127"/>
      <c r="KI84" s="34"/>
      <c r="KJ84" s="34"/>
      <c r="KK84" s="34"/>
      <c r="KL84" s="127"/>
      <c r="KM84" s="34"/>
      <c r="KN84" s="36"/>
      <c r="KO84" s="32"/>
      <c r="KP84" s="127"/>
      <c r="KQ84" s="50"/>
      <c r="KR84" s="50"/>
      <c r="KS84" s="50"/>
      <c r="KT84" s="127"/>
      <c r="KU84" s="50"/>
      <c r="KV84" s="50"/>
      <c r="KW84" s="50"/>
      <c r="KX84" s="127"/>
      <c r="KY84" s="34"/>
      <c r="KZ84" s="34"/>
      <c r="LA84" s="33"/>
      <c r="LB84" s="127"/>
      <c r="LC84" s="34"/>
      <c r="LD84" s="39"/>
      <c r="LE84" s="34"/>
      <c r="LF84" s="127"/>
      <c r="LG84" s="34"/>
      <c r="LH84" s="34"/>
      <c r="LI84" s="33"/>
      <c r="LJ84" s="127"/>
      <c r="LK84" s="34"/>
      <c r="LL84" s="33"/>
      <c r="LM84" s="32"/>
      <c r="LN84" s="127"/>
      <c r="LO84" s="34"/>
      <c r="LP84" s="33"/>
      <c r="LQ84" s="33"/>
      <c r="LR84" s="127"/>
      <c r="LS84" s="50"/>
      <c r="LT84" s="50"/>
      <c r="LU84" s="50"/>
      <c r="LV84" s="127"/>
      <c r="LW84" s="50"/>
      <c r="LX84" s="50"/>
      <c r="LY84" s="50"/>
      <c r="LZ84" s="127"/>
      <c r="MA84" s="34"/>
      <c r="MB84" s="34"/>
      <c r="MC84" s="34"/>
      <c r="MD84" s="127"/>
      <c r="ME84" s="40"/>
      <c r="MF84" s="50"/>
      <c r="MG84" s="50"/>
      <c r="MH84" s="127"/>
      <c r="MI84" s="40"/>
      <c r="MJ84" s="50"/>
      <c r="MK84" s="50"/>
      <c r="ML84" s="127"/>
      <c r="MM84" s="34"/>
      <c r="MN84" s="34"/>
      <c r="MO84" s="34"/>
      <c r="MP84" s="127"/>
      <c r="MQ84" s="33"/>
      <c r="MR84" s="33"/>
      <c r="MS84" s="33"/>
      <c r="MT84" s="127"/>
      <c r="MU84" s="34"/>
      <c r="MV84" s="34"/>
      <c r="MW84" s="34"/>
      <c r="MX84" s="124"/>
      <c r="MY84" s="34"/>
      <c r="MZ84" s="33"/>
      <c r="NA84" s="33"/>
      <c r="NB84" s="124"/>
      <c r="NC84" s="52">
        <f t="shared" si="10"/>
        <v>138300</v>
      </c>
      <c r="ND84" s="52">
        <f t="shared" si="10"/>
        <v>138300</v>
      </c>
      <c r="NE84" s="52">
        <f t="shared" si="10"/>
        <v>89731.93</v>
      </c>
      <c r="NF84" s="53"/>
      <c r="NG84" s="33"/>
      <c r="NH84" s="33"/>
      <c r="NI84" s="127"/>
      <c r="NJ84" s="34"/>
      <c r="NK84" s="33"/>
      <c r="NL84" s="33"/>
      <c r="NM84" s="127"/>
      <c r="NN84" s="33"/>
      <c r="NO84" s="33"/>
      <c r="NP84" s="33"/>
      <c r="NQ84" s="127"/>
      <c r="NR84" s="34"/>
      <c r="NS84" s="34"/>
      <c r="NT84" s="34"/>
      <c r="NU84" s="127"/>
      <c r="NV84" s="34"/>
      <c r="NW84" s="33"/>
      <c r="NX84" s="33"/>
      <c r="NY84" s="127"/>
      <c r="NZ84" s="34"/>
      <c r="OA84" s="34"/>
      <c r="OB84" s="33"/>
      <c r="OC84" s="127"/>
      <c r="OD84" s="34"/>
      <c r="OE84" s="34"/>
      <c r="OF84" s="33"/>
      <c r="OG84" s="127"/>
      <c r="OH84" s="34"/>
      <c r="OI84" s="34"/>
      <c r="OJ84" s="33"/>
      <c r="OK84" s="127"/>
      <c r="OL84" s="34"/>
      <c r="OM84" s="34"/>
      <c r="ON84" s="32"/>
      <c r="OO84" s="127"/>
      <c r="OP84" s="34"/>
      <c r="OQ84" s="34"/>
      <c r="OR84" s="34"/>
      <c r="OS84" s="127"/>
      <c r="OT84" s="34"/>
      <c r="OU84" s="34"/>
      <c r="OV84" s="32"/>
      <c r="OW84" s="127"/>
      <c r="OX84" s="34"/>
      <c r="OY84" s="34"/>
      <c r="OZ84" s="33"/>
      <c r="PA84" s="127"/>
      <c r="PB84" s="34"/>
      <c r="PC84" s="34"/>
      <c r="PD84" s="33"/>
      <c r="PE84" s="127"/>
      <c r="PF84" s="34"/>
      <c r="PG84" s="34"/>
      <c r="PH84" s="33"/>
      <c r="PI84" s="127"/>
      <c r="PJ84" s="34"/>
      <c r="PK84" s="33"/>
      <c r="PL84" s="32"/>
      <c r="PM84" s="127"/>
      <c r="PN84" s="34"/>
      <c r="PO84" s="33"/>
      <c r="PP84" s="33"/>
      <c r="PQ84" s="127"/>
      <c r="PR84" s="34">
        <v>138300</v>
      </c>
      <c r="PS84" s="34">
        <v>138300</v>
      </c>
      <c r="PT84" s="34">
        <v>89731.93</v>
      </c>
      <c r="PU84" s="127"/>
      <c r="PV84" s="34"/>
      <c r="PW84" s="34"/>
      <c r="PX84" s="33"/>
      <c r="PY84" s="124"/>
      <c r="PZ84" s="55">
        <f t="shared" si="11"/>
        <v>0</v>
      </c>
      <c r="QA84" s="55">
        <f t="shared" si="11"/>
        <v>0</v>
      </c>
      <c r="QB84" s="55">
        <f t="shared" si="11"/>
        <v>0</v>
      </c>
      <c r="QC84" s="53"/>
      <c r="QD84" s="53"/>
      <c r="QE84" s="32"/>
      <c r="QF84" s="127"/>
      <c r="QG84" s="34"/>
      <c r="QH84" s="34"/>
      <c r="QI84" s="34"/>
      <c r="QJ84" s="124"/>
      <c r="QK84" s="56"/>
      <c r="QL84" s="63"/>
      <c r="QM84" s="32"/>
      <c r="QN84" s="127"/>
      <c r="QO84" s="50"/>
      <c r="QP84" s="50"/>
      <c r="QQ84" s="50"/>
      <c r="QR84" s="120"/>
      <c r="QS84" s="34"/>
      <c r="QT84" s="34"/>
      <c r="QU84" s="34"/>
      <c r="QV84" s="124"/>
      <c r="QW84" s="34"/>
      <c r="QX84" s="34"/>
      <c r="QY84" s="32"/>
      <c r="QZ84" s="124"/>
      <c r="RA84" s="53"/>
      <c r="RB84" s="53"/>
      <c r="RC84" s="53"/>
      <c r="RD84" s="120"/>
      <c r="RE84" s="40"/>
      <c r="RF84" s="40"/>
      <c r="RG84" s="40"/>
      <c r="RH84" s="120"/>
      <c r="RI84" s="40"/>
      <c r="RJ84" s="40"/>
      <c r="RK84" s="40"/>
      <c r="RL84" s="120"/>
      <c r="RM84" s="40"/>
      <c r="RN84" s="33"/>
      <c r="RO84" s="32"/>
      <c r="RP84" s="124"/>
      <c r="RQ84" s="34"/>
      <c r="RR84" s="34"/>
      <c r="RS84" s="32"/>
      <c r="RT84" s="124"/>
      <c r="RU84" s="40"/>
      <c r="RV84" s="40"/>
      <c r="RW84" s="40"/>
      <c r="RX84" s="120"/>
      <c r="RY84" s="40"/>
      <c r="RZ84" s="40"/>
      <c r="SA84" s="32"/>
      <c r="SB84" s="124"/>
      <c r="SC84" s="40"/>
      <c r="SD84" s="40"/>
      <c r="SE84" s="32"/>
      <c r="SF84" s="124"/>
      <c r="SG84" s="40"/>
      <c r="SH84" s="40"/>
      <c r="SI84" s="32"/>
      <c r="SJ84" s="119"/>
      <c r="SK84" s="58"/>
      <c r="SL84" s="58"/>
      <c r="SM84" s="58"/>
      <c r="SN84" s="59"/>
      <c r="SO84" s="59"/>
      <c r="SP84" s="58"/>
      <c r="SQ84" s="58"/>
      <c r="SR84" s="58"/>
      <c r="SS84" s="58"/>
      <c r="ST84" s="58"/>
      <c r="SU84" s="58"/>
      <c r="SV84" s="58"/>
      <c r="SW84" s="58"/>
      <c r="SX84" s="58"/>
      <c r="SY84" s="58"/>
      <c r="SZ84" s="58"/>
      <c r="TA84" s="58"/>
      <c r="TB84" s="58"/>
      <c r="TC84" s="58"/>
      <c r="TD84" s="59"/>
      <c r="TE84" s="28"/>
      <c r="TF84" s="28"/>
      <c r="TG84" s="28"/>
      <c r="TH84" s="28"/>
      <c r="TI84" s="28"/>
      <c r="TJ84" s="28"/>
      <c r="TK84" s="28"/>
      <c r="TL84" s="28"/>
      <c r="TM84" s="28"/>
      <c r="TN84" s="28"/>
      <c r="TO84" s="28"/>
      <c r="TP84" s="28"/>
      <c r="TQ84" s="28"/>
      <c r="TR84" s="28"/>
      <c r="TS84" s="28"/>
      <c r="TT84" s="28"/>
      <c r="TU84" s="28"/>
      <c r="TV84" s="28"/>
      <c r="TW84" s="28"/>
      <c r="TX84" s="28"/>
      <c r="TY84" s="28"/>
      <c r="TZ84" s="28"/>
      <c r="UA84" s="28"/>
      <c r="UB84" s="28"/>
      <c r="UC84" s="28"/>
      <c r="UD84" s="28"/>
      <c r="UE84" s="28"/>
      <c r="UF84" s="28"/>
      <c r="UG84" s="28"/>
      <c r="UH84" s="28"/>
      <c r="UI84" s="28"/>
      <c r="UJ84" s="28"/>
      <c r="UK84" s="28"/>
      <c r="UL84" s="28"/>
      <c r="UM84" s="28"/>
      <c r="UN84" s="28"/>
      <c r="UO84" s="28"/>
      <c r="UP84" s="28"/>
      <c r="UQ84" s="28"/>
      <c r="UR84" s="28"/>
      <c r="US84" s="28"/>
      <c r="UT84" s="28"/>
      <c r="UU84" s="28"/>
      <c r="UV84" s="28"/>
      <c r="UW84" s="28"/>
      <c r="UX84" s="28"/>
      <c r="UY84" s="28"/>
      <c r="UZ84" s="28"/>
      <c r="VA84" s="28"/>
      <c r="VB84" s="28"/>
      <c r="VC84" s="28"/>
      <c r="VD84" s="28"/>
      <c r="VE84" s="28"/>
      <c r="VF84" s="28"/>
      <c r="VG84" s="28"/>
      <c r="VH84" s="28"/>
      <c r="VI84" s="28"/>
      <c r="VJ84" s="28"/>
      <c r="VK84" s="28"/>
      <c r="VL84" s="28"/>
      <c r="VM84" s="28"/>
      <c r="VN84" s="28"/>
      <c r="VO84" s="28"/>
      <c r="VP84" s="28"/>
      <c r="VQ84" s="28"/>
      <c r="VR84" s="28"/>
      <c r="VS84" s="28"/>
      <c r="VT84" s="28"/>
      <c r="VU84" s="28"/>
      <c r="VV84" s="28"/>
      <c r="VW84" s="28"/>
      <c r="VX84" s="28"/>
      <c r="VY84" s="28"/>
      <c r="VZ84" s="28"/>
      <c r="WA84" s="28"/>
      <c r="WB84" s="28"/>
      <c r="WC84" s="28"/>
      <c r="WD84" s="28"/>
      <c r="WE84" s="28"/>
      <c r="WF84" s="28"/>
      <c r="WG84" s="28"/>
      <c r="WH84" s="5"/>
      <c r="WI84" s="5"/>
      <c r="WJ84" s="5"/>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row>
    <row r="85" spans="1:909" x14ac:dyDescent="0.25">
      <c r="A85" s="17" t="s">
        <v>440</v>
      </c>
      <c r="B85" s="30">
        <f t="shared" si="7"/>
        <v>444600992.84000003</v>
      </c>
      <c r="C85" s="30">
        <f t="shared" si="7"/>
        <v>444600992.84000003</v>
      </c>
      <c r="D85" s="30">
        <f t="shared" si="7"/>
        <v>149021563.49000001</v>
      </c>
      <c r="E85" s="31">
        <f t="shared" si="8"/>
        <v>84727149.25</v>
      </c>
      <c r="F85" s="31">
        <f t="shared" si="8"/>
        <v>84727149.25</v>
      </c>
      <c r="G85" s="31">
        <f t="shared" si="8"/>
        <v>62798526.25</v>
      </c>
      <c r="H85" s="36">
        <v>64754300</v>
      </c>
      <c r="I85" s="36">
        <v>64754300</v>
      </c>
      <c r="J85" s="33">
        <v>48565727</v>
      </c>
      <c r="K85" s="124"/>
      <c r="L85" s="34"/>
      <c r="M85" s="34"/>
      <c r="N85" s="34"/>
      <c r="O85" s="124"/>
      <c r="P85" s="36">
        <v>19972849.25</v>
      </c>
      <c r="Q85" s="36">
        <v>19972849.25</v>
      </c>
      <c r="R85" s="60">
        <v>14232799.25</v>
      </c>
      <c r="S85" s="124"/>
      <c r="T85" s="34"/>
      <c r="U85" s="34"/>
      <c r="V85" s="34"/>
      <c r="W85" s="124"/>
      <c r="X85" s="38">
        <f t="shared" si="9"/>
        <v>265501809.93000001</v>
      </c>
      <c r="Y85" s="38">
        <f t="shared" si="9"/>
        <v>265501809.93000001</v>
      </c>
      <c r="Z85" s="38">
        <f t="shared" si="9"/>
        <v>15230674.079999998</v>
      </c>
      <c r="AA85" s="32"/>
      <c r="AB85" s="33"/>
      <c r="AC85" s="33"/>
      <c r="AD85" s="124"/>
      <c r="AE85" s="34"/>
      <c r="AF85" s="33"/>
      <c r="AG85" s="33"/>
      <c r="AH85" s="124"/>
      <c r="AI85" s="33">
        <v>119192</v>
      </c>
      <c r="AJ85" s="33">
        <v>119192</v>
      </c>
      <c r="AK85" s="33">
        <v>119192</v>
      </c>
      <c r="AL85" s="124"/>
      <c r="AM85" s="33"/>
      <c r="AN85" s="33"/>
      <c r="AO85" s="33"/>
      <c r="AP85" s="124"/>
      <c r="AQ85" s="34"/>
      <c r="AR85" s="34"/>
      <c r="AS85" s="34"/>
      <c r="AT85" s="124"/>
      <c r="AU85" s="33">
        <v>7508657.5</v>
      </c>
      <c r="AV85" s="33">
        <v>7508657.5</v>
      </c>
      <c r="AW85" s="33">
        <v>0</v>
      </c>
      <c r="AX85" s="124"/>
      <c r="AY85" s="34"/>
      <c r="AZ85" s="34"/>
      <c r="BA85" s="34"/>
      <c r="BB85" s="124"/>
      <c r="BC85" s="33">
        <v>7950396</v>
      </c>
      <c r="BD85" s="33">
        <v>7950396</v>
      </c>
      <c r="BE85" s="33">
        <v>4908824.18</v>
      </c>
      <c r="BF85" s="124"/>
      <c r="BG85" s="33"/>
      <c r="BH85" s="33"/>
      <c r="BI85" s="33"/>
      <c r="BJ85" s="124"/>
      <c r="BK85" s="34"/>
      <c r="BL85" s="34"/>
      <c r="BM85" s="34"/>
      <c r="BN85" s="124"/>
      <c r="BO85" s="33">
        <v>7000000</v>
      </c>
      <c r="BP85" s="33">
        <v>7000000</v>
      </c>
      <c r="BQ85" s="61">
        <v>1715440.09</v>
      </c>
      <c r="BR85" s="124"/>
      <c r="BS85" s="34">
        <v>3566414</v>
      </c>
      <c r="BT85" s="34">
        <v>3566414</v>
      </c>
      <c r="BU85" s="34">
        <v>1828735.13</v>
      </c>
      <c r="BV85" s="124"/>
      <c r="BW85" s="34">
        <v>328020</v>
      </c>
      <c r="BX85" s="34">
        <v>328020</v>
      </c>
      <c r="BY85" s="34">
        <v>328020</v>
      </c>
      <c r="BZ85" s="124"/>
      <c r="CA85" s="34"/>
      <c r="CB85" s="34"/>
      <c r="CC85" s="34"/>
      <c r="CD85" s="124"/>
      <c r="CE85" s="62"/>
      <c r="CF85" s="62"/>
      <c r="CG85" s="33"/>
      <c r="CH85" s="124"/>
      <c r="CI85" s="33"/>
      <c r="CJ85" s="33"/>
      <c r="CK85" s="33"/>
      <c r="CL85" s="124"/>
      <c r="CM85" s="34"/>
      <c r="CN85" s="34"/>
      <c r="CO85" s="34"/>
      <c r="CP85" s="119"/>
      <c r="CQ85" s="34"/>
      <c r="CR85" s="34"/>
      <c r="CS85" s="34"/>
      <c r="CT85" s="119"/>
      <c r="CU85" s="34">
        <v>1420738</v>
      </c>
      <c r="CV85" s="33">
        <v>1420738</v>
      </c>
      <c r="CW85" s="33">
        <v>1065553.5</v>
      </c>
      <c r="CX85" s="124"/>
      <c r="CY85" s="41"/>
      <c r="CZ85" s="41"/>
      <c r="DA85" s="33"/>
      <c r="DB85" s="124"/>
      <c r="DC85" s="34">
        <v>5524792.1200000001</v>
      </c>
      <c r="DD85" s="33">
        <v>5524792.1200000001</v>
      </c>
      <c r="DE85" s="32">
        <v>1657437.63</v>
      </c>
      <c r="DF85" s="124"/>
      <c r="DG85" s="34"/>
      <c r="DH85" s="33"/>
      <c r="DI85" s="32"/>
      <c r="DJ85" s="124"/>
      <c r="DK85" s="34"/>
      <c r="DL85" s="33"/>
      <c r="DM85" s="32"/>
      <c r="DN85" s="124"/>
      <c r="DO85" s="33">
        <v>3021569.05</v>
      </c>
      <c r="DP85" s="33">
        <v>3021569.05</v>
      </c>
      <c r="DQ85" s="32">
        <v>0</v>
      </c>
      <c r="DR85" s="124"/>
      <c r="DS85" s="34"/>
      <c r="DT85" s="34"/>
      <c r="DU85" s="34"/>
      <c r="DV85" s="120"/>
      <c r="DW85" s="33"/>
      <c r="DX85" s="33"/>
      <c r="DY85" s="33"/>
      <c r="DZ85" s="124"/>
      <c r="EA85" s="33"/>
      <c r="EB85" s="33"/>
      <c r="EC85" s="33"/>
      <c r="ED85" s="124"/>
      <c r="EE85" s="33"/>
      <c r="EF85" s="33"/>
      <c r="EG85" s="33"/>
      <c r="EH85" s="124"/>
      <c r="EI85" s="32"/>
      <c r="EJ85" s="32"/>
      <c r="EK85" s="32"/>
      <c r="EL85" s="124"/>
      <c r="EM85" s="34"/>
      <c r="EN85" s="34"/>
      <c r="EO85" s="34"/>
      <c r="EP85" s="124"/>
      <c r="EQ85" s="34"/>
      <c r="ER85" s="34"/>
      <c r="ES85" s="34"/>
      <c r="ET85" s="120"/>
      <c r="EU85" s="33"/>
      <c r="EV85" s="33"/>
      <c r="EW85" s="33"/>
      <c r="EX85" s="124"/>
      <c r="EY85" s="34"/>
      <c r="EZ85" s="34"/>
      <c r="FA85" s="34"/>
      <c r="FB85" s="124"/>
      <c r="FC85" s="33"/>
      <c r="FD85" s="33"/>
      <c r="FE85" s="32"/>
      <c r="FF85" s="124"/>
      <c r="FG85" s="40">
        <v>1319655.6599999999</v>
      </c>
      <c r="FH85" s="40">
        <v>1319655.6599999999</v>
      </c>
      <c r="FI85" s="40">
        <v>1319655.6599999999</v>
      </c>
      <c r="FJ85" s="124"/>
      <c r="FK85" s="40">
        <f>943718.75+314572.91</f>
        <v>1258291.6599999999</v>
      </c>
      <c r="FL85" s="40">
        <f>943718.75+314572.91</f>
        <v>1258291.6599999999</v>
      </c>
      <c r="FM85" s="40">
        <v>1258291.6599999999</v>
      </c>
      <c r="FN85" s="124"/>
      <c r="FO85" s="33">
        <v>479847.21</v>
      </c>
      <c r="FP85" s="33">
        <v>479847.21</v>
      </c>
      <c r="FQ85" s="32">
        <v>479847.21</v>
      </c>
      <c r="FR85" s="124"/>
      <c r="FS85" s="33"/>
      <c r="FT85" s="33"/>
      <c r="FU85" s="33"/>
      <c r="FV85" s="124"/>
      <c r="FW85" s="34"/>
      <c r="FX85" s="34"/>
      <c r="FY85" s="39"/>
      <c r="FZ85" s="124"/>
      <c r="GA85" s="33"/>
      <c r="GB85" s="33"/>
      <c r="GC85" s="32"/>
      <c r="GD85" s="124"/>
      <c r="GE85" s="32"/>
      <c r="GF85" s="32"/>
      <c r="GG85" s="32"/>
      <c r="GH85" s="124"/>
      <c r="GI85" s="62"/>
      <c r="GJ85" s="62"/>
      <c r="GK85" s="32"/>
      <c r="GL85" s="130"/>
      <c r="GM85" s="33"/>
      <c r="GN85" s="33"/>
      <c r="GO85" s="33"/>
      <c r="GP85" s="124"/>
      <c r="GQ85" s="40"/>
      <c r="GR85" s="37"/>
      <c r="GS85" s="32"/>
      <c r="GT85" s="124"/>
      <c r="GU85" s="45"/>
      <c r="GV85" s="46"/>
      <c r="GW85" s="32"/>
      <c r="GX85" s="130"/>
      <c r="GY85" s="33"/>
      <c r="GZ85" s="33"/>
      <c r="HA85" s="33"/>
      <c r="HB85" s="130"/>
      <c r="HC85" s="34"/>
      <c r="HD85" s="34"/>
      <c r="HE85" s="34"/>
      <c r="HF85" s="124"/>
      <c r="HG85" s="33"/>
      <c r="HH85" s="33"/>
      <c r="HI85" s="33"/>
      <c r="HJ85" s="124"/>
      <c r="HK85" s="33">
        <v>12677.02</v>
      </c>
      <c r="HL85" s="33">
        <v>12677.02</v>
      </c>
      <c r="HM85" s="32">
        <v>12677.02</v>
      </c>
      <c r="HN85" s="124"/>
      <c r="HO85" s="32"/>
      <c r="HP85" s="32"/>
      <c r="HQ85" s="32"/>
      <c r="HR85" s="124"/>
      <c r="HS85" s="34"/>
      <c r="HT85" s="33"/>
      <c r="HU85" s="32"/>
      <c r="HV85" s="124"/>
      <c r="HW85" s="34"/>
      <c r="HX85" s="34"/>
      <c r="HY85" s="34"/>
      <c r="HZ85" s="124"/>
      <c r="IA85" s="34"/>
      <c r="IB85" s="34"/>
      <c r="IC85" s="34"/>
      <c r="ID85" s="119"/>
      <c r="IE85" s="34"/>
      <c r="IF85" s="32"/>
      <c r="IG85" s="32"/>
      <c r="IH85" s="124"/>
      <c r="II85" s="34"/>
      <c r="IJ85" s="74"/>
      <c r="IK85" s="33"/>
      <c r="IL85" s="124"/>
      <c r="IM85" s="33">
        <v>737000</v>
      </c>
      <c r="IN85" s="33">
        <v>737000</v>
      </c>
      <c r="IO85" s="33">
        <v>537000</v>
      </c>
      <c r="IP85" s="124"/>
      <c r="IQ85" s="45"/>
      <c r="IR85" s="46"/>
      <c r="IS85" s="33"/>
      <c r="IT85" s="127"/>
      <c r="IU85" s="33"/>
      <c r="IV85" s="33"/>
      <c r="IW85" s="33"/>
      <c r="IX85" s="124"/>
      <c r="IY85" s="34"/>
      <c r="IZ85" s="33"/>
      <c r="JA85" s="33"/>
      <c r="JB85" s="127"/>
      <c r="JC85" s="34"/>
      <c r="JD85" s="34"/>
      <c r="JE85" s="34"/>
      <c r="JF85" s="124"/>
      <c r="JG85" s="34"/>
      <c r="JH85" s="34"/>
      <c r="JI85" s="33"/>
      <c r="JJ85" s="127"/>
      <c r="JK85" s="34"/>
      <c r="JL85" s="34"/>
      <c r="JM85" s="34"/>
      <c r="JN85" s="127"/>
      <c r="JO85" s="34"/>
      <c r="JP85" s="34"/>
      <c r="JQ85" s="34"/>
      <c r="JR85" s="119"/>
      <c r="JS85" s="33"/>
      <c r="JT85" s="33"/>
      <c r="JU85" s="33"/>
      <c r="JV85" s="127"/>
      <c r="JW85" s="34"/>
      <c r="JX85" s="33"/>
      <c r="JY85" s="33"/>
      <c r="JZ85" s="127"/>
      <c r="KA85" s="34"/>
      <c r="KB85" s="32"/>
      <c r="KC85" s="32"/>
      <c r="KD85" s="127"/>
      <c r="KE85" s="50"/>
      <c r="KF85" s="50"/>
      <c r="KG85" s="50"/>
      <c r="KH85" s="127"/>
      <c r="KI85" s="34"/>
      <c r="KJ85" s="34"/>
      <c r="KK85" s="34"/>
      <c r="KL85" s="127"/>
      <c r="KM85" s="34"/>
      <c r="KN85" s="36"/>
      <c r="KO85" s="32"/>
      <c r="KP85" s="127"/>
      <c r="KQ85" s="50"/>
      <c r="KR85" s="50"/>
      <c r="KS85" s="50"/>
      <c r="KT85" s="127"/>
      <c r="KU85" s="50"/>
      <c r="KV85" s="50"/>
      <c r="KW85" s="50"/>
      <c r="KX85" s="127"/>
      <c r="KY85" s="34"/>
      <c r="KZ85" s="34"/>
      <c r="LA85" s="33"/>
      <c r="LB85" s="127"/>
      <c r="LC85" s="34"/>
      <c r="LD85" s="39"/>
      <c r="LE85" s="34"/>
      <c r="LF85" s="127"/>
      <c r="LG85" s="34"/>
      <c r="LH85" s="34"/>
      <c r="LI85" s="33"/>
      <c r="LJ85" s="127"/>
      <c r="LK85" s="34"/>
      <c r="LL85" s="33"/>
      <c r="LM85" s="32"/>
      <c r="LN85" s="127"/>
      <c r="LO85" s="34">
        <v>167589392</v>
      </c>
      <c r="LP85" s="33">
        <v>167589392</v>
      </c>
      <c r="LQ85" s="33">
        <v>0</v>
      </c>
      <c r="LR85" s="127"/>
      <c r="LS85" s="50">
        <v>57665167.710000001</v>
      </c>
      <c r="LT85" s="50">
        <v>57665167.710000001</v>
      </c>
      <c r="LU85" s="50">
        <v>0</v>
      </c>
      <c r="LV85" s="127"/>
      <c r="LW85" s="50"/>
      <c r="LX85" s="50"/>
      <c r="LY85" s="50"/>
      <c r="LZ85" s="127"/>
      <c r="MA85" s="34"/>
      <c r="MB85" s="34"/>
      <c r="MC85" s="34"/>
      <c r="MD85" s="127"/>
      <c r="ME85" s="40"/>
      <c r="MF85" s="50"/>
      <c r="MG85" s="50"/>
      <c r="MH85" s="127"/>
      <c r="MI85" s="40"/>
      <c r="MJ85" s="50"/>
      <c r="MK85" s="50"/>
      <c r="ML85" s="127"/>
      <c r="MM85" s="34"/>
      <c r="MN85" s="34"/>
      <c r="MO85" s="34"/>
      <c r="MP85" s="127"/>
      <c r="MQ85" s="33"/>
      <c r="MR85" s="33"/>
      <c r="MS85" s="33"/>
      <c r="MT85" s="127"/>
      <c r="MU85" s="34"/>
      <c r="MV85" s="34"/>
      <c r="MW85" s="34"/>
      <c r="MX85" s="124"/>
      <c r="MY85" s="34"/>
      <c r="MZ85" s="33"/>
      <c r="NA85" s="33"/>
      <c r="NB85" s="124"/>
      <c r="NC85" s="52">
        <f t="shared" si="10"/>
        <v>87830490.239999995</v>
      </c>
      <c r="ND85" s="52">
        <f t="shared" si="10"/>
        <v>87830490.239999995</v>
      </c>
      <c r="NE85" s="52">
        <f t="shared" si="10"/>
        <v>65650901.049999997</v>
      </c>
      <c r="NF85" s="53">
        <v>61158378.25</v>
      </c>
      <c r="NG85" s="33">
        <v>61158378.25</v>
      </c>
      <c r="NH85" s="33">
        <v>45282335</v>
      </c>
      <c r="NI85" s="127"/>
      <c r="NJ85" s="34"/>
      <c r="NK85" s="32"/>
      <c r="NL85" s="32"/>
      <c r="NM85" s="127"/>
      <c r="NN85" s="32">
        <v>19631040</v>
      </c>
      <c r="NO85" s="32">
        <v>19631040</v>
      </c>
      <c r="NP85" s="32">
        <v>14723251</v>
      </c>
      <c r="NQ85" s="127"/>
      <c r="NR85" s="34">
        <v>1968624</v>
      </c>
      <c r="NS85" s="34">
        <v>1968624</v>
      </c>
      <c r="NT85" s="34">
        <v>1476468</v>
      </c>
      <c r="NU85" s="127"/>
      <c r="NV85" s="34"/>
      <c r="NW85" s="33"/>
      <c r="NX85" s="33"/>
      <c r="NY85" s="127"/>
      <c r="NZ85" s="34">
        <v>277283.59999999998</v>
      </c>
      <c r="OA85" s="34">
        <v>277283.59999999998</v>
      </c>
      <c r="OB85" s="33">
        <v>44348.3</v>
      </c>
      <c r="OC85" s="127"/>
      <c r="OD85" s="34"/>
      <c r="OE85" s="34"/>
      <c r="OF85" s="33"/>
      <c r="OG85" s="127"/>
      <c r="OH85" s="34">
        <v>208236</v>
      </c>
      <c r="OI85" s="34">
        <v>208236</v>
      </c>
      <c r="OJ85" s="33">
        <v>156177</v>
      </c>
      <c r="OK85" s="127"/>
      <c r="OL85" s="34">
        <v>285062.75</v>
      </c>
      <c r="OM85" s="34">
        <v>285062.75</v>
      </c>
      <c r="ON85" s="32">
        <v>150041.75</v>
      </c>
      <c r="OO85" s="127"/>
      <c r="OP85" s="34">
        <v>1170000</v>
      </c>
      <c r="OQ85" s="34">
        <v>1170000</v>
      </c>
      <c r="OR85" s="34">
        <v>1110000</v>
      </c>
      <c r="OS85" s="127"/>
      <c r="OT85" s="34">
        <v>2249744.64</v>
      </c>
      <c r="OU85" s="34">
        <v>2249744.64</v>
      </c>
      <c r="OV85" s="32">
        <v>2248000</v>
      </c>
      <c r="OW85" s="127"/>
      <c r="OX85" s="34">
        <v>29820</v>
      </c>
      <c r="OY85" s="34">
        <v>29820</v>
      </c>
      <c r="OZ85" s="33">
        <v>29820</v>
      </c>
      <c r="PA85" s="127"/>
      <c r="PB85" s="34">
        <v>5197.8</v>
      </c>
      <c r="PC85" s="34">
        <v>5197.8</v>
      </c>
      <c r="PD85" s="33">
        <v>0</v>
      </c>
      <c r="PE85" s="127"/>
      <c r="PF85" s="34">
        <v>654440.64</v>
      </c>
      <c r="PG85" s="34">
        <v>654440.64</v>
      </c>
      <c r="PH85" s="33">
        <v>404460</v>
      </c>
      <c r="PI85" s="127"/>
      <c r="PJ85" s="34">
        <v>27000</v>
      </c>
      <c r="PK85" s="33">
        <v>27000</v>
      </c>
      <c r="PL85" s="32">
        <v>26000</v>
      </c>
      <c r="PM85" s="127"/>
      <c r="PN85" s="34">
        <v>165662.56</v>
      </c>
      <c r="PO85" s="33">
        <v>165662.56</v>
      </c>
      <c r="PP85" s="33">
        <v>0</v>
      </c>
      <c r="PQ85" s="127"/>
      <c r="PR85" s="34"/>
      <c r="PS85" s="34"/>
      <c r="PT85" s="34"/>
      <c r="PU85" s="127"/>
      <c r="PV85" s="34">
        <v>0</v>
      </c>
      <c r="PW85" s="34">
        <v>0</v>
      </c>
      <c r="PX85" s="33">
        <v>0</v>
      </c>
      <c r="PY85" s="124"/>
      <c r="PZ85" s="55">
        <f t="shared" si="11"/>
        <v>6541543.4199999999</v>
      </c>
      <c r="QA85" s="55">
        <f t="shared" si="11"/>
        <v>6541543.4199999999</v>
      </c>
      <c r="QB85" s="55">
        <f t="shared" si="11"/>
        <v>5341462.1099999994</v>
      </c>
      <c r="QC85" s="53">
        <v>685137.42</v>
      </c>
      <c r="QD85" s="53">
        <v>685137.42</v>
      </c>
      <c r="QE85" s="32">
        <v>470849.28000000003</v>
      </c>
      <c r="QF85" s="127"/>
      <c r="QG85" s="34"/>
      <c r="QH85" s="34"/>
      <c r="QI85" s="34"/>
      <c r="QJ85" s="124"/>
      <c r="QK85" s="56"/>
      <c r="QL85" s="63"/>
      <c r="QM85" s="32"/>
      <c r="QN85" s="127"/>
      <c r="QO85" s="50">
        <v>1794276</v>
      </c>
      <c r="QP85" s="50">
        <v>1794276</v>
      </c>
      <c r="QQ85" s="50">
        <v>1017640</v>
      </c>
      <c r="QR85" s="120"/>
      <c r="QS85" s="34">
        <v>3827880</v>
      </c>
      <c r="QT85" s="34">
        <v>3827880</v>
      </c>
      <c r="QU85" s="34">
        <v>3810948.23</v>
      </c>
      <c r="QV85" s="124"/>
      <c r="QW85" s="34">
        <v>214250</v>
      </c>
      <c r="QX85" s="34">
        <v>214250</v>
      </c>
      <c r="QY85" s="32">
        <v>23924.6</v>
      </c>
      <c r="QZ85" s="124"/>
      <c r="RA85" s="53"/>
      <c r="RB85" s="53"/>
      <c r="RC85" s="53"/>
      <c r="RD85" s="120"/>
      <c r="RE85" s="40"/>
      <c r="RF85" s="40"/>
      <c r="RG85" s="40"/>
      <c r="RH85" s="120"/>
      <c r="RI85" s="40"/>
      <c r="RJ85" s="40"/>
      <c r="RK85" s="40"/>
      <c r="RL85" s="120"/>
      <c r="RM85" s="40"/>
      <c r="RN85" s="33"/>
      <c r="RO85" s="32"/>
      <c r="RP85" s="124"/>
      <c r="RQ85" s="34"/>
      <c r="RR85" s="34"/>
      <c r="RS85" s="32"/>
      <c r="RT85" s="124"/>
      <c r="RU85" s="40">
        <v>20000</v>
      </c>
      <c r="RV85" s="40">
        <v>20000</v>
      </c>
      <c r="RW85" s="40">
        <v>18100</v>
      </c>
      <c r="RX85" s="120"/>
      <c r="RY85" s="40"/>
      <c r="RZ85" s="40"/>
      <c r="SA85" s="32"/>
      <c r="SB85" s="124"/>
      <c r="SC85" s="40"/>
      <c r="SD85" s="40"/>
      <c r="SE85" s="32"/>
      <c r="SF85" s="124"/>
      <c r="SG85" s="40"/>
      <c r="SH85" s="40"/>
      <c r="SI85" s="32"/>
      <c r="SJ85" s="119"/>
      <c r="SK85" s="58"/>
      <c r="SL85" s="58"/>
      <c r="SM85" s="58"/>
      <c r="SN85" s="59"/>
      <c r="SO85" s="59"/>
      <c r="SP85" s="58"/>
      <c r="SQ85" s="58"/>
      <c r="SR85" s="58"/>
      <c r="SS85" s="58"/>
      <c r="ST85" s="58"/>
      <c r="SU85" s="58"/>
      <c r="SV85" s="58"/>
      <c r="SW85" s="58"/>
      <c r="SX85" s="58"/>
      <c r="SY85" s="58"/>
      <c r="SZ85" s="58"/>
      <c r="TA85" s="58"/>
      <c r="TB85" s="58"/>
      <c r="TC85" s="58"/>
      <c r="TD85" s="59"/>
      <c r="TE85" s="28"/>
      <c r="TF85" s="28"/>
      <c r="TG85" s="28"/>
      <c r="TH85" s="28"/>
      <c r="TI85" s="28"/>
      <c r="TJ85" s="28"/>
      <c r="TK85" s="28"/>
      <c r="TL85" s="28"/>
      <c r="TM85" s="28"/>
      <c r="TN85" s="28"/>
      <c r="TO85" s="28"/>
      <c r="TP85" s="28"/>
      <c r="TQ85" s="28"/>
      <c r="TR85" s="28"/>
      <c r="TS85" s="28"/>
      <c r="TT85" s="28"/>
      <c r="TU85" s="28"/>
      <c r="TV85" s="28"/>
      <c r="TW85" s="28"/>
      <c r="TX85" s="28"/>
      <c r="TY85" s="28"/>
      <c r="TZ85" s="28"/>
      <c r="UA85" s="28"/>
      <c r="UB85" s="28"/>
      <c r="UC85" s="28"/>
      <c r="UD85" s="28"/>
      <c r="UE85" s="28"/>
      <c r="UF85" s="28"/>
      <c r="UG85" s="28"/>
      <c r="UH85" s="28"/>
      <c r="UI85" s="28"/>
      <c r="UJ85" s="28"/>
      <c r="UK85" s="28"/>
      <c r="UL85" s="28"/>
      <c r="UM85" s="28"/>
      <c r="UN85" s="28"/>
      <c r="UO85" s="28"/>
      <c r="UP85" s="28"/>
      <c r="UQ85" s="28"/>
      <c r="UR85" s="28"/>
      <c r="US85" s="28"/>
      <c r="UT85" s="28"/>
      <c r="UU85" s="28"/>
      <c r="UV85" s="28"/>
      <c r="UW85" s="28"/>
      <c r="UX85" s="28"/>
      <c r="UY85" s="28"/>
      <c r="UZ85" s="28"/>
      <c r="VA85" s="28"/>
      <c r="VB85" s="28"/>
      <c r="VC85" s="28"/>
      <c r="VD85" s="28"/>
      <c r="VE85" s="28"/>
      <c r="VF85" s="28"/>
      <c r="VG85" s="28"/>
      <c r="VH85" s="28"/>
      <c r="VI85" s="28"/>
      <c r="VJ85" s="28"/>
      <c r="VK85" s="28"/>
      <c r="VL85" s="28"/>
      <c r="VM85" s="28"/>
      <c r="VN85" s="28"/>
      <c r="VO85" s="28"/>
      <c r="VP85" s="28"/>
      <c r="VQ85" s="28"/>
      <c r="VR85" s="28"/>
      <c r="VS85" s="28"/>
      <c r="VT85" s="28"/>
      <c r="VU85" s="28"/>
      <c r="VV85" s="28"/>
      <c r="VW85" s="28"/>
      <c r="VX85" s="28"/>
      <c r="VY85" s="28"/>
      <c r="VZ85" s="28"/>
      <c r="WA85" s="28"/>
      <c r="WB85" s="28"/>
      <c r="WC85" s="28"/>
      <c r="WD85" s="28"/>
      <c r="WE85" s="28"/>
      <c r="WF85" s="28"/>
      <c r="WG85" s="28"/>
      <c r="WH85" s="5"/>
      <c r="WI85" s="5"/>
      <c r="WJ85" s="5"/>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row>
    <row r="86" spans="1:909" x14ac:dyDescent="0.25">
      <c r="A86" s="29" t="s">
        <v>441</v>
      </c>
      <c r="B86" s="30">
        <f t="shared" si="7"/>
        <v>62198257.060000002</v>
      </c>
      <c r="C86" s="30">
        <f t="shared" si="7"/>
        <v>62198257.060000002</v>
      </c>
      <c r="D86" s="30">
        <f t="shared" si="7"/>
        <v>21973054.350000001</v>
      </c>
      <c r="E86" s="31">
        <f t="shared" si="8"/>
        <v>14301555.629999999</v>
      </c>
      <c r="F86" s="31">
        <f t="shared" si="8"/>
        <v>14301555.629999999</v>
      </c>
      <c r="G86" s="31">
        <f t="shared" si="8"/>
        <v>10710072.629999999</v>
      </c>
      <c r="H86" s="36">
        <v>6348500</v>
      </c>
      <c r="I86" s="36">
        <v>6348500</v>
      </c>
      <c r="J86" s="33">
        <v>4761377</v>
      </c>
      <c r="K86" s="124"/>
      <c r="L86" s="34"/>
      <c r="M86" s="34"/>
      <c r="N86" s="34"/>
      <c r="O86" s="124"/>
      <c r="P86" s="36">
        <v>7953055.6299999999</v>
      </c>
      <c r="Q86" s="36">
        <v>7953055.6299999999</v>
      </c>
      <c r="R86" s="60">
        <v>5948695.6299999999</v>
      </c>
      <c r="S86" s="124"/>
      <c r="T86" s="34"/>
      <c r="U86" s="34"/>
      <c r="V86" s="34"/>
      <c r="W86" s="124"/>
      <c r="X86" s="38">
        <f t="shared" si="9"/>
        <v>8504987.4299999997</v>
      </c>
      <c r="Y86" s="38">
        <f t="shared" si="9"/>
        <v>8504987.4299999997</v>
      </c>
      <c r="Z86" s="38">
        <f t="shared" si="9"/>
        <v>5913056.1799999997</v>
      </c>
      <c r="AA86" s="32"/>
      <c r="AB86" s="33"/>
      <c r="AC86" s="33"/>
      <c r="AD86" s="124"/>
      <c r="AE86" s="34"/>
      <c r="AF86" s="33"/>
      <c r="AG86" s="33"/>
      <c r="AH86" s="124"/>
      <c r="AI86" s="33"/>
      <c r="AJ86" s="33"/>
      <c r="AK86" s="33"/>
      <c r="AL86" s="124"/>
      <c r="AM86" s="33"/>
      <c r="AN86" s="33"/>
      <c r="AO86" s="33"/>
      <c r="AP86" s="124"/>
      <c r="AQ86" s="34"/>
      <c r="AR86" s="34"/>
      <c r="AS86" s="34"/>
      <c r="AT86" s="124"/>
      <c r="AU86" s="33"/>
      <c r="AV86" s="33"/>
      <c r="AW86" s="33"/>
      <c r="AX86" s="124"/>
      <c r="AY86" s="34"/>
      <c r="AZ86" s="34"/>
      <c r="BA86" s="34"/>
      <c r="BB86" s="124"/>
      <c r="BC86" s="33"/>
      <c r="BD86" s="33"/>
      <c r="BE86" s="33"/>
      <c r="BF86" s="124"/>
      <c r="BG86" s="33"/>
      <c r="BH86" s="33"/>
      <c r="BI86" s="33"/>
      <c r="BJ86" s="124"/>
      <c r="BK86" s="34"/>
      <c r="BL86" s="34"/>
      <c r="BM86" s="34"/>
      <c r="BN86" s="124"/>
      <c r="BO86" s="33"/>
      <c r="BP86" s="33"/>
      <c r="BQ86" s="61"/>
      <c r="BR86" s="124"/>
      <c r="BS86" s="34"/>
      <c r="BT86" s="34"/>
      <c r="BU86" s="34"/>
      <c r="BV86" s="124"/>
      <c r="BW86" s="34"/>
      <c r="BX86" s="34"/>
      <c r="BY86" s="34"/>
      <c r="BZ86" s="124"/>
      <c r="CA86" s="34"/>
      <c r="CB86" s="34"/>
      <c r="CC86" s="34"/>
      <c r="CD86" s="124"/>
      <c r="CE86" s="33"/>
      <c r="CF86" s="33"/>
      <c r="CG86" s="33"/>
      <c r="CH86" s="124"/>
      <c r="CI86" s="33"/>
      <c r="CJ86" s="33"/>
      <c r="CK86" s="33"/>
      <c r="CL86" s="124"/>
      <c r="CM86" s="34"/>
      <c r="CN86" s="34"/>
      <c r="CO86" s="34"/>
      <c r="CP86" s="119"/>
      <c r="CQ86" s="34"/>
      <c r="CR86" s="34"/>
      <c r="CS86" s="34"/>
      <c r="CT86" s="119"/>
      <c r="CU86" s="34"/>
      <c r="CV86" s="33"/>
      <c r="CW86" s="33"/>
      <c r="CX86" s="124"/>
      <c r="CY86" s="41"/>
      <c r="CZ86" s="41"/>
      <c r="DA86" s="33"/>
      <c r="DB86" s="124"/>
      <c r="DC86" s="34">
        <v>5989781.5800000001</v>
      </c>
      <c r="DD86" s="33">
        <v>5989781.5800000001</v>
      </c>
      <c r="DE86" s="32">
        <v>5898650.3300000001</v>
      </c>
      <c r="DF86" s="124"/>
      <c r="DG86" s="34"/>
      <c r="DH86" s="33"/>
      <c r="DI86" s="32"/>
      <c r="DJ86" s="124"/>
      <c r="DK86" s="34"/>
      <c r="DL86" s="33"/>
      <c r="DM86" s="32"/>
      <c r="DN86" s="124"/>
      <c r="DO86" s="33"/>
      <c r="DP86" s="33"/>
      <c r="DQ86" s="32"/>
      <c r="DR86" s="124"/>
      <c r="DS86" s="34"/>
      <c r="DT86" s="34"/>
      <c r="DU86" s="34"/>
      <c r="DV86" s="120"/>
      <c r="DW86" s="33"/>
      <c r="DX86" s="33"/>
      <c r="DY86" s="33"/>
      <c r="DZ86" s="124"/>
      <c r="EA86" s="33"/>
      <c r="EB86" s="33"/>
      <c r="EC86" s="33"/>
      <c r="ED86" s="124"/>
      <c r="EE86" s="33"/>
      <c r="EF86" s="33"/>
      <c r="EG86" s="33"/>
      <c r="EH86" s="124"/>
      <c r="EI86" s="32"/>
      <c r="EJ86" s="32"/>
      <c r="EK86" s="32"/>
      <c r="EL86" s="124"/>
      <c r="EM86" s="34"/>
      <c r="EN86" s="34"/>
      <c r="EO86" s="34"/>
      <c r="EP86" s="124"/>
      <c r="EQ86" s="34"/>
      <c r="ER86" s="34"/>
      <c r="ES86" s="34"/>
      <c r="ET86" s="120"/>
      <c r="EU86" s="33"/>
      <c r="EV86" s="33"/>
      <c r="EW86" s="33"/>
      <c r="EX86" s="124"/>
      <c r="EY86" s="34"/>
      <c r="EZ86" s="34"/>
      <c r="FA86" s="34"/>
      <c r="FB86" s="124"/>
      <c r="FC86" s="33"/>
      <c r="FD86" s="33"/>
      <c r="FE86" s="32"/>
      <c r="FF86" s="124"/>
      <c r="FG86" s="40"/>
      <c r="FH86" s="40"/>
      <c r="FI86" s="40"/>
      <c r="FJ86" s="124"/>
      <c r="FK86" s="40"/>
      <c r="FL86" s="40"/>
      <c r="FM86" s="40"/>
      <c r="FN86" s="124"/>
      <c r="FO86" s="33"/>
      <c r="FP86" s="33"/>
      <c r="FQ86" s="32">
        <v>0</v>
      </c>
      <c r="FR86" s="124"/>
      <c r="FS86" s="33"/>
      <c r="FT86" s="33"/>
      <c r="FU86" s="33"/>
      <c r="FV86" s="124"/>
      <c r="FW86" s="34"/>
      <c r="FX86" s="34"/>
      <c r="FY86" s="39"/>
      <c r="FZ86" s="124"/>
      <c r="GA86" s="33"/>
      <c r="GB86" s="33"/>
      <c r="GC86" s="32"/>
      <c r="GD86" s="124"/>
      <c r="GE86" s="32"/>
      <c r="GF86" s="32"/>
      <c r="GG86" s="32"/>
      <c r="GH86" s="124"/>
      <c r="GI86" s="32"/>
      <c r="GJ86" s="32"/>
      <c r="GK86" s="32"/>
      <c r="GL86" s="130"/>
      <c r="GM86" s="33"/>
      <c r="GN86" s="33"/>
      <c r="GO86" s="33"/>
      <c r="GP86" s="124"/>
      <c r="GQ86" s="40"/>
      <c r="GR86" s="37"/>
      <c r="GS86" s="32"/>
      <c r="GT86" s="124"/>
      <c r="GU86" s="45"/>
      <c r="GV86" s="46"/>
      <c r="GW86" s="32"/>
      <c r="GX86" s="130"/>
      <c r="GY86" s="33"/>
      <c r="GZ86" s="33"/>
      <c r="HA86" s="33"/>
      <c r="HB86" s="130"/>
      <c r="HC86" s="34"/>
      <c r="HD86" s="34"/>
      <c r="HE86" s="34"/>
      <c r="HF86" s="124"/>
      <c r="HG86" s="33"/>
      <c r="HH86" s="33"/>
      <c r="HI86" s="33"/>
      <c r="HJ86" s="124"/>
      <c r="HK86" s="33">
        <v>14405.85</v>
      </c>
      <c r="HL86" s="33">
        <v>14405.85</v>
      </c>
      <c r="HM86" s="32">
        <v>14405.85</v>
      </c>
      <c r="HN86" s="124"/>
      <c r="HO86" s="32"/>
      <c r="HP86" s="32"/>
      <c r="HQ86" s="32"/>
      <c r="HR86" s="124"/>
      <c r="HS86" s="34">
        <v>2500800</v>
      </c>
      <c r="HT86" s="33">
        <v>2500800</v>
      </c>
      <c r="HU86" s="32">
        <v>0</v>
      </c>
      <c r="HV86" s="124"/>
      <c r="HW86" s="34"/>
      <c r="HX86" s="34"/>
      <c r="HY86" s="34"/>
      <c r="HZ86" s="124"/>
      <c r="IA86" s="34"/>
      <c r="IB86" s="34"/>
      <c r="IC86" s="34"/>
      <c r="ID86" s="119"/>
      <c r="IE86" s="34"/>
      <c r="IF86" s="32"/>
      <c r="IG86" s="32"/>
      <c r="IH86" s="124"/>
      <c r="II86" s="34"/>
      <c r="IJ86" s="33"/>
      <c r="IK86" s="33"/>
      <c r="IL86" s="124"/>
      <c r="IM86" s="33"/>
      <c r="IN86" s="33"/>
      <c r="IO86" s="33"/>
      <c r="IP86" s="124"/>
      <c r="IQ86" s="45"/>
      <c r="IR86" s="46"/>
      <c r="IS86" s="33"/>
      <c r="IT86" s="127"/>
      <c r="IU86" s="33"/>
      <c r="IV86" s="33"/>
      <c r="IW86" s="33"/>
      <c r="IX86" s="124"/>
      <c r="IY86" s="34"/>
      <c r="IZ86" s="33"/>
      <c r="JA86" s="33"/>
      <c r="JB86" s="127"/>
      <c r="JC86" s="34"/>
      <c r="JD86" s="34"/>
      <c r="JE86" s="34"/>
      <c r="JF86" s="124"/>
      <c r="JG86" s="34"/>
      <c r="JH86" s="34"/>
      <c r="JI86" s="33"/>
      <c r="JJ86" s="127"/>
      <c r="JK86" s="34"/>
      <c r="JL86" s="34"/>
      <c r="JM86" s="34"/>
      <c r="JN86" s="127"/>
      <c r="JO86" s="34"/>
      <c r="JP86" s="34"/>
      <c r="JQ86" s="34"/>
      <c r="JR86" s="119"/>
      <c r="JS86" s="33"/>
      <c r="JT86" s="33"/>
      <c r="JU86" s="33"/>
      <c r="JV86" s="127"/>
      <c r="JW86" s="34"/>
      <c r="JX86" s="33"/>
      <c r="JY86" s="33"/>
      <c r="JZ86" s="127"/>
      <c r="KA86" s="34"/>
      <c r="KB86" s="32"/>
      <c r="KC86" s="32"/>
      <c r="KD86" s="127"/>
      <c r="KE86" s="50"/>
      <c r="KF86" s="50"/>
      <c r="KG86" s="50"/>
      <c r="KH86" s="127"/>
      <c r="KI86" s="34"/>
      <c r="KJ86" s="34"/>
      <c r="KK86" s="34"/>
      <c r="KL86" s="127"/>
      <c r="KM86" s="34"/>
      <c r="KN86" s="36"/>
      <c r="KO86" s="32"/>
      <c r="KP86" s="127"/>
      <c r="KQ86" s="50"/>
      <c r="KR86" s="50"/>
      <c r="KS86" s="50"/>
      <c r="KT86" s="127"/>
      <c r="KU86" s="50"/>
      <c r="KV86" s="50"/>
      <c r="KW86" s="50"/>
      <c r="KX86" s="127"/>
      <c r="KY86" s="34"/>
      <c r="KZ86" s="34"/>
      <c r="LA86" s="33"/>
      <c r="LB86" s="127"/>
      <c r="LC86" s="34"/>
      <c r="LD86" s="39"/>
      <c r="LE86" s="34"/>
      <c r="LF86" s="127"/>
      <c r="LG86" s="34"/>
      <c r="LH86" s="34"/>
      <c r="LI86" s="33"/>
      <c r="LJ86" s="127"/>
      <c r="LK86" s="34"/>
      <c r="LL86" s="33"/>
      <c r="LM86" s="32"/>
      <c r="LN86" s="127"/>
      <c r="LO86" s="34"/>
      <c r="LP86" s="33"/>
      <c r="LQ86" s="33"/>
      <c r="LR86" s="127"/>
      <c r="LS86" s="50"/>
      <c r="LT86" s="50"/>
      <c r="LU86" s="50"/>
      <c r="LV86" s="127"/>
      <c r="LW86" s="50"/>
      <c r="LX86" s="50"/>
      <c r="LY86" s="50"/>
      <c r="LZ86" s="127"/>
      <c r="MA86" s="34"/>
      <c r="MB86" s="34"/>
      <c r="MC86" s="34"/>
      <c r="MD86" s="127"/>
      <c r="ME86" s="40"/>
      <c r="MF86" s="50"/>
      <c r="MG86" s="50"/>
      <c r="MH86" s="127"/>
      <c r="MI86" s="40"/>
      <c r="MJ86" s="50"/>
      <c r="MK86" s="50"/>
      <c r="ML86" s="127"/>
      <c r="MM86" s="34"/>
      <c r="MN86" s="34"/>
      <c r="MO86" s="34"/>
      <c r="MP86" s="127"/>
      <c r="MQ86" s="33"/>
      <c r="MR86" s="33"/>
      <c r="MS86" s="33"/>
      <c r="MT86" s="127"/>
      <c r="MU86" s="34"/>
      <c r="MV86" s="34"/>
      <c r="MW86" s="34"/>
      <c r="MX86" s="124"/>
      <c r="MY86" s="34"/>
      <c r="MZ86" s="33"/>
      <c r="NA86" s="33"/>
      <c r="NB86" s="124"/>
      <c r="NC86" s="52">
        <f t="shared" si="10"/>
        <v>345750</v>
      </c>
      <c r="ND86" s="52">
        <f t="shared" si="10"/>
        <v>345750</v>
      </c>
      <c r="NE86" s="52">
        <f t="shared" si="10"/>
        <v>210576.35</v>
      </c>
      <c r="NF86" s="53"/>
      <c r="NG86" s="33"/>
      <c r="NH86" s="33"/>
      <c r="NI86" s="127"/>
      <c r="NJ86" s="34"/>
      <c r="NK86" s="32"/>
      <c r="NL86" s="32"/>
      <c r="NM86" s="127"/>
      <c r="NN86" s="33"/>
      <c r="NO86" s="33"/>
      <c r="NP86" s="33"/>
      <c r="NQ86" s="127"/>
      <c r="NR86" s="34"/>
      <c r="NS86" s="34"/>
      <c r="NT86" s="34"/>
      <c r="NU86" s="127"/>
      <c r="NV86" s="34"/>
      <c r="NW86" s="33"/>
      <c r="NX86" s="33"/>
      <c r="NY86" s="127"/>
      <c r="NZ86" s="34"/>
      <c r="OA86" s="34"/>
      <c r="OB86" s="33"/>
      <c r="OC86" s="127"/>
      <c r="OD86" s="34"/>
      <c r="OE86" s="34"/>
      <c r="OF86" s="33"/>
      <c r="OG86" s="127"/>
      <c r="OH86" s="34"/>
      <c r="OI86" s="34"/>
      <c r="OJ86" s="33"/>
      <c r="OK86" s="127"/>
      <c r="OL86" s="34"/>
      <c r="OM86" s="34"/>
      <c r="ON86" s="32"/>
      <c r="OO86" s="127"/>
      <c r="OP86" s="34"/>
      <c r="OQ86" s="34"/>
      <c r="OR86" s="34"/>
      <c r="OS86" s="127"/>
      <c r="OT86" s="34"/>
      <c r="OU86" s="34"/>
      <c r="OV86" s="32"/>
      <c r="OW86" s="127"/>
      <c r="OX86" s="34"/>
      <c r="OY86" s="34"/>
      <c r="OZ86" s="33"/>
      <c r="PA86" s="127"/>
      <c r="PB86" s="34"/>
      <c r="PC86" s="34"/>
      <c r="PD86" s="33"/>
      <c r="PE86" s="127"/>
      <c r="PF86" s="34"/>
      <c r="PG86" s="34"/>
      <c r="PH86" s="33"/>
      <c r="PI86" s="127"/>
      <c r="PJ86" s="34"/>
      <c r="PK86" s="33"/>
      <c r="PL86" s="32"/>
      <c r="PM86" s="127"/>
      <c r="PN86" s="34"/>
      <c r="PO86" s="33"/>
      <c r="PP86" s="33"/>
      <c r="PQ86" s="127"/>
      <c r="PR86" s="34">
        <v>345750</v>
      </c>
      <c r="PS86" s="34">
        <v>345750</v>
      </c>
      <c r="PT86" s="34">
        <v>210576.35</v>
      </c>
      <c r="PU86" s="127"/>
      <c r="PV86" s="34"/>
      <c r="PW86" s="34"/>
      <c r="PX86" s="33"/>
      <c r="PY86" s="124"/>
      <c r="PZ86" s="55">
        <f t="shared" si="11"/>
        <v>39045964</v>
      </c>
      <c r="QA86" s="55">
        <f t="shared" si="11"/>
        <v>39045964</v>
      </c>
      <c r="QB86" s="55">
        <f t="shared" si="11"/>
        <v>5139349.1900000004</v>
      </c>
      <c r="QC86" s="53"/>
      <c r="QD86" s="53"/>
      <c r="QE86" s="32"/>
      <c r="QF86" s="127"/>
      <c r="QG86" s="34"/>
      <c r="QH86" s="34"/>
      <c r="QI86" s="34"/>
      <c r="QJ86" s="124"/>
      <c r="QK86" s="56"/>
      <c r="QL86" s="63"/>
      <c r="QM86" s="32"/>
      <c r="QN86" s="127"/>
      <c r="QO86" s="50"/>
      <c r="QP86" s="50"/>
      <c r="QQ86" s="50"/>
      <c r="QR86" s="120"/>
      <c r="QS86" s="34"/>
      <c r="QT86" s="34"/>
      <c r="QU86" s="34"/>
      <c r="QV86" s="124"/>
      <c r="QW86" s="34"/>
      <c r="QX86" s="34"/>
      <c r="QY86" s="32"/>
      <c r="QZ86" s="124"/>
      <c r="RA86" s="53">
        <v>27736000</v>
      </c>
      <c r="RB86" s="53">
        <v>27736000</v>
      </c>
      <c r="RC86" s="53">
        <v>0</v>
      </c>
      <c r="RD86" s="120"/>
      <c r="RE86" s="40"/>
      <c r="RF86" s="40"/>
      <c r="RG86" s="40"/>
      <c r="RH86" s="120"/>
      <c r="RI86" s="40">
        <v>8815164</v>
      </c>
      <c r="RJ86" s="40">
        <v>8815164</v>
      </c>
      <c r="RK86" s="40">
        <v>2644549.2000000002</v>
      </c>
      <c r="RL86" s="120"/>
      <c r="RM86" s="40"/>
      <c r="RN86" s="33"/>
      <c r="RO86" s="32"/>
      <c r="RP86" s="124"/>
      <c r="RQ86" s="34">
        <v>2494800</v>
      </c>
      <c r="RR86" s="34">
        <v>2494800</v>
      </c>
      <c r="RS86" s="32">
        <v>2494799.9900000002</v>
      </c>
      <c r="RT86" s="124"/>
      <c r="RU86" s="40"/>
      <c r="RV86" s="40"/>
      <c r="RW86" s="40"/>
      <c r="RX86" s="120"/>
      <c r="RY86" s="40"/>
      <c r="RZ86" s="40"/>
      <c r="SA86" s="32"/>
      <c r="SB86" s="124"/>
      <c r="SC86" s="40"/>
      <c r="SD86" s="40"/>
      <c r="SE86" s="32"/>
      <c r="SF86" s="124"/>
      <c r="SG86" s="40"/>
      <c r="SH86" s="40"/>
      <c r="SI86" s="32"/>
      <c r="SJ86" s="119"/>
      <c r="SK86" s="58"/>
      <c r="SL86" s="58"/>
      <c r="SM86" s="58"/>
      <c r="SN86" s="59"/>
      <c r="SO86" s="59"/>
      <c r="SP86" s="58"/>
      <c r="SQ86" s="58"/>
      <c r="SR86" s="58"/>
      <c r="SS86" s="58"/>
      <c r="ST86" s="58"/>
      <c r="SU86" s="58"/>
      <c r="SV86" s="58"/>
      <c r="SW86" s="58"/>
      <c r="SX86" s="58"/>
      <c r="SY86" s="58"/>
      <c r="SZ86" s="58"/>
      <c r="TA86" s="58"/>
      <c r="TB86" s="58"/>
      <c r="TC86" s="58"/>
      <c r="TD86" s="59"/>
      <c r="TE86" s="28"/>
      <c r="TF86" s="28"/>
      <c r="TG86" s="28"/>
      <c r="TH86" s="28"/>
      <c r="TI86" s="28"/>
      <c r="TJ86" s="28"/>
      <c r="TK86" s="28"/>
      <c r="TL86" s="28"/>
      <c r="TM86" s="28"/>
      <c r="TN86" s="28"/>
      <c r="TO86" s="28"/>
      <c r="TP86" s="28"/>
      <c r="TQ86" s="28"/>
      <c r="TR86" s="28"/>
      <c r="TS86" s="28"/>
      <c r="TT86" s="28"/>
      <c r="TU86" s="28"/>
      <c r="TV86" s="28"/>
      <c r="TW86" s="28"/>
      <c r="TX86" s="28"/>
      <c r="TY86" s="28"/>
      <c r="TZ86" s="28"/>
      <c r="UA86" s="28"/>
      <c r="UB86" s="28"/>
      <c r="UC86" s="28"/>
      <c r="UD86" s="28"/>
      <c r="UE86" s="28"/>
      <c r="UF86" s="28"/>
      <c r="UG86" s="28"/>
      <c r="UH86" s="28"/>
      <c r="UI86" s="28"/>
      <c r="UJ86" s="28"/>
      <c r="UK86" s="28"/>
      <c r="UL86" s="28"/>
      <c r="UM86" s="28"/>
      <c r="UN86" s="28"/>
      <c r="UO86" s="28"/>
      <c r="UP86" s="28"/>
      <c r="UQ86" s="28"/>
      <c r="UR86" s="28"/>
      <c r="US86" s="28"/>
      <c r="UT86" s="28"/>
      <c r="UU86" s="28"/>
      <c r="UV86" s="28"/>
      <c r="UW86" s="28"/>
      <c r="UX86" s="28"/>
      <c r="UY86" s="28"/>
      <c r="UZ86" s="28"/>
      <c r="VA86" s="28"/>
      <c r="VB86" s="28"/>
      <c r="VC86" s="28"/>
      <c r="VD86" s="28"/>
      <c r="VE86" s="28"/>
      <c r="VF86" s="28"/>
      <c r="VG86" s="28"/>
      <c r="VH86" s="28"/>
      <c r="VI86" s="28"/>
      <c r="VJ86" s="28"/>
      <c r="VK86" s="28"/>
      <c r="VL86" s="28"/>
      <c r="VM86" s="28"/>
      <c r="VN86" s="28"/>
      <c r="VO86" s="28"/>
      <c r="VP86" s="28"/>
      <c r="VQ86" s="28"/>
      <c r="VR86" s="28"/>
      <c r="VS86" s="28"/>
      <c r="VT86" s="28"/>
      <c r="VU86" s="28"/>
      <c r="VV86" s="28"/>
      <c r="VW86" s="28"/>
      <c r="VX86" s="28"/>
      <c r="VY86" s="28"/>
      <c r="VZ86" s="28"/>
      <c r="WA86" s="28"/>
      <c r="WB86" s="28"/>
      <c r="WC86" s="28"/>
      <c r="WD86" s="28"/>
      <c r="WE86" s="28"/>
      <c r="WF86" s="28"/>
      <c r="WG86" s="28"/>
      <c r="WH86" s="5"/>
      <c r="WI86" s="5"/>
      <c r="WJ86" s="5"/>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row>
    <row r="87" spans="1:909" x14ac:dyDescent="0.25">
      <c r="A87" s="29" t="s">
        <v>442</v>
      </c>
      <c r="B87" s="30">
        <f t="shared" si="7"/>
        <v>6361534.6399999997</v>
      </c>
      <c r="C87" s="30">
        <f t="shared" si="7"/>
        <v>6361534.6399999997</v>
      </c>
      <c r="D87" s="30">
        <f t="shared" si="7"/>
        <v>4542788.9099999992</v>
      </c>
      <c r="E87" s="31">
        <f t="shared" si="8"/>
        <v>6023234.6399999997</v>
      </c>
      <c r="F87" s="31">
        <f t="shared" si="8"/>
        <v>6023234.6399999997</v>
      </c>
      <c r="G87" s="31">
        <f t="shared" si="8"/>
        <v>4450904.6399999997</v>
      </c>
      <c r="H87" s="36">
        <v>4858700</v>
      </c>
      <c r="I87" s="36">
        <v>4858700</v>
      </c>
      <c r="J87" s="33">
        <v>3644027</v>
      </c>
      <c r="K87" s="124"/>
      <c r="L87" s="34"/>
      <c r="M87" s="34"/>
      <c r="N87" s="34"/>
      <c r="O87" s="124"/>
      <c r="P87" s="36">
        <v>1164534.6399999999</v>
      </c>
      <c r="Q87" s="36">
        <v>1164534.6399999999</v>
      </c>
      <c r="R87" s="60">
        <v>806877.64</v>
      </c>
      <c r="S87" s="124"/>
      <c r="T87" s="34"/>
      <c r="U87" s="34"/>
      <c r="V87" s="34"/>
      <c r="W87" s="124"/>
      <c r="X87" s="38">
        <f t="shared" si="9"/>
        <v>200000</v>
      </c>
      <c r="Y87" s="38">
        <f t="shared" si="9"/>
        <v>200000</v>
      </c>
      <c r="Z87" s="38">
        <f t="shared" si="9"/>
        <v>0</v>
      </c>
      <c r="AA87" s="32"/>
      <c r="AB87" s="33"/>
      <c r="AC87" s="33"/>
      <c r="AD87" s="124"/>
      <c r="AE87" s="34"/>
      <c r="AF87" s="33"/>
      <c r="AG87" s="33"/>
      <c r="AH87" s="124"/>
      <c r="AI87" s="33"/>
      <c r="AJ87" s="33"/>
      <c r="AK87" s="33"/>
      <c r="AL87" s="124"/>
      <c r="AM87" s="33"/>
      <c r="AN87" s="33"/>
      <c r="AO87" s="33"/>
      <c r="AP87" s="124"/>
      <c r="AQ87" s="34"/>
      <c r="AR87" s="34"/>
      <c r="AS87" s="34"/>
      <c r="AT87" s="124"/>
      <c r="AU87" s="33"/>
      <c r="AV87" s="33"/>
      <c r="AW87" s="33"/>
      <c r="AX87" s="124"/>
      <c r="AY87" s="34"/>
      <c r="AZ87" s="34"/>
      <c r="BA87" s="34"/>
      <c r="BB87" s="124"/>
      <c r="BC87" s="33"/>
      <c r="BD87" s="33"/>
      <c r="BE87" s="33"/>
      <c r="BF87" s="124"/>
      <c r="BG87" s="33"/>
      <c r="BH87" s="33"/>
      <c r="BI87" s="33"/>
      <c r="BJ87" s="124"/>
      <c r="BK87" s="34"/>
      <c r="BL87" s="34"/>
      <c r="BM87" s="34"/>
      <c r="BN87" s="124"/>
      <c r="BO87" s="33"/>
      <c r="BP87" s="33"/>
      <c r="BQ87" s="61"/>
      <c r="BR87" s="124"/>
      <c r="BS87" s="34"/>
      <c r="BT87" s="34"/>
      <c r="BU87" s="34"/>
      <c r="BV87" s="124"/>
      <c r="BW87" s="34"/>
      <c r="BX87" s="34"/>
      <c r="BY87" s="34"/>
      <c r="BZ87" s="124"/>
      <c r="CA87" s="34"/>
      <c r="CB87" s="34"/>
      <c r="CC87" s="34"/>
      <c r="CD87" s="124"/>
      <c r="CE87" s="33"/>
      <c r="CF87" s="33"/>
      <c r="CG87" s="33"/>
      <c r="CH87" s="124"/>
      <c r="CI87" s="33"/>
      <c r="CJ87" s="33"/>
      <c r="CK87" s="33"/>
      <c r="CL87" s="124"/>
      <c r="CM87" s="34"/>
      <c r="CN87" s="34"/>
      <c r="CO87" s="34"/>
      <c r="CP87" s="119"/>
      <c r="CQ87" s="34"/>
      <c r="CR87" s="34"/>
      <c r="CS87" s="34"/>
      <c r="CT87" s="119"/>
      <c r="CU87" s="34"/>
      <c r="CV87" s="33"/>
      <c r="CW87" s="33"/>
      <c r="CX87" s="124"/>
      <c r="CY87" s="41"/>
      <c r="CZ87" s="41"/>
      <c r="DA87" s="33"/>
      <c r="DB87" s="124"/>
      <c r="DC87" s="34"/>
      <c r="DD87" s="33"/>
      <c r="DE87" s="32"/>
      <c r="DF87" s="124"/>
      <c r="DG87" s="34"/>
      <c r="DH87" s="33"/>
      <c r="DI87" s="32"/>
      <c r="DJ87" s="124"/>
      <c r="DK87" s="34"/>
      <c r="DL87" s="33"/>
      <c r="DM87" s="32"/>
      <c r="DN87" s="124"/>
      <c r="DO87" s="33"/>
      <c r="DP87" s="33"/>
      <c r="DQ87" s="32"/>
      <c r="DR87" s="124"/>
      <c r="DS87" s="34"/>
      <c r="DT87" s="34"/>
      <c r="DU87" s="34"/>
      <c r="DV87" s="120"/>
      <c r="DW87" s="33"/>
      <c r="DX87" s="33"/>
      <c r="DY87" s="33"/>
      <c r="DZ87" s="124"/>
      <c r="EA87" s="33"/>
      <c r="EB87" s="33"/>
      <c r="EC87" s="33"/>
      <c r="ED87" s="124"/>
      <c r="EE87" s="33"/>
      <c r="EF87" s="33"/>
      <c r="EG87" s="33"/>
      <c r="EH87" s="124"/>
      <c r="EI87" s="32"/>
      <c r="EJ87" s="32"/>
      <c r="EK87" s="32"/>
      <c r="EL87" s="124"/>
      <c r="EM87" s="34"/>
      <c r="EN87" s="34"/>
      <c r="EO87" s="34"/>
      <c r="EP87" s="124"/>
      <c r="EQ87" s="34"/>
      <c r="ER87" s="34"/>
      <c r="ES87" s="34"/>
      <c r="ET87" s="120"/>
      <c r="EU87" s="33"/>
      <c r="EV87" s="33"/>
      <c r="EW87" s="33"/>
      <c r="EX87" s="124"/>
      <c r="EY87" s="34"/>
      <c r="EZ87" s="34"/>
      <c r="FA87" s="34"/>
      <c r="FB87" s="124"/>
      <c r="FC87" s="33"/>
      <c r="FD87" s="33"/>
      <c r="FE87" s="32"/>
      <c r="FF87" s="124"/>
      <c r="FG87" s="40"/>
      <c r="FH87" s="40"/>
      <c r="FI87" s="40"/>
      <c r="FJ87" s="124"/>
      <c r="FK87" s="40"/>
      <c r="FL87" s="40"/>
      <c r="FM87" s="40"/>
      <c r="FN87" s="124"/>
      <c r="FO87" s="33"/>
      <c r="FP87" s="33"/>
      <c r="FQ87" s="32"/>
      <c r="FR87" s="124"/>
      <c r="FS87" s="33"/>
      <c r="FT87" s="33"/>
      <c r="FU87" s="33"/>
      <c r="FV87" s="124"/>
      <c r="FW87" s="34"/>
      <c r="FX87" s="34"/>
      <c r="FY87" s="39"/>
      <c r="FZ87" s="124"/>
      <c r="GA87" s="33"/>
      <c r="GB87" s="33"/>
      <c r="GC87" s="32"/>
      <c r="GD87" s="124"/>
      <c r="GE87" s="32"/>
      <c r="GF87" s="32"/>
      <c r="GG87" s="32"/>
      <c r="GH87" s="124"/>
      <c r="GI87" s="32"/>
      <c r="GJ87" s="32"/>
      <c r="GK87" s="32"/>
      <c r="GL87" s="130"/>
      <c r="GM87" s="33"/>
      <c r="GN87" s="33"/>
      <c r="GO87" s="33"/>
      <c r="GP87" s="124"/>
      <c r="GQ87" s="40"/>
      <c r="GR87" s="37"/>
      <c r="GS87" s="32"/>
      <c r="GT87" s="124"/>
      <c r="GU87" s="45"/>
      <c r="GV87" s="46"/>
      <c r="GW87" s="32"/>
      <c r="GX87" s="130"/>
      <c r="GY87" s="33"/>
      <c r="GZ87" s="33"/>
      <c r="HA87" s="33"/>
      <c r="HB87" s="130"/>
      <c r="HC87" s="34"/>
      <c r="HD87" s="34"/>
      <c r="HE87" s="34"/>
      <c r="HF87" s="124"/>
      <c r="HG87" s="33"/>
      <c r="HH87" s="33"/>
      <c r="HI87" s="33"/>
      <c r="HJ87" s="124"/>
      <c r="HK87" s="33"/>
      <c r="HL87" s="33"/>
      <c r="HM87" s="32"/>
      <c r="HN87" s="124"/>
      <c r="HO87" s="32"/>
      <c r="HP87" s="32"/>
      <c r="HQ87" s="32"/>
      <c r="HR87" s="124"/>
      <c r="HS87" s="34"/>
      <c r="HT87" s="33"/>
      <c r="HU87" s="32"/>
      <c r="HV87" s="124"/>
      <c r="HW87" s="34"/>
      <c r="HX87" s="34"/>
      <c r="HY87" s="34"/>
      <c r="HZ87" s="124"/>
      <c r="IA87" s="34"/>
      <c r="IB87" s="34"/>
      <c r="IC87" s="34"/>
      <c r="ID87" s="119"/>
      <c r="IE87" s="34"/>
      <c r="IF87" s="32"/>
      <c r="IG87" s="32"/>
      <c r="IH87" s="124"/>
      <c r="II87" s="34"/>
      <c r="IJ87" s="33"/>
      <c r="IK87" s="33"/>
      <c r="IL87" s="124"/>
      <c r="IM87" s="33"/>
      <c r="IN87" s="33"/>
      <c r="IO87" s="33"/>
      <c r="IP87" s="124"/>
      <c r="IQ87" s="45">
        <v>200000</v>
      </c>
      <c r="IR87" s="46">
        <v>200000</v>
      </c>
      <c r="IS87" s="33">
        <v>0</v>
      </c>
      <c r="IT87" s="127"/>
      <c r="IU87" s="33"/>
      <c r="IV87" s="33"/>
      <c r="IW87" s="33"/>
      <c r="IX87" s="124"/>
      <c r="IY87" s="34"/>
      <c r="IZ87" s="33"/>
      <c r="JA87" s="33"/>
      <c r="JB87" s="127"/>
      <c r="JC87" s="34"/>
      <c r="JD87" s="34"/>
      <c r="JE87" s="34"/>
      <c r="JF87" s="124"/>
      <c r="JG87" s="34"/>
      <c r="JH87" s="34"/>
      <c r="JI87" s="33"/>
      <c r="JJ87" s="127"/>
      <c r="JK87" s="34"/>
      <c r="JL87" s="34"/>
      <c r="JM87" s="34"/>
      <c r="JN87" s="127"/>
      <c r="JO87" s="34"/>
      <c r="JP87" s="34"/>
      <c r="JQ87" s="34"/>
      <c r="JR87" s="119"/>
      <c r="JS87" s="33"/>
      <c r="JT87" s="33"/>
      <c r="JU87" s="33"/>
      <c r="JV87" s="127"/>
      <c r="JW87" s="34"/>
      <c r="JX87" s="33"/>
      <c r="JY87" s="33"/>
      <c r="JZ87" s="127"/>
      <c r="KA87" s="34"/>
      <c r="KB87" s="32"/>
      <c r="KC87" s="32"/>
      <c r="KD87" s="127"/>
      <c r="KE87" s="50"/>
      <c r="KF87" s="50"/>
      <c r="KG87" s="50"/>
      <c r="KH87" s="127"/>
      <c r="KI87" s="34"/>
      <c r="KJ87" s="34"/>
      <c r="KK87" s="34"/>
      <c r="KL87" s="127"/>
      <c r="KM87" s="34"/>
      <c r="KN87" s="36"/>
      <c r="KO87" s="32"/>
      <c r="KP87" s="127"/>
      <c r="KQ87" s="50"/>
      <c r="KR87" s="50"/>
      <c r="KS87" s="50"/>
      <c r="KT87" s="127"/>
      <c r="KU87" s="50"/>
      <c r="KV87" s="50"/>
      <c r="KW87" s="50"/>
      <c r="KX87" s="127"/>
      <c r="KY87" s="34"/>
      <c r="KZ87" s="34"/>
      <c r="LA87" s="33"/>
      <c r="LB87" s="127"/>
      <c r="LC87" s="34"/>
      <c r="LD87" s="39"/>
      <c r="LE87" s="34"/>
      <c r="LF87" s="127"/>
      <c r="LG87" s="34"/>
      <c r="LH87" s="34"/>
      <c r="LI87" s="33"/>
      <c r="LJ87" s="127"/>
      <c r="LK87" s="34"/>
      <c r="LL87" s="33"/>
      <c r="LM87" s="32"/>
      <c r="LN87" s="127"/>
      <c r="LO87" s="34"/>
      <c r="LP87" s="33"/>
      <c r="LQ87" s="33"/>
      <c r="LR87" s="127"/>
      <c r="LS87" s="50"/>
      <c r="LT87" s="50"/>
      <c r="LU87" s="50"/>
      <c r="LV87" s="127"/>
      <c r="LW87" s="50"/>
      <c r="LX87" s="50"/>
      <c r="LY87" s="50"/>
      <c r="LZ87" s="127"/>
      <c r="MA87" s="34"/>
      <c r="MB87" s="34"/>
      <c r="MC87" s="34"/>
      <c r="MD87" s="127"/>
      <c r="ME87" s="40"/>
      <c r="MF87" s="50"/>
      <c r="MG87" s="50"/>
      <c r="MH87" s="127"/>
      <c r="MI87" s="40"/>
      <c r="MJ87" s="50"/>
      <c r="MK87" s="50"/>
      <c r="ML87" s="127"/>
      <c r="MM87" s="34"/>
      <c r="MN87" s="34"/>
      <c r="MO87" s="34"/>
      <c r="MP87" s="127"/>
      <c r="MQ87" s="33"/>
      <c r="MR87" s="33"/>
      <c r="MS87" s="33"/>
      <c r="MT87" s="127"/>
      <c r="MU87" s="34"/>
      <c r="MV87" s="34"/>
      <c r="MW87" s="34"/>
      <c r="MX87" s="124"/>
      <c r="MY87" s="34"/>
      <c r="MZ87" s="33"/>
      <c r="NA87" s="33"/>
      <c r="NB87" s="124"/>
      <c r="NC87" s="52">
        <f t="shared" si="10"/>
        <v>138300</v>
      </c>
      <c r="ND87" s="52">
        <f t="shared" si="10"/>
        <v>138300</v>
      </c>
      <c r="NE87" s="52">
        <f t="shared" si="10"/>
        <v>91884.27</v>
      </c>
      <c r="NF87" s="53"/>
      <c r="NG87" s="33"/>
      <c r="NH87" s="33"/>
      <c r="NI87" s="127"/>
      <c r="NJ87" s="34"/>
      <c r="NK87" s="33"/>
      <c r="NL87" s="33"/>
      <c r="NM87" s="127"/>
      <c r="NN87" s="33"/>
      <c r="NO87" s="33"/>
      <c r="NP87" s="33"/>
      <c r="NQ87" s="127"/>
      <c r="NR87" s="34"/>
      <c r="NS87" s="34"/>
      <c r="NT87" s="34"/>
      <c r="NU87" s="127"/>
      <c r="NV87" s="34"/>
      <c r="NW87" s="33"/>
      <c r="NX87" s="33"/>
      <c r="NY87" s="127"/>
      <c r="NZ87" s="34"/>
      <c r="OA87" s="34"/>
      <c r="OB87" s="33"/>
      <c r="OC87" s="127"/>
      <c r="OD87" s="34"/>
      <c r="OE87" s="34"/>
      <c r="OF87" s="33"/>
      <c r="OG87" s="127"/>
      <c r="OH87" s="34"/>
      <c r="OI87" s="34"/>
      <c r="OJ87" s="33"/>
      <c r="OK87" s="127"/>
      <c r="OL87" s="34"/>
      <c r="OM87" s="34"/>
      <c r="ON87" s="32"/>
      <c r="OO87" s="127"/>
      <c r="OP87" s="34"/>
      <c r="OQ87" s="34"/>
      <c r="OR87" s="34"/>
      <c r="OS87" s="127"/>
      <c r="OT87" s="34"/>
      <c r="OU87" s="34"/>
      <c r="OV87" s="32"/>
      <c r="OW87" s="127"/>
      <c r="OX87" s="34"/>
      <c r="OY87" s="34"/>
      <c r="OZ87" s="33"/>
      <c r="PA87" s="127"/>
      <c r="PB87" s="34"/>
      <c r="PC87" s="34"/>
      <c r="PD87" s="33"/>
      <c r="PE87" s="127"/>
      <c r="PF87" s="34"/>
      <c r="PG87" s="34"/>
      <c r="PH87" s="33"/>
      <c r="PI87" s="127"/>
      <c r="PJ87" s="34"/>
      <c r="PK87" s="33"/>
      <c r="PL87" s="32"/>
      <c r="PM87" s="127"/>
      <c r="PN87" s="34"/>
      <c r="PO87" s="33"/>
      <c r="PP87" s="33"/>
      <c r="PQ87" s="127"/>
      <c r="PR87" s="34">
        <v>138300</v>
      </c>
      <c r="PS87" s="34">
        <v>138300</v>
      </c>
      <c r="PT87" s="34">
        <v>91884.27</v>
      </c>
      <c r="PU87" s="127"/>
      <c r="PV87" s="34"/>
      <c r="PW87" s="34"/>
      <c r="PX87" s="33"/>
      <c r="PY87" s="124"/>
      <c r="PZ87" s="55">
        <f t="shared" si="11"/>
        <v>0</v>
      </c>
      <c r="QA87" s="55">
        <f t="shared" si="11"/>
        <v>0</v>
      </c>
      <c r="QB87" s="55">
        <f t="shared" si="11"/>
        <v>0</v>
      </c>
      <c r="QC87" s="53"/>
      <c r="QD87" s="53"/>
      <c r="QE87" s="32"/>
      <c r="QF87" s="127"/>
      <c r="QG87" s="34"/>
      <c r="QH87" s="34"/>
      <c r="QI87" s="34"/>
      <c r="QJ87" s="124"/>
      <c r="QK87" s="56"/>
      <c r="QL87" s="63"/>
      <c r="QM87" s="32"/>
      <c r="QN87" s="127"/>
      <c r="QO87" s="50"/>
      <c r="QP87" s="50"/>
      <c r="QQ87" s="50"/>
      <c r="QR87" s="120"/>
      <c r="QS87" s="34"/>
      <c r="QT87" s="34"/>
      <c r="QU87" s="34"/>
      <c r="QV87" s="124"/>
      <c r="QW87" s="34"/>
      <c r="QX87" s="34"/>
      <c r="QY87" s="32"/>
      <c r="QZ87" s="124"/>
      <c r="RA87" s="53"/>
      <c r="RB87" s="53"/>
      <c r="RC87" s="53"/>
      <c r="RD87" s="120"/>
      <c r="RE87" s="40"/>
      <c r="RF87" s="40"/>
      <c r="RG87" s="40"/>
      <c r="RH87" s="120"/>
      <c r="RI87" s="40"/>
      <c r="RJ87" s="40"/>
      <c r="RK87" s="40"/>
      <c r="RL87" s="120"/>
      <c r="RM87" s="40"/>
      <c r="RN87" s="33"/>
      <c r="RO87" s="32"/>
      <c r="RP87" s="124"/>
      <c r="RQ87" s="34"/>
      <c r="RR87" s="34"/>
      <c r="RS87" s="32"/>
      <c r="RT87" s="124"/>
      <c r="RU87" s="40"/>
      <c r="RV87" s="40"/>
      <c r="RW87" s="40"/>
      <c r="RX87" s="120"/>
      <c r="RY87" s="40"/>
      <c r="RZ87" s="40"/>
      <c r="SA87" s="32"/>
      <c r="SB87" s="124"/>
      <c r="SC87" s="40"/>
      <c r="SD87" s="40"/>
      <c r="SE87" s="32"/>
      <c r="SF87" s="124"/>
      <c r="SG87" s="40"/>
      <c r="SH87" s="40"/>
      <c r="SI87" s="32"/>
      <c r="SJ87" s="119"/>
      <c r="SK87" s="58"/>
      <c r="SL87" s="58"/>
      <c r="SM87" s="58"/>
      <c r="SN87" s="59"/>
      <c r="SO87" s="59"/>
      <c r="SP87" s="58"/>
      <c r="SQ87" s="58"/>
      <c r="SR87" s="58"/>
      <c r="SS87" s="58"/>
      <c r="ST87" s="58"/>
      <c r="SU87" s="58"/>
      <c r="SV87" s="58"/>
      <c r="SW87" s="58"/>
      <c r="SX87" s="58"/>
      <c r="SY87" s="58"/>
      <c r="SZ87" s="58"/>
      <c r="TA87" s="58"/>
      <c r="TB87" s="58"/>
      <c r="TC87" s="58"/>
      <c r="TD87" s="59"/>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5"/>
      <c r="WI87" s="5"/>
      <c r="WJ87" s="5"/>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row>
    <row r="88" spans="1:909" x14ac:dyDescent="0.25">
      <c r="A88" s="29" t="s">
        <v>443</v>
      </c>
      <c r="B88" s="30">
        <f t="shared" si="7"/>
        <v>13293480.059999999</v>
      </c>
      <c r="C88" s="30">
        <f t="shared" si="7"/>
        <v>13293480.059999999</v>
      </c>
      <c r="D88" s="30">
        <f t="shared" si="7"/>
        <v>10423425.4</v>
      </c>
      <c r="E88" s="31">
        <f t="shared" si="8"/>
        <v>10725603.18</v>
      </c>
      <c r="F88" s="31">
        <f t="shared" si="8"/>
        <v>10725603.18</v>
      </c>
      <c r="G88" s="31">
        <f t="shared" si="8"/>
        <v>7975332.1799999997</v>
      </c>
      <c r="H88" s="36">
        <v>8549000</v>
      </c>
      <c r="I88" s="36">
        <v>8549000</v>
      </c>
      <c r="J88" s="33">
        <v>6411752</v>
      </c>
      <c r="K88" s="124"/>
      <c r="L88" s="34"/>
      <c r="M88" s="34"/>
      <c r="N88" s="34"/>
      <c r="O88" s="124"/>
      <c r="P88" s="36">
        <v>2176603.1800000002</v>
      </c>
      <c r="Q88" s="36">
        <v>2176603.1800000002</v>
      </c>
      <c r="R88" s="60">
        <v>1563580.18</v>
      </c>
      <c r="S88" s="124"/>
      <c r="T88" s="34"/>
      <c r="U88" s="34"/>
      <c r="V88" s="34"/>
      <c r="W88" s="124"/>
      <c r="X88" s="38">
        <f t="shared" si="9"/>
        <v>2429576.88</v>
      </c>
      <c r="Y88" s="38">
        <f t="shared" si="9"/>
        <v>2429576.88</v>
      </c>
      <c r="Z88" s="38">
        <f t="shared" si="9"/>
        <v>2384526.87</v>
      </c>
      <c r="AA88" s="32"/>
      <c r="AB88" s="33"/>
      <c r="AC88" s="33"/>
      <c r="AD88" s="124"/>
      <c r="AE88" s="34"/>
      <c r="AF88" s="33"/>
      <c r="AG88" s="33"/>
      <c r="AH88" s="124"/>
      <c r="AI88" s="33"/>
      <c r="AJ88" s="33"/>
      <c r="AK88" s="33"/>
      <c r="AL88" s="124"/>
      <c r="AM88" s="33"/>
      <c r="AN88" s="33"/>
      <c r="AO88" s="33"/>
      <c r="AP88" s="124"/>
      <c r="AQ88" s="34"/>
      <c r="AR88" s="34"/>
      <c r="AS88" s="34"/>
      <c r="AT88" s="124"/>
      <c r="AU88" s="33"/>
      <c r="AV88" s="33"/>
      <c r="AW88" s="33"/>
      <c r="AX88" s="124"/>
      <c r="AY88" s="34"/>
      <c r="AZ88" s="34"/>
      <c r="BA88" s="34"/>
      <c r="BB88" s="124"/>
      <c r="BC88" s="33"/>
      <c r="BD88" s="33"/>
      <c r="BE88" s="33"/>
      <c r="BF88" s="124"/>
      <c r="BG88" s="33"/>
      <c r="BH88" s="33"/>
      <c r="BI88" s="33"/>
      <c r="BJ88" s="124"/>
      <c r="BK88" s="34"/>
      <c r="BL88" s="34"/>
      <c r="BM88" s="34"/>
      <c r="BN88" s="124"/>
      <c r="BO88" s="33"/>
      <c r="BP88" s="33"/>
      <c r="BQ88" s="61"/>
      <c r="BR88" s="124"/>
      <c r="BS88" s="34"/>
      <c r="BT88" s="34"/>
      <c r="BU88" s="34"/>
      <c r="BV88" s="124"/>
      <c r="BW88" s="34"/>
      <c r="BX88" s="34"/>
      <c r="BY88" s="34"/>
      <c r="BZ88" s="124"/>
      <c r="CA88" s="34"/>
      <c r="CB88" s="34"/>
      <c r="CC88" s="34"/>
      <c r="CD88" s="124"/>
      <c r="CE88" s="33"/>
      <c r="CF88" s="33"/>
      <c r="CG88" s="33"/>
      <c r="CH88" s="124"/>
      <c r="CI88" s="33"/>
      <c r="CJ88" s="33"/>
      <c r="CK88" s="33"/>
      <c r="CL88" s="124"/>
      <c r="CM88" s="34"/>
      <c r="CN88" s="34"/>
      <c r="CO88" s="34"/>
      <c r="CP88" s="119"/>
      <c r="CQ88" s="34"/>
      <c r="CR88" s="34"/>
      <c r="CS88" s="34"/>
      <c r="CT88" s="119"/>
      <c r="CU88" s="34"/>
      <c r="CV88" s="33"/>
      <c r="CW88" s="33"/>
      <c r="CX88" s="124"/>
      <c r="CY88" s="41"/>
      <c r="CZ88" s="41"/>
      <c r="DA88" s="33"/>
      <c r="DB88" s="124"/>
      <c r="DC88" s="34"/>
      <c r="DD88" s="33"/>
      <c r="DE88" s="32"/>
      <c r="DF88" s="124"/>
      <c r="DG88" s="34"/>
      <c r="DH88" s="33"/>
      <c r="DI88" s="32"/>
      <c r="DJ88" s="124"/>
      <c r="DK88" s="34"/>
      <c r="DL88" s="33"/>
      <c r="DM88" s="32"/>
      <c r="DN88" s="124"/>
      <c r="DO88" s="33"/>
      <c r="DP88" s="33"/>
      <c r="DQ88" s="32"/>
      <c r="DR88" s="124"/>
      <c r="DS88" s="34"/>
      <c r="DT88" s="34"/>
      <c r="DU88" s="34"/>
      <c r="DV88" s="120"/>
      <c r="DW88" s="33"/>
      <c r="DX88" s="33"/>
      <c r="DY88" s="33"/>
      <c r="DZ88" s="124"/>
      <c r="EA88" s="33"/>
      <c r="EB88" s="33"/>
      <c r="EC88" s="33"/>
      <c r="ED88" s="124"/>
      <c r="EE88" s="33"/>
      <c r="EF88" s="33"/>
      <c r="EG88" s="33"/>
      <c r="EH88" s="124"/>
      <c r="EI88" s="32"/>
      <c r="EJ88" s="32"/>
      <c r="EK88" s="32"/>
      <c r="EL88" s="124"/>
      <c r="EM88" s="34"/>
      <c r="EN88" s="34"/>
      <c r="EO88" s="34"/>
      <c r="EP88" s="124"/>
      <c r="EQ88" s="34"/>
      <c r="ER88" s="34"/>
      <c r="ES88" s="34"/>
      <c r="ET88" s="120"/>
      <c r="EU88" s="33"/>
      <c r="EV88" s="33"/>
      <c r="EW88" s="33"/>
      <c r="EX88" s="124"/>
      <c r="EY88" s="34"/>
      <c r="EZ88" s="34"/>
      <c r="FA88" s="34"/>
      <c r="FB88" s="124"/>
      <c r="FC88" s="33"/>
      <c r="FD88" s="33"/>
      <c r="FE88" s="32"/>
      <c r="FF88" s="124"/>
      <c r="FG88" s="40"/>
      <c r="FH88" s="40"/>
      <c r="FI88" s="40"/>
      <c r="FJ88" s="124"/>
      <c r="FK88" s="40"/>
      <c r="FL88" s="40"/>
      <c r="FM88" s="40"/>
      <c r="FN88" s="124"/>
      <c r="FO88" s="33"/>
      <c r="FP88" s="33"/>
      <c r="FQ88" s="32"/>
      <c r="FR88" s="124"/>
      <c r="FS88" s="33"/>
      <c r="FT88" s="33"/>
      <c r="FU88" s="33"/>
      <c r="FV88" s="124"/>
      <c r="FW88" s="34"/>
      <c r="FX88" s="34"/>
      <c r="FY88" s="39"/>
      <c r="FZ88" s="124"/>
      <c r="GA88" s="33"/>
      <c r="GB88" s="33"/>
      <c r="GC88" s="32"/>
      <c r="GD88" s="124"/>
      <c r="GE88" s="32"/>
      <c r="GF88" s="32"/>
      <c r="GG88" s="32"/>
      <c r="GH88" s="124"/>
      <c r="GI88" s="32"/>
      <c r="GJ88" s="32"/>
      <c r="GK88" s="32"/>
      <c r="GL88" s="130"/>
      <c r="GM88" s="33"/>
      <c r="GN88" s="33"/>
      <c r="GO88" s="33"/>
      <c r="GP88" s="124"/>
      <c r="GQ88" s="40"/>
      <c r="GR88" s="37"/>
      <c r="GS88" s="32"/>
      <c r="GT88" s="124"/>
      <c r="GU88" s="45"/>
      <c r="GV88" s="46"/>
      <c r="GW88" s="32"/>
      <c r="GX88" s="130"/>
      <c r="GY88" s="33">
        <v>107526.88</v>
      </c>
      <c r="GZ88" s="33">
        <v>107526.88</v>
      </c>
      <c r="HA88" s="33">
        <v>107526.88</v>
      </c>
      <c r="HB88" s="130"/>
      <c r="HC88" s="34"/>
      <c r="HD88" s="34"/>
      <c r="HE88" s="34"/>
      <c r="HF88" s="124"/>
      <c r="HG88" s="33"/>
      <c r="HH88" s="33"/>
      <c r="HI88" s="33"/>
      <c r="HJ88" s="124"/>
      <c r="HK88" s="33"/>
      <c r="HL88" s="33"/>
      <c r="HM88" s="32"/>
      <c r="HN88" s="124"/>
      <c r="HO88" s="32">
        <v>2322050</v>
      </c>
      <c r="HP88" s="32">
        <v>2322050</v>
      </c>
      <c r="HQ88" s="32">
        <v>2276999.9900000002</v>
      </c>
      <c r="HR88" s="124"/>
      <c r="HS88" s="34"/>
      <c r="HT88" s="33"/>
      <c r="HU88" s="32"/>
      <c r="HV88" s="124"/>
      <c r="HW88" s="34"/>
      <c r="HX88" s="34"/>
      <c r="HY88" s="34"/>
      <c r="HZ88" s="124"/>
      <c r="IA88" s="34"/>
      <c r="IB88" s="34"/>
      <c r="IC88" s="34"/>
      <c r="ID88" s="119"/>
      <c r="IE88" s="34"/>
      <c r="IF88" s="32"/>
      <c r="IG88" s="32"/>
      <c r="IH88" s="124"/>
      <c r="II88" s="34"/>
      <c r="IJ88" s="33"/>
      <c r="IK88" s="33"/>
      <c r="IL88" s="124"/>
      <c r="IM88" s="33"/>
      <c r="IN88" s="33"/>
      <c r="IO88" s="33"/>
      <c r="IP88" s="124"/>
      <c r="IQ88" s="45"/>
      <c r="IR88" s="46"/>
      <c r="IS88" s="33"/>
      <c r="IT88" s="127"/>
      <c r="IU88" s="33"/>
      <c r="IV88" s="33"/>
      <c r="IW88" s="33"/>
      <c r="IX88" s="124"/>
      <c r="IY88" s="34"/>
      <c r="IZ88" s="33"/>
      <c r="JA88" s="33"/>
      <c r="JB88" s="127"/>
      <c r="JC88" s="34"/>
      <c r="JD88" s="34"/>
      <c r="JE88" s="34"/>
      <c r="JF88" s="124"/>
      <c r="JG88" s="34"/>
      <c r="JH88" s="34"/>
      <c r="JI88" s="33"/>
      <c r="JJ88" s="127"/>
      <c r="JK88" s="34"/>
      <c r="JL88" s="34"/>
      <c r="JM88" s="34"/>
      <c r="JN88" s="127"/>
      <c r="JO88" s="34"/>
      <c r="JP88" s="34"/>
      <c r="JQ88" s="34"/>
      <c r="JR88" s="119"/>
      <c r="JS88" s="33"/>
      <c r="JT88" s="33"/>
      <c r="JU88" s="33"/>
      <c r="JV88" s="127"/>
      <c r="JW88" s="34"/>
      <c r="JX88" s="33"/>
      <c r="JY88" s="33"/>
      <c r="JZ88" s="127"/>
      <c r="KA88" s="34"/>
      <c r="KB88" s="32"/>
      <c r="KC88" s="32"/>
      <c r="KD88" s="127"/>
      <c r="KE88" s="50"/>
      <c r="KF88" s="50"/>
      <c r="KG88" s="50"/>
      <c r="KH88" s="127"/>
      <c r="KI88" s="34"/>
      <c r="KJ88" s="34"/>
      <c r="KK88" s="34"/>
      <c r="KL88" s="127"/>
      <c r="KM88" s="34"/>
      <c r="KN88" s="36"/>
      <c r="KO88" s="32"/>
      <c r="KP88" s="127"/>
      <c r="KQ88" s="50"/>
      <c r="KR88" s="50"/>
      <c r="KS88" s="50"/>
      <c r="KT88" s="127"/>
      <c r="KU88" s="50"/>
      <c r="KV88" s="50"/>
      <c r="KW88" s="50"/>
      <c r="KX88" s="127"/>
      <c r="KY88" s="34"/>
      <c r="KZ88" s="34"/>
      <c r="LA88" s="33"/>
      <c r="LB88" s="127"/>
      <c r="LC88" s="34"/>
      <c r="LD88" s="39"/>
      <c r="LE88" s="34"/>
      <c r="LF88" s="127"/>
      <c r="LG88" s="34"/>
      <c r="LH88" s="34"/>
      <c r="LI88" s="33"/>
      <c r="LJ88" s="127"/>
      <c r="LK88" s="34"/>
      <c r="LL88" s="33"/>
      <c r="LM88" s="32"/>
      <c r="LN88" s="127"/>
      <c r="LO88" s="34"/>
      <c r="LP88" s="33"/>
      <c r="LQ88" s="33"/>
      <c r="LR88" s="127"/>
      <c r="LS88" s="50"/>
      <c r="LT88" s="50"/>
      <c r="LU88" s="50"/>
      <c r="LV88" s="127"/>
      <c r="LW88" s="50"/>
      <c r="LX88" s="50"/>
      <c r="LY88" s="50"/>
      <c r="LZ88" s="127"/>
      <c r="MA88" s="34"/>
      <c r="MB88" s="34"/>
      <c r="MC88" s="34"/>
      <c r="MD88" s="127"/>
      <c r="ME88" s="40"/>
      <c r="MF88" s="50"/>
      <c r="MG88" s="50"/>
      <c r="MH88" s="127"/>
      <c r="MI88" s="40"/>
      <c r="MJ88" s="50"/>
      <c r="MK88" s="50"/>
      <c r="ML88" s="127"/>
      <c r="MM88" s="34"/>
      <c r="MN88" s="34"/>
      <c r="MO88" s="34"/>
      <c r="MP88" s="127"/>
      <c r="MQ88" s="33"/>
      <c r="MR88" s="33"/>
      <c r="MS88" s="33"/>
      <c r="MT88" s="127"/>
      <c r="MU88" s="34"/>
      <c r="MV88" s="34"/>
      <c r="MW88" s="34"/>
      <c r="MX88" s="124"/>
      <c r="MY88" s="34"/>
      <c r="MZ88" s="33"/>
      <c r="NA88" s="33"/>
      <c r="NB88" s="124"/>
      <c r="NC88" s="52">
        <f t="shared" si="10"/>
        <v>138300</v>
      </c>
      <c r="ND88" s="52">
        <f t="shared" si="10"/>
        <v>138300</v>
      </c>
      <c r="NE88" s="52">
        <f t="shared" si="10"/>
        <v>63566.35</v>
      </c>
      <c r="NF88" s="53"/>
      <c r="NG88" s="33"/>
      <c r="NH88" s="33"/>
      <c r="NI88" s="127"/>
      <c r="NJ88" s="34"/>
      <c r="NK88" s="33"/>
      <c r="NL88" s="33"/>
      <c r="NM88" s="127"/>
      <c r="NN88" s="33"/>
      <c r="NO88" s="33"/>
      <c r="NP88" s="33"/>
      <c r="NQ88" s="127"/>
      <c r="NR88" s="34"/>
      <c r="NS88" s="34"/>
      <c r="NT88" s="34"/>
      <c r="NU88" s="127"/>
      <c r="NV88" s="34"/>
      <c r="NW88" s="33"/>
      <c r="NX88" s="33"/>
      <c r="NY88" s="127"/>
      <c r="NZ88" s="34"/>
      <c r="OA88" s="34"/>
      <c r="OB88" s="33"/>
      <c r="OC88" s="127"/>
      <c r="OD88" s="34"/>
      <c r="OE88" s="34"/>
      <c r="OF88" s="33"/>
      <c r="OG88" s="127"/>
      <c r="OH88" s="34"/>
      <c r="OI88" s="34"/>
      <c r="OJ88" s="33"/>
      <c r="OK88" s="127"/>
      <c r="OL88" s="34"/>
      <c r="OM88" s="34"/>
      <c r="ON88" s="32"/>
      <c r="OO88" s="127"/>
      <c r="OP88" s="34"/>
      <c r="OQ88" s="34"/>
      <c r="OR88" s="34"/>
      <c r="OS88" s="127"/>
      <c r="OT88" s="34"/>
      <c r="OU88" s="34"/>
      <c r="OV88" s="32"/>
      <c r="OW88" s="127"/>
      <c r="OX88" s="34"/>
      <c r="OY88" s="34"/>
      <c r="OZ88" s="33"/>
      <c r="PA88" s="127"/>
      <c r="PB88" s="34"/>
      <c r="PC88" s="34"/>
      <c r="PD88" s="33"/>
      <c r="PE88" s="127"/>
      <c r="PF88" s="34"/>
      <c r="PG88" s="34"/>
      <c r="PH88" s="33"/>
      <c r="PI88" s="127"/>
      <c r="PJ88" s="34"/>
      <c r="PK88" s="33"/>
      <c r="PL88" s="32"/>
      <c r="PM88" s="127"/>
      <c r="PN88" s="34"/>
      <c r="PO88" s="33"/>
      <c r="PP88" s="33"/>
      <c r="PQ88" s="127"/>
      <c r="PR88" s="34">
        <v>138300</v>
      </c>
      <c r="PS88" s="34">
        <v>138300</v>
      </c>
      <c r="PT88" s="34">
        <v>63566.35</v>
      </c>
      <c r="PU88" s="127"/>
      <c r="PV88" s="34"/>
      <c r="PW88" s="34"/>
      <c r="PX88" s="33"/>
      <c r="PY88" s="124"/>
      <c r="PZ88" s="55">
        <f t="shared" si="11"/>
        <v>0</v>
      </c>
      <c r="QA88" s="55">
        <f t="shared" si="11"/>
        <v>0</v>
      </c>
      <c r="QB88" s="55">
        <f t="shared" si="11"/>
        <v>0</v>
      </c>
      <c r="QC88" s="53"/>
      <c r="QD88" s="53"/>
      <c r="QE88" s="32"/>
      <c r="QF88" s="127"/>
      <c r="QG88" s="34"/>
      <c r="QH88" s="34"/>
      <c r="QI88" s="34"/>
      <c r="QJ88" s="124"/>
      <c r="QK88" s="56"/>
      <c r="QL88" s="63"/>
      <c r="QM88" s="32"/>
      <c r="QN88" s="127"/>
      <c r="QO88" s="50"/>
      <c r="QP88" s="50"/>
      <c r="QQ88" s="50"/>
      <c r="QR88" s="120"/>
      <c r="QS88" s="34"/>
      <c r="QT88" s="34"/>
      <c r="QU88" s="34"/>
      <c r="QV88" s="124"/>
      <c r="QW88" s="34"/>
      <c r="QX88" s="34"/>
      <c r="QY88" s="32"/>
      <c r="QZ88" s="124"/>
      <c r="RA88" s="53"/>
      <c r="RB88" s="53"/>
      <c r="RC88" s="53"/>
      <c r="RD88" s="120"/>
      <c r="RE88" s="40"/>
      <c r="RF88" s="40"/>
      <c r="RG88" s="40"/>
      <c r="RH88" s="120"/>
      <c r="RI88" s="40"/>
      <c r="RJ88" s="40"/>
      <c r="RK88" s="40"/>
      <c r="RL88" s="120"/>
      <c r="RM88" s="40"/>
      <c r="RN88" s="33"/>
      <c r="RO88" s="32"/>
      <c r="RP88" s="124"/>
      <c r="RQ88" s="34"/>
      <c r="RR88" s="34"/>
      <c r="RS88" s="32"/>
      <c r="RT88" s="124"/>
      <c r="RU88" s="40"/>
      <c r="RV88" s="40"/>
      <c r="RW88" s="40"/>
      <c r="RX88" s="120"/>
      <c r="RY88" s="40"/>
      <c r="RZ88" s="40"/>
      <c r="SA88" s="32"/>
      <c r="SB88" s="124"/>
      <c r="SC88" s="40"/>
      <c r="SD88" s="40"/>
      <c r="SE88" s="32"/>
      <c r="SF88" s="124"/>
      <c r="SG88" s="40"/>
      <c r="SH88" s="40"/>
      <c r="SI88" s="32"/>
      <c r="SJ88" s="119"/>
      <c r="SK88" s="58"/>
      <c r="SL88" s="58"/>
      <c r="SM88" s="58"/>
      <c r="SN88" s="59"/>
      <c r="SO88" s="59"/>
      <c r="SP88" s="58"/>
      <c r="SQ88" s="58"/>
      <c r="SR88" s="58"/>
      <c r="SS88" s="58"/>
      <c r="ST88" s="58"/>
      <c r="SU88" s="58"/>
      <c r="SV88" s="58"/>
      <c r="SW88" s="58"/>
      <c r="SX88" s="58"/>
      <c r="SY88" s="58"/>
      <c r="SZ88" s="58"/>
      <c r="TA88" s="58"/>
      <c r="TB88" s="58"/>
      <c r="TC88" s="58"/>
      <c r="TD88" s="59"/>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5"/>
      <c r="WI88" s="5"/>
      <c r="WJ88" s="5"/>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row>
    <row r="89" spans="1:909" x14ac:dyDescent="0.25">
      <c r="A89" s="29" t="s">
        <v>444</v>
      </c>
      <c r="B89" s="30">
        <f t="shared" si="7"/>
        <v>8679758.3900000006</v>
      </c>
      <c r="C89" s="30">
        <f t="shared" si="7"/>
        <v>8679758.3900000006</v>
      </c>
      <c r="D89" s="30">
        <f t="shared" si="7"/>
        <v>6569872.6099999994</v>
      </c>
      <c r="E89" s="31">
        <f t="shared" si="8"/>
        <v>8034859.3899999997</v>
      </c>
      <c r="F89" s="31">
        <f t="shared" si="8"/>
        <v>8034859.3899999997</v>
      </c>
      <c r="G89" s="31">
        <f t="shared" si="8"/>
        <v>5963596.3899999997</v>
      </c>
      <c r="H89" s="36">
        <v>6139500</v>
      </c>
      <c r="I89" s="36">
        <v>6139500</v>
      </c>
      <c r="J89" s="33">
        <v>4604625</v>
      </c>
      <c r="K89" s="124"/>
      <c r="L89" s="34"/>
      <c r="M89" s="34"/>
      <c r="N89" s="34"/>
      <c r="O89" s="124"/>
      <c r="P89" s="36">
        <v>1895359.39</v>
      </c>
      <c r="Q89" s="36">
        <v>1895359.39</v>
      </c>
      <c r="R89" s="60">
        <v>1358971.39</v>
      </c>
      <c r="S89" s="124"/>
      <c r="T89" s="34"/>
      <c r="U89" s="34"/>
      <c r="V89" s="34"/>
      <c r="W89" s="124"/>
      <c r="X89" s="38">
        <f t="shared" si="9"/>
        <v>506599</v>
      </c>
      <c r="Y89" s="38">
        <f t="shared" si="9"/>
        <v>506599</v>
      </c>
      <c r="Z89" s="38">
        <f t="shared" si="9"/>
        <v>506599</v>
      </c>
      <c r="AA89" s="32"/>
      <c r="AB89" s="33"/>
      <c r="AC89" s="33"/>
      <c r="AD89" s="124"/>
      <c r="AE89" s="34"/>
      <c r="AF89" s="33"/>
      <c r="AG89" s="33"/>
      <c r="AH89" s="124"/>
      <c r="AI89" s="33"/>
      <c r="AJ89" s="33"/>
      <c r="AK89" s="33"/>
      <c r="AL89" s="124"/>
      <c r="AM89" s="33"/>
      <c r="AN89" s="33"/>
      <c r="AO89" s="33"/>
      <c r="AP89" s="124"/>
      <c r="AQ89" s="34"/>
      <c r="AR89" s="34"/>
      <c r="AS89" s="34"/>
      <c r="AT89" s="124"/>
      <c r="AU89" s="33"/>
      <c r="AV89" s="33"/>
      <c r="AW89" s="33"/>
      <c r="AX89" s="124"/>
      <c r="AY89" s="34"/>
      <c r="AZ89" s="34"/>
      <c r="BA89" s="34"/>
      <c r="BB89" s="124"/>
      <c r="BC89" s="33"/>
      <c r="BD89" s="33"/>
      <c r="BE89" s="33"/>
      <c r="BF89" s="124"/>
      <c r="BG89" s="33"/>
      <c r="BH89" s="33"/>
      <c r="BI89" s="33"/>
      <c r="BJ89" s="124"/>
      <c r="BK89" s="34"/>
      <c r="BL89" s="34"/>
      <c r="BM89" s="34"/>
      <c r="BN89" s="124"/>
      <c r="BO89" s="33"/>
      <c r="BP89" s="33"/>
      <c r="BQ89" s="61"/>
      <c r="BR89" s="124"/>
      <c r="BS89" s="34"/>
      <c r="BT89" s="34"/>
      <c r="BU89" s="34"/>
      <c r="BV89" s="124"/>
      <c r="BW89" s="34"/>
      <c r="BX89" s="34"/>
      <c r="BY89" s="34"/>
      <c r="BZ89" s="124"/>
      <c r="CA89" s="34"/>
      <c r="CB89" s="34"/>
      <c r="CC89" s="34"/>
      <c r="CD89" s="124"/>
      <c r="CE89" s="33"/>
      <c r="CF89" s="33"/>
      <c r="CG89" s="33"/>
      <c r="CH89" s="124"/>
      <c r="CI89" s="33"/>
      <c r="CJ89" s="33"/>
      <c r="CK89" s="33"/>
      <c r="CL89" s="124"/>
      <c r="CM89" s="34"/>
      <c r="CN89" s="34"/>
      <c r="CO89" s="34"/>
      <c r="CP89" s="119"/>
      <c r="CQ89" s="34"/>
      <c r="CR89" s="34"/>
      <c r="CS89" s="34"/>
      <c r="CT89" s="119"/>
      <c r="CU89" s="34"/>
      <c r="CV89" s="33"/>
      <c r="CW89" s="33"/>
      <c r="CX89" s="124"/>
      <c r="CY89" s="41"/>
      <c r="CZ89" s="41"/>
      <c r="DA89" s="33"/>
      <c r="DB89" s="124"/>
      <c r="DC89" s="34"/>
      <c r="DD89" s="33"/>
      <c r="DE89" s="32"/>
      <c r="DF89" s="124"/>
      <c r="DG89" s="34"/>
      <c r="DH89" s="33"/>
      <c r="DI89" s="32"/>
      <c r="DJ89" s="124"/>
      <c r="DK89" s="34"/>
      <c r="DL89" s="33"/>
      <c r="DM89" s="32"/>
      <c r="DN89" s="124"/>
      <c r="DO89" s="33"/>
      <c r="DP89" s="33"/>
      <c r="DQ89" s="32"/>
      <c r="DR89" s="124"/>
      <c r="DS89" s="34"/>
      <c r="DT89" s="34"/>
      <c r="DU89" s="34"/>
      <c r="DV89" s="120"/>
      <c r="DW89" s="33"/>
      <c r="DX89" s="33"/>
      <c r="DY89" s="33"/>
      <c r="DZ89" s="124"/>
      <c r="EA89" s="33"/>
      <c r="EB89" s="33"/>
      <c r="EC89" s="33"/>
      <c r="ED89" s="124"/>
      <c r="EE89" s="33"/>
      <c r="EF89" s="33"/>
      <c r="EG89" s="33"/>
      <c r="EH89" s="124"/>
      <c r="EI89" s="32"/>
      <c r="EJ89" s="32"/>
      <c r="EK89" s="32"/>
      <c r="EL89" s="124"/>
      <c r="EM89" s="34"/>
      <c r="EN89" s="34"/>
      <c r="EO89" s="34"/>
      <c r="EP89" s="124"/>
      <c r="EQ89" s="34"/>
      <c r="ER89" s="34"/>
      <c r="ES89" s="34"/>
      <c r="ET89" s="120"/>
      <c r="EU89" s="33">
        <v>506599</v>
      </c>
      <c r="EV89" s="33">
        <v>506599</v>
      </c>
      <c r="EW89" s="33">
        <v>506599</v>
      </c>
      <c r="EX89" s="124"/>
      <c r="EY89" s="34"/>
      <c r="EZ89" s="34"/>
      <c r="FA89" s="34"/>
      <c r="FB89" s="124"/>
      <c r="FC89" s="33"/>
      <c r="FD89" s="33"/>
      <c r="FE89" s="32"/>
      <c r="FF89" s="124"/>
      <c r="FG89" s="40"/>
      <c r="FH89" s="40"/>
      <c r="FI89" s="40"/>
      <c r="FJ89" s="124"/>
      <c r="FK89" s="40"/>
      <c r="FL89" s="40"/>
      <c r="FM89" s="40"/>
      <c r="FN89" s="124"/>
      <c r="FO89" s="33"/>
      <c r="FP89" s="33"/>
      <c r="FQ89" s="32"/>
      <c r="FR89" s="124"/>
      <c r="FS89" s="33"/>
      <c r="FT89" s="33"/>
      <c r="FU89" s="33"/>
      <c r="FV89" s="124"/>
      <c r="FW89" s="34"/>
      <c r="FX89" s="34"/>
      <c r="FY89" s="39"/>
      <c r="FZ89" s="124"/>
      <c r="GA89" s="33"/>
      <c r="GB89" s="33"/>
      <c r="GC89" s="32"/>
      <c r="GD89" s="124"/>
      <c r="GE89" s="32"/>
      <c r="GF89" s="32"/>
      <c r="GG89" s="32"/>
      <c r="GH89" s="124"/>
      <c r="GI89" s="32"/>
      <c r="GJ89" s="32"/>
      <c r="GK89" s="32"/>
      <c r="GL89" s="130"/>
      <c r="GM89" s="33"/>
      <c r="GN89" s="33"/>
      <c r="GO89" s="33"/>
      <c r="GP89" s="124"/>
      <c r="GQ89" s="40"/>
      <c r="GR89" s="37"/>
      <c r="GS89" s="32"/>
      <c r="GT89" s="124"/>
      <c r="GU89" s="45"/>
      <c r="GV89" s="46"/>
      <c r="GW89" s="32"/>
      <c r="GX89" s="130"/>
      <c r="GY89" s="33"/>
      <c r="GZ89" s="33"/>
      <c r="HA89" s="33"/>
      <c r="HB89" s="130"/>
      <c r="HC89" s="34"/>
      <c r="HD89" s="34"/>
      <c r="HE89" s="34"/>
      <c r="HF89" s="124"/>
      <c r="HG89" s="33"/>
      <c r="HH89" s="33"/>
      <c r="HI89" s="33"/>
      <c r="HJ89" s="124"/>
      <c r="HK89" s="33"/>
      <c r="HL89" s="33"/>
      <c r="HM89" s="32"/>
      <c r="HN89" s="124"/>
      <c r="HO89" s="32"/>
      <c r="HP89" s="32"/>
      <c r="HQ89" s="32"/>
      <c r="HR89" s="124"/>
      <c r="HS89" s="34"/>
      <c r="HT89" s="33"/>
      <c r="HU89" s="32"/>
      <c r="HV89" s="124"/>
      <c r="HW89" s="34"/>
      <c r="HX89" s="34"/>
      <c r="HY89" s="34"/>
      <c r="HZ89" s="124"/>
      <c r="IA89" s="34"/>
      <c r="IB89" s="34"/>
      <c r="IC89" s="34"/>
      <c r="ID89" s="119"/>
      <c r="IE89" s="34"/>
      <c r="IF89" s="32"/>
      <c r="IG89" s="32"/>
      <c r="IH89" s="124"/>
      <c r="II89" s="34"/>
      <c r="IJ89" s="33"/>
      <c r="IK89" s="33"/>
      <c r="IL89" s="124"/>
      <c r="IM89" s="33"/>
      <c r="IN89" s="33"/>
      <c r="IO89" s="33"/>
      <c r="IP89" s="124"/>
      <c r="IQ89" s="45"/>
      <c r="IR89" s="46"/>
      <c r="IS89" s="33"/>
      <c r="IT89" s="127"/>
      <c r="IU89" s="33"/>
      <c r="IV89" s="33"/>
      <c r="IW89" s="33"/>
      <c r="IX89" s="124"/>
      <c r="IY89" s="34"/>
      <c r="IZ89" s="33"/>
      <c r="JA89" s="33"/>
      <c r="JB89" s="127"/>
      <c r="JC89" s="34"/>
      <c r="JD89" s="34"/>
      <c r="JE89" s="34"/>
      <c r="JF89" s="124"/>
      <c r="JG89" s="34"/>
      <c r="JH89" s="34"/>
      <c r="JI89" s="33"/>
      <c r="JJ89" s="127"/>
      <c r="JK89" s="34"/>
      <c r="JL89" s="34"/>
      <c r="JM89" s="34"/>
      <c r="JN89" s="127"/>
      <c r="JO89" s="34"/>
      <c r="JP89" s="34"/>
      <c r="JQ89" s="34"/>
      <c r="JR89" s="119"/>
      <c r="JS89" s="33"/>
      <c r="JT89" s="33"/>
      <c r="JU89" s="33"/>
      <c r="JV89" s="127"/>
      <c r="JW89" s="34"/>
      <c r="JX89" s="33"/>
      <c r="JY89" s="33"/>
      <c r="JZ89" s="127"/>
      <c r="KA89" s="34"/>
      <c r="KB89" s="32"/>
      <c r="KC89" s="32"/>
      <c r="KD89" s="127"/>
      <c r="KE89" s="50"/>
      <c r="KF89" s="50"/>
      <c r="KG89" s="50"/>
      <c r="KH89" s="127"/>
      <c r="KI89" s="34"/>
      <c r="KJ89" s="34"/>
      <c r="KK89" s="34"/>
      <c r="KL89" s="127"/>
      <c r="KM89" s="34"/>
      <c r="KN89" s="36"/>
      <c r="KO89" s="32"/>
      <c r="KP89" s="127"/>
      <c r="KQ89" s="50"/>
      <c r="KR89" s="50"/>
      <c r="KS89" s="50"/>
      <c r="KT89" s="127"/>
      <c r="KU89" s="50"/>
      <c r="KV89" s="50"/>
      <c r="KW89" s="50"/>
      <c r="KX89" s="127"/>
      <c r="KY89" s="34"/>
      <c r="KZ89" s="34"/>
      <c r="LA89" s="33"/>
      <c r="LB89" s="127"/>
      <c r="LC89" s="34"/>
      <c r="LD89" s="39"/>
      <c r="LE89" s="34"/>
      <c r="LF89" s="127"/>
      <c r="LG89" s="34"/>
      <c r="LH89" s="34"/>
      <c r="LI89" s="33"/>
      <c r="LJ89" s="127"/>
      <c r="LK89" s="34"/>
      <c r="LL89" s="33"/>
      <c r="LM89" s="32"/>
      <c r="LN89" s="127"/>
      <c r="LO89" s="34"/>
      <c r="LP89" s="33"/>
      <c r="LQ89" s="33"/>
      <c r="LR89" s="127"/>
      <c r="LS89" s="50"/>
      <c r="LT89" s="50"/>
      <c r="LU89" s="50"/>
      <c r="LV89" s="127"/>
      <c r="LW89" s="50"/>
      <c r="LX89" s="50"/>
      <c r="LY89" s="50"/>
      <c r="LZ89" s="127"/>
      <c r="MA89" s="34"/>
      <c r="MB89" s="34"/>
      <c r="MC89" s="34"/>
      <c r="MD89" s="127"/>
      <c r="ME89" s="40"/>
      <c r="MF89" s="50"/>
      <c r="MG89" s="50"/>
      <c r="MH89" s="127"/>
      <c r="MI89" s="40"/>
      <c r="MJ89" s="50"/>
      <c r="MK89" s="50"/>
      <c r="ML89" s="127"/>
      <c r="MM89" s="34"/>
      <c r="MN89" s="34"/>
      <c r="MO89" s="34"/>
      <c r="MP89" s="127"/>
      <c r="MQ89" s="33"/>
      <c r="MR89" s="33"/>
      <c r="MS89" s="33"/>
      <c r="MT89" s="127"/>
      <c r="MU89" s="34"/>
      <c r="MV89" s="34"/>
      <c r="MW89" s="34"/>
      <c r="MX89" s="124"/>
      <c r="MY89" s="34"/>
      <c r="MZ89" s="33"/>
      <c r="NA89" s="33"/>
      <c r="NB89" s="124"/>
      <c r="NC89" s="52">
        <f t="shared" si="10"/>
        <v>138300</v>
      </c>
      <c r="ND89" s="52">
        <f t="shared" si="10"/>
        <v>138300</v>
      </c>
      <c r="NE89" s="52">
        <f t="shared" si="10"/>
        <v>99677.22</v>
      </c>
      <c r="NF89" s="53"/>
      <c r="NG89" s="33"/>
      <c r="NH89" s="33"/>
      <c r="NI89" s="127"/>
      <c r="NJ89" s="34"/>
      <c r="NK89" s="33"/>
      <c r="NL89" s="33"/>
      <c r="NM89" s="127"/>
      <c r="NN89" s="33"/>
      <c r="NO89" s="33"/>
      <c r="NP89" s="33"/>
      <c r="NQ89" s="127"/>
      <c r="NR89" s="34"/>
      <c r="NS89" s="34"/>
      <c r="NT89" s="34"/>
      <c r="NU89" s="127"/>
      <c r="NV89" s="34"/>
      <c r="NW89" s="33"/>
      <c r="NX89" s="33"/>
      <c r="NY89" s="127"/>
      <c r="NZ89" s="34"/>
      <c r="OA89" s="34"/>
      <c r="OB89" s="33"/>
      <c r="OC89" s="127"/>
      <c r="OD89" s="34"/>
      <c r="OE89" s="34"/>
      <c r="OF89" s="33"/>
      <c r="OG89" s="127"/>
      <c r="OH89" s="34"/>
      <c r="OI89" s="34"/>
      <c r="OJ89" s="33"/>
      <c r="OK89" s="127"/>
      <c r="OL89" s="34"/>
      <c r="OM89" s="34"/>
      <c r="ON89" s="32"/>
      <c r="OO89" s="127"/>
      <c r="OP89" s="34"/>
      <c r="OQ89" s="34"/>
      <c r="OR89" s="34"/>
      <c r="OS89" s="127"/>
      <c r="OT89" s="34"/>
      <c r="OU89" s="34"/>
      <c r="OV89" s="32"/>
      <c r="OW89" s="127"/>
      <c r="OX89" s="34"/>
      <c r="OY89" s="34"/>
      <c r="OZ89" s="33"/>
      <c r="PA89" s="127"/>
      <c r="PB89" s="34"/>
      <c r="PC89" s="34"/>
      <c r="PD89" s="33"/>
      <c r="PE89" s="127"/>
      <c r="PF89" s="34"/>
      <c r="PG89" s="34"/>
      <c r="PH89" s="33"/>
      <c r="PI89" s="127"/>
      <c r="PJ89" s="34"/>
      <c r="PK89" s="33"/>
      <c r="PL89" s="32"/>
      <c r="PM89" s="127"/>
      <c r="PN89" s="34"/>
      <c r="PO89" s="33"/>
      <c r="PP89" s="33"/>
      <c r="PQ89" s="127"/>
      <c r="PR89" s="34">
        <v>138300</v>
      </c>
      <c r="PS89" s="34">
        <v>138300</v>
      </c>
      <c r="PT89" s="34">
        <v>99677.22</v>
      </c>
      <c r="PU89" s="127"/>
      <c r="PV89" s="34"/>
      <c r="PW89" s="34"/>
      <c r="PX89" s="33"/>
      <c r="PY89" s="124"/>
      <c r="PZ89" s="55">
        <f t="shared" si="11"/>
        <v>0</v>
      </c>
      <c r="QA89" s="55">
        <f t="shared" si="11"/>
        <v>0</v>
      </c>
      <c r="QB89" s="55">
        <f t="shared" si="11"/>
        <v>0</v>
      </c>
      <c r="QC89" s="53"/>
      <c r="QD89" s="53"/>
      <c r="QE89" s="32"/>
      <c r="QF89" s="127"/>
      <c r="QG89" s="34"/>
      <c r="QH89" s="34"/>
      <c r="QI89" s="34"/>
      <c r="QJ89" s="124"/>
      <c r="QK89" s="56"/>
      <c r="QL89" s="63"/>
      <c r="QM89" s="32"/>
      <c r="QN89" s="127"/>
      <c r="QO89" s="50"/>
      <c r="QP89" s="50"/>
      <c r="QQ89" s="50"/>
      <c r="QR89" s="120"/>
      <c r="QS89" s="34"/>
      <c r="QT89" s="34"/>
      <c r="QU89" s="34"/>
      <c r="QV89" s="124"/>
      <c r="QW89" s="34"/>
      <c r="QX89" s="34"/>
      <c r="QY89" s="32"/>
      <c r="QZ89" s="124"/>
      <c r="RA89" s="53"/>
      <c r="RB89" s="53"/>
      <c r="RC89" s="53"/>
      <c r="RD89" s="120"/>
      <c r="RE89" s="40"/>
      <c r="RF89" s="40"/>
      <c r="RG89" s="40"/>
      <c r="RH89" s="120"/>
      <c r="RI89" s="40"/>
      <c r="RJ89" s="40"/>
      <c r="RK89" s="40"/>
      <c r="RL89" s="120"/>
      <c r="RM89" s="40"/>
      <c r="RN89" s="33"/>
      <c r="RO89" s="32"/>
      <c r="RP89" s="124"/>
      <c r="RQ89" s="34"/>
      <c r="RR89" s="34"/>
      <c r="RS89" s="32"/>
      <c r="RT89" s="124"/>
      <c r="RU89" s="40"/>
      <c r="RV89" s="40"/>
      <c r="RW89" s="40"/>
      <c r="RX89" s="120"/>
      <c r="RY89" s="40"/>
      <c r="RZ89" s="40"/>
      <c r="SA89" s="32"/>
      <c r="SB89" s="124"/>
      <c r="SC89" s="40"/>
      <c r="SD89" s="40"/>
      <c r="SE89" s="32"/>
      <c r="SF89" s="124"/>
      <c r="SG89" s="40"/>
      <c r="SH89" s="40"/>
      <c r="SI89" s="32"/>
      <c r="SJ89" s="119"/>
      <c r="SK89" s="58"/>
      <c r="SL89" s="58"/>
      <c r="SM89" s="58"/>
      <c r="SN89" s="59"/>
      <c r="SO89" s="59"/>
      <c r="SP89" s="58"/>
      <c r="SQ89" s="58"/>
      <c r="SR89" s="58"/>
      <c r="SS89" s="58"/>
      <c r="ST89" s="58"/>
      <c r="SU89" s="58"/>
      <c r="SV89" s="58"/>
      <c r="SW89" s="58"/>
      <c r="SX89" s="58"/>
      <c r="SY89" s="58"/>
      <c r="SZ89" s="58"/>
      <c r="TA89" s="58"/>
      <c r="TB89" s="58"/>
      <c r="TC89" s="58"/>
      <c r="TD89" s="59"/>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5"/>
      <c r="WI89" s="5"/>
      <c r="WJ89" s="5"/>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row>
    <row r="90" spans="1:909" ht="25.5" x14ac:dyDescent="0.25">
      <c r="A90" s="17" t="s">
        <v>445</v>
      </c>
      <c r="B90" s="30">
        <f t="shared" si="7"/>
        <v>163631758.65000001</v>
      </c>
      <c r="C90" s="30">
        <f t="shared" si="7"/>
        <v>163631758.65000001</v>
      </c>
      <c r="D90" s="30">
        <f t="shared" si="7"/>
        <v>109404450.5</v>
      </c>
      <c r="E90" s="31">
        <f t="shared" si="8"/>
        <v>76324983.450000003</v>
      </c>
      <c r="F90" s="31">
        <f t="shared" si="8"/>
        <v>76324983.450000003</v>
      </c>
      <c r="G90" s="31">
        <f t="shared" si="8"/>
        <v>56744508.450000003</v>
      </c>
      <c r="H90" s="36">
        <v>58645400</v>
      </c>
      <c r="I90" s="36">
        <v>58645400</v>
      </c>
      <c r="J90" s="33">
        <v>43984052</v>
      </c>
      <c r="K90" s="124"/>
      <c r="L90" s="34"/>
      <c r="M90" s="34"/>
      <c r="N90" s="34"/>
      <c r="O90" s="124"/>
      <c r="P90" s="36">
        <v>17679583.449999999</v>
      </c>
      <c r="Q90" s="36">
        <v>17679583.449999999</v>
      </c>
      <c r="R90" s="60">
        <v>12760456.449999999</v>
      </c>
      <c r="S90" s="124"/>
      <c r="T90" s="34"/>
      <c r="U90" s="34"/>
      <c r="V90" s="34"/>
      <c r="W90" s="124"/>
      <c r="X90" s="38">
        <f t="shared" si="9"/>
        <v>46761485.329999998</v>
      </c>
      <c r="Y90" s="38">
        <f t="shared" si="9"/>
        <v>46761485.329999998</v>
      </c>
      <c r="Z90" s="38">
        <f t="shared" si="9"/>
        <v>21684496.860000003</v>
      </c>
      <c r="AA90" s="32"/>
      <c r="AB90" s="33"/>
      <c r="AC90" s="33"/>
      <c r="AD90" s="124"/>
      <c r="AE90" s="34"/>
      <c r="AF90" s="33"/>
      <c r="AG90" s="33"/>
      <c r="AH90" s="124"/>
      <c r="AI90" s="33"/>
      <c r="AJ90" s="33"/>
      <c r="AK90" s="33"/>
      <c r="AL90" s="124"/>
      <c r="AM90" s="33"/>
      <c r="AN90" s="33"/>
      <c r="AO90" s="33"/>
      <c r="AP90" s="124"/>
      <c r="AQ90" s="34"/>
      <c r="AR90" s="34"/>
      <c r="AS90" s="34"/>
      <c r="AT90" s="124"/>
      <c r="AU90" s="33">
        <v>28353273.300000001</v>
      </c>
      <c r="AV90" s="33">
        <v>28353273.300000001</v>
      </c>
      <c r="AW90" s="33">
        <v>13568074.560000001</v>
      </c>
      <c r="AX90" s="124"/>
      <c r="AY90" s="34"/>
      <c r="AZ90" s="34"/>
      <c r="BA90" s="34"/>
      <c r="BB90" s="124"/>
      <c r="BC90" s="33">
        <v>3300000</v>
      </c>
      <c r="BD90" s="33">
        <v>3300000</v>
      </c>
      <c r="BE90" s="33">
        <v>0</v>
      </c>
      <c r="BF90" s="124"/>
      <c r="BG90" s="33"/>
      <c r="BH90" s="33"/>
      <c r="BI90" s="33"/>
      <c r="BJ90" s="124"/>
      <c r="BK90" s="34"/>
      <c r="BL90" s="34"/>
      <c r="BM90" s="34"/>
      <c r="BN90" s="124"/>
      <c r="BO90" s="33">
        <v>2903709.6</v>
      </c>
      <c r="BP90" s="33">
        <v>2903709.6</v>
      </c>
      <c r="BQ90" s="61">
        <v>2010139.05</v>
      </c>
      <c r="BR90" s="124"/>
      <c r="BS90" s="34">
        <v>1945417.5</v>
      </c>
      <c r="BT90" s="34">
        <v>1945417.5</v>
      </c>
      <c r="BU90" s="34">
        <v>1204680.58</v>
      </c>
      <c r="BV90" s="124"/>
      <c r="BW90" s="34">
        <v>178920</v>
      </c>
      <c r="BX90" s="34">
        <v>178920</v>
      </c>
      <c r="BY90" s="34">
        <v>178920</v>
      </c>
      <c r="BZ90" s="124"/>
      <c r="CA90" s="34"/>
      <c r="CB90" s="34"/>
      <c r="CC90" s="34"/>
      <c r="CD90" s="124"/>
      <c r="CE90" s="62"/>
      <c r="CF90" s="62"/>
      <c r="CG90" s="33"/>
      <c r="CH90" s="124"/>
      <c r="CI90" s="33"/>
      <c r="CJ90" s="33"/>
      <c r="CK90" s="33"/>
      <c r="CL90" s="124"/>
      <c r="CM90" s="34"/>
      <c r="CN90" s="34"/>
      <c r="CO90" s="34"/>
      <c r="CP90" s="119"/>
      <c r="CQ90" s="34"/>
      <c r="CR90" s="34"/>
      <c r="CS90" s="34"/>
      <c r="CT90" s="119"/>
      <c r="CU90" s="34">
        <v>1423298</v>
      </c>
      <c r="CV90" s="33">
        <v>1423298</v>
      </c>
      <c r="CW90" s="33">
        <v>1067473.5</v>
      </c>
      <c r="CX90" s="124"/>
      <c r="CY90" s="41"/>
      <c r="CZ90" s="41"/>
      <c r="DA90" s="33"/>
      <c r="DB90" s="124"/>
      <c r="DC90" s="34">
        <v>2809151.2</v>
      </c>
      <c r="DD90" s="33">
        <v>2809151.2</v>
      </c>
      <c r="DE90" s="32">
        <v>2809151.2</v>
      </c>
      <c r="DF90" s="124"/>
      <c r="DG90" s="34"/>
      <c r="DH90" s="33"/>
      <c r="DI90" s="32"/>
      <c r="DJ90" s="124"/>
      <c r="DK90" s="34"/>
      <c r="DL90" s="33"/>
      <c r="DM90" s="32"/>
      <c r="DN90" s="124"/>
      <c r="DO90" s="33">
        <v>2349006.0099999998</v>
      </c>
      <c r="DP90" s="33">
        <v>2349006.0099999998</v>
      </c>
      <c r="DQ90" s="32">
        <v>0</v>
      </c>
      <c r="DR90" s="124"/>
      <c r="DS90" s="34"/>
      <c r="DT90" s="34"/>
      <c r="DU90" s="34"/>
      <c r="DV90" s="120"/>
      <c r="DW90" s="33"/>
      <c r="DX90" s="33"/>
      <c r="DY90" s="33"/>
      <c r="DZ90" s="124"/>
      <c r="EA90" s="33"/>
      <c r="EB90" s="33"/>
      <c r="EC90" s="33"/>
      <c r="ED90" s="124"/>
      <c r="EE90" s="33"/>
      <c r="EF90" s="33"/>
      <c r="EG90" s="33"/>
      <c r="EH90" s="124"/>
      <c r="EI90" s="32"/>
      <c r="EJ90" s="32"/>
      <c r="EK90" s="32"/>
      <c r="EL90" s="124"/>
      <c r="EM90" s="34"/>
      <c r="EN90" s="34"/>
      <c r="EO90" s="34"/>
      <c r="EP90" s="124"/>
      <c r="EQ90" s="34"/>
      <c r="ER90" s="34"/>
      <c r="ES90" s="34"/>
      <c r="ET90" s="120"/>
      <c r="EU90" s="33"/>
      <c r="EV90" s="33"/>
      <c r="EW90" s="33"/>
      <c r="EX90" s="124"/>
      <c r="EY90" s="34"/>
      <c r="EZ90" s="34"/>
      <c r="FA90" s="34"/>
      <c r="FB90" s="124"/>
      <c r="FC90" s="33"/>
      <c r="FD90" s="33"/>
      <c r="FE90" s="32"/>
      <c r="FF90" s="124"/>
      <c r="FG90" s="40"/>
      <c r="FH90" s="40"/>
      <c r="FI90" s="40"/>
      <c r="FJ90" s="124"/>
      <c r="FK90" s="40">
        <v>431484.64</v>
      </c>
      <c r="FL90" s="40">
        <v>431484.64</v>
      </c>
      <c r="FM90" s="40">
        <v>431484.64</v>
      </c>
      <c r="FN90" s="124"/>
      <c r="FO90" s="33"/>
      <c r="FP90" s="33"/>
      <c r="FQ90" s="32"/>
      <c r="FR90" s="124"/>
      <c r="FS90" s="33"/>
      <c r="FT90" s="33"/>
      <c r="FU90" s="33"/>
      <c r="FV90" s="124"/>
      <c r="FW90" s="34"/>
      <c r="FX90" s="34"/>
      <c r="FY90" s="39"/>
      <c r="FZ90" s="124"/>
      <c r="GA90" s="33">
        <v>3061488.37</v>
      </c>
      <c r="GB90" s="33">
        <v>3061488.37</v>
      </c>
      <c r="GC90" s="32">
        <v>408842.35</v>
      </c>
      <c r="GD90" s="124"/>
      <c r="GE90" s="32"/>
      <c r="GF90" s="32"/>
      <c r="GG90" s="32"/>
      <c r="GH90" s="124"/>
      <c r="GI90" s="62"/>
      <c r="GJ90" s="62"/>
      <c r="GK90" s="32"/>
      <c r="GL90" s="130"/>
      <c r="GM90" s="33"/>
      <c r="GN90" s="33"/>
      <c r="GO90" s="33"/>
      <c r="GP90" s="124"/>
      <c r="GQ90" s="40"/>
      <c r="GR90" s="37"/>
      <c r="GS90" s="32"/>
      <c r="GT90" s="124"/>
      <c r="GU90" s="45"/>
      <c r="GV90" s="46"/>
      <c r="GW90" s="32"/>
      <c r="GX90" s="130"/>
      <c r="GY90" s="33"/>
      <c r="GZ90" s="33"/>
      <c r="HA90" s="33"/>
      <c r="HB90" s="130"/>
      <c r="HC90" s="34"/>
      <c r="HD90" s="34"/>
      <c r="HE90" s="34"/>
      <c r="HF90" s="124"/>
      <c r="HG90" s="33"/>
      <c r="HH90" s="33"/>
      <c r="HI90" s="33"/>
      <c r="HJ90" s="124"/>
      <c r="HK90" s="33">
        <v>5736.71</v>
      </c>
      <c r="HL90" s="33">
        <v>5736.71</v>
      </c>
      <c r="HM90" s="32">
        <v>5730.98</v>
      </c>
      <c r="HN90" s="124"/>
      <c r="HO90" s="32"/>
      <c r="HP90" s="32"/>
      <c r="HQ90" s="32"/>
      <c r="HR90" s="124"/>
      <c r="HS90" s="34"/>
      <c r="HT90" s="33"/>
      <c r="HU90" s="32"/>
      <c r="HV90" s="124"/>
      <c r="HW90" s="34"/>
      <c r="HX90" s="34"/>
      <c r="HY90" s="34"/>
      <c r="HZ90" s="124"/>
      <c r="IA90" s="34"/>
      <c r="IB90" s="34"/>
      <c r="IC90" s="34"/>
      <c r="ID90" s="119"/>
      <c r="IE90" s="34"/>
      <c r="IF90" s="32"/>
      <c r="IG90" s="32"/>
      <c r="IH90" s="124"/>
      <c r="II90" s="34"/>
      <c r="IJ90" s="74"/>
      <c r="IK90" s="33"/>
      <c r="IL90" s="124"/>
      <c r="IM90" s="33"/>
      <c r="IN90" s="33"/>
      <c r="IO90" s="33"/>
      <c r="IP90" s="124"/>
      <c r="IQ90" s="45"/>
      <c r="IR90" s="46"/>
      <c r="IS90" s="33"/>
      <c r="IT90" s="127"/>
      <c r="IU90" s="33"/>
      <c r="IV90" s="33"/>
      <c r="IW90" s="33"/>
      <c r="IX90" s="124"/>
      <c r="IY90" s="34"/>
      <c r="IZ90" s="33"/>
      <c r="JA90" s="33"/>
      <c r="JB90" s="127"/>
      <c r="JC90" s="34"/>
      <c r="JD90" s="34"/>
      <c r="JE90" s="34"/>
      <c r="JF90" s="124"/>
      <c r="JG90" s="34"/>
      <c r="JH90" s="34"/>
      <c r="JI90" s="33"/>
      <c r="JJ90" s="127"/>
      <c r="JK90" s="34"/>
      <c r="JL90" s="34"/>
      <c r="JM90" s="34"/>
      <c r="JN90" s="127"/>
      <c r="JO90" s="34"/>
      <c r="JP90" s="34"/>
      <c r="JQ90" s="34"/>
      <c r="JR90" s="119"/>
      <c r="JS90" s="33"/>
      <c r="JT90" s="33"/>
      <c r="JU90" s="33"/>
      <c r="JV90" s="127"/>
      <c r="JW90" s="34"/>
      <c r="JX90" s="33"/>
      <c r="JY90" s="33"/>
      <c r="JZ90" s="127"/>
      <c r="KA90" s="34"/>
      <c r="KB90" s="32"/>
      <c r="KC90" s="32"/>
      <c r="KD90" s="127"/>
      <c r="KE90" s="50"/>
      <c r="KF90" s="50"/>
      <c r="KG90" s="50"/>
      <c r="KH90" s="127"/>
      <c r="KI90" s="34"/>
      <c r="KJ90" s="34"/>
      <c r="KK90" s="34"/>
      <c r="KL90" s="127"/>
      <c r="KM90" s="34"/>
      <c r="KN90" s="36"/>
      <c r="KO90" s="32"/>
      <c r="KP90" s="127"/>
      <c r="KQ90" s="50"/>
      <c r="KR90" s="50"/>
      <c r="KS90" s="50"/>
      <c r="KT90" s="127"/>
      <c r="KU90" s="50"/>
      <c r="KV90" s="50"/>
      <c r="KW90" s="50"/>
      <c r="KX90" s="127"/>
      <c r="KY90" s="34"/>
      <c r="KZ90" s="34"/>
      <c r="LA90" s="33"/>
      <c r="LB90" s="127"/>
      <c r="LC90" s="34"/>
      <c r="LD90" s="39"/>
      <c r="LE90" s="34"/>
      <c r="LF90" s="127"/>
      <c r="LG90" s="34"/>
      <c r="LH90" s="34"/>
      <c r="LI90" s="33"/>
      <c r="LJ90" s="127"/>
      <c r="LK90" s="34"/>
      <c r="LL90" s="33"/>
      <c r="LM90" s="32"/>
      <c r="LN90" s="127"/>
      <c r="LO90" s="34"/>
      <c r="LP90" s="33"/>
      <c r="LQ90" s="33"/>
      <c r="LR90" s="127"/>
      <c r="LS90" s="50"/>
      <c r="LT90" s="50"/>
      <c r="LU90" s="50"/>
      <c r="LV90" s="127"/>
      <c r="LW90" s="50"/>
      <c r="LX90" s="50"/>
      <c r="LY90" s="50"/>
      <c r="LZ90" s="127"/>
      <c r="MA90" s="34"/>
      <c r="MB90" s="34"/>
      <c r="MC90" s="34"/>
      <c r="MD90" s="127"/>
      <c r="ME90" s="40"/>
      <c r="MF90" s="50"/>
      <c r="MG90" s="50"/>
      <c r="MH90" s="127"/>
      <c r="MI90" s="40"/>
      <c r="MJ90" s="50"/>
      <c r="MK90" s="50"/>
      <c r="ML90" s="127"/>
      <c r="MM90" s="34"/>
      <c r="MN90" s="34"/>
      <c r="MO90" s="34"/>
      <c r="MP90" s="127"/>
      <c r="MQ90" s="33"/>
      <c r="MR90" s="33"/>
      <c r="MS90" s="33"/>
      <c r="MT90" s="127"/>
      <c r="MU90" s="34"/>
      <c r="MV90" s="34"/>
      <c r="MW90" s="34"/>
      <c r="MX90" s="124"/>
      <c r="MY90" s="34"/>
      <c r="MZ90" s="33"/>
      <c r="NA90" s="33"/>
      <c r="NB90" s="124"/>
      <c r="NC90" s="52">
        <f t="shared" si="10"/>
        <v>37655704.450000003</v>
      </c>
      <c r="ND90" s="52">
        <f t="shared" si="10"/>
        <v>37655704.450000003</v>
      </c>
      <c r="NE90" s="52">
        <f t="shared" si="10"/>
        <v>28555247.869999997</v>
      </c>
      <c r="NF90" s="53">
        <v>24792837.25</v>
      </c>
      <c r="NG90" s="33">
        <v>24792837.25</v>
      </c>
      <c r="NH90" s="33">
        <v>18779518</v>
      </c>
      <c r="NI90" s="127"/>
      <c r="NJ90" s="34"/>
      <c r="NK90" s="32"/>
      <c r="NL90" s="32"/>
      <c r="NM90" s="127"/>
      <c r="NN90" s="32">
        <v>9369360</v>
      </c>
      <c r="NO90" s="32">
        <v>9369360</v>
      </c>
      <c r="NP90" s="32">
        <v>7256670</v>
      </c>
      <c r="NQ90" s="127"/>
      <c r="NR90" s="34">
        <v>843696</v>
      </c>
      <c r="NS90" s="34">
        <v>843696</v>
      </c>
      <c r="NT90" s="34">
        <v>632772</v>
      </c>
      <c r="NU90" s="127"/>
      <c r="NV90" s="34"/>
      <c r="NW90" s="33"/>
      <c r="NX90" s="33"/>
      <c r="NY90" s="127"/>
      <c r="NZ90" s="34">
        <v>214264.6</v>
      </c>
      <c r="OA90" s="34">
        <v>214264.6</v>
      </c>
      <c r="OB90" s="33">
        <v>41500</v>
      </c>
      <c r="OC90" s="127"/>
      <c r="OD90" s="34"/>
      <c r="OE90" s="34"/>
      <c r="OF90" s="33"/>
      <c r="OG90" s="127"/>
      <c r="OH90" s="34">
        <v>89244</v>
      </c>
      <c r="OI90" s="34">
        <v>89244</v>
      </c>
      <c r="OJ90" s="33">
        <v>89244</v>
      </c>
      <c r="OK90" s="127"/>
      <c r="OL90" s="34">
        <v>115749.7</v>
      </c>
      <c r="OM90" s="34">
        <v>115749.7</v>
      </c>
      <c r="ON90" s="32">
        <v>37290.699999999997</v>
      </c>
      <c r="OO90" s="127"/>
      <c r="OP90" s="34">
        <v>500000</v>
      </c>
      <c r="OQ90" s="34">
        <v>500000</v>
      </c>
      <c r="OR90" s="34">
        <v>450000</v>
      </c>
      <c r="OS90" s="127"/>
      <c r="OT90" s="34">
        <v>1050883.74</v>
      </c>
      <c r="OU90" s="34">
        <v>1050883.74</v>
      </c>
      <c r="OV90" s="32">
        <v>740707.44</v>
      </c>
      <c r="OW90" s="127"/>
      <c r="OX90" s="34">
        <v>29820</v>
      </c>
      <c r="OY90" s="34">
        <v>29820</v>
      </c>
      <c r="OZ90" s="33">
        <v>29820</v>
      </c>
      <c r="PA90" s="127"/>
      <c r="PB90" s="34">
        <v>2912.4</v>
      </c>
      <c r="PC90" s="34">
        <v>2912.4</v>
      </c>
      <c r="PD90" s="33">
        <v>2912.4</v>
      </c>
      <c r="PE90" s="127"/>
      <c r="PF90" s="34">
        <v>619936.76</v>
      </c>
      <c r="PG90" s="34">
        <v>619936.76</v>
      </c>
      <c r="PH90" s="33">
        <v>467813.33</v>
      </c>
      <c r="PI90" s="127"/>
      <c r="PJ90" s="34">
        <v>27000</v>
      </c>
      <c r="PK90" s="33">
        <v>27000</v>
      </c>
      <c r="PL90" s="32">
        <v>27000</v>
      </c>
      <c r="PM90" s="127"/>
      <c r="PN90" s="34"/>
      <c r="PO90" s="33"/>
      <c r="PP90" s="33"/>
      <c r="PQ90" s="127"/>
      <c r="PR90" s="34"/>
      <c r="PS90" s="34"/>
      <c r="PT90" s="34"/>
      <c r="PU90" s="127"/>
      <c r="PV90" s="34">
        <v>0</v>
      </c>
      <c r="PW90" s="34">
        <v>0</v>
      </c>
      <c r="PX90" s="33">
        <v>0</v>
      </c>
      <c r="PY90" s="124"/>
      <c r="PZ90" s="55">
        <f t="shared" si="11"/>
        <v>2889585.42</v>
      </c>
      <c r="QA90" s="55">
        <f t="shared" si="11"/>
        <v>2889585.42</v>
      </c>
      <c r="QB90" s="55">
        <f t="shared" si="11"/>
        <v>2420197.3200000003</v>
      </c>
      <c r="QC90" s="53">
        <v>685137.42</v>
      </c>
      <c r="QD90" s="53">
        <v>685137.42</v>
      </c>
      <c r="QE90" s="32">
        <v>424813.33</v>
      </c>
      <c r="QF90" s="127"/>
      <c r="QG90" s="34"/>
      <c r="QH90" s="34"/>
      <c r="QI90" s="34"/>
      <c r="QJ90" s="124"/>
      <c r="QK90" s="56"/>
      <c r="QL90" s="63"/>
      <c r="QM90" s="32"/>
      <c r="QN90" s="127"/>
      <c r="QO90" s="50">
        <v>543928</v>
      </c>
      <c r="QP90" s="50">
        <v>543928</v>
      </c>
      <c r="QQ90" s="50">
        <v>336864</v>
      </c>
      <c r="QR90" s="120"/>
      <c r="QS90" s="34">
        <v>1640520</v>
      </c>
      <c r="QT90" s="34">
        <v>1640520</v>
      </c>
      <c r="QU90" s="34">
        <v>1640419.99</v>
      </c>
      <c r="QV90" s="124"/>
      <c r="QW90" s="34"/>
      <c r="QX90" s="34"/>
      <c r="QY90" s="32"/>
      <c r="QZ90" s="124"/>
      <c r="RA90" s="53"/>
      <c r="RB90" s="53"/>
      <c r="RC90" s="53"/>
      <c r="RD90" s="120"/>
      <c r="RE90" s="40"/>
      <c r="RF90" s="40"/>
      <c r="RG90" s="40"/>
      <c r="RH90" s="120"/>
      <c r="RI90" s="40"/>
      <c r="RJ90" s="40"/>
      <c r="RK90" s="40"/>
      <c r="RL90" s="120"/>
      <c r="RM90" s="40"/>
      <c r="RN90" s="33"/>
      <c r="RO90" s="32"/>
      <c r="RP90" s="124"/>
      <c r="RQ90" s="34"/>
      <c r="RR90" s="34"/>
      <c r="RS90" s="32"/>
      <c r="RT90" s="124"/>
      <c r="RU90" s="40">
        <v>20000</v>
      </c>
      <c r="RV90" s="40">
        <v>20000</v>
      </c>
      <c r="RW90" s="40">
        <v>18100</v>
      </c>
      <c r="RX90" s="120"/>
      <c r="RY90" s="40"/>
      <c r="RZ90" s="40"/>
      <c r="SA90" s="32"/>
      <c r="SB90" s="124"/>
      <c r="SC90" s="40"/>
      <c r="SD90" s="40"/>
      <c r="SE90" s="32"/>
      <c r="SF90" s="124"/>
      <c r="SG90" s="40"/>
      <c r="SH90" s="40"/>
      <c r="SI90" s="32"/>
      <c r="SJ90" s="119"/>
      <c r="SK90" s="58"/>
      <c r="SL90" s="58"/>
      <c r="SM90" s="58"/>
      <c r="SN90" s="59"/>
      <c r="SO90" s="59"/>
      <c r="SP90" s="58"/>
      <c r="SQ90" s="58"/>
      <c r="SR90" s="58"/>
      <c r="SS90" s="58"/>
      <c r="ST90" s="58"/>
      <c r="SU90" s="58"/>
      <c r="SV90" s="58"/>
      <c r="SW90" s="58"/>
      <c r="SX90" s="58"/>
      <c r="SY90" s="58"/>
      <c r="SZ90" s="58"/>
      <c r="TA90" s="58"/>
      <c r="TB90" s="58"/>
      <c r="TC90" s="58"/>
      <c r="TD90" s="59"/>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5"/>
      <c r="WI90" s="5"/>
      <c r="WJ90" s="5"/>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row>
    <row r="91" spans="1:909" x14ac:dyDescent="0.25">
      <c r="A91" s="29" t="s">
        <v>446</v>
      </c>
      <c r="B91" s="30">
        <f t="shared" si="7"/>
        <v>16614895.689999998</v>
      </c>
      <c r="C91" s="30">
        <f t="shared" si="7"/>
        <v>16614895.689999998</v>
      </c>
      <c r="D91" s="30">
        <f t="shared" si="7"/>
        <v>10582154.300000001</v>
      </c>
      <c r="E91" s="31">
        <f t="shared" si="8"/>
        <v>11765216.219999999</v>
      </c>
      <c r="F91" s="31">
        <f t="shared" si="8"/>
        <v>11765216.219999999</v>
      </c>
      <c r="G91" s="31">
        <f t="shared" si="8"/>
        <v>8807591.2200000007</v>
      </c>
      <c r="H91" s="36">
        <v>6876700</v>
      </c>
      <c r="I91" s="36">
        <v>6876700</v>
      </c>
      <c r="J91" s="33">
        <v>5157526</v>
      </c>
      <c r="K91" s="124"/>
      <c r="L91" s="34"/>
      <c r="M91" s="34"/>
      <c r="N91" s="34"/>
      <c r="O91" s="124"/>
      <c r="P91" s="36">
        <v>4888516.22</v>
      </c>
      <c r="Q91" s="36">
        <v>4888516.22</v>
      </c>
      <c r="R91" s="60">
        <v>3650065.22</v>
      </c>
      <c r="S91" s="124"/>
      <c r="T91" s="34"/>
      <c r="U91" s="34"/>
      <c r="V91" s="34"/>
      <c r="W91" s="124"/>
      <c r="X91" s="38">
        <f t="shared" si="9"/>
        <v>4849679.47</v>
      </c>
      <c r="Y91" s="38">
        <f t="shared" si="9"/>
        <v>4849679.47</v>
      </c>
      <c r="Z91" s="38">
        <f t="shared" si="9"/>
        <v>1774563.08</v>
      </c>
      <c r="AA91" s="32"/>
      <c r="AB91" s="33"/>
      <c r="AC91" s="33"/>
      <c r="AD91" s="124"/>
      <c r="AE91" s="34"/>
      <c r="AF91" s="33"/>
      <c r="AG91" s="33"/>
      <c r="AH91" s="124"/>
      <c r="AI91" s="33"/>
      <c r="AJ91" s="33"/>
      <c r="AK91" s="33"/>
      <c r="AL91" s="124"/>
      <c r="AM91" s="33"/>
      <c r="AN91" s="33"/>
      <c r="AO91" s="33"/>
      <c r="AP91" s="124"/>
      <c r="AQ91" s="34"/>
      <c r="AR91" s="34"/>
      <c r="AS91" s="34"/>
      <c r="AT91" s="124"/>
      <c r="AU91" s="33"/>
      <c r="AV91" s="33"/>
      <c r="AW91" s="33"/>
      <c r="AX91" s="124"/>
      <c r="AY91" s="34"/>
      <c r="AZ91" s="34"/>
      <c r="BA91" s="34"/>
      <c r="BB91" s="124"/>
      <c r="BC91" s="33"/>
      <c r="BD91" s="33"/>
      <c r="BE91" s="33"/>
      <c r="BF91" s="124"/>
      <c r="BG91" s="33"/>
      <c r="BH91" s="33"/>
      <c r="BI91" s="33"/>
      <c r="BJ91" s="124"/>
      <c r="BK91" s="34"/>
      <c r="BL91" s="34"/>
      <c r="BM91" s="34"/>
      <c r="BN91" s="124"/>
      <c r="BO91" s="33"/>
      <c r="BP91" s="33"/>
      <c r="BQ91" s="61"/>
      <c r="BR91" s="124"/>
      <c r="BS91" s="34"/>
      <c r="BT91" s="34"/>
      <c r="BU91" s="34"/>
      <c r="BV91" s="124"/>
      <c r="BW91" s="34"/>
      <c r="BX91" s="34"/>
      <c r="BY91" s="34"/>
      <c r="BZ91" s="124"/>
      <c r="CA91" s="34"/>
      <c r="CB91" s="34"/>
      <c r="CC91" s="34"/>
      <c r="CD91" s="124"/>
      <c r="CE91" s="33"/>
      <c r="CF91" s="33"/>
      <c r="CG91" s="33"/>
      <c r="CH91" s="124"/>
      <c r="CI91" s="33"/>
      <c r="CJ91" s="33"/>
      <c r="CK91" s="33"/>
      <c r="CL91" s="124"/>
      <c r="CM91" s="34"/>
      <c r="CN91" s="34"/>
      <c r="CO91" s="34"/>
      <c r="CP91" s="119"/>
      <c r="CQ91" s="34"/>
      <c r="CR91" s="34"/>
      <c r="CS91" s="34"/>
      <c r="CT91" s="119"/>
      <c r="CU91" s="34"/>
      <c r="CV91" s="33"/>
      <c r="CW91" s="33"/>
      <c r="CX91" s="124"/>
      <c r="CY91" s="41"/>
      <c r="CZ91" s="41"/>
      <c r="DA91" s="33"/>
      <c r="DB91" s="124"/>
      <c r="DC91" s="34">
        <v>3940241.26</v>
      </c>
      <c r="DD91" s="33">
        <v>3940241.26</v>
      </c>
      <c r="DE91" s="32">
        <v>1182072.3700000001</v>
      </c>
      <c r="DF91" s="124"/>
      <c r="DG91" s="34"/>
      <c r="DH91" s="33"/>
      <c r="DI91" s="32"/>
      <c r="DJ91" s="124"/>
      <c r="DK91" s="34"/>
      <c r="DL91" s="33"/>
      <c r="DM91" s="32"/>
      <c r="DN91" s="124"/>
      <c r="DO91" s="33"/>
      <c r="DP91" s="33"/>
      <c r="DQ91" s="32"/>
      <c r="DR91" s="124"/>
      <c r="DS91" s="34"/>
      <c r="DT91" s="34"/>
      <c r="DU91" s="34"/>
      <c r="DV91" s="120"/>
      <c r="DW91" s="33"/>
      <c r="DX91" s="33"/>
      <c r="DY91" s="33"/>
      <c r="DZ91" s="124"/>
      <c r="EA91" s="33"/>
      <c r="EB91" s="33"/>
      <c r="EC91" s="33"/>
      <c r="ED91" s="124"/>
      <c r="EE91" s="33"/>
      <c r="EF91" s="33"/>
      <c r="EG91" s="33"/>
      <c r="EH91" s="124"/>
      <c r="EI91" s="32"/>
      <c r="EJ91" s="32"/>
      <c r="EK91" s="32"/>
      <c r="EL91" s="124"/>
      <c r="EM91" s="34"/>
      <c r="EN91" s="34"/>
      <c r="EO91" s="34"/>
      <c r="EP91" s="124"/>
      <c r="EQ91" s="34"/>
      <c r="ER91" s="34"/>
      <c r="ES91" s="34"/>
      <c r="ET91" s="120"/>
      <c r="EU91" s="33"/>
      <c r="EV91" s="33"/>
      <c r="EW91" s="33"/>
      <c r="EX91" s="124"/>
      <c r="EY91" s="34"/>
      <c r="EZ91" s="34"/>
      <c r="FA91" s="34">
        <v>0</v>
      </c>
      <c r="FB91" s="124"/>
      <c r="FC91" s="33"/>
      <c r="FD91" s="33"/>
      <c r="FE91" s="32"/>
      <c r="FF91" s="124"/>
      <c r="FG91" s="40"/>
      <c r="FH91" s="40"/>
      <c r="FI91" s="40"/>
      <c r="FJ91" s="124"/>
      <c r="FK91" s="40"/>
      <c r="FL91" s="40"/>
      <c r="FM91" s="40"/>
      <c r="FN91" s="124"/>
      <c r="FO91" s="33"/>
      <c r="FP91" s="33"/>
      <c r="FQ91" s="32"/>
      <c r="FR91" s="124"/>
      <c r="FS91" s="33"/>
      <c r="FT91" s="33"/>
      <c r="FU91" s="33"/>
      <c r="FV91" s="124"/>
      <c r="FW91" s="34"/>
      <c r="FX91" s="34"/>
      <c r="FY91" s="39"/>
      <c r="FZ91" s="124"/>
      <c r="GA91" s="33"/>
      <c r="GB91" s="33"/>
      <c r="GC91" s="32"/>
      <c r="GD91" s="124"/>
      <c r="GE91" s="32"/>
      <c r="GF91" s="32"/>
      <c r="GG91" s="32"/>
      <c r="GH91" s="124"/>
      <c r="GI91" s="32"/>
      <c r="GJ91" s="32"/>
      <c r="GK91" s="32"/>
      <c r="GL91" s="130"/>
      <c r="GM91" s="33"/>
      <c r="GN91" s="33"/>
      <c r="GO91" s="33"/>
      <c r="GP91" s="124"/>
      <c r="GQ91" s="40"/>
      <c r="GR91" s="37"/>
      <c r="GS91" s="32"/>
      <c r="GT91" s="124"/>
      <c r="GU91" s="45"/>
      <c r="GV91" s="46"/>
      <c r="GW91" s="32"/>
      <c r="GX91" s="130"/>
      <c r="GY91" s="33"/>
      <c r="GZ91" s="33"/>
      <c r="HA91" s="33"/>
      <c r="HB91" s="130"/>
      <c r="HC91" s="34"/>
      <c r="HD91" s="34"/>
      <c r="HE91" s="34"/>
      <c r="HF91" s="124"/>
      <c r="HG91" s="33"/>
      <c r="HH91" s="33"/>
      <c r="HI91" s="33"/>
      <c r="HJ91" s="124"/>
      <c r="HK91" s="33">
        <v>9438.2099999999991</v>
      </c>
      <c r="HL91" s="33">
        <v>9438.2099999999991</v>
      </c>
      <c r="HM91" s="32">
        <v>9438.2099999999991</v>
      </c>
      <c r="HN91" s="124"/>
      <c r="HO91" s="32"/>
      <c r="HP91" s="32"/>
      <c r="HQ91" s="32"/>
      <c r="HR91" s="124"/>
      <c r="HS91" s="34"/>
      <c r="HT91" s="33"/>
      <c r="HU91" s="32"/>
      <c r="HV91" s="124"/>
      <c r="HW91" s="34"/>
      <c r="HX91" s="34"/>
      <c r="HY91" s="34"/>
      <c r="HZ91" s="124"/>
      <c r="IA91" s="34"/>
      <c r="IB91" s="34"/>
      <c r="IC91" s="34"/>
      <c r="ID91" s="119"/>
      <c r="IE91" s="34"/>
      <c r="IF91" s="32"/>
      <c r="IG91" s="32"/>
      <c r="IH91" s="124"/>
      <c r="II91" s="34"/>
      <c r="IJ91" s="33"/>
      <c r="IK91" s="33"/>
      <c r="IL91" s="124"/>
      <c r="IM91" s="33"/>
      <c r="IN91" s="33"/>
      <c r="IO91" s="33"/>
      <c r="IP91" s="124"/>
      <c r="IQ91" s="45"/>
      <c r="IR91" s="46"/>
      <c r="IS91" s="33"/>
      <c r="IT91" s="127"/>
      <c r="IU91" s="33">
        <v>300000</v>
      </c>
      <c r="IV91" s="33">
        <v>300000</v>
      </c>
      <c r="IW91" s="33">
        <v>300000</v>
      </c>
      <c r="IX91" s="124"/>
      <c r="IY91" s="34">
        <v>600000</v>
      </c>
      <c r="IZ91" s="33">
        <v>600000</v>
      </c>
      <c r="JA91" s="33">
        <v>283052.5</v>
      </c>
      <c r="JB91" s="127"/>
      <c r="JC91" s="34"/>
      <c r="JD91" s="34"/>
      <c r="JE91" s="34"/>
      <c r="JF91" s="124"/>
      <c r="JG91" s="34"/>
      <c r="JH91" s="34"/>
      <c r="JI91" s="33"/>
      <c r="JJ91" s="127"/>
      <c r="JK91" s="34"/>
      <c r="JL91" s="34"/>
      <c r="JM91" s="34"/>
      <c r="JN91" s="127"/>
      <c r="JO91" s="34"/>
      <c r="JP91" s="34"/>
      <c r="JQ91" s="34"/>
      <c r="JR91" s="119"/>
      <c r="JS91" s="33"/>
      <c r="JT91" s="33"/>
      <c r="JU91" s="33"/>
      <c r="JV91" s="127"/>
      <c r="JW91" s="34"/>
      <c r="JX91" s="33"/>
      <c r="JY91" s="33"/>
      <c r="JZ91" s="127"/>
      <c r="KA91" s="34"/>
      <c r="KB91" s="32"/>
      <c r="KC91" s="32"/>
      <c r="KD91" s="127"/>
      <c r="KE91" s="50"/>
      <c r="KF91" s="50"/>
      <c r="KG91" s="50"/>
      <c r="KH91" s="127"/>
      <c r="KI91" s="34"/>
      <c r="KJ91" s="34"/>
      <c r="KK91" s="34"/>
      <c r="KL91" s="127"/>
      <c r="KM91" s="34"/>
      <c r="KN91" s="36"/>
      <c r="KO91" s="32"/>
      <c r="KP91" s="127"/>
      <c r="KQ91" s="50"/>
      <c r="KR91" s="50"/>
      <c r="KS91" s="50"/>
      <c r="KT91" s="127"/>
      <c r="KU91" s="50"/>
      <c r="KV91" s="50"/>
      <c r="KW91" s="50"/>
      <c r="KX91" s="127"/>
      <c r="KY91" s="34"/>
      <c r="KZ91" s="34"/>
      <c r="LA91" s="33"/>
      <c r="LB91" s="127"/>
      <c r="LC91" s="34"/>
      <c r="LD91" s="39"/>
      <c r="LE91" s="34"/>
      <c r="LF91" s="127"/>
      <c r="LG91" s="34"/>
      <c r="LH91" s="34"/>
      <c r="LI91" s="33"/>
      <c r="LJ91" s="127"/>
      <c r="LK91" s="34"/>
      <c r="LL91" s="33"/>
      <c r="LM91" s="32"/>
      <c r="LN91" s="127"/>
      <c r="LO91" s="34"/>
      <c r="LP91" s="33"/>
      <c r="LQ91" s="33"/>
      <c r="LR91" s="127"/>
      <c r="LS91" s="50"/>
      <c r="LT91" s="50"/>
      <c r="LU91" s="50"/>
      <c r="LV91" s="127"/>
      <c r="LW91" s="50"/>
      <c r="LX91" s="50"/>
      <c r="LY91" s="50"/>
      <c r="LZ91" s="127"/>
      <c r="MA91" s="34"/>
      <c r="MB91" s="34"/>
      <c r="MC91" s="34"/>
      <c r="MD91" s="127"/>
      <c r="ME91" s="40"/>
      <c r="MF91" s="50"/>
      <c r="MG91" s="50"/>
      <c r="MH91" s="127"/>
      <c r="MI91" s="40"/>
      <c r="MJ91" s="50"/>
      <c r="MK91" s="50"/>
      <c r="ML91" s="127"/>
      <c r="MM91" s="34"/>
      <c r="MN91" s="34"/>
      <c r="MO91" s="34"/>
      <c r="MP91" s="127"/>
      <c r="MQ91" s="33"/>
      <c r="MR91" s="33"/>
      <c r="MS91" s="33"/>
      <c r="MT91" s="127"/>
      <c r="MU91" s="34"/>
      <c r="MV91" s="34"/>
      <c r="MW91" s="34"/>
      <c r="MX91" s="124"/>
      <c r="MY91" s="34"/>
      <c r="MZ91" s="33"/>
      <c r="NA91" s="33"/>
      <c r="NB91" s="124"/>
      <c r="NC91" s="52">
        <f t="shared" si="10"/>
        <v>0</v>
      </c>
      <c r="ND91" s="52">
        <f t="shared" si="10"/>
        <v>0</v>
      </c>
      <c r="NE91" s="52">
        <f t="shared" si="10"/>
        <v>0</v>
      </c>
      <c r="NF91" s="53"/>
      <c r="NG91" s="33"/>
      <c r="NH91" s="33"/>
      <c r="NI91" s="127"/>
      <c r="NJ91" s="34"/>
      <c r="NK91" s="33"/>
      <c r="NL91" s="33"/>
      <c r="NM91" s="127"/>
      <c r="NN91" s="33"/>
      <c r="NO91" s="33"/>
      <c r="NP91" s="33"/>
      <c r="NQ91" s="127"/>
      <c r="NR91" s="34"/>
      <c r="NS91" s="34"/>
      <c r="NT91" s="34"/>
      <c r="NU91" s="127"/>
      <c r="NV91" s="34"/>
      <c r="NW91" s="33"/>
      <c r="NX91" s="33"/>
      <c r="NY91" s="127"/>
      <c r="NZ91" s="34"/>
      <c r="OA91" s="34"/>
      <c r="OB91" s="33"/>
      <c r="OC91" s="127"/>
      <c r="OD91" s="34"/>
      <c r="OE91" s="34"/>
      <c r="OF91" s="33"/>
      <c r="OG91" s="127"/>
      <c r="OH91" s="34"/>
      <c r="OI91" s="34"/>
      <c r="OJ91" s="33"/>
      <c r="OK91" s="127"/>
      <c r="OL91" s="34"/>
      <c r="OM91" s="34"/>
      <c r="ON91" s="32"/>
      <c r="OO91" s="127"/>
      <c r="OP91" s="34"/>
      <c r="OQ91" s="34"/>
      <c r="OR91" s="34"/>
      <c r="OS91" s="127"/>
      <c r="OT91" s="34"/>
      <c r="OU91" s="34"/>
      <c r="OV91" s="32"/>
      <c r="OW91" s="127"/>
      <c r="OX91" s="34"/>
      <c r="OY91" s="34"/>
      <c r="OZ91" s="33"/>
      <c r="PA91" s="127"/>
      <c r="PB91" s="34"/>
      <c r="PC91" s="34"/>
      <c r="PD91" s="33"/>
      <c r="PE91" s="127"/>
      <c r="PF91" s="34"/>
      <c r="PG91" s="34"/>
      <c r="PH91" s="33"/>
      <c r="PI91" s="127"/>
      <c r="PJ91" s="34"/>
      <c r="PK91" s="33"/>
      <c r="PL91" s="32"/>
      <c r="PM91" s="127"/>
      <c r="PN91" s="34"/>
      <c r="PO91" s="33"/>
      <c r="PP91" s="33"/>
      <c r="PQ91" s="127"/>
      <c r="PR91" s="34"/>
      <c r="PS91" s="34"/>
      <c r="PT91" s="34"/>
      <c r="PU91" s="127"/>
      <c r="PV91" s="34"/>
      <c r="PW91" s="34"/>
      <c r="PX91" s="33"/>
      <c r="PY91" s="124"/>
      <c r="PZ91" s="55">
        <f t="shared" si="11"/>
        <v>0</v>
      </c>
      <c r="QA91" s="55">
        <f t="shared" si="11"/>
        <v>0</v>
      </c>
      <c r="QB91" s="55">
        <f t="shared" si="11"/>
        <v>0</v>
      </c>
      <c r="QC91" s="53"/>
      <c r="QD91" s="53"/>
      <c r="QE91" s="32"/>
      <c r="QF91" s="127"/>
      <c r="QG91" s="34"/>
      <c r="QH91" s="34"/>
      <c r="QI91" s="34"/>
      <c r="QJ91" s="124"/>
      <c r="QK91" s="56"/>
      <c r="QL91" s="63"/>
      <c r="QM91" s="32"/>
      <c r="QN91" s="127"/>
      <c r="QO91" s="50"/>
      <c r="QP91" s="50"/>
      <c r="QQ91" s="50"/>
      <c r="QR91" s="120"/>
      <c r="QS91" s="34"/>
      <c r="QT91" s="34"/>
      <c r="QU91" s="34"/>
      <c r="QV91" s="124"/>
      <c r="QW91" s="34"/>
      <c r="QX91" s="34"/>
      <c r="QY91" s="32"/>
      <c r="QZ91" s="124"/>
      <c r="RA91" s="53"/>
      <c r="RB91" s="53"/>
      <c r="RC91" s="53"/>
      <c r="RD91" s="120"/>
      <c r="RE91" s="40"/>
      <c r="RF91" s="40"/>
      <c r="RG91" s="40"/>
      <c r="RH91" s="120"/>
      <c r="RI91" s="40"/>
      <c r="RJ91" s="40"/>
      <c r="RK91" s="40"/>
      <c r="RL91" s="120"/>
      <c r="RM91" s="40"/>
      <c r="RN91" s="33"/>
      <c r="RO91" s="32"/>
      <c r="RP91" s="124"/>
      <c r="RQ91" s="34"/>
      <c r="RR91" s="34"/>
      <c r="RS91" s="32"/>
      <c r="RT91" s="124"/>
      <c r="RU91" s="40"/>
      <c r="RV91" s="40"/>
      <c r="RW91" s="40"/>
      <c r="RX91" s="120"/>
      <c r="RY91" s="40"/>
      <c r="RZ91" s="40"/>
      <c r="SA91" s="32"/>
      <c r="SB91" s="124"/>
      <c r="SC91" s="40"/>
      <c r="SD91" s="40"/>
      <c r="SE91" s="32"/>
      <c r="SF91" s="124"/>
      <c r="SG91" s="40"/>
      <c r="SH91" s="40"/>
      <c r="SI91" s="32"/>
      <c r="SJ91" s="119"/>
      <c r="SK91" s="58"/>
      <c r="SL91" s="58"/>
      <c r="SM91" s="58"/>
      <c r="SN91" s="59"/>
      <c r="SO91" s="59"/>
      <c r="SP91" s="58"/>
      <c r="SQ91" s="58"/>
      <c r="SR91" s="58"/>
      <c r="SS91" s="58"/>
      <c r="ST91" s="58"/>
      <c r="SU91" s="58"/>
      <c r="SV91" s="58"/>
      <c r="SW91" s="58"/>
      <c r="SX91" s="58"/>
      <c r="SY91" s="58"/>
      <c r="SZ91" s="58"/>
      <c r="TA91" s="58"/>
      <c r="TB91" s="58"/>
      <c r="TC91" s="58"/>
      <c r="TD91" s="59"/>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5"/>
      <c r="WI91" s="5"/>
      <c r="WJ91" s="5"/>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row>
    <row r="92" spans="1:909" x14ac:dyDescent="0.25">
      <c r="A92" s="29" t="s">
        <v>447</v>
      </c>
      <c r="B92" s="30">
        <f t="shared" si="7"/>
        <v>4055945.48</v>
      </c>
      <c r="C92" s="30">
        <f t="shared" si="7"/>
        <v>4055945.48</v>
      </c>
      <c r="D92" s="30">
        <f t="shared" si="7"/>
        <v>3117968.02</v>
      </c>
      <c r="E92" s="31">
        <f t="shared" si="8"/>
        <v>2737430.43</v>
      </c>
      <c r="F92" s="31">
        <f t="shared" si="8"/>
        <v>2737430.43</v>
      </c>
      <c r="G92" s="31">
        <f t="shared" si="8"/>
        <v>2034152.43</v>
      </c>
      <c r="H92" s="36">
        <v>2148200</v>
      </c>
      <c r="I92" s="36">
        <v>2148200</v>
      </c>
      <c r="J92" s="33">
        <v>1611152</v>
      </c>
      <c r="K92" s="124"/>
      <c r="L92" s="34"/>
      <c r="M92" s="34"/>
      <c r="N92" s="34"/>
      <c r="O92" s="124"/>
      <c r="P92" s="36">
        <v>589230.43000000005</v>
      </c>
      <c r="Q92" s="36">
        <v>589230.43000000005</v>
      </c>
      <c r="R92" s="60">
        <v>423000.43</v>
      </c>
      <c r="S92" s="124"/>
      <c r="T92" s="34"/>
      <c r="U92" s="34"/>
      <c r="V92" s="34"/>
      <c r="W92" s="124"/>
      <c r="X92" s="38">
        <f t="shared" si="9"/>
        <v>1180215.0499999998</v>
      </c>
      <c r="Y92" s="38">
        <f t="shared" si="9"/>
        <v>1180215.0499999998</v>
      </c>
      <c r="Z92" s="38">
        <f t="shared" si="9"/>
        <v>991605.01</v>
      </c>
      <c r="AA92" s="32"/>
      <c r="AB92" s="33"/>
      <c r="AC92" s="33"/>
      <c r="AD92" s="124"/>
      <c r="AE92" s="34"/>
      <c r="AF92" s="33"/>
      <c r="AG92" s="33"/>
      <c r="AH92" s="124"/>
      <c r="AI92" s="33"/>
      <c r="AJ92" s="33"/>
      <c r="AK92" s="33"/>
      <c r="AL92" s="124"/>
      <c r="AM92" s="33"/>
      <c r="AN92" s="33"/>
      <c r="AO92" s="33"/>
      <c r="AP92" s="124"/>
      <c r="AQ92" s="34"/>
      <c r="AR92" s="34"/>
      <c r="AS92" s="34"/>
      <c r="AT92" s="124"/>
      <c r="AU92" s="33"/>
      <c r="AV92" s="33"/>
      <c r="AW92" s="33"/>
      <c r="AX92" s="124"/>
      <c r="AY92" s="34"/>
      <c r="AZ92" s="34"/>
      <c r="BA92" s="34"/>
      <c r="BB92" s="124"/>
      <c r="BC92" s="33"/>
      <c r="BD92" s="33"/>
      <c r="BE92" s="33"/>
      <c r="BF92" s="124"/>
      <c r="BG92" s="33"/>
      <c r="BH92" s="33"/>
      <c r="BI92" s="33"/>
      <c r="BJ92" s="124"/>
      <c r="BK92" s="34"/>
      <c r="BL92" s="34"/>
      <c r="BM92" s="34"/>
      <c r="BN92" s="124"/>
      <c r="BO92" s="33"/>
      <c r="BP92" s="33"/>
      <c r="BQ92" s="61"/>
      <c r="BR92" s="124"/>
      <c r="BS92" s="34"/>
      <c r="BT92" s="34"/>
      <c r="BU92" s="34"/>
      <c r="BV92" s="124"/>
      <c r="BW92" s="34"/>
      <c r="BX92" s="34"/>
      <c r="BY92" s="34"/>
      <c r="BZ92" s="124"/>
      <c r="CA92" s="34"/>
      <c r="CB92" s="34"/>
      <c r="CC92" s="34"/>
      <c r="CD92" s="124"/>
      <c r="CE92" s="33"/>
      <c r="CF92" s="33"/>
      <c r="CG92" s="33"/>
      <c r="CH92" s="124"/>
      <c r="CI92" s="33"/>
      <c r="CJ92" s="33"/>
      <c r="CK92" s="33"/>
      <c r="CL92" s="124"/>
      <c r="CM92" s="34"/>
      <c r="CN92" s="34"/>
      <c r="CO92" s="34"/>
      <c r="CP92" s="119"/>
      <c r="CQ92" s="34"/>
      <c r="CR92" s="34"/>
      <c r="CS92" s="34"/>
      <c r="CT92" s="119"/>
      <c r="CU92" s="34"/>
      <c r="CV92" s="33"/>
      <c r="CW92" s="33"/>
      <c r="CX92" s="124"/>
      <c r="CY92" s="41"/>
      <c r="CZ92" s="41"/>
      <c r="DA92" s="33"/>
      <c r="DB92" s="124"/>
      <c r="DC92" s="34"/>
      <c r="DD92" s="33"/>
      <c r="DE92" s="32"/>
      <c r="DF92" s="124"/>
      <c r="DG92" s="34"/>
      <c r="DH92" s="33"/>
      <c r="DI92" s="32"/>
      <c r="DJ92" s="124"/>
      <c r="DK92" s="34"/>
      <c r="DL92" s="33"/>
      <c r="DM92" s="32"/>
      <c r="DN92" s="124"/>
      <c r="DO92" s="33"/>
      <c r="DP92" s="33"/>
      <c r="DQ92" s="32"/>
      <c r="DR92" s="124"/>
      <c r="DS92" s="34"/>
      <c r="DT92" s="34"/>
      <c r="DU92" s="34"/>
      <c r="DV92" s="120"/>
      <c r="DW92" s="33"/>
      <c r="DX92" s="33"/>
      <c r="DY92" s="33"/>
      <c r="DZ92" s="124"/>
      <c r="EA92" s="33"/>
      <c r="EB92" s="33"/>
      <c r="EC92" s="33"/>
      <c r="ED92" s="124"/>
      <c r="EE92" s="33"/>
      <c r="EF92" s="33"/>
      <c r="EG92" s="33"/>
      <c r="EH92" s="124"/>
      <c r="EI92" s="32"/>
      <c r="EJ92" s="32"/>
      <c r="EK92" s="32"/>
      <c r="EL92" s="124"/>
      <c r="EM92" s="34"/>
      <c r="EN92" s="34"/>
      <c r="EO92" s="34"/>
      <c r="EP92" s="124"/>
      <c r="EQ92" s="34"/>
      <c r="ER92" s="34"/>
      <c r="ES92" s="34"/>
      <c r="ET92" s="120"/>
      <c r="EU92" s="33"/>
      <c r="EV92" s="33"/>
      <c r="EW92" s="33"/>
      <c r="EX92" s="124"/>
      <c r="EY92" s="34"/>
      <c r="EZ92" s="34"/>
      <c r="FA92" s="34"/>
      <c r="FB92" s="124"/>
      <c r="FC92" s="33"/>
      <c r="FD92" s="33"/>
      <c r="FE92" s="32"/>
      <c r="FF92" s="124"/>
      <c r="FG92" s="40"/>
      <c r="FH92" s="40"/>
      <c r="FI92" s="40"/>
      <c r="FJ92" s="124"/>
      <c r="FK92" s="40"/>
      <c r="FL92" s="40"/>
      <c r="FM92" s="40"/>
      <c r="FN92" s="124"/>
      <c r="FO92" s="33"/>
      <c r="FP92" s="33"/>
      <c r="FQ92" s="32"/>
      <c r="FR92" s="124"/>
      <c r="FS92" s="33"/>
      <c r="FT92" s="33"/>
      <c r="FU92" s="33"/>
      <c r="FV92" s="124"/>
      <c r="FW92" s="34"/>
      <c r="FX92" s="34"/>
      <c r="FY92" s="39"/>
      <c r="FZ92" s="124"/>
      <c r="GA92" s="33"/>
      <c r="GB92" s="33"/>
      <c r="GC92" s="32"/>
      <c r="GD92" s="124"/>
      <c r="GE92" s="32"/>
      <c r="GF92" s="32"/>
      <c r="GG92" s="32"/>
      <c r="GH92" s="124"/>
      <c r="GI92" s="32"/>
      <c r="GJ92" s="32"/>
      <c r="GK92" s="32"/>
      <c r="GL92" s="130"/>
      <c r="GM92" s="33">
        <v>1072688.17</v>
      </c>
      <c r="GN92" s="33">
        <v>1072688.17</v>
      </c>
      <c r="GO92" s="33">
        <v>884078.13</v>
      </c>
      <c r="GP92" s="124"/>
      <c r="GQ92" s="40"/>
      <c r="GR92" s="37"/>
      <c r="GS92" s="32"/>
      <c r="GT92" s="124"/>
      <c r="GU92" s="45"/>
      <c r="GV92" s="46"/>
      <c r="GW92" s="32"/>
      <c r="GX92" s="130"/>
      <c r="GY92" s="33">
        <v>107526.88</v>
      </c>
      <c r="GZ92" s="33">
        <v>107526.88</v>
      </c>
      <c r="HA92" s="33">
        <v>107526.88</v>
      </c>
      <c r="HB92" s="130"/>
      <c r="HC92" s="34"/>
      <c r="HD92" s="34"/>
      <c r="HE92" s="34"/>
      <c r="HF92" s="124"/>
      <c r="HG92" s="33"/>
      <c r="HH92" s="33"/>
      <c r="HI92" s="33"/>
      <c r="HJ92" s="124"/>
      <c r="HK92" s="33"/>
      <c r="HL92" s="33"/>
      <c r="HM92" s="32"/>
      <c r="HN92" s="124"/>
      <c r="HO92" s="32"/>
      <c r="HP92" s="32"/>
      <c r="HQ92" s="32"/>
      <c r="HR92" s="124"/>
      <c r="HS92" s="34"/>
      <c r="HT92" s="33"/>
      <c r="HU92" s="32"/>
      <c r="HV92" s="124"/>
      <c r="HW92" s="34"/>
      <c r="HX92" s="34"/>
      <c r="HY92" s="34"/>
      <c r="HZ92" s="124"/>
      <c r="IA92" s="34"/>
      <c r="IB92" s="34"/>
      <c r="IC92" s="34"/>
      <c r="ID92" s="119"/>
      <c r="IE92" s="34"/>
      <c r="IF92" s="32"/>
      <c r="IG92" s="32"/>
      <c r="IH92" s="124"/>
      <c r="II92" s="34"/>
      <c r="IJ92" s="33"/>
      <c r="IK92" s="33"/>
      <c r="IL92" s="124"/>
      <c r="IM92" s="33"/>
      <c r="IN92" s="33"/>
      <c r="IO92" s="33"/>
      <c r="IP92" s="124"/>
      <c r="IQ92" s="45"/>
      <c r="IR92" s="46"/>
      <c r="IS92" s="33"/>
      <c r="IT92" s="127"/>
      <c r="IU92" s="33"/>
      <c r="IV92" s="33"/>
      <c r="IW92" s="33"/>
      <c r="IX92" s="124"/>
      <c r="IY92" s="34"/>
      <c r="IZ92" s="33"/>
      <c r="JA92" s="33"/>
      <c r="JB92" s="127"/>
      <c r="JC92" s="34"/>
      <c r="JD92" s="34"/>
      <c r="JE92" s="34"/>
      <c r="JF92" s="124"/>
      <c r="JG92" s="34"/>
      <c r="JH92" s="34"/>
      <c r="JI92" s="33"/>
      <c r="JJ92" s="127"/>
      <c r="JK92" s="34"/>
      <c r="JL92" s="34"/>
      <c r="JM92" s="34"/>
      <c r="JN92" s="127"/>
      <c r="JO92" s="34"/>
      <c r="JP92" s="34"/>
      <c r="JQ92" s="34"/>
      <c r="JR92" s="119"/>
      <c r="JS92" s="33"/>
      <c r="JT92" s="33"/>
      <c r="JU92" s="33"/>
      <c r="JV92" s="127"/>
      <c r="JW92" s="34"/>
      <c r="JX92" s="33"/>
      <c r="JY92" s="33"/>
      <c r="JZ92" s="127"/>
      <c r="KA92" s="34"/>
      <c r="KB92" s="32"/>
      <c r="KC92" s="32"/>
      <c r="KD92" s="127"/>
      <c r="KE92" s="50"/>
      <c r="KF92" s="50"/>
      <c r="KG92" s="50"/>
      <c r="KH92" s="127"/>
      <c r="KI92" s="34"/>
      <c r="KJ92" s="34"/>
      <c r="KK92" s="34"/>
      <c r="KL92" s="127"/>
      <c r="KM92" s="34"/>
      <c r="KN92" s="36"/>
      <c r="KO92" s="32"/>
      <c r="KP92" s="127"/>
      <c r="KQ92" s="50"/>
      <c r="KR92" s="50"/>
      <c r="KS92" s="50"/>
      <c r="KT92" s="127"/>
      <c r="KU92" s="50"/>
      <c r="KV92" s="50"/>
      <c r="KW92" s="50"/>
      <c r="KX92" s="127"/>
      <c r="KY92" s="34"/>
      <c r="KZ92" s="34"/>
      <c r="LA92" s="33"/>
      <c r="LB92" s="127"/>
      <c r="LC92" s="34"/>
      <c r="LD92" s="39"/>
      <c r="LE92" s="34"/>
      <c r="LF92" s="127"/>
      <c r="LG92" s="34"/>
      <c r="LH92" s="34"/>
      <c r="LI92" s="33"/>
      <c r="LJ92" s="127"/>
      <c r="LK92" s="34"/>
      <c r="LL92" s="33"/>
      <c r="LM92" s="32"/>
      <c r="LN92" s="127"/>
      <c r="LO92" s="34"/>
      <c r="LP92" s="33"/>
      <c r="LQ92" s="33"/>
      <c r="LR92" s="127"/>
      <c r="LS92" s="50"/>
      <c r="LT92" s="50"/>
      <c r="LU92" s="50"/>
      <c r="LV92" s="127"/>
      <c r="LW92" s="50"/>
      <c r="LX92" s="50"/>
      <c r="LY92" s="50"/>
      <c r="LZ92" s="127"/>
      <c r="MA92" s="34"/>
      <c r="MB92" s="34"/>
      <c r="MC92" s="34"/>
      <c r="MD92" s="127"/>
      <c r="ME92" s="40"/>
      <c r="MF92" s="50"/>
      <c r="MG92" s="50"/>
      <c r="MH92" s="127"/>
      <c r="MI92" s="40"/>
      <c r="MJ92" s="50"/>
      <c r="MK92" s="50"/>
      <c r="ML92" s="127"/>
      <c r="MM92" s="34"/>
      <c r="MN92" s="34"/>
      <c r="MO92" s="34"/>
      <c r="MP92" s="127"/>
      <c r="MQ92" s="33"/>
      <c r="MR92" s="33"/>
      <c r="MS92" s="33"/>
      <c r="MT92" s="127"/>
      <c r="MU92" s="34"/>
      <c r="MV92" s="34"/>
      <c r="MW92" s="34"/>
      <c r="MX92" s="124"/>
      <c r="MY92" s="34"/>
      <c r="MZ92" s="33"/>
      <c r="NA92" s="33"/>
      <c r="NB92" s="124"/>
      <c r="NC92" s="52">
        <f t="shared" si="10"/>
        <v>138300</v>
      </c>
      <c r="ND92" s="52">
        <f t="shared" si="10"/>
        <v>138300</v>
      </c>
      <c r="NE92" s="52">
        <f t="shared" si="10"/>
        <v>92210.58</v>
      </c>
      <c r="NF92" s="53"/>
      <c r="NG92" s="33"/>
      <c r="NH92" s="33"/>
      <c r="NI92" s="127"/>
      <c r="NJ92" s="34"/>
      <c r="NK92" s="33"/>
      <c r="NL92" s="33"/>
      <c r="NM92" s="127"/>
      <c r="NN92" s="33"/>
      <c r="NO92" s="33"/>
      <c r="NP92" s="33"/>
      <c r="NQ92" s="127"/>
      <c r="NR92" s="34"/>
      <c r="NS92" s="34"/>
      <c r="NT92" s="34"/>
      <c r="NU92" s="127"/>
      <c r="NV92" s="34"/>
      <c r="NW92" s="33"/>
      <c r="NX92" s="33"/>
      <c r="NY92" s="127"/>
      <c r="NZ92" s="34"/>
      <c r="OA92" s="34"/>
      <c r="OB92" s="33"/>
      <c r="OC92" s="127"/>
      <c r="OD92" s="34"/>
      <c r="OE92" s="34"/>
      <c r="OF92" s="33"/>
      <c r="OG92" s="127"/>
      <c r="OH92" s="34"/>
      <c r="OI92" s="34"/>
      <c r="OJ92" s="33"/>
      <c r="OK92" s="127"/>
      <c r="OL92" s="34"/>
      <c r="OM92" s="34"/>
      <c r="ON92" s="32"/>
      <c r="OO92" s="127"/>
      <c r="OP92" s="34"/>
      <c r="OQ92" s="34"/>
      <c r="OR92" s="34"/>
      <c r="OS92" s="127"/>
      <c r="OT92" s="34"/>
      <c r="OU92" s="34"/>
      <c r="OV92" s="32"/>
      <c r="OW92" s="127"/>
      <c r="OX92" s="34"/>
      <c r="OY92" s="34"/>
      <c r="OZ92" s="33"/>
      <c r="PA92" s="127"/>
      <c r="PB92" s="34"/>
      <c r="PC92" s="34"/>
      <c r="PD92" s="33"/>
      <c r="PE92" s="127"/>
      <c r="PF92" s="34"/>
      <c r="PG92" s="34"/>
      <c r="PH92" s="33"/>
      <c r="PI92" s="127"/>
      <c r="PJ92" s="34"/>
      <c r="PK92" s="33"/>
      <c r="PL92" s="32"/>
      <c r="PM92" s="127"/>
      <c r="PN92" s="34"/>
      <c r="PO92" s="33"/>
      <c r="PP92" s="33"/>
      <c r="PQ92" s="127"/>
      <c r="PR92" s="34">
        <v>138300</v>
      </c>
      <c r="PS92" s="34">
        <v>138300</v>
      </c>
      <c r="PT92" s="34">
        <v>92210.58</v>
      </c>
      <c r="PU92" s="127"/>
      <c r="PV92" s="34"/>
      <c r="PW92" s="34"/>
      <c r="PX92" s="33"/>
      <c r="PY92" s="124"/>
      <c r="PZ92" s="55">
        <f t="shared" si="11"/>
        <v>0</v>
      </c>
      <c r="QA92" s="55">
        <f t="shared" si="11"/>
        <v>0</v>
      </c>
      <c r="QB92" s="55">
        <f t="shared" si="11"/>
        <v>0</v>
      </c>
      <c r="QC92" s="53"/>
      <c r="QD92" s="53"/>
      <c r="QE92" s="32"/>
      <c r="QF92" s="127"/>
      <c r="QG92" s="34"/>
      <c r="QH92" s="34"/>
      <c r="QI92" s="34"/>
      <c r="QJ92" s="124"/>
      <c r="QK92" s="56"/>
      <c r="QL92" s="63"/>
      <c r="QM92" s="32"/>
      <c r="QN92" s="127"/>
      <c r="QO92" s="50"/>
      <c r="QP92" s="50"/>
      <c r="QQ92" s="50"/>
      <c r="QR92" s="120"/>
      <c r="QS92" s="34"/>
      <c r="QT92" s="34"/>
      <c r="QU92" s="34"/>
      <c r="QV92" s="124"/>
      <c r="QW92" s="34"/>
      <c r="QX92" s="34"/>
      <c r="QY92" s="32"/>
      <c r="QZ92" s="124"/>
      <c r="RA92" s="53"/>
      <c r="RB92" s="53"/>
      <c r="RC92" s="53"/>
      <c r="RD92" s="120"/>
      <c r="RE92" s="40"/>
      <c r="RF92" s="40"/>
      <c r="RG92" s="40"/>
      <c r="RH92" s="120"/>
      <c r="RI92" s="40"/>
      <c r="RJ92" s="40"/>
      <c r="RK92" s="40"/>
      <c r="RL92" s="120"/>
      <c r="RM92" s="40"/>
      <c r="RN92" s="33"/>
      <c r="RO92" s="32"/>
      <c r="RP92" s="124"/>
      <c r="RQ92" s="34"/>
      <c r="RR92" s="34"/>
      <c r="RS92" s="32"/>
      <c r="RT92" s="124"/>
      <c r="RU92" s="40"/>
      <c r="RV92" s="40"/>
      <c r="RW92" s="40"/>
      <c r="RX92" s="120"/>
      <c r="RY92" s="40"/>
      <c r="RZ92" s="40"/>
      <c r="SA92" s="32"/>
      <c r="SB92" s="124"/>
      <c r="SC92" s="40"/>
      <c r="SD92" s="40"/>
      <c r="SE92" s="32"/>
      <c r="SF92" s="124"/>
      <c r="SG92" s="40"/>
      <c r="SH92" s="40"/>
      <c r="SI92" s="32"/>
      <c r="SJ92" s="119"/>
      <c r="SK92" s="58"/>
      <c r="SL92" s="58"/>
      <c r="SM92" s="58"/>
      <c r="SN92" s="59"/>
      <c r="SO92" s="59"/>
      <c r="SP92" s="58"/>
      <c r="SQ92" s="58"/>
      <c r="SR92" s="58"/>
      <c r="SS92" s="58"/>
      <c r="ST92" s="58"/>
      <c r="SU92" s="58"/>
      <c r="SV92" s="58"/>
      <c r="SW92" s="58"/>
      <c r="SX92" s="58"/>
      <c r="SY92" s="58"/>
      <c r="SZ92" s="58"/>
      <c r="TA92" s="58"/>
      <c r="TB92" s="58"/>
      <c r="TC92" s="58"/>
      <c r="TD92" s="59"/>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5"/>
      <c r="WI92" s="5"/>
      <c r="WJ92" s="5"/>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row>
    <row r="93" spans="1:909" x14ac:dyDescent="0.25">
      <c r="A93" s="29" t="s">
        <v>448</v>
      </c>
      <c r="B93" s="30">
        <f t="shared" si="7"/>
        <v>20525677.710000001</v>
      </c>
      <c r="C93" s="30">
        <f t="shared" si="7"/>
        <v>20525677.710000001</v>
      </c>
      <c r="D93" s="30">
        <f t="shared" si="7"/>
        <v>15536085.17</v>
      </c>
      <c r="E93" s="31">
        <f t="shared" si="8"/>
        <v>19444900.93</v>
      </c>
      <c r="F93" s="31">
        <f t="shared" si="8"/>
        <v>19444900.93</v>
      </c>
      <c r="G93" s="31">
        <f t="shared" si="8"/>
        <v>14504053.93</v>
      </c>
      <c r="H93" s="36">
        <v>13412500</v>
      </c>
      <c r="I93" s="36">
        <v>13412500</v>
      </c>
      <c r="J93" s="33">
        <v>10059376</v>
      </c>
      <c r="K93" s="124"/>
      <c r="L93" s="34"/>
      <c r="M93" s="34"/>
      <c r="N93" s="34"/>
      <c r="O93" s="124"/>
      <c r="P93" s="36">
        <v>6032400.9299999997</v>
      </c>
      <c r="Q93" s="36">
        <v>6032400.9299999997</v>
      </c>
      <c r="R93" s="60">
        <v>4444677.93</v>
      </c>
      <c r="S93" s="124"/>
      <c r="T93" s="34"/>
      <c r="U93" s="34"/>
      <c r="V93" s="34"/>
      <c r="W93" s="124"/>
      <c r="X93" s="38">
        <f t="shared" si="9"/>
        <v>942476.78</v>
      </c>
      <c r="Y93" s="38">
        <f t="shared" si="9"/>
        <v>942476.78</v>
      </c>
      <c r="Z93" s="38">
        <f t="shared" si="9"/>
        <v>942476.78</v>
      </c>
      <c r="AA93" s="32"/>
      <c r="AB93" s="33"/>
      <c r="AC93" s="33"/>
      <c r="AD93" s="124"/>
      <c r="AE93" s="34"/>
      <c r="AF93" s="33"/>
      <c r="AG93" s="33"/>
      <c r="AH93" s="124"/>
      <c r="AI93" s="33"/>
      <c r="AJ93" s="33"/>
      <c r="AK93" s="33"/>
      <c r="AL93" s="124"/>
      <c r="AM93" s="33"/>
      <c r="AN93" s="33"/>
      <c r="AO93" s="33"/>
      <c r="AP93" s="124"/>
      <c r="AQ93" s="34"/>
      <c r="AR93" s="34"/>
      <c r="AS93" s="34"/>
      <c r="AT93" s="124"/>
      <c r="AU93" s="33"/>
      <c r="AV93" s="33"/>
      <c r="AW93" s="33"/>
      <c r="AX93" s="124"/>
      <c r="AY93" s="34"/>
      <c r="AZ93" s="34"/>
      <c r="BA93" s="34"/>
      <c r="BB93" s="124"/>
      <c r="BC93" s="33"/>
      <c r="BD93" s="33"/>
      <c r="BE93" s="33"/>
      <c r="BF93" s="124"/>
      <c r="BG93" s="33"/>
      <c r="BH93" s="33"/>
      <c r="BI93" s="33"/>
      <c r="BJ93" s="124"/>
      <c r="BK93" s="34"/>
      <c r="BL93" s="34"/>
      <c r="BM93" s="34"/>
      <c r="BN93" s="124"/>
      <c r="BO93" s="33"/>
      <c r="BP93" s="33"/>
      <c r="BQ93" s="61"/>
      <c r="BR93" s="124"/>
      <c r="BS93" s="34"/>
      <c r="BT93" s="34"/>
      <c r="BU93" s="34"/>
      <c r="BV93" s="124"/>
      <c r="BW93" s="34"/>
      <c r="BX93" s="34"/>
      <c r="BY93" s="34"/>
      <c r="BZ93" s="124"/>
      <c r="CA93" s="34"/>
      <c r="CB93" s="34"/>
      <c r="CC93" s="34"/>
      <c r="CD93" s="124"/>
      <c r="CE93" s="33"/>
      <c r="CF93" s="33"/>
      <c r="CG93" s="33"/>
      <c r="CH93" s="124"/>
      <c r="CI93" s="33"/>
      <c r="CJ93" s="33"/>
      <c r="CK93" s="33"/>
      <c r="CL93" s="124"/>
      <c r="CM93" s="34"/>
      <c r="CN93" s="34"/>
      <c r="CO93" s="34"/>
      <c r="CP93" s="119"/>
      <c r="CQ93" s="34"/>
      <c r="CR93" s="34"/>
      <c r="CS93" s="34"/>
      <c r="CT93" s="119"/>
      <c r="CU93" s="34"/>
      <c r="CV93" s="33"/>
      <c r="CW93" s="33"/>
      <c r="CX93" s="124"/>
      <c r="CY93" s="41"/>
      <c r="CZ93" s="41"/>
      <c r="DA93" s="33"/>
      <c r="DB93" s="124"/>
      <c r="DC93" s="34"/>
      <c r="DD93" s="33"/>
      <c r="DE93" s="32"/>
      <c r="DF93" s="124"/>
      <c r="DG93" s="34"/>
      <c r="DH93" s="33"/>
      <c r="DI93" s="32"/>
      <c r="DJ93" s="124"/>
      <c r="DK93" s="34"/>
      <c r="DL93" s="33"/>
      <c r="DM93" s="32"/>
      <c r="DN93" s="124"/>
      <c r="DO93" s="33"/>
      <c r="DP93" s="33"/>
      <c r="DQ93" s="32"/>
      <c r="DR93" s="124"/>
      <c r="DS93" s="34"/>
      <c r="DT93" s="34"/>
      <c r="DU93" s="34"/>
      <c r="DV93" s="120"/>
      <c r="DW93" s="33"/>
      <c r="DX93" s="33"/>
      <c r="DY93" s="33"/>
      <c r="DZ93" s="124"/>
      <c r="EA93" s="33"/>
      <c r="EB93" s="33"/>
      <c r="EC93" s="33"/>
      <c r="ED93" s="124"/>
      <c r="EE93" s="33"/>
      <c r="EF93" s="33"/>
      <c r="EG93" s="33"/>
      <c r="EH93" s="124"/>
      <c r="EI93" s="32"/>
      <c r="EJ93" s="32"/>
      <c r="EK93" s="32"/>
      <c r="EL93" s="124"/>
      <c r="EM93" s="34"/>
      <c r="EN93" s="34"/>
      <c r="EO93" s="34"/>
      <c r="EP93" s="124"/>
      <c r="EQ93" s="34"/>
      <c r="ER93" s="34"/>
      <c r="ES93" s="34"/>
      <c r="ET93" s="120"/>
      <c r="EU93" s="33">
        <v>834949.9</v>
      </c>
      <c r="EV93" s="33">
        <v>834949.9</v>
      </c>
      <c r="EW93" s="33">
        <v>834949.9</v>
      </c>
      <c r="EX93" s="124"/>
      <c r="EY93" s="34"/>
      <c r="EZ93" s="34"/>
      <c r="FA93" s="34"/>
      <c r="FB93" s="124"/>
      <c r="FC93" s="33"/>
      <c r="FD93" s="33"/>
      <c r="FE93" s="32"/>
      <c r="FF93" s="124"/>
      <c r="FG93" s="40"/>
      <c r="FH93" s="40"/>
      <c r="FI93" s="40"/>
      <c r="FJ93" s="124"/>
      <c r="FK93" s="40"/>
      <c r="FL93" s="40"/>
      <c r="FM93" s="40"/>
      <c r="FN93" s="124"/>
      <c r="FO93" s="33"/>
      <c r="FP93" s="33"/>
      <c r="FQ93" s="32"/>
      <c r="FR93" s="124"/>
      <c r="FS93" s="33"/>
      <c r="FT93" s="33"/>
      <c r="FU93" s="33"/>
      <c r="FV93" s="124"/>
      <c r="FW93" s="34"/>
      <c r="FX93" s="34"/>
      <c r="FY93" s="39"/>
      <c r="FZ93" s="124"/>
      <c r="GA93" s="33"/>
      <c r="GB93" s="33"/>
      <c r="GC93" s="32"/>
      <c r="GD93" s="124"/>
      <c r="GE93" s="32"/>
      <c r="GF93" s="32"/>
      <c r="GG93" s="32"/>
      <c r="GH93" s="124"/>
      <c r="GI93" s="32"/>
      <c r="GJ93" s="32"/>
      <c r="GK93" s="32"/>
      <c r="GL93" s="130"/>
      <c r="GM93" s="33"/>
      <c r="GN93" s="33"/>
      <c r="GO93" s="33"/>
      <c r="GP93" s="124"/>
      <c r="GQ93" s="40"/>
      <c r="GR93" s="37"/>
      <c r="GS93" s="32"/>
      <c r="GT93" s="124"/>
      <c r="GU93" s="45"/>
      <c r="GV93" s="46"/>
      <c r="GW93" s="32"/>
      <c r="GX93" s="130"/>
      <c r="GY93" s="33">
        <v>107526.88</v>
      </c>
      <c r="GZ93" s="33">
        <v>107526.88</v>
      </c>
      <c r="HA93" s="33">
        <v>107526.88</v>
      </c>
      <c r="HB93" s="130"/>
      <c r="HC93" s="34"/>
      <c r="HD93" s="34"/>
      <c r="HE93" s="34"/>
      <c r="HF93" s="124"/>
      <c r="HG93" s="33"/>
      <c r="HH93" s="33"/>
      <c r="HI93" s="33"/>
      <c r="HJ93" s="124"/>
      <c r="HK93" s="33"/>
      <c r="HL93" s="33"/>
      <c r="HM93" s="32"/>
      <c r="HN93" s="124"/>
      <c r="HO93" s="32"/>
      <c r="HP93" s="32"/>
      <c r="HQ93" s="32"/>
      <c r="HR93" s="124"/>
      <c r="HS93" s="34"/>
      <c r="HT93" s="33"/>
      <c r="HU93" s="32"/>
      <c r="HV93" s="124"/>
      <c r="HW93" s="34"/>
      <c r="HX93" s="34"/>
      <c r="HY93" s="34"/>
      <c r="HZ93" s="124"/>
      <c r="IA93" s="34"/>
      <c r="IB93" s="34"/>
      <c r="IC93" s="34"/>
      <c r="ID93" s="119"/>
      <c r="IE93" s="34"/>
      <c r="IF93" s="32"/>
      <c r="IG93" s="32"/>
      <c r="IH93" s="124"/>
      <c r="II93" s="34"/>
      <c r="IJ93" s="33"/>
      <c r="IK93" s="33"/>
      <c r="IL93" s="124"/>
      <c r="IM93" s="33"/>
      <c r="IN93" s="33"/>
      <c r="IO93" s="33"/>
      <c r="IP93" s="124"/>
      <c r="IQ93" s="45"/>
      <c r="IR93" s="46"/>
      <c r="IS93" s="33"/>
      <c r="IT93" s="127"/>
      <c r="IU93" s="33"/>
      <c r="IV93" s="33"/>
      <c r="IW93" s="33"/>
      <c r="IX93" s="124"/>
      <c r="IY93" s="34"/>
      <c r="IZ93" s="33"/>
      <c r="JA93" s="33"/>
      <c r="JB93" s="127"/>
      <c r="JC93" s="34"/>
      <c r="JD93" s="34"/>
      <c r="JE93" s="34"/>
      <c r="JF93" s="124"/>
      <c r="JG93" s="34"/>
      <c r="JH93" s="34"/>
      <c r="JI93" s="33"/>
      <c r="JJ93" s="127"/>
      <c r="JK93" s="34"/>
      <c r="JL93" s="34"/>
      <c r="JM93" s="34"/>
      <c r="JN93" s="127"/>
      <c r="JO93" s="34"/>
      <c r="JP93" s="34"/>
      <c r="JQ93" s="34"/>
      <c r="JR93" s="119"/>
      <c r="JS93" s="33"/>
      <c r="JT93" s="33"/>
      <c r="JU93" s="33"/>
      <c r="JV93" s="127"/>
      <c r="JW93" s="34"/>
      <c r="JX93" s="33"/>
      <c r="JY93" s="33"/>
      <c r="JZ93" s="127"/>
      <c r="KA93" s="34"/>
      <c r="KB93" s="32"/>
      <c r="KC93" s="32"/>
      <c r="KD93" s="127"/>
      <c r="KE93" s="50"/>
      <c r="KF93" s="50"/>
      <c r="KG93" s="50"/>
      <c r="KH93" s="127"/>
      <c r="KI93" s="34"/>
      <c r="KJ93" s="34"/>
      <c r="KK93" s="34"/>
      <c r="KL93" s="127"/>
      <c r="KM93" s="34"/>
      <c r="KN93" s="36"/>
      <c r="KO93" s="32"/>
      <c r="KP93" s="127"/>
      <c r="KQ93" s="50"/>
      <c r="KR93" s="50"/>
      <c r="KS93" s="50"/>
      <c r="KT93" s="127"/>
      <c r="KU93" s="50"/>
      <c r="KV93" s="50"/>
      <c r="KW93" s="50"/>
      <c r="KX93" s="127"/>
      <c r="KY93" s="34"/>
      <c r="KZ93" s="34"/>
      <c r="LA93" s="33"/>
      <c r="LB93" s="127"/>
      <c r="LC93" s="34"/>
      <c r="LD93" s="39"/>
      <c r="LE93" s="34"/>
      <c r="LF93" s="127"/>
      <c r="LG93" s="34"/>
      <c r="LH93" s="34"/>
      <c r="LI93" s="33"/>
      <c r="LJ93" s="127"/>
      <c r="LK93" s="34"/>
      <c r="LL93" s="33"/>
      <c r="LM93" s="32"/>
      <c r="LN93" s="127"/>
      <c r="LO93" s="34"/>
      <c r="LP93" s="33"/>
      <c r="LQ93" s="33"/>
      <c r="LR93" s="127"/>
      <c r="LS93" s="50"/>
      <c r="LT93" s="50"/>
      <c r="LU93" s="50"/>
      <c r="LV93" s="127"/>
      <c r="LW93" s="50"/>
      <c r="LX93" s="50"/>
      <c r="LY93" s="50"/>
      <c r="LZ93" s="127"/>
      <c r="MA93" s="34"/>
      <c r="MB93" s="34"/>
      <c r="MC93" s="34"/>
      <c r="MD93" s="127"/>
      <c r="ME93" s="40"/>
      <c r="MF93" s="50"/>
      <c r="MG93" s="50"/>
      <c r="MH93" s="127"/>
      <c r="MI93" s="40"/>
      <c r="MJ93" s="50"/>
      <c r="MK93" s="50"/>
      <c r="ML93" s="127"/>
      <c r="MM93" s="34"/>
      <c r="MN93" s="34"/>
      <c r="MO93" s="34"/>
      <c r="MP93" s="127"/>
      <c r="MQ93" s="33"/>
      <c r="MR93" s="33"/>
      <c r="MS93" s="33"/>
      <c r="MT93" s="127"/>
      <c r="MU93" s="34"/>
      <c r="MV93" s="34"/>
      <c r="MW93" s="34"/>
      <c r="MX93" s="124"/>
      <c r="MY93" s="34"/>
      <c r="MZ93" s="33"/>
      <c r="NA93" s="33"/>
      <c r="NB93" s="124"/>
      <c r="NC93" s="52">
        <f t="shared" si="10"/>
        <v>138300</v>
      </c>
      <c r="ND93" s="52">
        <f t="shared" si="10"/>
        <v>138300</v>
      </c>
      <c r="NE93" s="52">
        <f t="shared" si="10"/>
        <v>89554.46</v>
      </c>
      <c r="NF93" s="53"/>
      <c r="NG93" s="33"/>
      <c r="NH93" s="33"/>
      <c r="NI93" s="127"/>
      <c r="NJ93" s="34"/>
      <c r="NK93" s="33"/>
      <c r="NL93" s="33"/>
      <c r="NM93" s="127"/>
      <c r="NN93" s="33"/>
      <c r="NO93" s="33"/>
      <c r="NP93" s="33"/>
      <c r="NQ93" s="127"/>
      <c r="NR93" s="34"/>
      <c r="NS93" s="34"/>
      <c r="NT93" s="34"/>
      <c r="NU93" s="127"/>
      <c r="NV93" s="34"/>
      <c r="NW93" s="33"/>
      <c r="NX93" s="33"/>
      <c r="NY93" s="127"/>
      <c r="NZ93" s="34"/>
      <c r="OA93" s="34"/>
      <c r="OB93" s="33"/>
      <c r="OC93" s="127"/>
      <c r="OD93" s="34"/>
      <c r="OE93" s="34"/>
      <c r="OF93" s="33"/>
      <c r="OG93" s="127"/>
      <c r="OH93" s="34"/>
      <c r="OI93" s="34"/>
      <c r="OJ93" s="33"/>
      <c r="OK93" s="127"/>
      <c r="OL93" s="34"/>
      <c r="OM93" s="34"/>
      <c r="ON93" s="32"/>
      <c r="OO93" s="127"/>
      <c r="OP93" s="34"/>
      <c r="OQ93" s="34"/>
      <c r="OR93" s="34"/>
      <c r="OS93" s="127"/>
      <c r="OT93" s="34"/>
      <c r="OU93" s="34"/>
      <c r="OV93" s="32"/>
      <c r="OW93" s="127"/>
      <c r="OX93" s="34"/>
      <c r="OY93" s="34"/>
      <c r="OZ93" s="33"/>
      <c r="PA93" s="127"/>
      <c r="PB93" s="34"/>
      <c r="PC93" s="34"/>
      <c r="PD93" s="33"/>
      <c r="PE93" s="127"/>
      <c r="PF93" s="34"/>
      <c r="PG93" s="34"/>
      <c r="PH93" s="33"/>
      <c r="PI93" s="127"/>
      <c r="PJ93" s="34"/>
      <c r="PK93" s="33"/>
      <c r="PL93" s="32"/>
      <c r="PM93" s="127"/>
      <c r="PN93" s="34"/>
      <c r="PO93" s="33"/>
      <c r="PP93" s="33"/>
      <c r="PQ93" s="127"/>
      <c r="PR93" s="34">
        <v>138300</v>
      </c>
      <c r="PS93" s="34">
        <v>138300</v>
      </c>
      <c r="PT93" s="34">
        <v>89554.46</v>
      </c>
      <c r="PU93" s="127"/>
      <c r="PV93" s="34"/>
      <c r="PW93" s="34"/>
      <c r="PX93" s="33"/>
      <c r="PY93" s="124"/>
      <c r="PZ93" s="55">
        <f t="shared" si="11"/>
        <v>0</v>
      </c>
      <c r="QA93" s="55">
        <f t="shared" si="11"/>
        <v>0</v>
      </c>
      <c r="QB93" s="55">
        <f t="shared" si="11"/>
        <v>0</v>
      </c>
      <c r="QC93" s="53"/>
      <c r="QD93" s="53"/>
      <c r="QE93" s="32"/>
      <c r="QF93" s="127"/>
      <c r="QG93" s="34"/>
      <c r="QH93" s="34"/>
      <c r="QI93" s="34"/>
      <c r="QJ93" s="124"/>
      <c r="QK93" s="56"/>
      <c r="QL93" s="63"/>
      <c r="QM93" s="32"/>
      <c r="QN93" s="127"/>
      <c r="QO93" s="50"/>
      <c r="QP93" s="50"/>
      <c r="QQ93" s="50"/>
      <c r="QR93" s="120"/>
      <c r="QS93" s="34"/>
      <c r="QT93" s="34"/>
      <c r="QU93" s="34"/>
      <c r="QV93" s="124"/>
      <c r="QW93" s="34"/>
      <c r="QX93" s="34"/>
      <c r="QY93" s="32"/>
      <c r="QZ93" s="124"/>
      <c r="RA93" s="53"/>
      <c r="RB93" s="53"/>
      <c r="RC93" s="53"/>
      <c r="RD93" s="120"/>
      <c r="RE93" s="40"/>
      <c r="RF93" s="40"/>
      <c r="RG93" s="40"/>
      <c r="RH93" s="120"/>
      <c r="RI93" s="40"/>
      <c r="RJ93" s="40"/>
      <c r="RK93" s="40"/>
      <c r="RL93" s="120"/>
      <c r="RM93" s="40"/>
      <c r="RN93" s="33"/>
      <c r="RO93" s="32"/>
      <c r="RP93" s="124"/>
      <c r="RQ93" s="34"/>
      <c r="RR93" s="34"/>
      <c r="RS93" s="32"/>
      <c r="RT93" s="124"/>
      <c r="RU93" s="40"/>
      <c r="RV93" s="40"/>
      <c r="RW93" s="40"/>
      <c r="RX93" s="120"/>
      <c r="RY93" s="40"/>
      <c r="RZ93" s="40"/>
      <c r="SA93" s="32"/>
      <c r="SB93" s="124"/>
      <c r="SC93" s="40"/>
      <c r="SD93" s="40"/>
      <c r="SE93" s="32"/>
      <c r="SF93" s="124"/>
      <c r="SG93" s="40"/>
      <c r="SH93" s="40"/>
      <c r="SI93" s="32"/>
      <c r="SJ93" s="119"/>
      <c r="SK93" s="58"/>
      <c r="SL93" s="58"/>
      <c r="SM93" s="58"/>
      <c r="SN93" s="59"/>
      <c r="SO93" s="59"/>
      <c r="SP93" s="58"/>
      <c r="SQ93" s="58"/>
      <c r="SR93" s="58"/>
      <c r="SS93" s="58"/>
      <c r="ST93" s="58"/>
      <c r="SU93" s="58"/>
      <c r="SV93" s="58"/>
      <c r="SW93" s="58"/>
      <c r="SX93" s="58"/>
      <c r="SY93" s="58"/>
      <c r="SZ93" s="58"/>
      <c r="TA93" s="58"/>
      <c r="TB93" s="58"/>
      <c r="TC93" s="58"/>
      <c r="TD93" s="59"/>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5"/>
      <c r="WI93" s="5"/>
      <c r="WJ93" s="5"/>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row>
    <row r="94" spans="1:909" x14ac:dyDescent="0.25">
      <c r="A94" s="17" t="s">
        <v>449</v>
      </c>
      <c r="B94" s="30">
        <f t="shared" si="7"/>
        <v>514667521.86000001</v>
      </c>
      <c r="C94" s="30">
        <f t="shared" si="7"/>
        <v>514667521.86000001</v>
      </c>
      <c r="D94" s="30">
        <f t="shared" si="7"/>
        <v>302581402.52999997</v>
      </c>
      <c r="E94" s="31">
        <f t="shared" si="8"/>
        <v>160542896.06</v>
      </c>
      <c r="F94" s="31">
        <f t="shared" si="8"/>
        <v>160542896.06</v>
      </c>
      <c r="G94" s="31">
        <f t="shared" si="8"/>
        <v>119061608.06</v>
      </c>
      <c r="H94" s="36">
        <v>109469600</v>
      </c>
      <c r="I94" s="36">
        <v>109469600</v>
      </c>
      <c r="J94" s="33">
        <v>82102202</v>
      </c>
      <c r="K94" s="124"/>
      <c r="L94" s="34"/>
      <c r="M94" s="34"/>
      <c r="N94" s="34"/>
      <c r="O94" s="124"/>
      <c r="P94" s="36">
        <v>51073296.060000002</v>
      </c>
      <c r="Q94" s="36">
        <v>51073296.060000002</v>
      </c>
      <c r="R94" s="60">
        <v>36959406.060000002</v>
      </c>
      <c r="S94" s="124"/>
      <c r="T94" s="34"/>
      <c r="U94" s="34"/>
      <c r="V94" s="34"/>
      <c r="W94" s="124"/>
      <c r="X94" s="38">
        <f t="shared" si="9"/>
        <v>152305518.63</v>
      </c>
      <c r="Y94" s="38">
        <f t="shared" si="9"/>
        <v>152305518.63</v>
      </c>
      <c r="Z94" s="38">
        <f t="shared" si="9"/>
        <v>38688784.360000007</v>
      </c>
      <c r="AA94" s="32"/>
      <c r="AB94" s="33"/>
      <c r="AC94" s="33"/>
      <c r="AD94" s="124"/>
      <c r="AE94" s="34"/>
      <c r="AF94" s="33"/>
      <c r="AG94" s="33"/>
      <c r="AH94" s="124"/>
      <c r="AI94" s="33">
        <v>119192</v>
      </c>
      <c r="AJ94" s="33">
        <v>119192</v>
      </c>
      <c r="AK94" s="33">
        <v>119192</v>
      </c>
      <c r="AL94" s="124"/>
      <c r="AM94" s="33">
        <v>70347526.890000001</v>
      </c>
      <c r="AN94" s="33">
        <v>70347526.890000001</v>
      </c>
      <c r="AO94" s="33">
        <v>17808835.050000001</v>
      </c>
      <c r="AP94" s="124"/>
      <c r="AQ94" s="34">
        <v>50440000</v>
      </c>
      <c r="AR94" s="34">
        <v>50440000</v>
      </c>
      <c r="AS94" s="34">
        <v>0</v>
      </c>
      <c r="AT94" s="124"/>
      <c r="AU94" s="33"/>
      <c r="AV94" s="33"/>
      <c r="AW94" s="33"/>
      <c r="AX94" s="124"/>
      <c r="AY94" s="34"/>
      <c r="AZ94" s="34"/>
      <c r="BA94" s="34"/>
      <c r="BB94" s="124"/>
      <c r="BC94" s="33">
        <v>3300000</v>
      </c>
      <c r="BD94" s="33">
        <v>3300000</v>
      </c>
      <c r="BE94" s="33">
        <v>3300000</v>
      </c>
      <c r="BF94" s="124"/>
      <c r="BG94" s="33"/>
      <c r="BH94" s="33"/>
      <c r="BI94" s="33"/>
      <c r="BJ94" s="124"/>
      <c r="BK94" s="34"/>
      <c r="BL94" s="34"/>
      <c r="BM94" s="34"/>
      <c r="BN94" s="124"/>
      <c r="BO94" s="33">
        <v>8000000</v>
      </c>
      <c r="BP94" s="33">
        <v>8000000</v>
      </c>
      <c r="BQ94" s="61">
        <v>5588823.5800000001</v>
      </c>
      <c r="BR94" s="124"/>
      <c r="BS94" s="34">
        <v>12119600</v>
      </c>
      <c r="BT94" s="34">
        <v>12119600</v>
      </c>
      <c r="BU94" s="34">
        <v>6130829.46</v>
      </c>
      <c r="BV94" s="124"/>
      <c r="BW94" s="34">
        <v>745500</v>
      </c>
      <c r="BX94" s="34">
        <v>745500</v>
      </c>
      <c r="BY94" s="34">
        <v>745500</v>
      </c>
      <c r="BZ94" s="124"/>
      <c r="CA94" s="34"/>
      <c r="CB94" s="34"/>
      <c r="CC94" s="34"/>
      <c r="CD94" s="124"/>
      <c r="CE94" s="75"/>
      <c r="CF94" s="75"/>
      <c r="CG94" s="33"/>
      <c r="CH94" s="124"/>
      <c r="CI94" s="33"/>
      <c r="CJ94" s="33"/>
      <c r="CK94" s="33"/>
      <c r="CL94" s="124"/>
      <c r="CM94" s="34"/>
      <c r="CN94" s="34"/>
      <c r="CO94" s="34"/>
      <c r="CP94" s="119"/>
      <c r="CQ94" s="34"/>
      <c r="CR94" s="34"/>
      <c r="CS94" s="34"/>
      <c r="CT94" s="119"/>
      <c r="CU94" s="34"/>
      <c r="CV94" s="33"/>
      <c r="CW94" s="33"/>
      <c r="CX94" s="124"/>
      <c r="CY94" s="41"/>
      <c r="CZ94" s="41"/>
      <c r="DA94" s="33"/>
      <c r="DB94" s="124"/>
      <c r="DC94" s="34">
        <v>6430432.75</v>
      </c>
      <c r="DD94" s="33">
        <v>6430432.75</v>
      </c>
      <c r="DE94" s="32">
        <v>4376258.5599999996</v>
      </c>
      <c r="DF94" s="124"/>
      <c r="DG94" s="34"/>
      <c r="DH94" s="33"/>
      <c r="DI94" s="32"/>
      <c r="DJ94" s="124"/>
      <c r="DK94" s="34"/>
      <c r="DL94" s="33"/>
      <c r="DM94" s="32"/>
      <c r="DN94" s="124"/>
      <c r="DO94" s="33">
        <v>53266.99</v>
      </c>
      <c r="DP94" s="33">
        <v>53266.99</v>
      </c>
      <c r="DQ94" s="32">
        <v>0</v>
      </c>
      <c r="DR94" s="124"/>
      <c r="DS94" s="34"/>
      <c r="DT94" s="34"/>
      <c r="DU94" s="34"/>
      <c r="DV94" s="120"/>
      <c r="DW94" s="33"/>
      <c r="DX94" s="33"/>
      <c r="DY94" s="33"/>
      <c r="DZ94" s="124"/>
      <c r="EA94" s="33"/>
      <c r="EB94" s="33"/>
      <c r="EC94" s="33"/>
      <c r="ED94" s="124"/>
      <c r="EE94" s="33"/>
      <c r="EF94" s="33"/>
      <c r="EG94" s="33"/>
      <c r="EH94" s="124"/>
      <c r="EI94" s="32"/>
      <c r="EJ94" s="32"/>
      <c r="EK94" s="32"/>
      <c r="EL94" s="124"/>
      <c r="EM94" s="34"/>
      <c r="EN94" s="34"/>
      <c r="EO94" s="34"/>
      <c r="EP94" s="124"/>
      <c r="EQ94" s="34"/>
      <c r="ER94" s="34"/>
      <c r="ES94" s="34"/>
      <c r="ET94" s="120"/>
      <c r="EU94" s="33"/>
      <c r="EV94" s="33"/>
      <c r="EW94" s="33"/>
      <c r="EX94" s="124"/>
      <c r="EY94" s="34"/>
      <c r="EZ94" s="34"/>
      <c r="FA94" s="34"/>
      <c r="FB94" s="124"/>
      <c r="FC94" s="33"/>
      <c r="FD94" s="33"/>
      <c r="FE94" s="32"/>
      <c r="FF94" s="124"/>
      <c r="FG94" s="40"/>
      <c r="FH94" s="40"/>
      <c r="FI94" s="40"/>
      <c r="FJ94" s="124"/>
      <c r="FK94" s="40"/>
      <c r="FL94" s="40"/>
      <c r="FM94" s="40"/>
      <c r="FN94" s="124"/>
      <c r="FO94" s="33"/>
      <c r="FP94" s="33"/>
      <c r="FQ94" s="32"/>
      <c r="FR94" s="124"/>
      <c r="FS94" s="33"/>
      <c r="FT94" s="33"/>
      <c r="FU94" s="33"/>
      <c r="FV94" s="124"/>
      <c r="FW94" s="34"/>
      <c r="FX94" s="34"/>
      <c r="FY94" s="39"/>
      <c r="FZ94" s="124"/>
      <c r="GA94" s="33"/>
      <c r="GB94" s="33"/>
      <c r="GC94" s="32"/>
      <c r="GD94" s="124"/>
      <c r="GE94" s="32"/>
      <c r="GF94" s="32"/>
      <c r="GG94" s="32"/>
      <c r="GH94" s="124"/>
      <c r="GI94" s="75"/>
      <c r="GJ94" s="75"/>
      <c r="GK94" s="32"/>
      <c r="GL94" s="130"/>
      <c r="GM94" s="33"/>
      <c r="GN94" s="33"/>
      <c r="GO94" s="33"/>
      <c r="GP94" s="124"/>
      <c r="GQ94" s="40"/>
      <c r="GR94" s="37"/>
      <c r="GS94" s="32"/>
      <c r="GT94" s="124"/>
      <c r="GU94" s="45"/>
      <c r="GV94" s="46"/>
      <c r="GW94" s="32"/>
      <c r="GX94" s="130"/>
      <c r="GY94" s="33"/>
      <c r="GZ94" s="33"/>
      <c r="HA94" s="33"/>
      <c r="HB94" s="130"/>
      <c r="HC94" s="34"/>
      <c r="HD94" s="34"/>
      <c r="HE94" s="34"/>
      <c r="HF94" s="124"/>
      <c r="HG94" s="33"/>
      <c r="HH94" s="33"/>
      <c r="HI94" s="33"/>
      <c r="HJ94" s="124"/>
      <c r="HK94" s="33"/>
      <c r="HL94" s="33"/>
      <c r="HM94" s="32"/>
      <c r="HN94" s="124"/>
      <c r="HO94" s="32"/>
      <c r="HP94" s="32"/>
      <c r="HQ94" s="32"/>
      <c r="HR94" s="124"/>
      <c r="HS94" s="34"/>
      <c r="HT94" s="33"/>
      <c r="HU94" s="32"/>
      <c r="HV94" s="124"/>
      <c r="HW94" s="34"/>
      <c r="HX94" s="34"/>
      <c r="HY94" s="34"/>
      <c r="HZ94" s="124"/>
      <c r="IA94" s="34"/>
      <c r="IB94" s="34"/>
      <c r="IC94" s="34"/>
      <c r="ID94" s="119"/>
      <c r="IE94" s="34"/>
      <c r="IF94" s="32"/>
      <c r="IG94" s="32"/>
      <c r="IH94" s="124"/>
      <c r="II94" s="34"/>
      <c r="IJ94" s="33"/>
      <c r="IK94" s="33"/>
      <c r="IL94" s="124"/>
      <c r="IM94" s="33">
        <v>750000</v>
      </c>
      <c r="IN94" s="33">
        <v>750000</v>
      </c>
      <c r="IO94" s="33">
        <v>619345.71</v>
      </c>
      <c r="IP94" s="124"/>
      <c r="IQ94" s="45"/>
      <c r="IR94" s="46"/>
      <c r="IS94" s="33"/>
      <c r="IT94" s="127"/>
      <c r="IU94" s="33"/>
      <c r="IV94" s="33"/>
      <c r="IW94" s="33"/>
      <c r="IX94" s="124"/>
      <c r="IY94" s="34"/>
      <c r="IZ94" s="33"/>
      <c r="JA94" s="33"/>
      <c r="JB94" s="127"/>
      <c r="JC94" s="34"/>
      <c r="JD94" s="34"/>
      <c r="JE94" s="34"/>
      <c r="JF94" s="124"/>
      <c r="JG94" s="34"/>
      <c r="JH94" s="34"/>
      <c r="JI94" s="33"/>
      <c r="JJ94" s="127"/>
      <c r="JK94" s="34"/>
      <c r="JL94" s="34"/>
      <c r="JM94" s="34"/>
      <c r="JN94" s="127"/>
      <c r="JO94" s="34"/>
      <c r="JP94" s="34"/>
      <c r="JQ94" s="34"/>
      <c r="JR94" s="119"/>
      <c r="JS94" s="33"/>
      <c r="JT94" s="33"/>
      <c r="JU94" s="33"/>
      <c r="JV94" s="127"/>
      <c r="JW94" s="34"/>
      <c r="JX94" s="33"/>
      <c r="JY94" s="33"/>
      <c r="JZ94" s="127"/>
      <c r="KA94" s="34"/>
      <c r="KB94" s="32"/>
      <c r="KC94" s="32"/>
      <c r="KD94" s="127"/>
      <c r="KE94" s="50"/>
      <c r="KF94" s="50"/>
      <c r="KG94" s="50"/>
      <c r="KH94" s="127"/>
      <c r="KI94" s="34"/>
      <c r="KJ94" s="34"/>
      <c r="KK94" s="34"/>
      <c r="KL94" s="127"/>
      <c r="KM94" s="34"/>
      <c r="KN94" s="36"/>
      <c r="KO94" s="32"/>
      <c r="KP94" s="127"/>
      <c r="KQ94" s="50"/>
      <c r="KR94" s="50"/>
      <c r="KS94" s="50"/>
      <c r="KT94" s="127"/>
      <c r="KU94" s="50"/>
      <c r="KV94" s="50"/>
      <c r="KW94" s="50"/>
      <c r="KX94" s="127"/>
      <c r="KY94" s="34"/>
      <c r="KZ94" s="34"/>
      <c r="LA94" s="33"/>
      <c r="LB94" s="127"/>
      <c r="LC94" s="34"/>
      <c r="LD94" s="39"/>
      <c r="LE94" s="34"/>
      <c r="LF94" s="127"/>
      <c r="LG94" s="34"/>
      <c r="LH94" s="34"/>
      <c r="LI94" s="33"/>
      <c r="LJ94" s="127"/>
      <c r="LK94" s="34"/>
      <c r="LL94" s="33"/>
      <c r="LM94" s="32"/>
      <c r="LN94" s="127"/>
      <c r="LO94" s="34"/>
      <c r="LP94" s="33"/>
      <c r="LQ94" s="33"/>
      <c r="LR94" s="127"/>
      <c r="LS94" s="50"/>
      <c r="LT94" s="50"/>
      <c r="LU94" s="50"/>
      <c r="LV94" s="127"/>
      <c r="LW94" s="50"/>
      <c r="LX94" s="50"/>
      <c r="LY94" s="50"/>
      <c r="LZ94" s="127"/>
      <c r="MA94" s="34"/>
      <c r="MB94" s="34"/>
      <c r="MC94" s="34"/>
      <c r="MD94" s="127"/>
      <c r="ME94" s="40"/>
      <c r="MF94" s="50"/>
      <c r="MG94" s="50"/>
      <c r="MH94" s="127"/>
      <c r="MI94" s="40"/>
      <c r="MJ94" s="50"/>
      <c r="MK94" s="50"/>
      <c r="ML94" s="127"/>
      <c r="MM94" s="34"/>
      <c r="MN94" s="34"/>
      <c r="MO94" s="34"/>
      <c r="MP94" s="127"/>
      <c r="MQ94" s="33"/>
      <c r="MR94" s="33"/>
      <c r="MS94" s="33"/>
      <c r="MT94" s="127"/>
      <c r="MU94" s="34"/>
      <c r="MV94" s="34"/>
      <c r="MW94" s="34"/>
      <c r="MX94" s="124"/>
      <c r="MY94" s="34"/>
      <c r="MZ94" s="33"/>
      <c r="NA94" s="33"/>
      <c r="NB94" s="124"/>
      <c r="NC94" s="52">
        <f t="shared" si="10"/>
        <v>170211154.88</v>
      </c>
      <c r="ND94" s="52">
        <f t="shared" si="10"/>
        <v>170211154.88</v>
      </c>
      <c r="NE94" s="52">
        <f t="shared" si="10"/>
        <v>126281525.58999999</v>
      </c>
      <c r="NF94" s="53">
        <v>85197740</v>
      </c>
      <c r="NG94" s="33">
        <v>85197740</v>
      </c>
      <c r="NH94" s="33">
        <v>63758345</v>
      </c>
      <c r="NI94" s="127"/>
      <c r="NJ94" s="34">
        <v>1862516</v>
      </c>
      <c r="NK94" s="33">
        <v>1862516</v>
      </c>
      <c r="NL94" s="33">
        <v>1450000</v>
      </c>
      <c r="NM94" s="127"/>
      <c r="NN94" s="33">
        <v>70448776</v>
      </c>
      <c r="NO94" s="33">
        <v>70448776</v>
      </c>
      <c r="NP94" s="33">
        <v>51886932</v>
      </c>
      <c r="NQ94" s="127"/>
      <c r="NR94" s="34">
        <v>4452840</v>
      </c>
      <c r="NS94" s="34">
        <v>4452840</v>
      </c>
      <c r="NT94" s="34">
        <v>3350000</v>
      </c>
      <c r="NU94" s="127"/>
      <c r="NV94" s="34"/>
      <c r="NW94" s="33"/>
      <c r="NX94" s="33"/>
      <c r="NY94" s="127"/>
      <c r="NZ94" s="34">
        <v>327698.8</v>
      </c>
      <c r="OA94" s="34">
        <v>327698.8</v>
      </c>
      <c r="OB94" s="33">
        <v>172576.96</v>
      </c>
      <c r="OC94" s="127"/>
      <c r="OD94" s="34">
        <v>50697</v>
      </c>
      <c r="OE94" s="34">
        <v>50697</v>
      </c>
      <c r="OF94" s="33">
        <v>36000</v>
      </c>
      <c r="OG94" s="127"/>
      <c r="OH94" s="34">
        <v>454680</v>
      </c>
      <c r="OI94" s="34">
        <v>454680</v>
      </c>
      <c r="OJ94" s="33">
        <v>357400</v>
      </c>
      <c r="OK94" s="127"/>
      <c r="OL94" s="34">
        <v>1171170.44</v>
      </c>
      <c r="OM94" s="34">
        <v>1171170.44</v>
      </c>
      <c r="ON94" s="32">
        <v>234712.21</v>
      </c>
      <c r="OO94" s="127"/>
      <c r="OP94" s="34">
        <v>2570000</v>
      </c>
      <c r="OQ94" s="34">
        <v>2570000</v>
      </c>
      <c r="OR94" s="34">
        <v>2510000</v>
      </c>
      <c r="OS94" s="127"/>
      <c r="OT94" s="34">
        <v>2797035.75</v>
      </c>
      <c r="OU94" s="34">
        <v>2797035.75</v>
      </c>
      <c r="OV94" s="32">
        <v>1980967</v>
      </c>
      <c r="OW94" s="127"/>
      <c r="OX94" s="34">
        <v>59640</v>
      </c>
      <c r="OY94" s="34">
        <v>59640</v>
      </c>
      <c r="OZ94" s="33">
        <v>59640</v>
      </c>
      <c r="PA94" s="127"/>
      <c r="PB94" s="34">
        <v>10891.5</v>
      </c>
      <c r="PC94" s="34">
        <v>10891.5</v>
      </c>
      <c r="PD94" s="33">
        <v>0</v>
      </c>
      <c r="PE94" s="127"/>
      <c r="PF94" s="34">
        <v>708016.97</v>
      </c>
      <c r="PG94" s="34">
        <v>708016.97</v>
      </c>
      <c r="PH94" s="33">
        <v>480000</v>
      </c>
      <c r="PI94" s="127"/>
      <c r="PJ94" s="34">
        <v>94500</v>
      </c>
      <c r="PK94" s="33">
        <v>94500</v>
      </c>
      <c r="PL94" s="32">
        <v>0</v>
      </c>
      <c r="PM94" s="127"/>
      <c r="PN94" s="34"/>
      <c r="PO94" s="33"/>
      <c r="PP94" s="33"/>
      <c r="PQ94" s="127"/>
      <c r="PR94" s="34"/>
      <c r="PS94" s="34"/>
      <c r="PT94" s="34"/>
      <c r="PU94" s="127"/>
      <c r="PV94" s="34">
        <v>4952.42</v>
      </c>
      <c r="PW94" s="34">
        <v>4952.42</v>
      </c>
      <c r="PX94" s="33">
        <v>4952.42</v>
      </c>
      <c r="PY94" s="124"/>
      <c r="PZ94" s="55">
        <f t="shared" si="11"/>
        <v>31607952.289999999</v>
      </c>
      <c r="QA94" s="55">
        <f t="shared" si="11"/>
        <v>31607952.289999999</v>
      </c>
      <c r="QB94" s="55">
        <f t="shared" si="11"/>
        <v>18549484.519999996</v>
      </c>
      <c r="QC94" s="53">
        <v>1370274.84</v>
      </c>
      <c r="QD94" s="53">
        <v>1370274.84</v>
      </c>
      <c r="QE94" s="32">
        <v>863861.46</v>
      </c>
      <c r="QF94" s="127"/>
      <c r="QG94" s="34"/>
      <c r="QH94" s="34"/>
      <c r="QI94" s="34"/>
      <c r="QJ94" s="124"/>
      <c r="QK94" s="56"/>
      <c r="QL94" s="63"/>
      <c r="QM94" s="32"/>
      <c r="QN94" s="127"/>
      <c r="QO94" s="50">
        <v>2029500</v>
      </c>
      <c r="QP94" s="50">
        <v>2029500</v>
      </c>
      <c r="QQ94" s="50">
        <v>1340400</v>
      </c>
      <c r="QR94" s="120"/>
      <c r="QS94" s="34">
        <v>8658300</v>
      </c>
      <c r="QT94" s="34">
        <v>8658300</v>
      </c>
      <c r="QU94" s="34">
        <v>8622184.0299999993</v>
      </c>
      <c r="QV94" s="124"/>
      <c r="QW94" s="34">
        <v>577806.25</v>
      </c>
      <c r="QX94" s="34">
        <v>577806.25</v>
      </c>
      <c r="QY94" s="32">
        <v>103109.87</v>
      </c>
      <c r="QZ94" s="124"/>
      <c r="RA94" s="53"/>
      <c r="RB94" s="53"/>
      <c r="RC94" s="53"/>
      <c r="RD94" s="120"/>
      <c r="RE94" s="40"/>
      <c r="RF94" s="40"/>
      <c r="RG94" s="40"/>
      <c r="RH94" s="120"/>
      <c r="RI94" s="40">
        <f>2720154
+16211917.2</f>
        <v>18932071.199999999</v>
      </c>
      <c r="RJ94" s="40">
        <f>2720154
+16211917.2</f>
        <v>18932071.199999999</v>
      </c>
      <c r="RK94" s="40">
        <v>7583729.1600000001</v>
      </c>
      <c r="RL94" s="120"/>
      <c r="RM94" s="40"/>
      <c r="RN94" s="33"/>
      <c r="RO94" s="32"/>
      <c r="RP94" s="124"/>
      <c r="RQ94" s="34"/>
      <c r="RR94" s="34"/>
      <c r="RS94" s="32"/>
      <c r="RT94" s="124"/>
      <c r="RU94" s="40">
        <v>40000</v>
      </c>
      <c r="RV94" s="40">
        <v>40000</v>
      </c>
      <c r="RW94" s="40">
        <v>36200</v>
      </c>
      <c r="RX94" s="120"/>
      <c r="RY94" s="40"/>
      <c r="RZ94" s="40"/>
      <c r="SA94" s="32"/>
      <c r="SB94" s="124"/>
      <c r="SC94" s="40"/>
      <c r="SD94" s="40"/>
      <c r="SE94" s="32"/>
      <c r="SF94" s="124"/>
      <c r="SG94" s="40"/>
      <c r="SH94" s="40"/>
      <c r="SI94" s="32"/>
      <c r="SJ94" s="119"/>
      <c r="SK94" s="58"/>
      <c r="SL94" s="58"/>
      <c r="SM94" s="58"/>
      <c r="SN94" s="59"/>
      <c r="SO94" s="59"/>
      <c r="SP94" s="58"/>
      <c r="SQ94" s="58"/>
      <c r="SR94" s="58"/>
      <c r="SS94" s="58"/>
      <c r="ST94" s="58"/>
      <c r="SU94" s="58"/>
      <c r="SV94" s="58"/>
      <c r="SW94" s="58"/>
      <c r="SX94" s="58"/>
      <c r="SY94" s="58"/>
      <c r="SZ94" s="58"/>
      <c r="TA94" s="58"/>
      <c r="TB94" s="58"/>
      <c r="TC94" s="58"/>
      <c r="TD94" s="59"/>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5"/>
      <c r="WI94" s="5"/>
      <c r="WJ94" s="5"/>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row>
    <row r="95" spans="1:909" x14ac:dyDescent="0.25">
      <c r="A95" s="29" t="s">
        <v>450</v>
      </c>
      <c r="B95" s="30">
        <f t="shared" si="7"/>
        <v>69777637.739999995</v>
      </c>
      <c r="C95" s="30">
        <f t="shared" si="7"/>
        <v>69463696.019999996</v>
      </c>
      <c r="D95" s="30">
        <f t="shared" si="7"/>
        <v>24108863.07</v>
      </c>
      <c r="E95" s="31">
        <f t="shared" si="8"/>
        <v>7464931.8200000003</v>
      </c>
      <c r="F95" s="31">
        <f t="shared" si="8"/>
        <v>7464931.8200000003</v>
      </c>
      <c r="G95" s="31">
        <f t="shared" si="8"/>
        <v>5334352.82</v>
      </c>
      <c r="H95" s="36"/>
      <c r="I95" s="36"/>
      <c r="J95" s="33"/>
      <c r="K95" s="124"/>
      <c r="L95" s="34"/>
      <c r="M95" s="34"/>
      <c r="N95" s="34"/>
      <c r="O95" s="124"/>
      <c r="P95" s="36">
        <v>7464931.8200000003</v>
      </c>
      <c r="Q95" s="36">
        <v>7464931.8200000003</v>
      </c>
      <c r="R95" s="60">
        <v>5334352.82</v>
      </c>
      <c r="S95" s="124"/>
      <c r="T95" s="34"/>
      <c r="U95" s="34"/>
      <c r="V95" s="34"/>
      <c r="W95" s="124"/>
      <c r="X95" s="38">
        <f t="shared" si="9"/>
        <v>18184154.419999998</v>
      </c>
      <c r="Y95" s="38">
        <f t="shared" si="9"/>
        <v>17870212.699999999</v>
      </c>
      <c r="Z95" s="38">
        <f t="shared" si="9"/>
        <v>5424058.6500000004</v>
      </c>
      <c r="AA95" s="32"/>
      <c r="AB95" s="33"/>
      <c r="AC95" s="33"/>
      <c r="AD95" s="124"/>
      <c r="AE95" s="34"/>
      <c r="AF95" s="33"/>
      <c r="AG95" s="33"/>
      <c r="AH95" s="124"/>
      <c r="AI95" s="33"/>
      <c r="AJ95" s="33"/>
      <c r="AK95" s="33"/>
      <c r="AL95" s="124"/>
      <c r="AM95" s="33"/>
      <c r="AN95" s="33"/>
      <c r="AO95" s="33"/>
      <c r="AP95" s="124"/>
      <c r="AQ95" s="34"/>
      <c r="AR95" s="34"/>
      <c r="AS95" s="34"/>
      <c r="AT95" s="124"/>
      <c r="AU95" s="33"/>
      <c r="AV95" s="33"/>
      <c r="AW95" s="33"/>
      <c r="AX95" s="124"/>
      <c r="AY95" s="34"/>
      <c r="AZ95" s="34"/>
      <c r="BA95" s="34"/>
      <c r="BB95" s="124"/>
      <c r="BC95" s="33"/>
      <c r="BD95" s="33"/>
      <c r="BE95" s="33"/>
      <c r="BF95" s="124"/>
      <c r="BG95" s="33"/>
      <c r="BH95" s="33"/>
      <c r="BI95" s="33"/>
      <c r="BJ95" s="124"/>
      <c r="BK95" s="34"/>
      <c r="BL95" s="34"/>
      <c r="BM95" s="34"/>
      <c r="BN95" s="124"/>
      <c r="BO95" s="33"/>
      <c r="BP95" s="33"/>
      <c r="BQ95" s="61"/>
      <c r="BR95" s="124"/>
      <c r="BS95" s="34"/>
      <c r="BT95" s="34"/>
      <c r="BU95" s="34"/>
      <c r="BV95" s="124"/>
      <c r="BW95" s="34"/>
      <c r="BX95" s="34"/>
      <c r="BY95" s="34"/>
      <c r="BZ95" s="124"/>
      <c r="CA95" s="34"/>
      <c r="CB95" s="34"/>
      <c r="CC95" s="34"/>
      <c r="CD95" s="124"/>
      <c r="CE95" s="33"/>
      <c r="CF95" s="33"/>
      <c r="CG95" s="33"/>
      <c r="CH95" s="124"/>
      <c r="CI95" s="33"/>
      <c r="CJ95" s="33"/>
      <c r="CK95" s="33"/>
      <c r="CL95" s="124"/>
      <c r="CM95" s="34"/>
      <c r="CN95" s="34"/>
      <c r="CO95" s="34"/>
      <c r="CP95" s="119"/>
      <c r="CQ95" s="34"/>
      <c r="CR95" s="34"/>
      <c r="CS95" s="34"/>
      <c r="CT95" s="119"/>
      <c r="CU95" s="34"/>
      <c r="CV95" s="33"/>
      <c r="CW95" s="33"/>
      <c r="CX95" s="124"/>
      <c r="CY95" s="41"/>
      <c r="CZ95" s="41"/>
      <c r="DA95" s="33"/>
      <c r="DB95" s="124"/>
      <c r="DC95" s="34">
        <v>3522647.42</v>
      </c>
      <c r="DD95" s="33">
        <v>3522647.42</v>
      </c>
      <c r="DE95" s="32">
        <v>1056734.1299999999</v>
      </c>
      <c r="DF95" s="124"/>
      <c r="DG95" s="34"/>
      <c r="DH95" s="33"/>
      <c r="DI95" s="32"/>
      <c r="DJ95" s="124"/>
      <c r="DK95" s="34"/>
      <c r="DL95" s="33"/>
      <c r="DM95" s="32"/>
      <c r="DN95" s="124"/>
      <c r="DO95" s="33"/>
      <c r="DP95" s="33"/>
      <c r="DQ95" s="32"/>
      <c r="DR95" s="124"/>
      <c r="DS95" s="34"/>
      <c r="DT95" s="34"/>
      <c r="DU95" s="34"/>
      <c r="DV95" s="120"/>
      <c r="DW95" s="33"/>
      <c r="DX95" s="33"/>
      <c r="DY95" s="33"/>
      <c r="DZ95" s="124"/>
      <c r="EA95" s="33"/>
      <c r="EB95" s="33"/>
      <c r="EC95" s="33"/>
      <c r="ED95" s="124"/>
      <c r="EE95" s="33"/>
      <c r="EF95" s="33"/>
      <c r="EG95" s="33"/>
      <c r="EH95" s="124"/>
      <c r="EI95" s="32"/>
      <c r="EJ95" s="32"/>
      <c r="EK95" s="32"/>
      <c r="EL95" s="124"/>
      <c r="EM95" s="34">
        <v>3000000</v>
      </c>
      <c r="EN95" s="34">
        <f>3000000-313941.72</f>
        <v>2686058.2800000003</v>
      </c>
      <c r="EO95" s="34">
        <v>2682733.4500000002</v>
      </c>
      <c r="EP95" s="124"/>
      <c r="EQ95" s="34"/>
      <c r="ER95" s="34"/>
      <c r="ES95" s="34"/>
      <c r="ET95" s="120"/>
      <c r="EU95" s="33"/>
      <c r="EV95" s="33"/>
      <c r="EW95" s="33"/>
      <c r="EX95" s="124"/>
      <c r="EY95" s="34"/>
      <c r="EZ95" s="34"/>
      <c r="FA95" s="34"/>
      <c r="FB95" s="124"/>
      <c r="FC95" s="33"/>
      <c r="FD95" s="33"/>
      <c r="FE95" s="32"/>
      <c r="FF95" s="124"/>
      <c r="FG95" s="40"/>
      <c r="FH95" s="40"/>
      <c r="FI95" s="40"/>
      <c r="FJ95" s="124"/>
      <c r="FK95" s="40"/>
      <c r="FL95" s="40"/>
      <c r="FM95" s="40"/>
      <c r="FN95" s="124"/>
      <c r="FO95" s="33"/>
      <c r="FP95" s="33"/>
      <c r="FQ95" s="32"/>
      <c r="FR95" s="124"/>
      <c r="FS95" s="33"/>
      <c r="FT95" s="33"/>
      <c r="FU95" s="33"/>
      <c r="FV95" s="124"/>
      <c r="FW95" s="34"/>
      <c r="FX95" s="34"/>
      <c r="FY95" s="39"/>
      <c r="FZ95" s="124"/>
      <c r="GA95" s="33"/>
      <c r="GB95" s="33"/>
      <c r="GC95" s="32"/>
      <c r="GD95" s="124"/>
      <c r="GE95" s="32">
        <v>2950601.78</v>
      </c>
      <c r="GF95" s="32">
        <v>2950601.78</v>
      </c>
      <c r="GG95" s="32">
        <v>1675746.85</v>
      </c>
      <c r="GH95" s="124"/>
      <c r="GI95" s="32"/>
      <c r="GJ95" s="32"/>
      <c r="GK95" s="32"/>
      <c r="GL95" s="130"/>
      <c r="GM95" s="33"/>
      <c r="GN95" s="33"/>
      <c r="GO95" s="33"/>
      <c r="GP95" s="124"/>
      <c r="GQ95" s="40"/>
      <c r="GR95" s="37"/>
      <c r="GS95" s="32"/>
      <c r="GT95" s="124"/>
      <c r="GU95" s="45"/>
      <c r="GV95" s="46"/>
      <c r="GW95" s="32"/>
      <c r="GX95" s="130"/>
      <c r="GY95" s="33"/>
      <c r="GZ95" s="33"/>
      <c r="HA95" s="33"/>
      <c r="HB95" s="130"/>
      <c r="HC95" s="34"/>
      <c r="HD95" s="34"/>
      <c r="HE95" s="34"/>
      <c r="HF95" s="124"/>
      <c r="HG95" s="33"/>
      <c r="HH95" s="33"/>
      <c r="HI95" s="33"/>
      <c r="HJ95" s="124"/>
      <c r="HK95" s="33">
        <v>8844.2199999999993</v>
      </c>
      <c r="HL95" s="33">
        <v>8844.2199999999993</v>
      </c>
      <c r="HM95" s="32">
        <v>8844.2199999999993</v>
      </c>
      <c r="HN95" s="124"/>
      <c r="HO95" s="32"/>
      <c r="HP95" s="32"/>
      <c r="HQ95" s="32"/>
      <c r="HR95" s="124"/>
      <c r="HS95" s="34"/>
      <c r="HT95" s="33"/>
      <c r="HU95" s="32"/>
      <c r="HV95" s="124"/>
      <c r="HW95" s="34"/>
      <c r="HX95" s="34"/>
      <c r="HY95" s="34"/>
      <c r="HZ95" s="124"/>
      <c r="IA95" s="34"/>
      <c r="IB95" s="34"/>
      <c r="IC95" s="34"/>
      <c r="ID95" s="119"/>
      <c r="IE95" s="34"/>
      <c r="IF95" s="32"/>
      <c r="IG95" s="32"/>
      <c r="IH95" s="124"/>
      <c r="II95" s="34"/>
      <c r="IJ95" s="33"/>
      <c r="IK95" s="33"/>
      <c r="IL95" s="124"/>
      <c r="IM95" s="33"/>
      <c r="IN95" s="33"/>
      <c r="IO95" s="33"/>
      <c r="IP95" s="124"/>
      <c r="IQ95" s="45"/>
      <c r="IR95" s="46"/>
      <c r="IS95" s="33"/>
      <c r="IT95" s="127"/>
      <c r="IU95" s="33"/>
      <c r="IV95" s="33"/>
      <c r="IW95" s="33"/>
      <c r="IX95" s="124"/>
      <c r="IY95" s="34"/>
      <c r="IZ95" s="33"/>
      <c r="JA95" s="33"/>
      <c r="JB95" s="127"/>
      <c r="JC95" s="34"/>
      <c r="JD95" s="34"/>
      <c r="JE95" s="34"/>
      <c r="JF95" s="124"/>
      <c r="JG95" s="34"/>
      <c r="JH95" s="34"/>
      <c r="JI95" s="33"/>
      <c r="JJ95" s="127"/>
      <c r="JK95" s="34"/>
      <c r="JL95" s="34"/>
      <c r="JM95" s="34"/>
      <c r="JN95" s="127"/>
      <c r="JO95" s="34"/>
      <c r="JP95" s="34"/>
      <c r="JQ95" s="34"/>
      <c r="JR95" s="119"/>
      <c r="JS95" s="33"/>
      <c r="JT95" s="33"/>
      <c r="JU95" s="33"/>
      <c r="JV95" s="127"/>
      <c r="JW95" s="34"/>
      <c r="JX95" s="33"/>
      <c r="JY95" s="33"/>
      <c r="JZ95" s="127"/>
      <c r="KA95" s="34"/>
      <c r="KB95" s="32"/>
      <c r="KC95" s="32"/>
      <c r="KD95" s="127"/>
      <c r="KE95" s="50"/>
      <c r="KF95" s="50"/>
      <c r="KG95" s="50"/>
      <c r="KH95" s="127"/>
      <c r="KI95" s="34"/>
      <c r="KJ95" s="34"/>
      <c r="KK95" s="34"/>
      <c r="KL95" s="127"/>
      <c r="KM95" s="34"/>
      <c r="KN95" s="36"/>
      <c r="KO95" s="32"/>
      <c r="KP95" s="127"/>
      <c r="KQ95" s="50"/>
      <c r="KR95" s="50"/>
      <c r="KS95" s="50"/>
      <c r="KT95" s="127"/>
      <c r="KU95" s="50"/>
      <c r="KV95" s="50"/>
      <c r="KW95" s="50"/>
      <c r="KX95" s="127"/>
      <c r="KY95" s="34">
        <v>8702061</v>
      </c>
      <c r="KZ95" s="34">
        <v>8702061</v>
      </c>
      <c r="LA95" s="33">
        <v>0</v>
      </c>
      <c r="LB95" s="127"/>
      <c r="LC95" s="34"/>
      <c r="LD95" s="39"/>
      <c r="LE95" s="34"/>
      <c r="LF95" s="127"/>
      <c r="LG95" s="34"/>
      <c r="LH95" s="34"/>
      <c r="LI95" s="33"/>
      <c r="LJ95" s="127"/>
      <c r="LK95" s="34"/>
      <c r="LL95" s="33"/>
      <c r="LM95" s="32"/>
      <c r="LN95" s="127"/>
      <c r="LO95" s="34"/>
      <c r="LP95" s="33"/>
      <c r="LQ95" s="33"/>
      <c r="LR95" s="127"/>
      <c r="LS95" s="50"/>
      <c r="LT95" s="50"/>
      <c r="LU95" s="50"/>
      <c r="LV95" s="127"/>
      <c r="LW95" s="50"/>
      <c r="LX95" s="50"/>
      <c r="LY95" s="50"/>
      <c r="LZ95" s="127"/>
      <c r="MA95" s="34"/>
      <c r="MB95" s="34"/>
      <c r="MC95" s="34"/>
      <c r="MD95" s="127"/>
      <c r="ME95" s="40"/>
      <c r="MF95" s="50"/>
      <c r="MG95" s="50"/>
      <c r="MH95" s="127"/>
      <c r="MI95" s="40"/>
      <c r="MJ95" s="50"/>
      <c r="MK95" s="50"/>
      <c r="ML95" s="127"/>
      <c r="MM95" s="34"/>
      <c r="MN95" s="34"/>
      <c r="MO95" s="34"/>
      <c r="MP95" s="127"/>
      <c r="MQ95" s="33"/>
      <c r="MR95" s="33"/>
      <c r="MS95" s="33"/>
      <c r="MT95" s="127"/>
      <c r="MU95" s="34"/>
      <c r="MV95" s="34"/>
      <c r="MW95" s="34"/>
      <c r="MX95" s="124"/>
      <c r="MY95" s="34"/>
      <c r="MZ95" s="33"/>
      <c r="NA95" s="33"/>
      <c r="NB95" s="124"/>
      <c r="NC95" s="52">
        <f t="shared" si="10"/>
        <v>345750</v>
      </c>
      <c r="ND95" s="52">
        <f t="shared" si="10"/>
        <v>345750</v>
      </c>
      <c r="NE95" s="52">
        <f t="shared" si="10"/>
        <v>215611.2</v>
      </c>
      <c r="NF95" s="53"/>
      <c r="NG95" s="33"/>
      <c r="NH95" s="33"/>
      <c r="NI95" s="127"/>
      <c r="NJ95" s="34"/>
      <c r="NK95" s="33"/>
      <c r="NL95" s="33"/>
      <c r="NM95" s="127"/>
      <c r="NN95" s="33"/>
      <c r="NO95" s="33"/>
      <c r="NP95" s="33"/>
      <c r="NQ95" s="127"/>
      <c r="NR95" s="34"/>
      <c r="NS95" s="34"/>
      <c r="NT95" s="34"/>
      <c r="NU95" s="127"/>
      <c r="NV95" s="34"/>
      <c r="NW95" s="33"/>
      <c r="NX95" s="33"/>
      <c r="NY95" s="127"/>
      <c r="NZ95" s="34"/>
      <c r="OA95" s="34"/>
      <c r="OB95" s="33"/>
      <c r="OC95" s="127"/>
      <c r="OD95" s="34"/>
      <c r="OE95" s="34"/>
      <c r="OF95" s="33"/>
      <c r="OG95" s="127"/>
      <c r="OH95" s="34"/>
      <c r="OI95" s="34"/>
      <c r="OJ95" s="33"/>
      <c r="OK95" s="127"/>
      <c r="OL95" s="34"/>
      <c r="OM95" s="34"/>
      <c r="ON95" s="32"/>
      <c r="OO95" s="127"/>
      <c r="OP95" s="34"/>
      <c r="OQ95" s="34"/>
      <c r="OR95" s="34"/>
      <c r="OS95" s="127"/>
      <c r="OT95" s="34"/>
      <c r="OU95" s="34"/>
      <c r="OV95" s="32"/>
      <c r="OW95" s="127"/>
      <c r="OX95" s="34"/>
      <c r="OY95" s="34"/>
      <c r="OZ95" s="33"/>
      <c r="PA95" s="127"/>
      <c r="PB95" s="34"/>
      <c r="PC95" s="34"/>
      <c r="PD95" s="33"/>
      <c r="PE95" s="127"/>
      <c r="PF95" s="34"/>
      <c r="PG95" s="34"/>
      <c r="PH95" s="33"/>
      <c r="PI95" s="127"/>
      <c r="PJ95" s="34"/>
      <c r="PK95" s="33"/>
      <c r="PL95" s="32"/>
      <c r="PM95" s="127"/>
      <c r="PN95" s="34"/>
      <c r="PO95" s="33"/>
      <c r="PP95" s="33"/>
      <c r="PQ95" s="127"/>
      <c r="PR95" s="34">
        <v>345750</v>
      </c>
      <c r="PS95" s="34">
        <v>345750</v>
      </c>
      <c r="PT95" s="34">
        <v>215611.2</v>
      </c>
      <c r="PU95" s="127"/>
      <c r="PV95" s="34"/>
      <c r="PW95" s="34"/>
      <c r="PX95" s="33"/>
      <c r="PY95" s="124"/>
      <c r="PZ95" s="55">
        <f t="shared" si="11"/>
        <v>43782801.5</v>
      </c>
      <c r="QA95" s="55">
        <f t="shared" si="11"/>
        <v>43782801.5</v>
      </c>
      <c r="QB95" s="55">
        <f t="shared" si="11"/>
        <v>13134840.4</v>
      </c>
      <c r="QC95" s="53"/>
      <c r="QD95" s="53"/>
      <c r="QE95" s="32"/>
      <c r="QF95" s="127"/>
      <c r="QG95" s="34"/>
      <c r="QH95" s="34"/>
      <c r="QI95" s="34"/>
      <c r="QJ95" s="124"/>
      <c r="QK95" s="56"/>
      <c r="QL95" s="63"/>
      <c r="QM95" s="32"/>
      <c r="QN95" s="127"/>
      <c r="QO95" s="50"/>
      <c r="QP95" s="50"/>
      <c r="QQ95" s="50"/>
      <c r="QR95" s="120"/>
      <c r="QS95" s="34"/>
      <c r="QT95" s="34"/>
      <c r="QU95" s="34"/>
      <c r="QV95" s="124"/>
      <c r="QW95" s="34"/>
      <c r="QX95" s="34"/>
      <c r="QY95" s="32"/>
      <c r="QZ95" s="124"/>
      <c r="RA95" s="53"/>
      <c r="RB95" s="53"/>
      <c r="RC95" s="53"/>
      <c r="RD95" s="120"/>
      <c r="RE95" s="40"/>
      <c r="RF95" s="40"/>
      <c r="RG95" s="40"/>
      <c r="RH95" s="120"/>
      <c r="RI95" s="40">
        <v>43782801.5</v>
      </c>
      <c r="RJ95" s="40">
        <v>43782801.5</v>
      </c>
      <c r="RK95" s="40">
        <v>13134840.4</v>
      </c>
      <c r="RL95" s="120"/>
      <c r="RM95" s="40"/>
      <c r="RN95" s="33"/>
      <c r="RO95" s="32"/>
      <c r="RP95" s="124"/>
      <c r="RQ95" s="34"/>
      <c r="RR95" s="34"/>
      <c r="RS95" s="32"/>
      <c r="RT95" s="124"/>
      <c r="RU95" s="40"/>
      <c r="RV95" s="40"/>
      <c r="RW95" s="40"/>
      <c r="RX95" s="120"/>
      <c r="RY95" s="40"/>
      <c r="RZ95" s="40"/>
      <c r="SA95" s="32"/>
      <c r="SB95" s="124"/>
      <c r="SC95" s="40"/>
      <c r="SD95" s="40"/>
      <c r="SE95" s="32"/>
      <c r="SF95" s="124"/>
      <c r="SG95" s="40"/>
      <c r="SH95" s="40"/>
      <c r="SI95" s="32"/>
      <c r="SJ95" s="119"/>
      <c r="SK95" s="58"/>
      <c r="SL95" s="58"/>
      <c r="SM95" s="58"/>
      <c r="SN95" s="59"/>
      <c r="SO95" s="59"/>
      <c r="SP95" s="58"/>
      <c r="SQ95" s="58"/>
      <c r="SR95" s="58"/>
      <c r="SS95" s="58"/>
      <c r="ST95" s="58"/>
      <c r="SU95" s="58"/>
      <c r="SV95" s="58"/>
      <c r="SW95" s="58"/>
      <c r="SX95" s="58"/>
      <c r="SY95" s="58"/>
      <c r="SZ95" s="58"/>
      <c r="TA95" s="58"/>
      <c r="TB95" s="58"/>
      <c r="TC95" s="58"/>
      <c r="TD95" s="59"/>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5"/>
      <c r="WI95" s="5"/>
      <c r="WJ95" s="5"/>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row>
    <row r="96" spans="1:909" x14ac:dyDescent="0.25">
      <c r="A96" s="29" t="s">
        <v>451</v>
      </c>
      <c r="B96" s="30">
        <f t="shared" si="7"/>
        <v>126393233.97</v>
      </c>
      <c r="C96" s="30">
        <f t="shared" si="7"/>
        <v>126346728.91</v>
      </c>
      <c r="D96" s="30">
        <f t="shared" si="7"/>
        <v>86799972.460000008</v>
      </c>
      <c r="E96" s="31">
        <f t="shared" si="8"/>
        <v>37269335.810000002</v>
      </c>
      <c r="F96" s="31">
        <f t="shared" si="8"/>
        <v>37269335.810000002</v>
      </c>
      <c r="G96" s="31">
        <f t="shared" si="8"/>
        <v>27938783.810000002</v>
      </c>
      <c r="H96" s="36">
        <v>18016700</v>
      </c>
      <c r="I96" s="36">
        <v>18016700</v>
      </c>
      <c r="J96" s="33">
        <v>13512527</v>
      </c>
      <c r="K96" s="124"/>
      <c r="L96" s="34"/>
      <c r="M96" s="34"/>
      <c r="N96" s="34"/>
      <c r="O96" s="124"/>
      <c r="P96" s="36">
        <v>19252635.809999999</v>
      </c>
      <c r="Q96" s="36">
        <v>19252635.809999999</v>
      </c>
      <c r="R96" s="60">
        <v>14426256.810000001</v>
      </c>
      <c r="S96" s="124"/>
      <c r="T96" s="34"/>
      <c r="U96" s="34"/>
      <c r="V96" s="34"/>
      <c r="W96" s="124"/>
      <c r="X96" s="38">
        <f t="shared" si="9"/>
        <v>88086648.159999996</v>
      </c>
      <c r="Y96" s="38">
        <f t="shared" si="9"/>
        <v>88040143.099999994</v>
      </c>
      <c r="Z96" s="38">
        <f t="shared" si="9"/>
        <v>58089105.670000002</v>
      </c>
      <c r="AA96" s="32"/>
      <c r="AB96" s="33"/>
      <c r="AC96" s="33"/>
      <c r="AD96" s="124"/>
      <c r="AE96" s="34"/>
      <c r="AF96" s="33"/>
      <c r="AG96" s="33"/>
      <c r="AH96" s="124"/>
      <c r="AI96" s="33"/>
      <c r="AJ96" s="33"/>
      <c r="AK96" s="33"/>
      <c r="AL96" s="124"/>
      <c r="AM96" s="33"/>
      <c r="AN96" s="33"/>
      <c r="AO96" s="33"/>
      <c r="AP96" s="124"/>
      <c r="AQ96" s="34"/>
      <c r="AR96" s="34"/>
      <c r="AS96" s="34"/>
      <c r="AT96" s="124"/>
      <c r="AU96" s="33"/>
      <c r="AV96" s="33"/>
      <c r="AW96" s="33"/>
      <c r="AX96" s="124"/>
      <c r="AY96" s="34"/>
      <c r="AZ96" s="34"/>
      <c r="BA96" s="34"/>
      <c r="BB96" s="124"/>
      <c r="BC96" s="33"/>
      <c r="BD96" s="33"/>
      <c r="BE96" s="33"/>
      <c r="BF96" s="124"/>
      <c r="BG96" s="33"/>
      <c r="BH96" s="33"/>
      <c r="BI96" s="33"/>
      <c r="BJ96" s="124"/>
      <c r="BK96" s="34"/>
      <c r="BL96" s="34"/>
      <c r="BM96" s="34"/>
      <c r="BN96" s="124"/>
      <c r="BO96" s="33"/>
      <c r="BP96" s="33"/>
      <c r="BQ96" s="61"/>
      <c r="BR96" s="124"/>
      <c r="BS96" s="34"/>
      <c r="BT96" s="34"/>
      <c r="BU96" s="34"/>
      <c r="BV96" s="124"/>
      <c r="BW96" s="34"/>
      <c r="BX96" s="34"/>
      <c r="BY96" s="34"/>
      <c r="BZ96" s="124"/>
      <c r="CA96" s="34"/>
      <c r="CB96" s="34"/>
      <c r="CC96" s="34"/>
      <c r="CD96" s="124"/>
      <c r="CE96" s="33"/>
      <c r="CF96" s="33"/>
      <c r="CG96" s="33"/>
      <c r="CH96" s="124"/>
      <c r="CI96" s="33"/>
      <c r="CJ96" s="33"/>
      <c r="CK96" s="33"/>
      <c r="CL96" s="124"/>
      <c r="CM96" s="34"/>
      <c r="CN96" s="34"/>
      <c r="CO96" s="34"/>
      <c r="CP96" s="119"/>
      <c r="CQ96" s="34"/>
      <c r="CR96" s="34"/>
      <c r="CS96" s="34"/>
      <c r="CT96" s="119"/>
      <c r="CU96" s="34">
        <v>1075846</v>
      </c>
      <c r="CV96" s="33">
        <v>1075846</v>
      </c>
      <c r="CW96" s="33">
        <v>806884.5</v>
      </c>
      <c r="CX96" s="124"/>
      <c r="CY96" s="41"/>
      <c r="CZ96" s="41"/>
      <c r="DA96" s="33"/>
      <c r="DB96" s="124"/>
      <c r="DC96" s="34">
        <v>19142706.559999999</v>
      </c>
      <c r="DD96" s="33">
        <v>19142706.559999999</v>
      </c>
      <c r="DE96" s="32">
        <v>5899158.2800000003</v>
      </c>
      <c r="DF96" s="124"/>
      <c r="DG96" s="34"/>
      <c r="DH96" s="33"/>
      <c r="DI96" s="32"/>
      <c r="DJ96" s="124"/>
      <c r="DK96" s="34"/>
      <c r="DL96" s="33"/>
      <c r="DM96" s="32"/>
      <c r="DN96" s="124"/>
      <c r="DO96" s="33"/>
      <c r="DP96" s="33"/>
      <c r="DQ96" s="32"/>
      <c r="DR96" s="124"/>
      <c r="DS96" s="34"/>
      <c r="DT96" s="34"/>
      <c r="DU96" s="34"/>
      <c r="DV96" s="120"/>
      <c r="DW96" s="33"/>
      <c r="DX96" s="33"/>
      <c r="DY96" s="33"/>
      <c r="DZ96" s="124"/>
      <c r="EA96" s="33"/>
      <c r="EB96" s="33"/>
      <c r="EC96" s="33"/>
      <c r="ED96" s="124"/>
      <c r="EE96" s="33"/>
      <c r="EF96" s="33"/>
      <c r="EG96" s="33"/>
      <c r="EH96" s="124"/>
      <c r="EI96" s="32"/>
      <c r="EJ96" s="32"/>
      <c r="EK96" s="32"/>
      <c r="EL96" s="124"/>
      <c r="EM96" s="34">
        <v>4000000</v>
      </c>
      <c r="EN96" s="34">
        <f>4000000-46505.06</f>
        <v>3953494.94</v>
      </c>
      <c r="EO96" s="34">
        <v>3953494.94</v>
      </c>
      <c r="EP96" s="124"/>
      <c r="EQ96" s="34"/>
      <c r="ER96" s="34"/>
      <c r="ES96" s="34"/>
      <c r="ET96" s="120"/>
      <c r="EU96" s="33">
        <v>1996350.13</v>
      </c>
      <c r="EV96" s="33">
        <v>1996350.13</v>
      </c>
      <c r="EW96" s="33">
        <v>981156.32</v>
      </c>
      <c r="EX96" s="124"/>
      <c r="EY96" s="34"/>
      <c r="EZ96" s="34"/>
      <c r="FA96" s="34"/>
      <c r="FB96" s="124"/>
      <c r="FC96" s="33">
        <v>4912490.1500000004</v>
      </c>
      <c r="FD96" s="33">
        <v>4912490.1500000004</v>
      </c>
      <c r="FE96" s="32">
        <v>1307785.96</v>
      </c>
      <c r="FF96" s="124"/>
      <c r="FG96" s="40"/>
      <c r="FH96" s="40"/>
      <c r="FI96" s="40"/>
      <c r="FJ96" s="124"/>
      <c r="FK96" s="40"/>
      <c r="FL96" s="40"/>
      <c r="FM96" s="40"/>
      <c r="FN96" s="124"/>
      <c r="FO96" s="33"/>
      <c r="FP96" s="33"/>
      <c r="FQ96" s="32"/>
      <c r="FR96" s="124"/>
      <c r="FS96" s="33"/>
      <c r="FT96" s="33"/>
      <c r="FU96" s="33"/>
      <c r="FV96" s="124"/>
      <c r="FW96" s="34"/>
      <c r="FX96" s="34"/>
      <c r="FY96" s="39"/>
      <c r="FZ96" s="124"/>
      <c r="GA96" s="33">
        <v>54900000</v>
      </c>
      <c r="GB96" s="33">
        <v>54900000</v>
      </c>
      <c r="GC96" s="32">
        <v>43081370.350000001</v>
      </c>
      <c r="GD96" s="124"/>
      <c r="GE96" s="32"/>
      <c r="GF96" s="32"/>
      <c r="GG96" s="32"/>
      <c r="GH96" s="124"/>
      <c r="GI96" s="32"/>
      <c r="GJ96" s="32"/>
      <c r="GK96" s="32"/>
      <c r="GL96" s="130"/>
      <c r="GM96" s="33"/>
      <c r="GN96" s="33"/>
      <c r="GO96" s="33"/>
      <c r="GP96" s="124"/>
      <c r="GQ96" s="40"/>
      <c r="GR96" s="37"/>
      <c r="GS96" s="32"/>
      <c r="GT96" s="124"/>
      <c r="GU96" s="45"/>
      <c r="GV96" s="46"/>
      <c r="GW96" s="32"/>
      <c r="GX96" s="130"/>
      <c r="GY96" s="33"/>
      <c r="GZ96" s="33"/>
      <c r="HA96" s="33"/>
      <c r="HB96" s="130"/>
      <c r="HC96" s="34"/>
      <c r="HD96" s="34"/>
      <c r="HE96" s="34"/>
      <c r="HF96" s="124"/>
      <c r="HG96" s="33"/>
      <c r="HH96" s="33"/>
      <c r="HI96" s="33"/>
      <c r="HJ96" s="124"/>
      <c r="HK96" s="33">
        <v>59255.32</v>
      </c>
      <c r="HL96" s="33">
        <v>59255.32</v>
      </c>
      <c r="HM96" s="32">
        <v>59255.32</v>
      </c>
      <c r="HN96" s="124"/>
      <c r="HO96" s="32"/>
      <c r="HP96" s="32"/>
      <c r="HQ96" s="32"/>
      <c r="HR96" s="124"/>
      <c r="HS96" s="34"/>
      <c r="HT96" s="33"/>
      <c r="HU96" s="32"/>
      <c r="HV96" s="124"/>
      <c r="HW96" s="34"/>
      <c r="HX96" s="34"/>
      <c r="HY96" s="34"/>
      <c r="HZ96" s="124"/>
      <c r="IA96" s="34"/>
      <c r="IB96" s="34"/>
      <c r="IC96" s="34"/>
      <c r="ID96" s="119"/>
      <c r="IE96" s="34"/>
      <c r="IF96" s="32"/>
      <c r="IG96" s="32"/>
      <c r="IH96" s="124"/>
      <c r="II96" s="34"/>
      <c r="IJ96" s="69"/>
      <c r="IK96" s="32"/>
      <c r="IL96" s="124"/>
      <c r="IM96" s="33"/>
      <c r="IN96" s="33"/>
      <c r="IO96" s="33"/>
      <c r="IP96" s="124"/>
      <c r="IQ96" s="45"/>
      <c r="IR96" s="46"/>
      <c r="IS96" s="33"/>
      <c r="IT96" s="127"/>
      <c r="IU96" s="33">
        <v>2000000</v>
      </c>
      <c r="IV96" s="33">
        <v>2000000</v>
      </c>
      <c r="IW96" s="33">
        <v>2000000</v>
      </c>
      <c r="IX96" s="124"/>
      <c r="IY96" s="34"/>
      <c r="IZ96" s="33"/>
      <c r="JA96" s="33"/>
      <c r="JB96" s="127"/>
      <c r="JC96" s="34"/>
      <c r="JD96" s="34"/>
      <c r="JE96" s="34"/>
      <c r="JF96" s="124"/>
      <c r="JG96" s="34"/>
      <c r="JH96" s="34"/>
      <c r="JI96" s="33"/>
      <c r="JJ96" s="127"/>
      <c r="JK96" s="34"/>
      <c r="JL96" s="34"/>
      <c r="JM96" s="34"/>
      <c r="JN96" s="127"/>
      <c r="JO96" s="34"/>
      <c r="JP96" s="34"/>
      <c r="JQ96" s="34"/>
      <c r="JR96" s="119"/>
      <c r="JS96" s="33"/>
      <c r="JT96" s="33"/>
      <c r="JU96" s="33"/>
      <c r="JV96" s="127"/>
      <c r="JW96" s="34"/>
      <c r="JX96" s="33"/>
      <c r="JY96" s="33"/>
      <c r="JZ96" s="127"/>
      <c r="KA96" s="34"/>
      <c r="KB96" s="32"/>
      <c r="KC96" s="32"/>
      <c r="KD96" s="127"/>
      <c r="KE96" s="50"/>
      <c r="KF96" s="50"/>
      <c r="KG96" s="50"/>
      <c r="KH96" s="127"/>
      <c r="KI96" s="34"/>
      <c r="KJ96" s="34"/>
      <c r="KK96" s="34"/>
      <c r="KL96" s="127"/>
      <c r="KM96" s="34"/>
      <c r="KN96" s="36"/>
      <c r="KO96" s="32"/>
      <c r="KP96" s="127"/>
      <c r="KQ96" s="50"/>
      <c r="KR96" s="50"/>
      <c r="KS96" s="50"/>
      <c r="KT96" s="127"/>
      <c r="KU96" s="50"/>
      <c r="KV96" s="50"/>
      <c r="KW96" s="50"/>
      <c r="KX96" s="127"/>
      <c r="KY96" s="34"/>
      <c r="KZ96" s="34"/>
      <c r="LA96" s="33"/>
      <c r="LB96" s="127"/>
      <c r="LC96" s="34"/>
      <c r="LD96" s="39"/>
      <c r="LE96" s="34"/>
      <c r="LF96" s="127"/>
      <c r="LG96" s="34"/>
      <c r="LH96" s="34"/>
      <c r="LI96" s="33"/>
      <c r="LJ96" s="127"/>
      <c r="LK96" s="34"/>
      <c r="LL96" s="33"/>
      <c r="LM96" s="32"/>
      <c r="LN96" s="127"/>
      <c r="LO96" s="34"/>
      <c r="LP96" s="33"/>
      <c r="LQ96" s="33"/>
      <c r="LR96" s="127"/>
      <c r="LS96" s="50"/>
      <c r="LT96" s="50"/>
      <c r="LU96" s="50"/>
      <c r="LV96" s="127"/>
      <c r="LW96" s="50"/>
      <c r="LX96" s="50"/>
      <c r="LY96" s="50"/>
      <c r="LZ96" s="127"/>
      <c r="MA96" s="34"/>
      <c r="MB96" s="34"/>
      <c r="MC96" s="34"/>
      <c r="MD96" s="127"/>
      <c r="ME96" s="40"/>
      <c r="MF96" s="50"/>
      <c r="MG96" s="50"/>
      <c r="MH96" s="127"/>
      <c r="MI96" s="40"/>
      <c r="MJ96" s="50"/>
      <c r="MK96" s="50"/>
      <c r="ML96" s="127"/>
      <c r="MM96" s="34"/>
      <c r="MN96" s="34"/>
      <c r="MO96" s="34"/>
      <c r="MP96" s="127"/>
      <c r="MQ96" s="33"/>
      <c r="MR96" s="33"/>
      <c r="MS96" s="33"/>
      <c r="MT96" s="127"/>
      <c r="MU96" s="34"/>
      <c r="MV96" s="34"/>
      <c r="MW96" s="34"/>
      <c r="MX96" s="124"/>
      <c r="MY96" s="34"/>
      <c r="MZ96" s="33"/>
      <c r="NA96" s="33"/>
      <c r="NB96" s="124"/>
      <c r="NC96" s="52">
        <f t="shared" si="10"/>
        <v>1037250</v>
      </c>
      <c r="ND96" s="52">
        <f t="shared" si="10"/>
        <v>1037250</v>
      </c>
      <c r="NE96" s="52">
        <f t="shared" si="10"/>
        <v>772082.98</v>
      </c>
      <c r="NF96" s="53"/>
      <c r="NG96" s="33"/>
      <c r="NH96" s="33"/>
      <c r="NI96" s="127"/>
      <c r="NJ96" s="34"/>
      <c r="NK96" s="33"/>
      <c r="NL96" s="33"/>
      <c r="NM96" s="127"/>
      <c r="NN96" s="33"/>
      <c r="NO96" s="33"/>
      <c r="NP96" s="33"/>
      <c r="NQ96" s="127"/>
      <c r="NR96" s="34"/>
      <c r="NS96" s="34"/>
      <c r="NT96" s="34"/>
      <c r="NU96" s="127"/>
      <c r="NV96" s="34"/>
      <c r="NW96" s="33"/>
      <c r="NX96" s="33"/>
      <c r="NY96" s="127"/>
      <c r="NZ96" s="34"/>
      <c r="OA96" s="34"/>
      <c r="OB96" s="33"/>
      <c r="OC96" s="127"/>
      <c r="OD96" s="34"/>
      <c r="OE96" s="34"/>
      <c r="OF96" s="33"/>
      <c r="OG96" s="127"/>
      <c r="OH96" s="34"/>
      <c r="OI96" s="34"/>
      <c r="OJ96" s="33"/>
      <c r="OK96" s="127"/>
      <c r="OL96" s="34"/>
      <c r="OM96" s="34"/>
      <c r="ON96" s="32"/>
      <c r="OO96" s="127"/>
      <c r="OP96" s="34"/>
      <c r="OQ96" s="34"/>
      <c r="OR96" s="34"/>
      <c r="OS96" s="127"/>
      <c r="OT96" s="34"/>
      <c r="OU96" s="34"/>
      <c r="OV96" s="32"/>
      <c r="OW96" s="127"/>
      <c r="OX96" s="34"/>
      <c r="OY96" s="34"/>
      <c r="OZ96" s="33"/>
      <c r="PA96" s="127"/>
      <c r="PB96" s="34"/>
      <c r="PC96" s="34"/>
      <c r="PD96" s="33"/>
      <c r="PE96" s="127"/>
      <c r="PF96" s="34"/>
      <c r="PG96" s="34"/>
      <c r="PH96" s="33"/>
      <c r="PI96" s="127"/>
      <c r="PJ96" s="34"/>
      <c r="PK96" s="33"/>
      <c r="PL96" s="32"/>
      <c r="PM96" s="127"/>
      <c r="PN96" s="34"/>
      <c r="PO96" s="33"/>
      <c r="PP96" s="33"/>
      <c r="PQ96" s="127"/>
      <c r="PR96" s="34">
        <v>1037250</v>
      </c>
      <c r="PS96" s="34">
        <v>1037250</v>
      </c>
      <c r="PT96" s="34">
        <v>772082.98</v>
      </c>
      <c r="PU96" s="127"/>
      <c r="PV96" s="34"/>
      <c r="PW96" s="34"/>
      <c r="PX96" s="33"/>
      <c r="PY96" s="124"/>
      <c r="PZ96" s="55">
        <f t="shared" si="11"/>
        <v>0</v>
      </c>
      <c r="QA96" s="55">
        <f t="shared" si="11"/>
        <v>0</v>
      </c>
      <c r="QB96" s="55">
        <f t="shared" si="11"/>
        <v>0</v>
      </c>
      <c r="QC96" s="53"/>
      <c r="QD96" s="53"/>
      <c r="QE96" s="32"/>
      <c r="QF96" s="127"/>
      <c r="QG96" s="34"/>
      <c r="QH96" s="34"/>
      <c r="QI96" s="34"/>
      <c r="QJ96" s="124"/>
      <c r="QK96" s="56"/>
      <c r="QL96" s="63"/>
      <c r="QM96" s="32"/>
      <c r="QN96" s="127"/>
      <c r="QO96" s="50"/>
      <c r="QP96" s="50"/>
      <c r="QQ96" s="50"/>
      <c r="QR96" s="120"/>
      <c r="QS96" s="34"/>
      <c r="QT96" s="34"/>
      <c r="QU96" s="34"/>
      <c r="QV96" s="124"/>
      <c r="QW96" s="34"/>
      <c r="QX96" s="34"/>
      <c r="QY96" s="32"/>
      <c r="QZ96" s="124"/>
      <c r="RA96" s="53"/>
      <c r="RB96" s="53"/>
      <c r="RC96" s="53"/>
      <c r="RD96" s="120"/>
      <c r="RE96" s="40"/>
      <c r="RF96" s="40"/>
      <c r="RG96" s="40"/>
      <c r="RH96" s="120"/>
      <c r="RI96" s="40"/>
      <c r="RJ96" s="40"/>
      <c r="RK96" s="40"/>
      <c r="RL96" s="120"/>
      <c r="RM96" s="40"/>
      <c r="RN96" s="33"/>
      <c r="RO96" s="32"/>
      <c r="RP96" s="124"/>
      <c r="RQ96" s="34"/>
      <c r="RR96" s="34"/>
      <c r="RS96" s="32"/>
      <c r="RT96" s="124"/>
      <c r="RU96" s="40"/>
      <c r="RV96" s="40"/>
      <c r="RW96" s="40"/>
      <c r="RX96" s="120"/>
      <c r="RY96" s="40"/>
      <c r="RZ96" s="40"/>
      <c r="SA96" s="32"/>
      <c r="SB96" s="124"/>
      <c r="SC96" s="40"/>
      <c r="SD96" s="40"/>
      <c r="SE96" s="32"/>
      <c r="SF96" s="124"/>
      <c r="SG96" s="40"/>
      <c r="SH96" s="40"/>
      <c r="SI96" s="32"/>
      <c r="SJ96" s="119"/>
      <c r="SK96" s="58"/>
      <c r="SL96" s="58"/>
      <c r="SM96" s="58"/>
      <c r="SN96" s="59"/>
      <c r="SO96" s="59"/>
      <c r="SP96" s="58"/>
      <c r="SQ96" s="58"/>
      <c r="SR96" s="58"/>
      <c r="SS96" s="58"/>
      <c r="ST96" s="58"/>
      <c r="SU96" s="58"/>
      <c r="SV96" s="58"/>
      <c r="SW96" s="58"/>
      <c r="SX96" s="58"/>
      <c r="SY96" s="58"/>
      <c r="SZ96" s="58"/>
      <c r="TA96" s="58"/>
      <c r="TB96" s="58"/>
      <c r="TC96" s="58"/>
      <c r="TD96" s="59"/>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5"/>
      <c r="WI96" s="5"/>
      <c r="WJ96" s="5"/>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row>
    <row r="97" spans="1:909" x14ac:dyDescent="0.25">
      <c r="A97" s="29" t="s">
        <v>452</v>
      </c>
      <c r="B97" s="30">
        <f t="shared" si="7"/>
        <v>23608738.119999997</v>
      </c>
      <c r="C97" s="30">
        <f t="shared" si="7"/>
        <v>23608738.119999997</v>
      </c>
      <c r="D97" s="30">
        <f t="shared" si="7"/>
        <v>15969170.030000001</v>
      </c>
      <c r="E97" s="31">
        <f t="shared" si="8"/>
        <v>13113718.93</v>
      </c>
      <c r="F97" s="31">
        <f t="shared" si="8"/>
        <v>13113718.93</v>
      </c>
      <c r="G97" s="31">
        <f t="shared" si="8"/>
        <v>9748993.9299999997</v>
      </c>
      <c r="H97" s="36">
        <v>11115800</v>
      </c>
      <c r="I97" s="36">
        <v>11115800</v>
      </c>
      <c r="J97" s="33">
        <v>8336852</v>
      </c>
      <c r="K97" s="124"/>
      <c r="L97" s="34"/>
      <c r="M97" s="34"/>
      <c r="N97" s="34"/>
      <c r="O97" s="124"/>
      <c r="P97" s="36">
        <v>1997918.93</v>
      </c>
      <c r="Q97" s="36">
        <v>1997918.93</v>
      </c>
      <c r="R97" s="60">
        <v>1412141.93</v>
      </c>
      <c r="S97" s="124"/>
      <c r="T97" s="34"/>
      <c r="U97" s="34"/>
      <c r="V97" s="34"/>
      <c r="W97" s="124"/>
      <c r="X97" s="38">
        <f t="shared" si="9"/>
        <v>10149269.189999999</v>
      </c>
      <c r="Y97" s="38">
        <f t="shared" si="9"/>
        <v>10149269.189999999</v>
      </c>
      <c r="Z97" s="38">
        <f t="shared" si="9"/>
        <v>6020970.1000000006</v>
      </c>
      <c r="AA97" s="32"/>
      <c r="AB97" s="33"/>
      <c r="AC97" s="33"/>
      <c r="AD97" s="124"/>
      <c r="AE97" s="34"/>
      <c r="AF97" s="33"/>
      <c r="AG97" s="33"/>
      <c r="AH97" s="124"/>
      <c r="AI97" s="33"/>
      <c r="AJ97" s="33"/>
      <c r="AK97" s="33"/>
      <c r="AL97" s="124"/>
      <c r="AM97" s="33"/>
      <c r="AN97" s="33"/>
      <c r="AO97" s="33"/>
      <c r="AP97" s="124"/>
      <c r="AQ97" s="34"/>
      <c r="AR97" s="34"/>
      <c r="AS97" s="34"/>
      <c r="AT97" s="124"/>
      <c r="AU97" s="33"/>
      <c r="AV97" s="33"/>
      <c r="AW97" s="33"/>
      <c r="AX97" s="124"/>
      <c r="AY97" s="34"/>
      <c r="AZ97" s="34"/>
      <c r="BA97" s="34"/>
      <c r="BB97" s="124"/>
      <c r="BC97" s="33"/>
      <c r="BD97" s="33"/>
      <c r="BE97" s="33"/>
      <c r="BF97" s="124"/>
      <c r="BG97" s="33"/>
      <c r="BH97" s="33"/>
      <c r="BI97" s="33"/>
      <c r="BJ97" s="124"/>
      <c r="BK97" s="34"/>
      <c r="BL97" s="34"/>
      <c r="BM97" s="34"/>
      <c r="BN97" s="124"/>
      <c r="BO97" s="33"/>
      <c r="BP97" s="33"/>
      <c r="BQ97" s="61"/>
      <c r="BR97" s="124"/>
      <c r="BS97" s="34"/>
      <c r="BT97" s="34"/>
      <c r="BU97" s="34"/>
      <c r="BV97" s="124"/>
      <c r="BW97" s="34"/>
      <c r="BX97" s="34"/>
      <c r="BY97" s="34"/>
      <c r="BZ97" s="124"/>
      <c r="CA97" s="34"/>
      <c r="CB97" s="34"/>
      <c r="CC97" s="34"/>
      <c r="CD97" s="124"/>
      <c r="CE97" s="33"/>
      <c r="CF97" s="33"/>
      <c r="CG97" s="33"/>
      <c r="CH97" s="124"/>
      <c r="CI97" s="33"/>
      <c r="CJ97" s="33"/>
      <c r="CK97" s="33"/>
      <c r="CL97" s="124"/>
      <c r="CM97" s="34"/>
      <c r="CN97" s="34"/>
      <c r="CO97" s="34"/>
      <c r="CP97" s="119"/>
      <c r="CQ97" s="34"/>
      <c r="CR97" s="34"/>
      <c r="CS97" s="34"/>
      <c r="CT97" s="119"/>
      <c r="CU97" s="34"/>
      <c r="CV97" s="33"/>
      <c r="CW97" s="33"/>
      <c r="CX97" s="124"/>
      <c r="CY97" s="41"/>
      <c r="CZ97" s="41"/>
      <c r="DA97" s="33"/>
      <c r="DB97" s="124"/>
      <c r="DC97" s="34"/>
      <c r="DD97" s="33"/>
      <c r="DE97" s="32"/>
      <c r="DF97" s="124"/>
      <c r="DG97" s="34"/>
      <c r="DH97" s="33"/>
      <c r="DI97" s="32"/>
      <c r="DJ97" s="124"/>
      <c r="DK97" s="34"/>
      <c r="DL97" s="33"/>
      <c r="DM97" s="32"/>
      <c r="DN97" s="124"/>
      <c r="DO97" s="33"/>
      <c r="DP97" s="33"/>
      <c r="DQ97" s="32"/>
      <c r="DR97" s="124"/>
      <c r="DS97" s="34"/>
      <c r="DT97" s="34"/>
      <c r="DU97" s="34"/>
      <c r="DV97" s="120"/>
      <c r="DW97" s="33"/>
      <c r="DX97" s="33"/>
      <c r="DY97" s="33"/>
      <c r="DZ97" s="124"/>
      <c r="EA97" s="33"/>
      <c r="EB97" s="33"/>
      <c r="EC97" s="33"/>
      <c r="ED97" s="124"/>
      <c r="EE97" s="33"/>
      <c r="EF97" s="33"/>
      <c r="EG97" s="33"/>
      <c r="EH97" s="124"/>
      <c r="EI97" s="32"/>
      <c r="EJ97" s="32"/>
      <c r="EK97" s="32"/>
      <c r="EL97" s="124"/>
      <c r="EM97" s="34"/>
      <c r="EN97" s="34"/>
      <c r="EO97" s="34"/>
      <c r="EP97" s="124"/>
      <c r="EQ97" s="34"/>
      <c r="ER97" s="34"/>
      <c r="ES97" s="34"/>
      <c r="ET97" s="120"/>
      <c r="EU97" s="33">
        <v>863785.32</v>
      </c>
      <c r="EV97" s="33">
        <v>863785.32</v>
      </c>
      <c r="EW97" s="33"/>
      <c r="EX97" s="124"/>
      <c r="EY97" s="34"/>
      <c r="EZ97" s="34"/>
      <c r="FA97" s="34"/>
      <c r="FB97" s="124"/>
      <c r="FC97" s="33"/>
      <c r="FD97" s="33"/>
      <c r="FE97" s="32"/>
      <c r="FF97" s="124"/>
      <c r="FG97" s="40"/>
      <c r="FH97" s="40"/>
      <c r="FI97" s="40"/>
      <c r="FJ97" s="124"/>
      <c r="FK97" s="40"/>
      <c r="FL97" s="40"/>
      <c r="FM97" s="40"/>
      <c r="FN97" s="124"/>
      <c r="FO97" s="33"/>
      <c r="FP97" s="33"/>
      <c r="FQ97" s="32"/>
      <c r="FR97" s="124"/>
      <c r="FS97" s="33"/>
      <c r="FT97" s="33"/>
      <c r="FU97" s="33"/>
      <c r="FV97" s="124"/>
      <c r="FW97" s="34"/>
      <c r="FX97" s="34"/>
      <c r="FY97" s="39"/>
      <c r="FZ97" s="124"/>
      <c r="GA97" s="33"/>
      <c r="GB97" s="33"/>
      <c r="GC97" s="32"/>
      <c r="GD97" s="124"/>
      <c r="GE97" s="32"/>
      <c r="GF97" s="32"/>
      <c r="GG97" s="32"/>
      <c r="GH97" s="124"/>
      <c r="GI97" s="32"/>
      <c r="GJ97" s="32"/>
      <c r="GK97" s="32"/>
      <c r="GL97" s="130"/>
      <c r="GM97" s="33">
        <v>8135483.8700000001</v>
      </c>
      <c r="GN97" s="33">
        <v>8135483.8700000001</v>
      </c>
      <c r="GO97" s="33">
        <v>4870970.1500000004</v>
      </c>
      <c r="GP97" s="124"/>
      <c r="GQ97" s="40"/>
      <c r="GR97" s="37"/>
      <c r="GS97" s="32"/>
      <c r="GT97" s="124"/>
      <c r="GU97" s="45"/>
      <c r="GV97" s="46"/>
      <c r="GW97" s="32"/>
      <c r="GX97" s="130"/>
      <c r="GY97" s="33"/>
      <c r="GZ97" s="33"/>
      <c r="HA97" s="33"/>
      <c r="HB97" s="130"/>
      <c r="HC97" s="34"/>
      <c r="HD97" s="34"/>
      <c r="HE97" s="34"/>
      <c r="HF97" s="124"/>
      <c r="HG97" s="33"/>
      <c r="HH97" s="33"/>
      <c r="HI97" s="33"/>
      <c r="HJ97" s="124"/>
      <c r="HK97" s="33"/>
      <c r="HL97" s="33"/>
      <c r="HM97" s="32"/>
      <c r="HN97" s="124"/>
      <c r="HO97" s="32">
        <v>600000</v>
      </c>
      <c r="HP97" s="32">
        <v>600000</v>
      </c>
      <c r="HQ97" s="32">
        <v>600000</v>
      </c>
      <c r="HR97" s="124"/>
      <c r="HS97" s="34"/>
      <c r="HT97" s="33"/>
      <c r="HU97" s="32"/>
      <c r="HV97" s="124"/>
      <c r="HW97" s="34"/>
      <c r="HX97" s="34"/>
      <c r="HY97" s="34"/>
      <c r="HZ97" s="124"/>
      <c r="IA97" s="34"/>
      <c r="IB97" s="34"/>
      <c r="IC97" s="34"/>
      <c r="ID97" s="119"/>
      <c r="IE97" s="34"/>
      <c r="IF97" s="32"/>
      <c r="IG97" s="32"/>
      <c r="IH97" s="124"/>
      <c r="II97" s="34"/>
      <c r="IJ97" s="33"/>
      <c r="IK97" s="33"/>
      <c r="IL97" s="124"/>
      <c r="IM97" s="33"/>
      <c r="IN97" s="33"/>
      <c r="IO97" s="33"/>
      <c r="IP97" s="124"/>
      <c r="IQ97" s="45"/>
      <c r="IR97" s="46"/>
      <c r="IS97" s="33"/>
      <c r="IT97" s="127"/>
      <c r="IU97" s="33"/>
      <c r="IV97" s="33"/>
      <c r="IW97" s="33"/>
      <c r="IX97" s="124"/>
      <c r="IY97" s="34">
        <v>550000</v>
      </c>
      <c r="IZ97" s="33">
        <v>550000</v>
      </c>
      <c r="JA97" s="33">
        <v>549999.94999999995</v>
      </c>
      <c r="JB97" s="127"/>
      <c r="JC97" s="34"/>
      <c r="JD97" s="34"/>
      <c r="JE97" s="34"/>
      <c r="JF97" s="124"/>
      <c r="JG97" s="34"/>
      <c r="JH97" s="34"/>
      <c r="JI97" s="33"/>
      <c r="JJ97" s="127"/>
      <c r="JK97" s="34"/>
      <c r="JL97" s="34"/>
      <c r="JM97" s="34"/>
      <c r="JN97" s="127"/>
      <c r="JO97" s="34"/>
      <c r="JP97" s="34"/>
      <c r="JQ97" s="34"/>
      <c r="JR97" s="119"/>
      <c r="JS97" s="33"/>
      <c r="JT97" s="33"/>
      <c r="JU97" s="33"/>
      <c r="JV97" s="127"/>
      <c r="JW97" s="34"/>
      <c r="JX97" s="33"/>
      <c r="JY97" s="33"/>
      <c r="JZ97" s="127"/>
      <c r="KA97" s="34"/>
      <c r="KB97" s="32"/>
      <c r="KC97" s="32"/>
      <c r="KD97" s="127"/>
      <c r="KE97" s="50"/>
      <c r="KF97" s="50"/>
      <c r="KG97" s="50"/>
      <c r="KH97" s="127"/>
      <c r="KI97" s="34"/>
      <c r="KJ97" s="34"/>
      <c r="KK97" s="34"/>
      <c r="KL97" s="127"/>
      <c r="KM97" s="34"/>
      <c r="KN97" s="36"/>
      <c r="KO97" s="32"/>
      <c r="KP97" s="127"/>
      <c r="KQ97" s="50"/>
      <c r="KR97" s="50"/>
      <c r="KS97" s="50"/>
      <c r="KT97" s="127"/>
      <c r="KU97" s="50"/>
      <c r="KV97" s="50"/>
      <c r="KW97" s="50"/>
      <c r="KX97" s="127"/>
      <c r="KY97" s="34"/>
      <c r="KZ97" s="34"/>
      <c r="LA97" s="33"/>
      <c r="LB97" s="127"/>
      <c r="LC97" s="34"/>
      <c r="LD97" s="39"/>
      <c r="LE97" s="34"/>
      <c r="LF97" s="127"/>
      <c r="LG97" s="34"/>
      <c r="LH97" s="34"/>
      <c r="LI97" s="33"/>
      <c r="LJ97" s="127"/>
      <c r="LK97" s="34"/>
      <c r="LL97" s="33"/>
      <c r="LM97" s="32"/>
      <c r="LN97" s="127"/>
      <c r="LO97" s="34"/>
      <c r="LP97" s="33"/>
      <c r="LQ97" s="33"/>
      <c r="LR97" s="127"/>
      <c r="LS97" s="50"/>
      <c r="LT97" s="50"/>
      <c r="LU97" s="50"/>
      <c r="LV97" s="127"/>
      <c r="LW97" s="50"/>
      <c r="LX97" s="50"/>
      <c r="LY97" s="50"/>
      <c r="LZ97" s="127"/>
      <c r="MA97" s="34"/>
      <c r="MB97" s="34"/>
      <c r="MC97" s="34"/>
      <c r="MD97" s="127"/>
      <c r="ME97" s="40"/>
      <c r="MF97" s="50"/>
      <c r="MG97" s="50"/>
      <c r="MH97" s="127"/>
      <c r="MI97" s="40"/>
      <c r="MJ97" s="50"/>
      <c r="MK97" s="50"/>
      <c r="ML97" s="127"/>
      <c r="MM97" s="34"/>
      <c r="MN97" s="34"/>
      <c r="MO97" s="34"/>
      <c r="MP97" s="127"/>
      <c r="MQ97" s="33"/>
      <c r="MR97" s="33"/>
      <c r="MS97" s="33"/>
      <c r="MT97" s="127"/>
      <c r="MU97" s="34"/>
      <c r="MV97" s="34"/>
      <c r="MW97" s="34"/>
      <c r="MX97" s="124"/>
      <c r="MY97" s="34"/>
      <c r="MZ97" s="33"/>
      <c r="NA97" s="33"/>
      <c r="NB97" s="124"/>
      <c r="NC97" s="52">
        <f t="shared" si="10"/>
        <v>345750</v>
      </c>
      <c r="ND97" s="52">
        <f t="shared" si="10"/>
        <v>345750</v>
      </c>
      <c r="NE97" s="52">
        <f t="shared" si="10"/>
        <v>199206</v>
      </c>
      <c r="NF97" s="53"/>
      <c r="NG97" s="33"/>
      <c r="NH97" s="33"/>
      <c r="NI97" s="127"/>
      <c r="NJ97" s="34"/>
      <c r="NK97" s="33"/>
      <c r="NL97" s="33"/>
      <c r="NM97" s="127"/>
      <c r="NN97" s="33"/>
      <c r="NO97" s="33"/>
      <c r="NP97" s="33"/>
      <c r="NQ97" s="127"/>
      <c r="NR97" s="34"/>
      <c r="NS97" s="34"/>
      <c r="NT97" s="34"/>
      <c r="NU97" s="127"/>
      <c r="NV97" s="34"/>
      <c r="NW97" s="33"/>
      <c r="NX97" s="33"/>
      <c r="NY97" s="127"/>
      <c r="NZ97" s="34"/>
      <c r="OA97" s="34"/>
      <c r="OB97" s="33"/>
      <c r="OC97" s="127"/>
      <c r="OD97" s="34"/>
      <c r="OE97" s="34"/>
      <c r="OF97" s="33"/>
      <c r="OG97" s="127"/>
      <c r="OH97" s="34"/>
      <c r="OI97" s="34"/>
      <c r="OJ97" s="33"/>
      <c r="OK97" s="127"/>
      <c r="OL97" s="34"/>
      <c r="OM97" s="34"/>
      <c r="ON97" s="32"/>
      <c r="OO97" s="127"/>
      <c r="OP97" s="34"/>
      <c r="OQ97" s="34"/>
      <c r="OR97" s="34"/>
      <c r="OS97" s="127"/>
      <c r="OT97" s="34"/>
      <c r="OU97" s="34"/>
      <c r="OV97" s="32"/>
      <c r="OW97" s="127"/>
      <c r="OX97" s="34"/>
      <c r="OY97" s="34"/>
      <c r="OZ97" s="33"/>
      <c r="PA97" s="127"/>
      <c r="PB97" s="34"/>
      <c r="PC97" s="34"/>
      <c r="PD97" s="33"/>
      <c r="PE97" s="127"/>
      <c r="PF97" s="34"/>
      <c r="PG97" s="34"/>
      <c r="PH97" s="33"/>
      <c r="PI97" s="127"/>
      <c r="PJ97" s="34"/>
      <c r="PK97" s="33"/>
      <c r="PL97" s="32"/>
      <c r="PM97" s="127"/>
      <c r="PN97" s="34"/>
      <c r="PO97" s="33"/>
      <c r="PP97" s="33"/>
      <c r="PQ97" s="127"/>
      <c r="PR97" s="34">
        <v>345750</v>
      </c>
      <c r="PS97" s="34">
        <v>345750</v>
      </c>
      <c r="PT97" s="34">
        <v>199206</v>
      </c>
      <c r="PU97" s="127"/>
      <c r="PV97" s="34"/>
      <c r="PW97" s="34"/>
      <c r="PX97" s="33"/>
      <c r="PY97" s="124"/>
      <c r="PZ97" s="55">
        <f t="shared" si="11"/>
        <v>0</v>
      </c>
      <c r="QA97" s="55">
        <f t="shared" si="11"/>
        <v>0</v>
      </c>
      <c r="QB97" s="55">
        <f t="shared" si="11"/>
        <v>0</v>
      </c>
      <c r="QC97" s="53"/>
      <c r="QD97" s="53"/>
      <c r="QE97" s="32"/>
      <c r="QF97" s="127"/>
      <c r="QG97" s="34"/>
      <c r="QH97" s="34"/>
      <c r="QI97" s="34"/>
      <c r="QJ97" s="124"/>
      <c r="QK97" s="56"/>
      <c r="QL97" s="63"/>
      <c r="QM97" s="32"/>
      <c r="QN97" s="127"/>
      <c r="QO97" s="50"/>
      <c r="QP97" s="50"/>
      <c r="QQ97" s="50"/>
      <c r="QR97" s="120"/>
      <c r="QS97" s="34"/>
      <c r="QT97" s="34"/>
      <c r="QU97" s="34"/>
      <c r="QV97" s="124"/>
      <c r="QW97" s="34"/>
      <c r="QX97" s="34"/>
      <c r="QY97" s="32"/>
      <c r="QZ97" s="124"/>
      <c r="RA97" s="53"/>
      <c r="RB97" s="53"/>
      <c r="RC97" s="53"/>
      <c r="RD97" s="120"/>
      <c r="RE97" s="40"/>
      <c r="RF97" s="40"/>
      <c r="RG97" s="40"/>
      <c r="RH97" s="120"/>
      <c r="RI97" s="40"/>
      <c r="RJ97" s="40"/>
      <c r="RK97" s="40"/>
      <c r="RL97" s="120"/>
      <c r="RM97" s="40"/>
      <c r="RN97" s="33"/>
      <c r="RO97" s="32"/>
      <c r="RP97" s="124"/>
      <c r="RQ97" s="34"/>
      <c r="RR97" s="34"/>
      <c r="RS97" s="32"/>
      <c r="RT97" s="124"/>
      <c r="RU97" s="40"/>
      <c r="RV97" s="40"/>
      <c r="RW97" s="40"/>
      <c r="RX97" s="120"/>
      <c r="RY97" s="40"/>
      <c r="RZ97" s="40"/>
      <c r="SA97" s="32"/>
      <c r="SB97" s="124"/>
      <c r="SC97" s="40"/>
      <c r="SD97" s="40"/>
      <c r="SE97" s="32"/>
      <c r="SF97" s="124"/>
      <c r="SG97" s="40"/>
      <c r="SH97" s="40"/>
      <c r="SI97" s="32"/>
      <c r="SJ97" s="119"/>
      <c r="SK97" s="58"/>
      <c r="SL97" s="58"/>
      <c r="SM97" s="58"/>
      <c r="SN97" s="59"/>
      <c r="SO97" s="59"/>
      <c r="SP97" s="58"/>
      <c r="SQ97" s="58"/>
      <c r="SR97" s="58"/>
      <c r="SS97" s="58"/>
      <c r="ST97" s="58"/>
      <c r="SU97" s="58"/>
      <c r="SV97" s="58"/>
      <c r="SW97" s="58"/>
      <c r="SX97" s="58"/>
      <c r="SY97" s="58"/>
      <c r="SZ97" s="58"/>
      <c r="TA97" s="58"/>
      <c r="TB97" s="58"/>
      <c r="TC97" s="58"/>
      <c r="TD97" s="59"/>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5"/>
      <c r="WI97" s="5"/>
      <c r="WJ97" s="5"/>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row>
    <row r="98" spans="1:909" x14ac:dyDescent="0.25">
      <c r="A98" s="29" t="s">
        <v>453</v>
      </c>
      <c r="B98" s="30">
        <f t="shared" si="7"/>
        <v>8036103.2400000002</v>
      </c>
      <c r="C98" s="30">
        <f t="shared" si="7"/>
        <v>8036103.2400000002</v>
      </c>
      <c r="D98" s="30">
        <f t="shared" si="7"/>
        <v>6236849.6400000006</v>
      </c>
      <c r="E98" s="31">
        <f t="shared" si="8"/>
        <v>6902803.2400000002</v>
      </c>
      <c r="F98" s="31">
        <f t="shared" si="8"/>
        <v>6902803.2400000002</v>
      </c>
      <c r="G98" s="31">
        <f t="shared" si="8"/>
        <v>5138731.24</v>
      </c>
      <c r="H98" s="36">
        <v>5570500</v>
      </c>
      <c r="I98" s="36">
        <v>5570500</v>
      </c>
      <c r="J98" s="33">
        <v>4177876</v>
      </c>
      <c r="K98" s="124"/>
      <c r="L98" s="34"/>
      <c r="M98" s="34"/>
      <c r="N98" s="34"/>
      <c r="O98" s="124"/>
      <c r="P98" s="36">
        <v>1332303.24</v>
      </c>
      <c r="Q98" s="36">
        <v>1332303.24</v>
      </c>
      <c r="R98" s="60">
        <v>960855.24</v>
      </c>
      <c r="S98" s="124"/>
      <c r="T98" s="34"/>
      <c r="U98" s="34"/>
      <c r="V98" s="34"/>
      <c r="W98" s="124"/>
      <c r="X98" s="38">
        <f t="shared" si="9"/>
        <v>995000</v>
      </c>
      <c r="Y98" s="38">
        <f t="shared" si="9"/>
        <v>995000</v>
      </c>
      <c r="Z98" s="38">
        <f t="shared" si="9"/>
        <v>995000</v>
      </c>
      <c r="AA98" s="32"/>
      <c r="AB98" s="33"/>
      <c r="AC98" s="33"/>
      <c r="AD98" s="124"/>
      <c r="AE98" s="34"/>
      <c r="AF98" s="33"/>
      <c r="AG98" s="33"/>
      <c r="AH98" s="124"/>
      <c r="AI98" s="33"/>
      <c r="AJ98" s="33"/>
      <c r="AK98" s="33"/>
      <c r="AL98" s="124"/>
      <c r="AM98" s="33"/>
      <c r="AN98" s="33"/>
      <c r="AO98" s="33"/>
      <c r="AP98" s="124"/>
      <c r="AQ98" s="34"/>
      <c r="AR98" s="34"/>
      <c r="AS98" s="34"/>
      <c r="AT98" s="124"/>
      <c r="AU98" s="33"/>
      <c r="AV98" s="33"/>
      <c r="AW98" s="33"/>
      <c r="AX98" s="124"/>
      <c r="AY98" s="34"/>
      <c r="AZ98" s="34"/>
      <c r="BA98" s="34"/>
      <c r="BB98" s="124"/>
      <c r="BC98" s="33"/>
      <c r="BD98" s="33"/>
      <c r="BE98" s="33"/>
      <c r="BF98" s="124"/>
      <c r="BG98" s="33"/>
      <c r="BH98" s="33"/>
      <c r="BI98" s="33"/>
      <c r="BJ98" s="124"/>
      <c r="BK98" s="34"/>
      <c r="BL98" s="34"/>
      <c r="BM98" s="34"/>
      <c r="BN98" s="124"/>
      <c r="BO98" s="33"/>
      <c r="BP98" s="33"/>
      <c r="BQ98" s="61"/>
      <c r="BR98" s="124"/>
      <c r="BS98" s="34"/>
      <c r="BT98" s="34"/>
      <c r="BU98" s="34"/>
      <c r="BV98" s="124"/>
      <c r="BW98" s="34"/>
      <c r="BX98" s="34"/>
      <c r="BY98" s="34"/>
      <c r="BZ98" s="124"/>
      <c r="CA98" s="34"/>
      <c r="CB98" s="34"/>
      <c r="CC98" s="34"/>
      <c r="CD98" s="124"/>
      <c r="CE98" s="33"/>
      <c r="CF98" s="33"/>
      <c r="CG98" s="33"/>
      <c r="CH98" s="124"/>
      <c r="CI98" s="33"/>
      <c r="CJ98" s="33"/>
      <c r="CK98" s="33"/>
      <c r="CL98" s="124"/>
      <c r="CM98" s="34"/>
      <c r="CN98" s="34"/>
      <c r="CO98" s="34"/>
      <c r="CP98" s="119"/>
      <c r="CQ98" s="34"/>
      <c r="CR98" s="34"/>
      <c r="CS98" s="34"/>
      <c r="CT98" s="119"/>
      <c r="CU98" s="34"/>
      <c r="CV98" s="33"/>
      <c r="CW98" s="33"/>
      <c r="CX98" s="124"/>
      <c r="CY98" s="41"/>
      <c r="CZ98" s="41"/>
      <c r="DA98" s="33"/>
      <c r="DB98" s="124"/>
      <c r="DC98" s="34"/>
      <c r="DD98" s="33"/>
      <c r="DE98" s="32"/>
      <c r="DF98" s="124"/>
      <c r="DG98" s="34"/>
      <c r="DH98" s="33"/>
      <c r="DI98" s="32"/>
      <c r="DJ98" s="124"/>
      <c r="DK98" s="34"/>
      <c r="DL98" s="33"/>
      <c r="DM98" s="32"/>
      <c r="DN98" s="124"/>
      <c r="DO98" s="33"/>
      <c r="DP98" s="33"/>
      <c r="DQ98" s="32"/>
      <c r="DR98" s="124"/>
      <c r="DS98" s="34"/>
      <c r="DT98" s="34"/>
      <c r="DU98" s="34"/>
      <c r="DV98" s="120"/>
      <c r="DW98" s="33"/>
      <c r="DX98" s="33"/>
      <c r="DY98" s="33"/>
      <c r="DZ98" s="124"/>
      <c r="EA98" s="33"/>
      <c r="EB98" s="33"/>
      <c r="EC98" s="33"/>
      <c r="ED98" s="124"/>
      <c r="EE98" s="33"/>
      <c r="EF98" s="33"/>
      <c r="EG98" s="33"/>
      <c r="EH98" s="124"/>
      <c r="EI98" s="32"/>
      <c r="EJ98" s="32"/>
      <c r="EK98" s="32"/>
      <c r="EL98" s="124"/>
      <c r="EM98" s="34"/>
      <c r="EN98" s="34"/>
      <c r="EO98" s="34"/>
      <c r="EP98" s="124"/>
      <c r="EQ98" s="34"/>
      <c r="ER98" s="34"/>
      <c r="ES98" s="34"/>
      <c r="ET98" s="120"/>
      <c r="EU98" s="33">
        <v>995000</v>
      </c>
      <c r="EV98" s="33">
        <v>995000</v>
      </c>
      <c r="EW98" s="33">
        <v>995000</v>
      </c>
      <c r="EX98" s="124"/>
      <c r="EY98" s="34"/>
      <c r="EZ98" s="34"/>
      <c r="FA98" s="34"/>
      <c r="FB98" s="124"/>
      <c r="FC98" s="33"/>
      <c r="FD98" s="33"/>
      <c r="FE98" s="32"/>
      <c r="FF98" s="124"/>
      <c r="FG98" s="40"/>
      <c r="FH98" s="40"/>
      <c r="FI98" s="40"/>
      <c r="FJ98" s="124"/>
      <c r="FK98" s="40"/>
      <c r="FL98" s="40"/>
      <c r="FM98" s="40"/>
      <c r="FN98" s="124"/>
      <c r="FO98" s="33"/>
      <c r="FP98" s="33"/>
      <c r="FQ98" s="32"/>
      <c r="FR98" s="124"/>
      <c r="FS98" s="33"/>
      <c r="FT98" s="33"/>
      <c r="FU98" s="33"/>
      <c r="FV98" s="124"/>
      <c r="FW98" s="34"/>
      <c r="FX98" s="34"/>
      <c r="FY98" s="39"/>
      <c r="FZ98" s="124"/>
      <c r="GA98" s="33"/>
      <c r="GB98" s="33"/>
      <c r="GC98" s="32"/>
      <c r="GD98" s="124"/>
      <c r="GE98" s="32"/>
      <c r="GF98" s="32"/>
      <c r="GG98" s="32"/>
      <c r="GH98" s="124"/>
      <c r="GI98" s="32"/>
      <c r="GJ98" s="32"/>
      <c r="GK98" s="32"/>
      <c r="GL98" s="130"/>
      <c r="GM98" s="33"/>
      <c r="GN98" s="33"/>
      <c r="GO98" s="33"/>
      <c r="GP98" s="124"/>
      <c r="GQ98" s="40"/>
      <c r="GR98" s="37"/>
      <c r="GS98" s="32"/>
      <c r="GT98" s="124"/>
      <c r="GU98" s="45"/>
      <c r="GV98" s="46"/>
      <c r="GW98" s="32"/>
      <c r="GX98" s="130"/>
      <c r="GY98" s="33"/>
      <c r="GZ98" s="33"/>
      <c r="HA98" s="33"/>
      <c r="HB98" s="130"/>
      <c r="HC98" s="34"/>
      <c r="HD98" s="34"/>
      <c r="HE98" s="34"/>
      <c r="HF98" s="124"/>
      <c r="HG98" s="33"/>
      <c r="HH98" s="33"/>
      <c r="HI98" s="33"/>
      <c r="HJ98" s="124"/>
      <c r="HK98" s="33"/>
      <c r="HL98" s="33"/>
      <c r="HM98" s="32"/>
      <c r="HN98" s="124"/>
      <c r="HO98" s="32"/>
      <c r="HP98" s="32"/>
      <c r="HQ98" s="32"/>
      <c r="HR98" s="124"/>
      <c r="HS98" s="34"/>
      <c r="HT98" s="33"/>
      <c r="HU98" s="32"/>
      <c r="HV98" s="124"/>
      <c r="HW98" s="34"/>
      <c r="HX98" s="34"/>
      <c r="HY98" s="34"/>
      <c r="HZ98" s="124"/>
      <c r="IA98" s="34"/>
      <c r="IB98" s="34"/>
      <c r="IC98" s="34"/>
      <c r="ID98" s="119"/>
      <c r="IE98" s="34"/>
      <c r="IF98" s="32"/>
      <c r="IG98" s="32"/>
      <c r="IH98" s="124"/>
      <c r="II98" s="34"/>
      <c r="IJ98" s="33"/>
      <c r="IK98" s="33"/>
      <c r="IL98" s="124"/>
      <c r="IM98" s="33"/>
      <c r="IN98" s="33"/>
      <c r="IO98" s="33"/>
      <c r="IP98" s="124"/>
      <c r="IQ98" s="45"/>
      <c r="IR98" s="46"/>
      <c r="IS98" s="33"/>
      <c r="IT98" s="127"/>
      <c r="IU98" s="33"/>
      <c r="IV98" s="33"/>
      <c r="IW98" s="33"/>
      <c r="IX98" s="124"/>
      <c r="IY98" s="34"/>
      <c r="IZ98" s="33"/>
      <c r="JA98" s="33"/>
      <c r="JB98" s="127"/>
      <c r="JC98" s="34"/>
      <c r="JD98" s="34"/>
      <c r="JE98" s="34"/>
      <c r="JF98" s="124"/>
      <c r="JG98" s="34"/>
      <c r="JH98" s="34"/>
      <c r="JI98" s="33"/>
      <c r="JJ98" s="127"/>
      <c r="JK98" s="34"/>
      <c r="JL98" s="34"/>
      <c r="JM98" s="34"/>
      <c r="JN98" s="127"/>
      <c r="JO98" s="34"/>
      <c r="JP98" s="34"/>
      <c r="JQ98" s="34"/>
      <c r="JR98" s="119"/>
      <c r="JS98" s="33"/>
      <c r="JT98" s="33"/>
      <c r="JU98" s="33"/>
      <c r="JV98" s="127"/>
      <c r="JW98" s="34"/>
      <c r="JX98" s="33"/>
      <c r="JY98" s="33"/>
      <c r="JZ98" s="127"/>
      <c r="KA98" s="34"/>
      <c r="KB98" s="32"/>
      <c r="KC98" s="32"/>
      <c r="KD98" s="127"/>
      <c r="KE98" s="50"/>
      <c r="KF98" s="50"/>
      <c r="KG98" s="50"/>
      <c r="KH98" s="127"/>
      <c r="KI98" s="34"/>
      <c r="KJ98" s="34"/>
      <c r="KK98" s="34"/>
      <c r="KL98" s="127"/>
      <c r="KM98" s="34"/>
      <c r="KN98" s="36"/>
      <c r="KO98" s="32"/>
      <c r="KP98" s="127"/>
      <c r="KQ98" s="50"/>
      <c r="KR98" s="50"/>
      <c r="KS98" s="50"/>
      <c r="KT98" s="127"/>
      <c r="KU98" s="50"/>
      <c r="KV98" s="50"/>
      <c r="KW98" s="50"/>
      <c r="KX98" s="127"/>
      <c r="KY98" s="34"/>
      <c r="KZ98" s="34"/>
      <c r="LA98" s="33"/>
      <c r="LB98" s="127"/>
      <c r="LC98" s="34"/>
      <c r="LD98" s="39"/>
      <c r="LE98" s="34"/>
      <c r="LF98" s="127"/>
      <c r="LG98" s="34"/>
      <c r="LH98" s="34"/>
      <c r="LI98" s="33"/>
      <c r="LJ98" s="127"/>
      <c r="LK98" s="34"/>
      <c r="LL98" s="33"/>
      <c r="LM98" s="32"/>
      <c r="LN98" s="127"/>
      <c r="LO98" s="34"/>
      <c r="LP98" s="33"/>
      <c r="LQ98" s="33"/>
      <c r="LR98" s="127"/>
      <c r="LS98" s="50"/>
      <c r="LT98" s="50"/>
      <c r="LU98" s="50"/>
      <c r="LV98" s="127"/>
      <c r="LW98" s="50"/>
      <c r="LX98" s="50"/>
      <c r="LY98" s="50"/>
      <c r="LZ98" s="127"/>
      <c r="MA98" s="34"/>
      <c r="MB98" s="34"/>
      <c r="MC98" s="34"/>
      <c r="MD98" s="127"/>
      <c r="ME98" s="40"/>
      <c r="MF98" s="50"/>
      <c r="MG98" s="50"/>
      <c r="MH98" s="127"/>
      <c r="MI98" s="40"/>
      <c r="MJ98" s="50"/>
      <c r="MK98" s="50"/>
      <c r="ML98" s="127"/>
      <c r="MM98" s="34"/>
      <c r="MN98" s="34"/>
      <c r="MO98" s="34"/>
      <c r="MP98" s="127"/>
      <c r="MQ98" s="33"/>
      <c r="MR98" s="33"/>
      <c r="MS98" s="33"/>
      <c r="MT98" s="127"/>
      <c r="MU98" s="34"/>
      <c r="MV98" s="34"/>
      <c r="MW98" s="34"/>
      <c r="MX98" s="124"/>
      <c r="MY98" s="34"/>
      <c r="MZ98" s="33"/>
      <c r="NA98" s="33"/>
      <c r="NB98" s="124"/>
      <c r="NC98" s="52">
        <f t="shared" si="10"/>
        <v>138300</v>
      </c>
      <c r="ND98" s="52">
        <f t="shared" si="10"/>
        <v>138300</v>
      </c>
      <c r="NE98" s="52">
        <f t="shared" si="10"/>
        <v>103118.39999999999</v>
      </c>
      <c r="NF98" s="53"/>
      <c r="NG98" s="33"/>
      <c r="NH98" s="33"/>
      <c r="NI98" s="127"/>
      <c r="NJ98" s="34"/>
      <c r="NK98" s="33"/>
      <c r="NL98" s="33"/>
      <c r="NM98" s="127"/>
      <c r="NN98" s="33"/>
      <c r="NO98" s="33"/>
      <c r="NP98" s="33"/>
      <c r="NQ98" s="127"/>
      <c r="NR98" s="34"/>
      <c r="NS98" s="34"/>
      <c r="NT98" s="34"/>
      <c r="NU98" s="127"/>
      <c r="NV98" s="34"/>
      <c r="NW98" s="33"/>
      <c r="NX98" s="33"/>
      <c r="NY98" s="127"/>
      <c r="NZ98" s="34"/>
      <c r="OA98" s="34"/>
      <c r="OB98" s="33"/>
      <c r="OC98" s="127"/>
      <c r="OD98" s="34"/>
      <c r="OE98" s="34"/>
      <c r="OF98" s="33"/>
      <c r="OG98" s="127"/>
      <c r="OH98" s="34"/>
      <c r="OI98" s="34"/>
      <c r="OJ98" s="33"/>
      <c r="OK98" s="127"/>
      <c r="OL98" s="34"/>
      <c r="OM98" s="34"/>
      <c r="ON98" s="32"/>
      <c r="OO98" s="127"/>
      <c r="OP98" s="34"/>
      <c r="OQ98" s="34"/>
      <c r="OR98" s="34"/>
      <c r="OS98" s="127"/>
      <c r="OT98" s="34"/>
      <c r="OU98" s="34"/>
      <c r="OV98" s="32"/>
      <c r="OW98" s="127"/>
      <c r="OX98" s="34"/>
      <c r="OY98" s="34"/>
      <c r="OZ98" s="33"/>
      <c r="PA98" s="127"/>
      <c r="PB98" s="34"/>
      <c r="PC98" s="34"/>
      <c r="PD98" s="33"/>
      <c r="PE98" s="127"/>
      <c r="PF98" s="34"/>
      <c r="PG98" s="34"/>
      <c r="PH98" s="33"/>
      <c r="PI98" s="127"/>
      <c r="PJ98" s="34"/>
      <c r="PK98" s="33"/>
      <c r="PL98" s="32"/>
      <c r="PM98" s="127"/>
      <c r="PN98" s="34"/>
      <c r="PO98" s="33"/>
      <c r="PP98" s="33"/>
      <c r="PQ98" s="127"/>
      <c r="PR98" s="34">
        <v>138300</v>
      </c>
      <c r="PS98" s="34">
        <v>138300</v>
      </c>
      <c r="PT98" s="34">
        <v>103118.39999999999</v>
      </c>
      <c r="PU98" s="127"/>
      <c r="PV98" s="34"/>
      <c r="PW98" s="34"/>
      <c r="PX98" s="33"/>
      <c r="PY98" s="124"/>
      <c r="PZ98" s="55">
        <f t="shared" si="11"/>
        <v>0</v>
      </c>
      <c r="QA98" s="55">
        <f t="shared" si="11"/>
        <v>0</v>
      </c>
      <c r="QB98" s="55">
        <f t="shared" si="11"/>
        <v>0</v>
      </c>
      <c r="QC98" s="53"/>
      <c r="QD98" s="53"/>
      <c r="QE98" s="32"/>
      <c r="QF98" s="127"/>
      <c r="QG98" s="34"/>
      <c r="QH98" s="34"/>
      <c r="QI98" s="34"/>
      <c r="QJ98" s="124"/>
      <c r="QK98" s="56"/>
      <c r="QL98" s="63"/>
      <c r="QM98" s="32"/>
      <c r="QN98" s="127"/>
      <c r="QO98" s="50"/>
      <c r="QP98" s="50"/>
      <c r="QQ98" s="50"/>
      <c r="QR98" s="120"/>
      <c r="QS98" s="34"/>
      <c r="QT98" s="34"/>
      <c r="QU98" s="34"/>
      <c r="QV98" s="124"/>
      <c r="QW98" s="34"/>
      <c r="QX98" s="34"/>
      <c r="QY98" s="32"/>
      <c r="QZ98" s="124"/>
      <c r="RA98" s="53"/>
      <c r="RB98" s="53"/>
      <c r="RC98" s="53"/>
      <c r="RD98" s="120"/>
      <c r="RE98" s="40"/>
      <c r="RF98" s="40"/>
      <c r="RG98" s="40"/>
      <c r="RH98" s="120"/>
      <c r="RI98" s="40"/>
      <c r="RJ98" s="40"/>
      <c r="RK98" s="40"/>
      <c r="RL98" s="120"/>
      <c r="RM98" s="40"/>
      <c r="RN98" s="33"/>
      <c r="RO98" s="32"/>
      <c r="RP98" s="124"/>
      <c r="RQ98" s="34"/>
      <c r="RR98" s="34"/>
      <c r="RS98" s="32"/>
      <c r="RT98" s="124"/>
      <c r="RU98" s="40"/>
      <c r="RV98" s="40"/>
      <c r="RW98" s="40"/>
      <c r="RX98" s="120"/>
      <c r="RY98" s="40"/>
      <c r="RZ98" s="40"/>
      <c r="SA98" s="32"/>
      <c r="SB98" s="124"/>
      <c r="SC98" s="40"/>
      <c r="SD98" s="40"/>
      <c r="SE98" s="32"/>
      <c r="SF98" s="124"/>
      <c r="SG98" s="40"/>
      <c r="SH98" s="40"/>
      <c r="SI98" s="32"/>
      <c r="SJ98" s="119"/>
      <c r="SK98" s="58"/>
      <c r="SL98" s="58"/>
      <c r="SM98" s="58"/>
      <c r="SN98" s="59"/>
      <c r="SO98" s="59"/>
      <c r="SP98" s="58"/>
      <c r="SQ98" s="58"/>
      <c r="SR98" s="58"/>
      <c r="SS98" s="58"/>
      <c r="ST98" s="58"/>
      <c r="SU98" s="58"/>
      <c r="SV98" s="58"/>
      <c r="SW98" s="58"/>
      <c r="SX98" s="58"/>
      <c r="SY98" s="58"/>
      <c r="SZ98" s="58"/>
      <c r="TA98" s="58"/>
      <c r="TB98" s="58"/>
      <c r="TC98" s="58"/>
      <c r="TD98" s="59"/>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5"/>
      <c r="WI98" s="5"/>
      <c r="WJ98" s="5"/>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row>
    <row r="99" spans="1:909" x14ac:dyDescent="0.25">
      <c r="A99" s="29" t="s">
        <v>454</v>
      </c>
      <c r="B99" s="30">
        <f t="shared" si="7"/>
        <v>5993940.4900000002</v>
      </c>
      <c r="C99" s="30">
        <f t="shared" si="7"/>
        <v>5993940.4900000002</v>
      </c>
      <c r="D99" s="30">
        <f t="shared" si="7"/>
        <v>4444986.49</v>
      </c>
      <c r="E99" s="31">
        <f t="shared" si="8"/>
        <v>5855640.4900000002</v>
      </c>
      <c r="F99" s="31">
        <f t="shared" si="8"/>
        <v>5855640.4900000002</v>
      </c>
      <c r="G99" s="31">
        <f t="shared" si="8"/>
        <v>4362960.49</v>
      </c>
      <c r="H99" s="36">
        <v>4326500</v>
      </c>
      <c r="I99" s="36">
        <v>4326500</v>
      </c>
      <c r="J99" s="33">
        <v>3244877</v>
      </c>
      <c r="K99" s="124"/>
      <c r="L99" s="34"/>
      <c r="M99" s="34"/>
      <c r="N99" s="34"/>
      <c r="O99" s="124"/>
      <c r="P99" s="36">
        <v>1529140.49</v>
      </c>
      <c r="Q99" s="36">
        <v>1529140.49</v>
      </c>
      <c r="R99" s="60">
        <v>1118083.49</v>
      </c>
      <c r="S99" s="124"/>
      <c r="T99" s="34"/>
      <c r="U99" s="34"/>
      <c r="V99" s="34"/>
      <c r="W99" s="124"/>
      <c r="X99" s="38">
        <f t="shared" si="9"/>
        <v>0</v>
      </c>
      <c r="Y99" s="38">
        <f t="shared" si="9"/>
        <v>0</v>
      </c>
      <c r="Z99" s="38">
        <f t="shared" si="9"/>
        <v>0</v>
      </c>
      <c r="AA99" s="32"/>
      <c r="AB99" s="33"/>
      <c r="AC99" s="33"/>
      <c r="AD99" s="124"/>
      <c r="AE99" s="34"/>
      <c r="AF99" s="33"/>
      <c r="AG99" s="33"/>
      <c r="AH99" s="124"/>
      <c r="AI99" s="33"/>
      <c r="AJ99" s="33"/>
      <c r="AK99" s="33"/>
      <c r="AL99" s="124"/>
      <c r="AM99" s="33"/>
      <c r="AN99" s="33"/>
      <c r="AO99" s="33"/>
      <c r="AP99" s="124"/>
      <c r="AQ99" s="34"/>
      <c r="AR99" s="34"/>
      <c r="AS99" s="34"/>
      <c r="AT99" s="124"/>
      <c r="AU99" s="33"/>
      <c r="AV99" s="33"/>
      <c r="AW99" s="33"/>
      <c r="AX99" s="124"/>
      <c r="AY99" s="34"/>
      <c r="AZ99" s="34"/>
      <c r="BA99" s="34"/>
      <c r="BB99" s="124"/>
      <c r="BC99" s="33"/>
      <c r="BD99" s="33"/>
      <c r="BE99" s="33"/>
      <c r="BF99" s="124"/>
      <c r="BG99" s="33"/>
      <c r="BH99" s="33"/>
      <c r="BI99" s="33"/>
      <c r="BJ99" s="124"/>
      <c r="BK99" s="34"/>
      <c r="BL99" s="34"/>
      <c r="BM99" s="34"/>
      <c r="BN99" s="124"/>
      <c r="BO99" s="33"/>
      <c r="BP99" s="33"/>
      <c r="BQ99" s="61"/>
      <c r="BR99" s="124"/>
      <c r="BS99" s="34"/>
      <c r="BT99" s="34"/>
      <c r="BU99" s="34"/>
      <c r="BV99" s="124"/>
      <c r="BW99" s="34"/>
      <c r="BX99" s="34"/>
      <c r="BY99" s="34"/>
      <c r="BZ99" s="124"/>
      <c r="CA99" s="34"/>
      <c r="CB99" s="34"/>
      <c r="CC99" s="34"/>
      <c r="CD99" s="124"/>
      <c r="CE99" s="33"/>
      <c r="CF99" s="33"/>
      <c r="CG99" s="33"/>
      <c r="CH99" s="124"/>
      <c r="CI99" s="33"/>
      <c r="CJ99" s="33"/>
      <c r="CK99" s="33"/>
      <c r="CL99" s="124"/>
      <c r="CM99" s="34"/>
      <c r="CN99" s="34"/>
      <c r="CO99" s="34"/>
      <c r="CP99" s="119"/>
      <c r="CQ99" s="34"/>
      <c r="CR99" s="34"/>
      <c r="CS99" s="34"/>
      <c r="CT99" s="119"/>
      <c r="CU99" s="34"/>
      <c r="CV99" s="33"/>
      <c r="CW99" s="33"/>
      <c r="CX99" s="124"/>
      <c r="CY99" s="41"/>
      <c r="CZ99" s="41"/>
      <c r="DA99" s="33"/>
      <c r="DB99" s="124"/>
      <c r="DC99" s="34"/>
      <c r="DD99" s="33"/>
      <c r="DE99" s="32"/>
      <c r="DF99" s="124"/>
      <c r="DG99" s="34"/>
      <c r="DH99" s="33"/>
      <c r="DI99" s="32"/>
      <c r="DJ99" s="124"/>
      <c r="DK99" s="34"/>
      <c r="DL99" s="33"/>
      <c r="DM99" s="32"/>
      <c r="DN99" s="124"/>
      <c r="DO99" s="33"/>
      <c r="DP99" s="33"/>
      <c r="DQ99" s="32"/>
      <c r="DR99" s="124"/>
      <c r="DS99" s="34"/>
      <c r="DT99" s="34"/>
      <c r="DU99" s="34"/>
      <c r="DV99" s="120"/>
      <c r="DW99" s="33"/>
      <c r="DX99" s="33"/>
      <c r="DY99" s="33"/>
      <c r="DZ99" s="124"/>
      <c r="EA99" s="33"/>
      <c r="EB99" s="33"/>
      <c r="EC99" s="33"/>
      <c r="ED99" s="124"/>
      <c r="EE99" s="33"/>
      <c r="EF99" s="33"/>
      <c r="EG99" s="33"/>
      <c r="EH99" s="124"/>
      <c r="EI99" s="32"/>
      <c r="EJ99" s="32"/>
      <c r="EK99" s="32"/>
      <c r="EL99" s="124"/>
      <c r="EM99" s="34"/>
      <c r="EN99" s="34"/>
      <c r="EO99" s="34"/>
      <c r="EP99" s="124"/>
      <c r="EQ99" s="34"/>
      <c r="ER99" s="34"/>
      <c r="ES99" s="34"/>
      <c r="ET99" s="120"/>
      <c r="EU99" s="33"/>
      <c r="EV99" s="33"/>
      <c r="EW99" s="33"/>
      <c r="EX99" s="124"/>
      <c r="EY99" s="34"/>
      <c r="EZ99" s="34"/>
      <c r="FA99" s="34"/>
      <c r="FB99" s="124"/>
      <c r="FC99" s="33"/>
      <c r="FD99" s="33"/>
      <c r="FE99" s="32"/>
      <c r="FF99" s="124"/>
      <c r="FG99" s="40"/>
      <c r="FH99" s="40"/>
      <c r="FI99" s="40"/>
      <c r="FJ99" s="124"/>
      <c r="FK99" s="40"/>
      <c r="FL99" s="40"/>
      <c r="FM99" s="40"/>
      <c r="FN99" s="124"/>
      <c r="FO99" s="33"/>
      <c r="FP99" s="33"/>
      <c r="FQ99" s="32"/>
      <c r="FR99" s="124"/>
      <c r="FS99" s="33"/>
      <c r="FT99" s="33"/>
      <c r="FU99" s="33"/>
      <c r="FV99" s="124"/>
      <c r="FW99" s="34"/>
      <c r="FX99" s="34"/>
      <c r="FY99" s="39"/>
      <c r="FZ99" s="124"/>
      <c r="GA99" s="33"/>
      <c r="GB99" s="33"/>
      <c r="GC99" s="32"/>
      <c r="GD99" s="124"/>
      <c r="GE99" s="32"/>
      <c r="GF99" s="32"/>
      <c r="GG99" s="32"/>
      <c r="GH99" s="124"/>
      <c r="GI99" s="32"/>
      <c r="GJ99" s="32"/>
      <c r="GK99" s="32"/>
      <c r="GL99" s="130"/>
      <c r="GM99" s="33"/>
      <c r="GN99" s="33"/>
      <c r="GO99" s="33"/>
      <c r="GP99" s="124"/>
      <c r="GQ99" s="40"/>
      <c r="GR99" s="37"/>
      <c r="GS99" s="32"/>
      <c r="GT99" s="124"/>
      <c r="GU99" s="45"/>
      <c r="GV99" s="46"/>
      <c r="GW99" s="32"/>
      <c r="GX99" s="130"/>
      <c r="GY99" s="33"/>
      <c r="GZ99" s="33"/>
      <c r="HA99" s="33"/>
      <c r="HB99" s="130"/>
      <c r="HC99" s="34"/>
      <c r="HD99" s="34"/>
      <c r="HE99" s="34"/>
      <c r="HF99" s="124"/>
      <c r="HG99" s="33"/>
      <c r="HH99" s="33"/>
      <c r="HI99" s="33"/>
      <c r="HJ99" s="124"/>
      <c r="HK99" s="33"/>
      <c r="HL99" s="33"/>
      <c r="HM99" s="32"/>
      <c r="HN99" s="124"/>
      <c r="HO99" s="32"/>
      <c r="HP99" s="32"/>
      <c r="HQ99" s="32"/>
      <c r="HR99" s="124"/>
      <c r="HS99" s="34"/>
      <c r="HT99" s="33"/>
      <c r="HU99" s="32"/>
      <c r="HV99" s="124"/>
      <c r="HW99" s="34"/>
      <c r="HX99" s="34"/>
      <c r="HY99" s="34"/>
      <c r="HZ99" s="124"/>
      <c r="IA99" s="34"/>
      <c r="IB99" s="34"/>
      <c r="IC99" s="34"/>
      <c r="ID99" s="119"/>
      <c r="IE99" s="34"/>
      <c r="IF99" s="32"/>
      <c r="IG99" s="32"/>
      <c r="IH99" s="124"/>
      <c r="II99" s="34"/>
      <c r="IJ99" s="33"/>
      <c r="IK99" s="33"/>
      <c r="IL99" s="124"/>
      <c r="IM99" s="33"/>
      <c r="IN99" s="33"/>
      <c r="IO99" s="33"/>
      <c r="IP99" s="124"/>
      <c r="IQ99" s="45"/>
      <c r="IR99" s="46"/>
      <c r="IS99" s="33"/>
      <c r="IT99" s="127"/>
      <c r="IU99" s="33"/>
      <c r="IV99" s="33"/>
      <c r="IW99" s="33"/>
      <c r="IX99" s="124"/>
      <c r="IY99" s="34"/>
      <c r="IZ99" s="33"/>
      <c r="JA99" s="33"/>
      <c r="JB99" s="127"/>
      <c r="JC99" s="34"/>
      <c r="JD99" s="34"/>
      <c r="JE99" s="34"/>
      <c r="JF99" s="124"/>
      <c r="JG99" s="34"/>
      <c r="JH99" s="34"/>
      <c r="JI99" s="33"/>
      <c r="JJ99" s="127"/>
      <c r="JK99" s="34"/>
      <c r="JL99" s="34"/>
      <c r="JM99" s="34"/>
      <c r="JN99" s="127"/>
      <c r="JO99" s="34"/>
      <c r="JP99" s="34"/>
      <c r="JQ99" s="34"/>
      <c r="JR99" s="119"/>
      <c r="JS99" s="33"/>
      <c r="JT99" s="33"/>
      <c r="JU99" s="33"/>
      <c r="JV99" s="127"/>
      <c r="JW99" s="34"/>
      <c r="JX99" s="33"/>
      <c r="JY99" s="33"/>
      <c r="JZ99" s="127"/>
      <c r="KA99" s="34"/>
      <c r="KB99" s="32"/>
      <c r="KC99" s="32"/>
      <c r="KD99" s="127"/>
      <c r="KE99" s="50"/>
      <c r="KF99" s="50"/>
      <c r="KG99" s="50"/>
      <c r="KH99" s="127"/>
      <c r="KI99" s="34"/>
      <c r="KJ99" s="34"/>
      <c r="KK99" s="34"/>
      <c r="KL99" s="127"/>
      <c r="KM99" s="34"/>
      <c r="KN99" s="36"/>
      <c r="KO99" s="32"/>
      <c r="KP99" s="127"/>
      <c r="KQ99" s="50"/>
      <c r="KR99" s="50"/>
      <c r="KS99" s="50"/>
      <c r="KT99" s="127"/>
      <c r="KU99" s="50"/>
      <c r="KV99" s="50"/>
      <c r="KW99" s="50"/>
      <c r="KX99" s="127"/>
      <c r="KY99" s="34"/>
      <c r="KZ99" s="34"/>
      <c r="LA99" s="33"/>
      <c r="LB99" s="127"/>
      <c r="LC99" s="34"/>
      <c r="LD99" s="39"/>
      <c r="LE99" s="34"/>
      <c r="LF99" s="127"/>
      <c r="LG99" s="34"/>
      <c r="LH99" s="34"/>
      <c r="LI99" s="33"/>
      <c r="LJ99" s="127"/>
      <c r="LK99" s="34"/>
      <c r="LL99" s="33"/>
      <c r="LM99" s="32"/>
      <c r="LN99" s="127"/>
      <c r="LO99" s="34"/>
      <c r="LP99" s="33"/>
      <c r="LQ99" s="33"/>
      <c r="LR99" s="127"/>
      <c r="LS99" s="50"/>
      <c r="LT99" s="50"/>
      <c r="LU99" s="50"/>
      <c r="LV99" s="127"/>
      <c r="LW99" s="50"/>
      <c r="LX99" s="50"/>
      <c r="LY99" s="50"/>
      <c r="LZ99" s="127"/>
      <c r="MA99" s="34"/>
      <c r="MB99" s="34"/>
      <c r="MC99" s="34"/>
      <c r="MD99" s="127"/>
      <c r="ME99" s="40"/>
      <c r="MF99" s="50"/>
      <c r="MG99" s="50"/>
      <c r="MH99" s="127"/>
      <c r="MI99" s="40"/>
      <c r="MJ99" s="50"/>
      <c r="MK99" s="50"/>
      <c r="ML99" s="127"/>
      <c r="MM99" s="34"/>
      <c r="MN99" s="34"/>
      <c r="MO99" s="34"/>
      <c r="MP99" s="127"/>
      <c r="MQ99" s="33"/>
      <c r="MR99" s="33"/>
      <c r="MS99" s="33"/>
      <c r="MT99" s="127"/>
      <c r="MU99" s="34"/>
      <c r="MV99" s="34"/>
      <c r="MW99" s="34"/>
      <c r="MX99" s="124"/>
      <c r="MY99" s="34"/>
      <c r="MZ99" s="33"/>
      <c r="NA99" s="33"/>
      <c r="NB99" s="124"/>
      <c r="NC99" s="52">
        <f t="shared" si="10"/>
        <v>138300</v>
      </c>
      <c r="ND99" s="52">
        <f t="shared" si="10"/>
        <v>138300</v>
      </c>
      <c r="NE99" s="52">
        <f t="shared" si="10"/>
        <v>82026</v>
      </c>
      <c r="NF99" s="53"/>
      <c r="NG99" s="33"/>
      <c r="NH99" s="33"/>
      <c r="NI99" s="127"/>
      <c r="NJ99" s="34"/>
      <c r="NK99" s="33"/>
      <c r="NL99" s="33"/>
      <c r="NM99" s="127"/>
      <c r="NN99" s="33"/>
      <c r="NO99" s="33"/>
      <c r="NP99" s="33"/>
      <c r="NQ99" s="127"/>
      <c r="NR99" s="34"/>
      <c r="NS99" s="34"/>
      <c r="NT99" s="34"/>
      <c r="NU99" s="127"/>
      <c r="NV99" s="34"/>
      <c r="NW99" s="33"/>
      <c r="NX99" s="33"/>
      <c r="NY99" s="127"/>
      <c r="NZ99" s="34"/>
      <c r="OA99" s="34"/>
      <c r="OB99" s="33"/>
      <c r="OC99" s="127"/>
      <c r="OD99" s="34"/>
      <c r="OE99" s="34"/>
      <c r="OF99" s="33"/>
      <c r="OG99" s="127"/>
      <c r="OH99" s="34"/>
      <c r="OI99" s="34"/>
      <c r="OJ99" s="33"/>
      <c r="OK99" s="127"/>
      <c r="OL99" s="34"/>
      <c r="OM99" s="34"/>
      <c r="ON99" s="32"/>
      <c r="OO99" s="127"/>
      <c r="OP99" s="34"/>
      <c r="OQ99" s="34"/>
      <c r="OR99" s="34"/>
      <c r="OS99" s="127"/>
      <c r="OT99" s="34"/>
      <c r="OU99" s="34"/>
      <c r="OV99" s="32"/>
      <c r="OW99" s="127"/>
      <c r="OX99" s="34"/>
      <c r="OY99" s="34"/>
      <c r="OZ99" s="33"/>
      <c r="PA99" s="127"/>
      <c r="PB99" s="34"/>
      <c r="PC99" s="34"/>
      <c r="PD99" s="33"/>
      <c r="PE99" s="127"/>
      <c r="PF99" s="34"/>
      <c r="PG99" s="34"/>
      <c r="PH99" s="33"/>
      <c r="PI99" s="127"/>
      <c r="PJ99" s="34"/>
      <c r="PK99" s="33"/>
      <c r="PL99" s="32"/>
      <c r="PM99" s="127"/>
      <c r="PN99" s="34"/>
      <c r="PO99" s="33"/>
      <c r="PP99" s="33"/>
      <c r="PQ99" s="127"/>
      <c r="PR99" s="34">
        <v>138300</v>
      </c>
      <c r="PS99" s="34">
        <v>138300</v>
      </c>
      <c r="PT99" s="34">
        <v>82026</v>
      </c>
      <c r="PU99" s="127"/>
      <c r="PV99" s="34"/>
      <c r="PW99" s="34"/>
      <c r="PX99" s="33"/>
      <c r="PY99" s="124"/>
      <c r="PZ99" s="55">
        <f t="shared" si="11"/>
        <v>0</v>
      </c>
      <c r="QA99" s="55">
        <f t="shared" si="11"/>
        <v>0</v>
      </c>
      <c r="QB99" s="55">
        <f t="shared" si="11"/>
        <v>0</v>
      </c>
      <c r="QC99" s="53"/>
      <c r="QD99" s="53"/>
      <c r="QE99" s="32"/>
      <c r="QF99" s="127"/>
      <c r="QG99" s="34"/>
      <c r="QH99" s="34"/>
      <c r="QI99" s="34"/>
      <c r="QJ99" s="124"/>
      <c r="QK99" s="56"/>
      <c r="QL99" s="63"/>
      <c r="QM99" s="32"/>
      <c r="QN99" s="127"/>
      <c r="QO99" s="50"/>
      <c r="QP99" s="50"/>
      <c r="QQ99" s="50"/>
      <c r="QR99" s="120"/>
      <c r="QS99" s="34"/>
      <c r="QT99" s="34"/>
      <c r="QU99" s="34"/>
      <c r="QV99" s="124"/>
      <c r="QW99" s="34"/>
      <c r="QX99" s="34"/>
      <c r="QY99" s="32"/>
      <c r="QZ99" s="124"/>
      <c r="RA99" s="53"/>
      <c r="RB99" s="53"/>
      <c r="RC99" s="53"/>
      <c r="RD99" s="120"/>
      <c r="RE99" s="40"/>
      <c r="RF99" s="40"/>
      <c r="RG99" s="40"/>
      <c r="RH99" s="120"/>
      <c r="RI99" s="40"/>
      <c r="RJ99" s="40"/>
      <c r="RK99" s="40"/>
      <c r="RL99" s="120"/>
      <c r="RM99" s="40"/>
      <c r="RN99" s="33"/>
      <c r="RO99" s="32"/>
      <c r="RP99" s="124"/>
      <c r="RQ99" s="34"/>
      <c r="RR99" s="34"/>
      <c r="RS99" s="32"/>
      <c r="RT99" s="124"/>
      <c r="RU99" s="40"/>
      <c r="RV99" s="40"/>
      <c r="RW99" s="40"/>
      <c r="RX99" s="120"/>
      <c r="RY99" s="40"/>
      <c r="RZ99" s="40"/>
      <c r="SA99" s="32"/>
      <c r="SB99" s="124"/>
      <c r="SC99" s="40"/>
      <c r="SD99" s="40"/>
      <c r="SE99" s="32"/>
      <c r="SF99" s="124"/>
      <c r="SG99" s="40"/>
      <c r="SH99" s="40"/>
      <c r="SI99" s="32"/>
      <c r="SJ99" s="119"/>
      <c r="SK99" s="58"/>
      <c r="SL99" s="58"/>
      <c r="SM99" s="58"/>
      <c r="SN99" s="59"/>
      <c r="SO99" s="59"/>
      <c r="SP99" s="58"/>
      <c r="SQ99" s="58"/>
      <c r="SR99" s="58"/>
      <c r="SS99" s="58"/>
      <c r="ST99" s="58"/>
      <c r="SU99" s="58"/>
      <c r="SV99" s="58"/>
      <c r="SW99" s="58"/>
      <c r="SX99" s="58"/>
      <c r="SY99" s="58"/>
      <c r="SZ99" s="58"/>
      <c r="TA99" s="58"/>
      <c r="TB99" s="58"/>
      <c r="TC99" s="58"/>
      <c r="TD99" s="59"/>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5"/>
      <c r="WI99" s="5"/>
      <c r="WJ99" s="5"/>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row>
    <row r="100" spans="1:909" x14ac:dyDescent="0.25">
      <c r="A100" s="17" t="s">
        <v>455</v>
      </c>
      <c r="B100" s="30">
        <f t="shared" si="7"/>
        <v>229951744.16</v>
      </c>
      <c r="C100" s="30">
        <f t="shared" si="7"/>
        <v>229951744.16</v>
      </c>
      <c r="D100" s="30">
        <f t="shared" si="7"/>
        <v>175149450.70000002</v>
      </c>
      <c r="E100" s="31">
        <f t="shared" si="8"/>
        <v>119251048.87</v>
      </c>
      <c r="F100" s="31">
        <f t="shared" si="8"/>
        <v>119251048.87</v>
      </c>
      <c r="G100" s="31">
        <f t="shared" si="8"/>
        <v>88579834.870000005</v>
      </c>
      <c r="H100" s="36">
        <v>76608600</v>
      </c>
      <c r="I100" s="36">
        <v>76608600</v>
      </c>
      <c r="J100" s="33">
        <v>57456450</v>
      </c>
      <c r="K100" s="124"/>
      <c r="L100" s="34"/>
      <c r="M100" s="34"/>
      <c r="N100" s="34"/>
      <c r="O100" s="124"/>
      <c r="P100" s="36">
        <v>42642448.869999997</v>
      </c>
      <c r="Q100" s="36">
        <v>42642448.869999997</v>
      </c>
      <c r="R100" s="60">
        <v>31123384.870000001</v>
      </c>
      <c r="S100" s="124"/>
      <c r="T100" s="34"/>
      <c r="U100" s="34"/>
      <c r="V100" s="34"/>
      <c r="W100" s="124"/>
      <c r="X100" s="38">
        <f t="shared" si="9"/>
        <v>29416773.530000001</v>
      </c>
      <c r="Y100" s="38">
        <f t="shared" si="9"/>
        <v>29416773.530000001</v>
      </c>
      <c r="Z100" s="38">
        <f t="shared" si="9"/>
        <v>24958305.770000003</v>
      </c>
      <c r="AA100" s="32"/>
      <c r="AB100" s="33"/>
      <c r="AC100" s="33"/>
      <c r="AD100" s="124"/>
      <c r="AE100" s="34"/>
      <c r="AF100" s="33"/>
      <c r="AG100" s="33"/>
      <c r="AH100" s="124"/>
      <c r="AI100" s="33"/>
      <c r="AJ100" s="33"/>
      <c r="AK100" s="33"/>
      <c r="AL100" s="124"/>
      <c r="AM100" s="33"/>
      <c r="AN100" s="33"/>
      <c r="AO100" s="33"/>
      <c r="AP100" s="124"/>
      <c r="AQ100" s="34"/>
      <c r="AR100" s="34"/>
      <c r="AS100" s="34"/>
      <c r="AT100" s="124"/>
      <c r="AU100" s="33"/>
      <c r="AV100" s="33"/>
      <c r="AW100" s="33"/>
      <c r="AX100" s="124"/>
      <c r="AY100" s="34"/>
      <c r="AZ100" s="34"/>
      <c r="BA100" s="34"/>
      <c r="BB100" s="124"/>
      <c r="BC100" s="33"/>
      <c r="BD100" s="33"/>
      <c r="BE100" s="33"/>
      <c r="BF100" s="124"/>
      <c r="BG100" s="33"/>
      <c r="BH100" s="33"/>
      <c r="BI100" s="33"/>
      <c r="BJ100" s="124"/>
      <c r="BK100" s="34">
        <v>247000</v>
      </c>
      <c r="BL100" s="34">
        <v>247000</v>
      </c>
      <c r="BM100" s="34">
        <v>0</v>
      </c>
      <c r="BN100" s="124"/>
      <c r="BO100" s="33">
        <v>8000000</v>
      </c>
      <c r="BP100" s="33">
        <v>8000000</v>
      </c>
      <c r="BQ100" s="61">
        <v>7832593.0099999998</v>
      </c>
      <c r="BR100" s="124"/>
      <c r="BS100" s="34">
        <v>4017573.5</v>
      </c>
      <c r="BT100" s="34">
        <v>4017573.5</v>
      </c>
      <c r="BU100" s="34">
        <v>1816424.26</v>
      </c>
      <c r="BV100" s="124"/>
      <c r="BW100" s="34">
        <v>387660</v>
      </c>
      <c r="BX100" s="34">
        <v>387660</v>
      </c>
      <c r="BY100" s="34">
        <v>387660</v>
      </c>
      <c r="BZ100" s="124"/>
      <c r="CA100" s="34"/>
      <c r="CB100" s="34"/>
      <c r="CC100" s="34"/>
      <c r="CD100" s="124"/>
      <c r="CE100" s="62"/>
      <c r="CF100" s="62"/>
      <c r="CG100" s="33"/>
      <c r="CH100" s="124"/>
      <c r="CI100" s="33"/>
      <c r="CJ100" s="33"/>
      <c r="CK100" s="33"/>
      <c r="CL100" s="124"/>
      <c r="CM100" s="34"/>
      <c r="CN100" s="34"/>
      <c r="CO100" s="34"/>
      <c r="CP100" s="119"/>
      <c r="CQ100" s="34"/>
      <c r="CR100" s="34"/>
      <c r="CS100" s="34"/>
      <c r="CT100" s="119"/>
      <c r="CU100" s="34">
        <v>1368386</v>
      </c>
      <c r="CV100" s="33">
        <v>1368386</v>
      </c>
      <c r="CW100" s="33">
        <v>1026289.5</v>
      </c>
      <c r="CX100" s="124"/>
      <c r="CY100" s="41"/>
      <c r="CZ100" s="41"/>
      <c r="DA100" s="33"/>
      <c r="DB100" s="124"/>
      <c r="DC100" s="34">
        <v>4795924.34</v>
      </c>
      <c r="DD100" s="33">
        <v>4795924.34</v>
      </c>
      <c r="DE100" s="32">
        <v>4795924.34</v>
      </c>
      <c r="DF100" s="124"/>
      <c r="DG100" s="34"/>
      <c r="DH100" s="33"/>
      <c r="DI100" s="32"/>
      <c r="DJ100" s="124"/>
      <c r="DK100" s="34"/>
      <c r="DL100" s="33"/>
      <c r="DM100" s="32"/>
      <c r="DN100" s="124"/>
      <c r="DO100" s="33">
        <v>656331.38</v>
      </c>
      <c r="DP100" s="33">
        <v>656331.38</v>
      </c>
      <c r="DQ100" s="32">
        <v>0</v>
      </c>
      <c r="DR100" s="124"/>
      <c r="DS100" s="34"/>
      <c r="DT100" s="34"/>
      <c r="DU100" s="34"/>
      <c r="DV100" s="120"/>
      <c r="DW100" s="33"/>
      <c r="DX100" s="33"/>
      <c r="DY100" s="33"/>
      <c r="DZ100" s="124"/>
      <c r="EA100" s="33"/>
      <c r="EB100" s="33"/>
      <c r="EC100" s="33"/>
      <c r="ED100" s="124"/>
      <c r="EE100" s="33"/>
      <c r="EF100" s="33"/>
      <c r="EG100" s="33"/>
      <c r="EH100" s="124"/>
      <c r="EI100" s="32"/>
      <c r="EJ100" s="32"/>
      <c r="EK100" s="32"/>
      <c r="EL100" s="124"/>
      <c r="EM100" s="34"/>
      <c r="EN100" s="34"/>
      <c r="EO100" s="34"/>
      <c r="EP100" s="124"/>
      <c r="EQ100" s="34"/>
      <c r="ER100" s="34"/>
      <c r="ES100" s="34"/>
      <c r="ET100" s="120"/>
      <c r="EU100" s="33"/>
      <c r="EV100" s="33"/>
      <c r="EW100" s="33"/>
      <c r="EX100" s="124"/>
      <c r="EY100" s="34"/>
      <c r="EZ100" s="34"/>
      <c r="FA100" s="34"/>
      <c r="FB100" s="124"/>
      <c r="FC100" s="33"/>
      <c r="FD100" s="33"/>
      <c r="FE100" s="32"/>
      <c r="FF100" s="124"/>
      <c r="FG100" s="40">
        <v>1176077.08</v>
      </c>
      <c r="FH100" s="40">
        <v>1176077.08</v>
      </c>
      <c r="FI100" s="40">
        <v>1176077.08</v>
      </c>
      <c r="FJ100" s="124"/>
      <c r="FK100" s="40">
        <f>713611.5-356805.75</f>
        <v>356805.75</v>
      </c>
      <c r="FL100" s="40">
        <f>713611.5-356805.75</f>
        <v>356805.75</v>
      </c>
      <c r="FM100" s="40">
        <v>356805.75</v>
      </c>
      <c r="FN100" s="124"/>
      <c r="FO100" s="33"/>
      <c r="FP100" s="33"/>
      <c r="FQ100" s="32"/>
      <c r="FR100" s="124"/>
      <c r="FS100" s="33"/>
      <c r="FT100" s="33"/>
      <c r="FU100" s="33"/>
      <c r="FV100" s="124"/>
      <c r="FW100" s="34"/>
      <c r="FX100" s="34"/>
      <c r="FY100" s="39"/>
      <c r="FZ100" s="124"/>
      <c r="GA100" s="33"/>
      <c r="GB100" s="33"/>
      <c r="GC100" s="32"/>
      <c r="GD100" s="124"/>
      <c r="GE100" s="32"/>
      <c r="GF100" s="32"/>
      <c r="GG100" s="32"/>
      <c r="GH100" s="124"/>
      <c r="GI100" s="62"/>
      <c r="GJ100" s="62"/>
      <c r="GK100" s="32"/>
      <c r="GL100" s="130"/>
      <c r="GM100" s="33"/>
      <c r="GN100" s="33"/>
      <c r="GO100" s="33"/>
      <c r="GP100" s="124"/>
      <c r="GQ100" s="40"/>
      <c r="GR100" s="37"/>
      <c r="GS100" s="32"/>
      <c r="GT100" s="124"/>
      <c r="GU100" s="45"/>
      <c r="GV100" s="46"/>
      <c r="GW100" s="32"/>
      <c r="GX100" s="130"/>
      <c r="GY100" s="33">
        <v>107526.88</v>
      </c>
      <c r="GZ100" s="33">
        <v>107526.88</v>
      </c>
      <c r="HA100" s="33">
        <v>107526.88</v>
      </c>
      <c r="HB100" s="130"/>
      <c r="HC100" s="34"/>
      <c r="HD100" s="34"/>
      <c r="HE100" s="34"/>
      <c r="HF100" s="124"/>
      <c r="HG100" s="33"/>
      <c r="HH100" s="33"/>
      <c r="HI100" s="33"/>
      <c r="HJ100" s="124"/>
      <c r="HK100" s="33">
        <v>33488.6</v>
      </c>
      <c r="HL100" s="33">
        <v>33488.6</v>
      </c>
      <c r="HM100" s="32">
        <v>33488.6</v>
      </c>
      <c r="HN100" s="124"/>
      <c r="HO100" s="32"/>
      <c r="HP100" s="32"/>
      <c r="HQ100" s="32"/>
      <c r="HR100" s="124"/>
      <c r="HS100" s="34"/>
      <c r="HT100" s="33"/>
      <c r="HU100" s="32"/>
      <c r="HV100" s="124"/>
      <c r="HW100" s="34"/>
      <c r="HX100" s="34"/>
      <c r="HY100" s="34"/>
      <c r="HZ100" s="124"/>
      <c r="IA100" s="34"/>
      <c r="IB100" s="34"/>
      <c r="IC100" s="34"/>
      <c r="ID100" s="119"/>
      <c r="IE100" s="34"/>
      <c r="IF100" s="32"/>
      <c r="IG100" s="32"/>
      <c r="IH100" s="124"/>
      <c r="II100" s="34"/>
      <c r="IJ100" s="74"/>
      <c r="IK100" s="33"/>
      <c r="IL100" s="124"/>
      <c r="IM100" s="33"/>
      <c r="IN100" s="33"/>
      <c r="IO100" s="33"/>
      <c r="IP100" s="124"/>
      <c r="IQ100" s="45"/>
      <c r="IR100" s="46"/>
      <c r="IS100" s="33"/>
      <c r="IT100" s="127"/>
      <c r="IU100" s="33"/>
      <c r="IV100" s="33"/>
      <c r="IW100" s="33"/>
      <c r="IX100" s="124"/>
      <c r="IY100" s="34"/>
      <c r="IZ100" s="33"/>
      <c r="JA100" s="33"/>
      <c r="JB100" s="127"/>
      <c r="JC100" s="34"/>
      <c r="JD100" s="34"/>
      <c r="JE100" s="34"/>
      <c r="JF100" s="124"/>
      <c r="JG100" s="34"/>
      <c r="JH100" s="34"/>
      <c r="JI100" s="33"/>
      <c r="JJ100" s="127"/>
      <c r="JK100" s="34"/>
      <c r="JL100" s="34"/>
      <c r="JM100" s="34"/>
      <c r="JN100" s="127"/>
      <c r="JO100" s="34"/>
      <c r="JP100" s="34"/>
      <c r="JQ100" s="34"/>
      <c r="JR100" s="119"/>
      <c r="JS100" s="33"/>
      <c r="JT100" s="33"/>
      <c r="JU100" s="33"/>
      <c r="JV100" s="127"/>
      <c r="JW100" s="34"/>
      <c r="JX100" s="33"/>
      <c r="JY100" s="33"/>
      <c r="JZ100" s="127"/>
      <c r="KA100" s="34"/>
      <c r="KB100" s="32"/>
      <c r="KC100" s="32"/>
      <c r="KD100" s="127"/>
      <c r="KE100" s="50"/>
      <c r="KF100" s="50"/>
      <c r="KG100" s="50"/>
      <c r="KH100" s="127"/>
      <c r="KI100" s="34">
        <v>7800000</v>
      </c>
      <c r="KJ100" s="34">
        <v>7800000</v>
      </c>
      <c r="KK100" s="34">
        <v>7425516.3499999996</v>
      </c>
      <c r="KL100" s="127"/>
      <c r="KM100" s="34"/>
      <c r="KN100" s="36"/>
      <c r="KO100" s="32"/>
      <c r="KP100" s="127"/>
      <c r="KQ100" s="50"/>
      <c r="KR100" s="50"/>
      <c r="KS100" s="50"/>
      <c r="KT100" s="127"/>
      <c r="KU100" s="50"/>
      <c r="KV100" s="50"/>
      <c r="KW100" s="50"/>
      <c r="KX100" s="127"/>
      <c r="KY100" s="34"/>
      <c r="KZ100" s="34"/>
      <c r="LA100" s="33"/>
      <c r="LB100" s="127"/>
      <c r="LC100" s="34"/>
      <c r="LD100" s="39"/>
      <c r="LE100" s="34"/>
      <c r="LF100" s="127"/>
      <c r="LG100" s="34"/>
      <c r="LH100" s="34"/>
      <c r="LI100" s="33"/>
      <c r="LJ100" s="127"/>
      <c r="LK100" s="34"/>
      <c r="LL100" s="33"/>
      <c r="LM100" s="32"/>
      <c r="LN100" s="127"/>
      <c r="LO100" s="34"/>
      <c r="LP100" s="33"/>
      <c r="LQ100" s="33"/>
      <c r="LR100" s="127"/>
      <c r="LS100" s="50"/>
      <c r="LT100" s="50"/>
      <c r="LU100" s="50"/>
      <c r="LV100" s="127"/>
      <c r="LW100" s="50"/>
      <c r="LX100" s="50"/>
      <c r="LY100" s="50"/>
      <c r="LZ100" s="127"/>
      <c r="MA100" s="34"/>
      <c r="MB100" s="34"/>
      <c r="MC100" s="34"/>
      <c r="MD100" s="127"/>
      <c r="ME100" s="40"/>
      <c r="MF100" s="50"/>
      <c r="MG100" s="50"/>
      <c r="MH100" s="127"/>
      <c r="MI100" s="40"/>
      <c r="MJ100" s="50"/>
      <c r="MK100" s="50"/>
      <c r="ML100" s="127"/>
      <c r="MM100" s="34"/>
      <c r="MN100" s="34"/>
      <c r="MO100" s="34"/>
      <c r="MP100" s="127"/>
      <c r="MQ100" s="33">
        <v>470000</v>
      </c>
      <c r="MR100" s="33">
        <v>470000</v>
      </c>
      <c r="MS100" s="33">
        <v>0</v>
      </c>
      <c r="MT100" s="127"/>
      <c r="MU100" s="34"/>
      <c r="MV100" s="34"/>
      <c r="MW100" s="34"/>
      <c r="MX100" s="124"/>
      <c r="MY100" s="34"/>
      <c r="MZ100" s="33"/>
      <c r="NA100" s="33"/>
      <c r="NB100" s="124"/>
      <c r="NC100" s="52">
        <f t="shared" si="10"/>
        <v>75020517.879999995</v>
      </c>
      <c r="ND100" s="52">
        <f t="shared" si="10"/>
        <v>75020517.879999995</v>
      </c>
      <c r="NE100" s="52">
        <f t="shared" si="10"/>
        <v>55942974.140000001</v>
      </c>
      <c r="NF100" s="53">
        <v>42397284.25</v>
      </c>
      <c r="NG100" s="33">
        <v>42397284.25</v>
      </c>
      <c r="NH100" s="33">
        <v>31524553</v>
      </c>
      <c r="NI100" s="127"/>
      <c r="NJ100" s="34"/>
      <c r="NK100" s="32"/>
      <c r="NL100" s="32"/>
      <c r="NM100" s="127"/>
      <c r="NN100" s="33">
        <v>25607974</v>
      </c>
      <c r="NO100" s="33">
        <v>25607974</v>
      </c>
      <c r="NP100" s="33">
        <v>18840616</v>
      </c>
      <c r="NQ100" s="127"/>
      <c r="NR100" s="34">
        <v>2202984</v>
      </c>
      <c r="NS100" s="34">
        <v>2202984</v>
      </c>
      <c r="NT100" s="34">
        <v>1699100</v>
      </c>
      <c r="NU100" s="127"/>
      <c r="NV100" s="34"/>
      <c r="NW100" s="33"/>
      <c r="NX100" s="33"/>
      <c r="NY100" s="127"/>
      <c r="NZ100" s="34">
        <v>239472.2</v>
      </c>
      <c r="OA100" s="34">
        <v>239472.2</v>
      </c>
      <c r="OB100" s="33">
        <v>63478.47</v>
      </c>
      <c r="OC100" s="127"/>
      <c r="OD100" s="34"/>
      <c r="OE100" s="34"/>
      <c r="OF100" s="33"/>
      <c r="OG100" s="127"/>
      <c r="OH100" s="34">
        <v>177055</v>
      </c>
      <c r="OI100" s="34">
        <v>177055</v>
      </c>
      <c r="OJ100" s="33">
        <v>132600</v>
      </c>
      <c r="OK100" s="127"/>
      <c r="OL100" s="34">
        <v>637310.84</v>
      </c>
      <c r="OM100" s="34">
        <v>637310.84</v>
      </c>
      <c r="ON100" s="32">
        <v>145653.48000000001</v>
      </c>
      <c r="OO100" s="127"/>
      <c r="OP100" s="34">
        <v>1200000</v>
      </c>
      <c r="OQ100" s="34">
        <v>1200000</v>
      </c>
      <c r="OR100" s="34">
        <v>1180000</v>
      </c>
      <c r="OS100" s="127"/>
      <c r="OT100" s="34">
        <v>1552639.6</v>
      </c>
      <c r="OU100" s="34">
        <v>1552639.6</v>
      </c>
      <c r="OV100" s="32">
        <v>1552639.6</v>
      </c>
      <c r="OW100" s="127"/>
      <c r="OX100" s="34">
        <v>29820</v>
      </c>
      <c r="OY100" s="34">
        <v>29820</v>
      </c>
      <c r="OZ100" s="33">
        <v>29820</v>
      </c>
      <c r="PA100" s="127"/>
      <c r="PB100" s="34">
        <v>6427.2</v>
      </c>
      <c r="PC100" s="34">
        <v>6427.2</v>
      </c>
      <c r="PD100" s="33">
        <v>6427.2</v>
      </c>
      <c r="PE100" s="127"/>
      <c r="PF100" s="34">
        <v>661482.18999999994</v>
      </c>
      <c r="PG100" s="34">
        <v>661482.18999999994</v>
      </c>
      <c r="PH100" s="33">
        <v>484586.39</v>
      </c>
      <c r="PI100" s="127"/>
      <c r="PJ100" s="34">
        <v>283500</v>
      </c>
      <c r="PK100" s="33">
        <v>283500</v>
      </c>
      <c r="PL100" s="32">
        <v>283500</v>
      </c>
      <c r="PM100" s="127"/>
      <c r="PN100" s="34">
        <v>24568.6</v>
      </c>
      <c r="PO100" s="33">
        <v>24568.6</v>
      </c>
      <c r="PP100" s="33">
        <v>0</v>
      </c>
      <c r="PQ100" s="127"/>
      <c r="PR100" s="34"/>
      <c r="PS100" s="34"/>
      <c r="PT100" s="34"/>
      <c r="PU100" s="127"/>
      <c r="PV100" s="34">
        <v>0</v>
      </c>
      <c r="PW100" s="34">
        <v>0</v>
      </c>
      <c r="PX100" s="33">
        <v>0</v>
      </c>
      <c r="PY100" s="124"/>
      <c r="PZ100" s="55">
        <f t="shared" si="11"/>
        <v>6263403.8799999999</v>
      </c>
      <c r="QA100" s="55">
        <f t="shared" si="11"/>
        <v>6263403.8799999999</v>
      </c>
      <c r="QB100" s="55">
        <f t="shared" si="11"/>
        <v>5668335.9199999999</v>
      </c>
      <c r="QC100" s="53">
        <v>1141895.7</v>
      </c>
      <c r="QD100" s="53">
        <v>1141895.7</v>
      </c>
      <c r="QE100" s="32">
        <v>737490.86</v>
      </c>
      <c r="QF100" s="127"/>
      <c r="QG100" s="34"/>
      <c r="QH100" s="34"/>
      <c r="QI100" s="34"/>
      <c r="QJ100" s="124"/>
      <c r="QK100" s="56"/>
      <c r="QL100" s="63"/>
      <c r="QM100" s="32"/>
      <c r="QN100" s="127"/>
      <c r="QO100" s="50">
        <v>585090</v>
      </c>
      <c r="QP100" s="50">
        <v>585090</v>
      </c>
      <c r="QQ100" s="50">
        <v>585090</v>
      </c>
      <c r="QR100" s="120"/>
      <c r="QS100" s="34">
        <v>4283580</v>
      </c>
      <c r="QT100" s="34">
        <v>4283580</v>
      </c>
      <c r="QU100" s="34">
        <v>4283580</v>
      </c>
      <c r="QV100" s="124"/>
      <c r="QW100" s="34">
        <v>212838.18</v>
      </c>
      <c r="QX100" s="34">
        <v>212838.18</v>
      </c>
      <c r="QY100" s="32">
        <v>25975.06</v>
      </c>
      <c r="QZ100" s="124"/>
      <c r="RA100" s="53"/>
      <c r="RB100" s="53"/>
      <c r="RC100" s="53"/>
      <c r="RD100" s="120"/>
      <c r="RE100" s="40"/>
      <c r="RF100" s="40"/>
      <c r="RG100" s="40"/>
      <c r="RH100" s="120"/>
      <c r="RI100" s="40"/>
      <c r="RJ100" s="40"/>
      <c r="RK100" s="40"/>
      <c r="RL100" s="120"/>
      <c r="RM100" s="40"/>
      <c r="RN100" s="33"/>
      <c r="RO100" s="32"/>
      <c r="RP100" s="124"/>
      <c r="RQ100" s="34"/>
      <c r="RR100" s="34"/>
      <c r="RS100" s="32"/>
      <c r="RT100" s="124"/>
      <c r="RU100" s="40">
        <v>40000</v>
      </c>
      <c r="RV100" s="40">
        <v>40000</v>
      </c>
      <c r="RW100" s="40">
        <v>36200</v>
      </c>
      <c r="RX100" s="120"/>
      <c r="RY100" s="40"/>
      <c r="RZ100" s="40"/>
      <c r="SA100" s="32"/>
      <c r="SB100" s="124"/>
      <c r="SC100" s="40"/>
      <c r="SD100" s="40"/>
      <c r="SE100" s="32"/>
      <c r="SF100" s="124"/>
      <c r="SG100" s="40"/>
      <c r="SH100" s="40"/>
      <c r="SI100" s="32"/>
      <c r="SJ100" s="119"/>
      <c r="SK100" s="58"/>
      <c r="SL100" s="58"/>
      <c r="SM100" s="58"/>
      <c r="SN100" s="59"/>
      <c r="SO100" s="59"/>
      <c r="SP100" s="58"/>
      <c r="SQ100" s="58"/>
      <c r="SR100" s="58"/>
      <c r="SS100" s="58"/>
      <c r="ST100" s="58"/>
      <c r="SU100" s="58"/>
      <c r="SV100" s="58"/>
      <c r="SW100" s="58"/>
      <c r="SX100" s="58"/>
      <c r="SY100" s="58"/>
      <c r="SZ100" s="58"/>
      <c r="TA100" s="58"/>
      <c r="TB100" s="58"/>
      <c r="TC100" s="58"/>
      <c r="TD100" s="59"/>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5"/>
      <c r="WI100" s="5"/>
      <c r="WJ100" s="5"/>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row>
    <row r="101" spans="1:909" x14ac:dyDescent="0.25">
      <c r="A101" s="29" t="s">
        <v>456</v>
      </c>
      <c r="B101" s="30">
        <f t="shared" si="7"/>
        <v>23283800.880000003</v>
      </c>
      <c r="C101" s="30">
        <f t="shared" si="7"/>
        <v>23283800.880000003</v>
      </c>
      <c r="D101" s="30">
        <f t="shared" si="7"/>
        <v>12918956.949999999</v>
      </c>
      <c r="E101" s="31">
        <f t="shared" si="8"/>
        <v>9637100</v>
      </c>
      <c r="F101" s="31">
        <f t="shared" si="8"/>
        <v>9637100</v>
      </c>
      <c r="G101" s="31">
        <f t="shared" si="8"/>
        <v>7227827</v>
      </c>
      <c r="H101" s="36">
        <v>9637100</v>
      </c>
      <c r="I101" s="36">
        <v>9637100</v>
      </c>
      <c r="J101" s="33">
        <v>7227827</v>
      </c>
      <c r="K101" s="124"/>
      <c r="L101" s="34"/>
      <c r="M101" s="34"/>
      <c r="N101" s="34"/>
      <c r="O101" s="124"/>
      <c r="P101" s="36"/>
      <c r="Q101" s="36"/>
      <c r="R101" s="37"/>
      <c r="S101" s="124"/>
      <c r="T101" s="34"/>
      <c r="U101" s="34"/>
      <c r="V101" s="34"/>
      <c r="W101" s="124"/>
      <c r="X101" s="38">
        <f t="shared" si="9"/>
        <v>13300950.880000001</v>
      </c>
      <c r="Y101" s="38">
        <f t="shared" si="9"/>
        <v>13300950.880000001</v>
      </c>
      <c r="Z101" s="38">
        <f t="shared" si="9"/>
        <v>5460654.8399999999</v>
      </c>
      <c r="AA101" s="32"/>
      <c r="AB101" s="33"/>
      <c r="AC101" s="33"/>
      <c r="AD101" s="124"/>
      <c r="AE101" s="34"/>
      <c r="AF101" s="33"/>
      <c r="AG101" s="33"/>
      <c r="AH101" s="124"/>
      <c r="AI101" s="33"/>
      <c r="AJ101" s="33"/>
      <c r="AK101" s="33"/>
      <c r="AL101" s="124"/>
      <c r="AM101" s="33"/>
      <c r="AN101" s="33"/>
      <c r="AO101" s="33"/>
      <c r="AP101" s="124"/>
      <c r="AQ101" s="34"/>
      <c r="AR101" s="34"/>
      <c r="AS101" s="34"/>
      <c r="AT101" s="124"/>
      <c r="AU101" s="33"/>
      <c r="AV101" s="33"/>
      <c r="AW101" s="33"/>
      <c r="AX101" s="124"/>
      <c r="AY101" s="34"/>
      <c r="AZ101" s="34"/>
      <c r="BA101" s="34"/>
      <c r="BB101" s="124"/>
      <c r="BC101" s="33"/>
      <c r="BD101" s="33"/>
      <c r="BE101" s="33"/>
      <c r="BF101" s="124"/>
      <c r="BG101" s="33"/>
      <c r="BH101" s="33"/>
      <c r="BI101" s="33"/>
      <c r="BJ101" s="124"/>
      <c r="BK101" s="34"/>
      <c r="BL101" s="34"/>
      <c r="BM101" s="34"/>
      <c r="BN101" s="124"/>
      <c r="BO101" s="33"/>
      <c r="BP101" s="33"/>
      <c r="BQ101" s="61"/>
      <c r="BR101" s="124"/>
      <c r="BS101" s="34"/>
      <c r="BT101" s="34"/>
      <c r="BU101" s="34"/>
      <c r="BV101" s="124"/>
      <c r="BW101" s="34"/>
      <c r="BX101" s="34"/>
      <c r="BY101" s="34"/>
      <c r="BZ101" s="124"/>
      <c r="CA101" s="34"/>
      <c r="CB101" s="34"/>
      <c r="CC101" s="34"/>
      <c r="CD101" s="124"/>
      <c r="CE101" s="33"/>
      <c r="CF101" s="33"/>
      <c r="CG101" s="33"/>
      <c r="CH101" s="124"/>
      <c r="CI101" s="33"/>
      <c r="CJ101" s="33"/>
      <c r="CK101" s="33"/>
      <c r="CL101" s="124"/>
      <c r="CM101" s="34"/>
      <c r="CN101" s="34"/>
      <c r="CO101" s="34"/>
      <c r="CP101" s="119"/>
      <c r="CQ101" s="34"/>
      <c r="CR101" s="34"/>
      <c r="CS101" s="34"/>
      <c r="CT101" s="119"/>
      <c r="CU101" s="34"/>
      <c r="CV101" s="33"/>
      <c r="CW101" s="33"/>
      <c r="CX101" s="124"/>
      <c r="CY101" s="41"/>
      <c r="CZ101" s="41"/>
      <c r="DA101" s="33"/>
      <c r="DB101" s="124"/>
      <c r="DC101" s="34">
        <v>7512846.2300000004</v>
      </c>
      <c r="DD101" s="33">
        <v>7512846.2300000004</v>
      </c>
      <c r="DE101" s="32">
        <v>2253761.12</v>
      </c>
      <c r="DF101" s="124"/>
      <c r="DG101" s="34"/>
      <c r="DH101" s="33"/>
      <c r="DI101" s="32"/>
      <c r="DJ101" s="124"/>
      <c r="DK101" s="34"/>
      <c r="DL101" s="33"/>
      <c r="DM101" s="32"/>
      <c r="DN101" s="124"/>
      <c r="DO101" s="33"/>
      <c r="DP101" s="33"/>
      <c r="DQ101" s="32"/>
      <c r="DR101" s="124"/>
      <c r="DS101" s="34"/>
      <c r="DT101" s="34"/>
      <c r="DU101" s="34"/>
      <c r="DV101" s="120"/>
      <c r="DW101" s="33"/>
      <c r="DX101" s="33"/>
      <c r="DY101" s="33"/>
      <c r="DZ101" s="124"/>
      <c r="EA101" s="33"/>
      <c r="EB101" s="33"/>
      <c r="EC101" s="33"/>
      <c r="ED101" s="124"/>
      <c r="EE101" s="33"/>
      <c r="EF101" s="33"/>
      <c r="EG101" s="33"/>
      <c r="EH101" s="124"/>
      <c r="EI101" s="32"/>
      <c r="EJ101" s="32"/>
      <c r="EK101" s="32"/>
      <c r="EL101" s="124"/>
      <c r="EM101" s="34"/>
      <c r="EN101" s="34"/>
      <c r="EO101" s="34"/>
      <c r="EP101" s="124"/>
      <c r="EQ101" s="34"/>
      <c r="ER101" s="34"/>
      <c r="ES101" s="34"/>
      <c r="ET101" s="120"/>
      <c r="EU101" s="33">
        <v>1955449.5699999998</v>
      </c>
      <c r="EV101" s="33">
        <f>444000.76
+840606.98
+670841.83</f>
        <v>1955449.5699999998</v>
      </c>
      <c r="EW101" s="33">
        <v>0</v>
      </c>
      <c r="EX101" s="124"/>
      <c r="EY101" s="34"/>
      <c r="EZ101" s="34"/>
      <c r="FA101" s="34"/>
      <c r="FB101" s="124"/>
      <c r="FC101" s="33"/>
      <c r="FD101" s="33"/>
      <c r="FE101" s="32"/>
      <c r="FF101" s="124"/>
      <c r="FG101" s="40"/>
      <c r="FH101" s="40"/>
      <c r="FI101" s="40"/>
      <c r="FJ101" s="124"/>
      <c r="FK101" s="40"/>
      <c r="FL101" s="40"/>
      <c r="FM101" s="40"/>
      <c r="FN101" s="124"/>
      <c r="FO101" s="33"/>
      <c r="FP101" s="33"/>
      <c r="FQ101" s="32"/>
      <c r="FR101" s="124"/>
      <c r="FS101" s="33"/>
      <c r="FT101" s="33"/>
      <c r="FU101" s="33"/>
      <c r="FV101" s="124"/>
      <c r="FW101" s="34"/>
      <c r="FX101" s="34"/>
      <c r="FY101" s="39"/>
      <c r="FZ101" s="124"/>
      <c r="GA101" s="33">
        <v>3362655.08</v>
      </c>
      <c r="GB101" s="33">
        <v>3362655.08</v>
      </c>
      <c r="GC101" s="32">
        <v>3206893.72</v>
      </c>
      <c r="GD101" s="124"/>
      <c r="GE101" s="32"/>
      <c r="GF101" s="32"/>
      <c r="GG101" s="32"/>
      <c r="GH101" s="124"/>
      <c r="GI101" s="62"/>
      <c r="GJ101" s="62"/>
      <c r="GK101" s="32"/>
      <c r="GL101" s="130"/>
      <c r="GM101" s="33"/>
      <c r="GN101" s="33"/>
      <c r="GO101" s="33"/>
      <c r="GP101" s="124"/>
      <c r="GQ101" s="40"/>
      <c r="GR101" s="37"/>
      <c r="GS101" s="32"/>
      <c r="GT101" s="124"/>
      <c r="GU101" s="45"/>
      <c r="GV101" s="46"/>
      <c r="GW101" s="32"/>
      <c r="GX101" s="130"/>
      <c r="GY101" s="33"/>
      <c r="GZ101" s="33"/>
      <c r="HA101" s="33"/>
      <c r="HB101" s="130"/>
      <c r="HC101" s="34"/>
      <c r="HD101" s="34"/>
      <c r="HE101" s="34"/>
      <c r="HF101" s="124"/>
      <c r="HG101" s="33"/>
      <c r="HH101" s="33"/>
      <c r="HI101" s="33"/>
      <c r="HJ101" s="124"/>
      <c r="HK101" s="33"/>
      <c r="HL101" s="33"/>
      <c r="HM101" s="32"/>
      <c r="HN101" s="124"/>
      <c r="HO101" s="32"/>
      <c r="HP101" s="32"/>
      <c r="HQ101" s="32"/>
      <c r="HR101" s="124"/>
      <c r="HS101" s="34"/>
      <c r="HT101" s="33"/>
      <c r="HU101" s="32"/>
      <c r="HV101" s="124"/>
      <c r="HW101" s="34"/>
      <c r="HX101" s="34"/>
      <c r="HY101" s="34"/>
      <c r="HZ101" s="124"/>
      <c r="IA101" s="34"/>
      <c r="IB101" s="34"/>
      <c r="IC101" s="34"/>
      <c r="ID101" s="119"/>
      <c r="IE101" s="34"/>
      <c r="IF101" s="32"/>
      <c r="IG101" s="32"/>
      <c r="IH101" s="124"/>
      <c r="II101" s="34"/>
      <c r="IJ101" s="33"/>
      <c r="IK101" s="33"/>
      <c r="IL101" s="124"/>
      <c r="IM101" s="33"/>
      <c r="IN101" s="33"/>
      <c r="IO101" s="33"/>
      <c r="IP101" s="124"/>
      <c r="IQ101" s="45"/>
      <c r="IR101" s="46"/>
      <c r="IS101" s="33"/>
      <c r="IT101" s="127"/>
      <c r="IU101" s="33"/>
      <c r="IV101" s="33"/>
      <c r="IW101" s="33"/>
      <c r="IX101" s="124"/>
      <c r="IY101" s="34">
        <v>470000</v>
      </c>
      <c r="IZ101" s="33">
        <v>470000</v>
      </c>
      <c r="JA101" s="33">
        <v>0</v>
      </c>
      <c r="JB101" s="127"/>
      <c r="JC101" s="34"/>
      <c r="JD101" s="34"/>
      <c r="JE101" s="34"/>
      <c r="JF101" s="124"/>
      <c r="JG101" s="34"/>
      <c r="JH101" s="34"/>
      <c r="JI101" s="33"/>
      <c r="JJ101" s="127"/>
      <c r="JK101" s="34"/>
      <c r="JL101" s="34"/>
      <c r="JM101" s="34"/>
      <c r="JN101" s="127"/>
      <c r="JO101" s="34"/>
      <c r="JP101" s="34"/>
      <c r="JQ101" s="34"/>
      <c r="JR101" s="119"/>
      <c r="JS101" s="33"/>
      <c r="JT101" s="33"/>
      <c r="JU101" s="33"/>
      <c r="JV101" s="127"/>
      <c r="JW101" s="34"/>
      <c r="JX101" s="33"/>
      <c r="JY101" s="33"/>
      <c r="JZ101" s="127"/>
      <c r="KA101" s="34"/>
      <c r="KB101" s="32"/>
      <c r="KC101" s="32"/>
      <c r="KD101" s="127"/>
      <c r="KE101" s="50"/>
      <c r="KF101" s="50"/>
      <c r="KG101" s="50"/>
      <c r="KH101" s="127"/>
      <c r="KI101" s="34"/>
      <c r="KJ101" s="34"/>
      <c r="KK101" s="34"/>
      <c r="KL101" s="127"/>
      <c r="KM101" s="34"/>
      <c r="KN101" s="36"/>
      <c r="KO101" s="32"/>
      <c r="KP101" s="127"/>
      <c r="KQ101" s="50"/>
      <c r="KR101" s="50"/>
      <c r="KS101" s="50"/>
      <c r="KT101" s="127"/>
      <c r="KU101" s="50"/>
      <c r="KV101" s="50"/>
      <c r="KW101" s="50"/>
      <c r="KX101" s="127"/>
      <c r="KY101" s="34"/>
      <c r="KZ101" s="34"/>
      <c r="LA101" s="33"/>
      <c r="LB101" s="127"/>
      <c r="LC101" s="34"/>
      <c r="LD101" s="39"/>
      <c r="LE101" s="34"/>
      <c r="LF101" s="127"/>
      <c r="LG101" s="34"/>
      <c r="LH101" s="34"/>
      <c r="LI101" s="33"/>
      <c r="LJ101" s="127"/>
      <c r="LK101" s="34"/>
      <c r="LL101" s="33"/>
      <c r="LM101" s="32"/>
      <c r="LN101" s="127"/>
      <c r="LO101" s="34"/>
      <c r="LP101" s="33"/>
      <c r="LQ101" s="33"/>
      <c r="LR101" s="127"/>
      <c r="LS101" s="50"/>
      <c r="LT101" s="50"/>
      <c r="LU101" s="50"/>
      <c r="LV101" s="127"/>
      <c r="LW101" s="50"/>
      <c r="LX101" s="50"/>
      <c r="LY101" s="50"/>
      <c r="LZ101" s="127"/>
      <c r="MA101" s="34"/>
      <c r="MB101" s="34"/>
      <c r="MC101" s="34"/>
      <c r="MD101" s="127"/>
      <c r="ME101" s="40"/>
      <c r="MF101" s="50"/>
      <c r="MG101" s="50"/>
      <c r="MH101" s="127"/>
      <c r="MI101" s="40"/>
      <c r="MJ101" s="50"/>
      <c r="MK101" s="50"/>
      <c r="ML101" s="127"/>
      <c r="MM101" s="34"/>
      <c r="MN101" s="34"/>
      <c r="MO101" s="34"/>
      <c r="MP101" s="127"/>
      <c r="MQ101" s="33"/>
      <c r="MR101" s="33"/>
      <c r="MS101" s="33"/>
      <c r="MT101" s="127"/>
      <c r="MU101" s="34"/>
      <c r="MV101" s="34"/>
      <c r="MW101" s="34"/>
      <c r="MX101" s="124"/>
      <c r="MY101" s="34"/>
      <c r="MZ101" s="33"/>
      <c r="NA101" s="33"/>
      <c r="NB101" s="124"/>
      <c r="NC101" s="52">
        <f t="shared" si="10"/>
        <v>345750</v>
      </c>
      <c r="ND101" s="52">
        <f t="shared" si="10"/>
        <v>345750</v>
      </c>
      <c r="NE101" s="52">
        <f t="shared" si="10"/>
        <v>230475.11</v>
      </c>
      <c r="NF101" s="53"/>
      <c r="NG101" s="33"/>
      <c r="NH101" s="33"/>
      <c r="NI101" s="127"/>
      <c r="NJ101" s="34"/>
      <c r="NK101" s="33"/>
      <c r="NL101" s="33"/>
      <c r="NM101" s="127"/>
      <c r="NN101" s="33"/>
      <c r="NO101" s="33"/>
      <c r="NP101" s="33"/>
      <c r="NQ101" s="127"/>
      <c r="NR101" s="34"/>
      <c r="NS101" s="34"/>
      <c r="NT101" s="34"/>
      <c r="NU101" s="127"/>
      <c r="NV101" s="34"/>
      <c r="NW101" s="33"/>
      <c r="NX101" s="33"/>
      <c r="NY101" s="127"/>
      <c r="NZ101" s="34"/>
      <c r="OA101" s="34"/>
      <c r="OB101" s="33"/>
      <c r="OC101" s="127"/>
      <c r="OD101" s="34"/>
      <c r="OE101" s="34"/>
      <c r="OF101" s="33"/>
      <c r="OG101" s="127"/>
      <c r="OH101" s="34"/>
      <c r="OI101" s="34"/>
      <c r="OJ101" s="33"/>
      <c r="OK101" s="127"/>
      <c r="OL101" s="34"/>
      <c r="OM101" s="34"/>
      <c r="ON101" s="32"/>
      <c r="OO101" s="127"/>
      <c r="OP101" s="34"/>
      <c r="OQ101" s="34"/>
      <c r="OR101" s="34"/>
      <c r="OS101" s="127"/>
      <c r="OT101" s="34"/>
      <c r="OU101" s="34"/>
      <c r="OV101" s="32"/>
      <c r="OW101" s="127"/>
      <c r="OX101" s="34"/>
      <c r="OY101" s="34"/>
      <c r="OZ101" s="33"/>
      <c r="PA101" s="127"/>
      <c r="PB101" s="34"/>
      <c r="PC101" s="34"/>
      <c r="PD101" s="33"/>
      <c r="PE101" s="127"/>
      <c r="PF101" s="34"/>
      <c r="PG101" s="34"/>
      <c r="PH101" s="33"/>
      <c r="PI101" s="127"/>
      <c r="PJ101" s="34"/>
      <c r="PK101" s="33"/>
      <c r="PL101" s="32"/>
      <c r="PM101" s="127"/>
      <c r="PN101" s="34"/>
      <c r="PO101" s="33"/>
      <c r="PP101" s="33"/>
      <c r="PQ101" s="127"/>
      <c r="PR101" s="34">
        <v>345750</v>
      </c>
      <c r="PS101" s="34">
        <v>345750</v>
      </c>
      <c r="PT101" s="34">
        <v>230475.11</v>
      </c>
      <c r="PU101" s="127"/>
      <c r="PV101" s="34"/>
      <c r="PW101" s="34"/>
      <c r="PX101" s="33"/>
      <c r="PY101" s="124"/>
      <c r="PZ101" s="55">
        <f t="shared" si="11"/>
        <v>0</v>
      </c>
      <c r="QA101" s="55">
        <f t="shared" si="11"/>
        <v>0</v>
      </c>
      <c r="QB101" s="55">
        <f t="shared" si="11"/>
        <v>0</v>
      </c>
      <c r="QC101" s="53"/>
      <c r="QD101" s="53"/>
      <c r="QE101" s="32"/>
      <c r="QF101" s="127"/>
      <c r="QG101" s="34"/>
      <c r="QH101" s="34"/>
      <c r="QI101" s="34"/>
      <c r="QJ101" s="124"/>
      <c r="QK101" s="56"/>
      <c r="QL101" s="63"/>
      <c r="QM101" s="32"/>
      <c r="QN101" s="127"/>
      <c r="QO101" s="50"/>
      <c r="QP101" s="50"/>
      <c r="QQ101" s="50"/>
      <c r="QR101" s="120"/>
      <c r="QS101" s="34"/>
      <c r="QT101" s="34"/>
      <c r="QU101" s="34"/>
      <c r="QV101" s="124"/>
      <c r="QW101" s="34"/>
      <c r="QX101" s="34"/>
      <c r="QY101" s="32"/>
      <c r="QZ101" s="124"/>
      <c r="RA101" s="53"/>
      <c r="RB101" s="53"/>
      <c r="RC101" s="53"/>
      <c r="RD101" s="120"/>
      <c r="RE101" s="40"/>
      <c r="RF101" s="40"/>
      <c r="RG101" s="40"/>
      <c r="RH101" s="120"/>
      <c r="RI101" s="40"/>
      <c r="RJ101" s="40"/>
      <c r="RK101" s="40"/>
      <c r="RL101" s="120"/>
      <c r="RM101" s="40"/>
      <c r="RN101" s="33"/>
      <c r="RO101" s="32"/>
      <c r="RP101" s="124"/>
      <c r="RQ101" s="34"/>
      <c r="RR101" s="34"/>
      <c r="RS101" s="32"/>
      <c r="RT101" s="124"/>
      <c r="RU101" s="40"/>
      <c r="RV101" s="40"/>
      <c r="RW101" s="40"/>
      <c r="RX101" s="120"/>
      <c r="RY101" s="40"/>
      <c r="RZ101" s="40"/>
      <c r="SA101" s="32"/>
      <c r="SB101" s="124"/>
      <c r="SC101" s="40"/>
      <c r="SD101" s="40"/>
      <c r="SE101" s="32"/>
      <c r="SF101" s="124"/>
      <c r="SG101" s="40"/>
      <c r="SH101" s="40"/>
      <c r="SI101" s="32"/>
      <c r="SJ101" s="119"/>
      <c r="SK101" s="58"/>
      <c r="SL101" s="58"/>
      <c r="SM101" s="58"/>
      <c r="SN101" s="59"/>
      <c r="SO101" s="59"/>
      <c r="SP101" s="58"/>
      <c r="SQ101" s="58"/>
      <c r="SR101" s="58"/>
      <c r="SS101" s="58"/>
      <c r="ST101" s="58"/>
      <c r="SU101" s="58"/>
      <c r="SV101" s="58"/>
      <c r="SW101" s="58"/>
      <c r="SX101" s="58"/>
      <c r="SY101" s="58"/>
      <c r="SZ101" s="58"/>
      <c r="TA101" s="58"/>
      <c r="TB101" s="58"/>
      <c r="TC101" s="58"/>
      <c r="TD101" s="59"/>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5"/>
      <c r="WI101" s="5"/>
      <c r="WJ101" s="5"/>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row>
    <row r="102" spans="1:909" x14ac:dyDescent="0.25">
      <c r="A102" s="29" t="s">
        <v>457</v>
      </c>
      <c r="B102" s="30">
        <f t="shared" si="7"/>
        <v>4916754.24</v>
      </c>
      <c r="C102" s="30">
        <f t="shared" si="7"/>
        <v>4916754.24</v>
      </c>
      <c r="D102" s="30">
        <f t="shared" si="7"/>
        <v>3704551.79</v>
      </c>
      <c r="E102" s="31">
        <f t="shared" si="8"/>
        <v>4541454.24</v>
      </c>
      <c r="F102" s="31">
        <f t="shared" si="8"/>
        <v>4541454.24</v>
      </c>
      <c r="G102" s="31">
        <f t="shared" si="8"/>
        <v>3377469.24</v>
      </c>
      <c r="H102" s="36">
        <v>4145800</v>
      </c>
      <c r="I102" s="36">
        <v>4145800</v>
      </c>
      <c r="J102" s="33">
        <v>3109351</v>
      </c>
      <c r="K102" s="124"/>
      <c r="L102" s="34"/>
      <c r="M102" s="34"/>
      <c r="N102" s="34"/>
      <c r="O102" s="124"/>
      <c r="P102" s="36">
        <v>395654.24</v>
      </c>
      <c r="Q102" s="36">
        <v>395654.24</v>
      </c>
      <c r="R102" s="60">
        <v>268118.24</v>
      </c>
      <c r="S102" s="124"/>
      <c r="T102" s="34"/>
      <c r="U102" s="34"/>
      <c r="V102" s="34"/>
      <c r="W102" s="124"/>
      <c r="X102" s="38">
        <f t="shared" si="9"/>
        <v>237000</v>
      </c>
      <c r="Y102" s="38">
        <f t="shared" si="9"/>
        <v>237000</v>
      </c>
      <c r="Z102" s="38">
        <f t="shared" si="9"/>
        <v>237000</v>
      </c>
      <c r="AA102" s="32"/>
      <c r="AB102" s="33"/>
      <c r="AC102" s="33"/>
      <c r="AD102" s="124"/>
      <c r="AE102" s="34"/>
      <c r="AF102" s="33"/>
      <c r="AG102" s="33"/>
      <c r="AH102" s="124"/>
      <c r="AI102" s="33"/>
      <c r="AJ102" s="33"/>
      <c r="AK102" s="33"/>
      <c r="AL102" s="124"/>
      <c r="AM102" s="33"/>
      <c r="AN102" s="33"/>
      <c r="AO102" s="33"/>
      <c r="AP102" s="124"/>
      <c r="AQ102" s="34"/>
      <c r="AR102" s="34"/>
      <c r="AS102" s="34"/>
      <c r="AT102" s="124"/>
      <c r="AU102" s="33"/>
      <c r="AV102" s="33"/>
      <c r="AW102" s="33"/>
      <c r="AX102" s="124"/>
      <c r="AY102" s="34"/>
      <c r="AZ102" s="34"/>
      <c r="BA102" s="34"/>
      <c r="BB102" s="124"/>
      <c r="BC102" s="33"/>
      <c r="BD102" s="33"/>
      <c r="BE102" s="33"/>
      <c r="BF102" s="124"/>
      <c r="BG102" s="33"/>
      <c r="BH102" s="33"/>
      <c r="BI102" s="33"/>
      <c r="BJ102" s="124"/>
      <c r="BK102" s="34"/>
      <c r="BL102" s="34"/>
      <c r="BM102" s="34"/>
      <c r="BN102" s="124"/>
      <c r="BO102" s="33"/>
      <c r="BP102" s="33"/>
      <c r="BQ102" s="61"/>
      <c r="BR102" s="124"/>
      <c r="BS102" s="34"/>
      <c r="BT102" s="34"/>
      <c r="BU102" s="34"/>
      <c r="BV102" s="124"/>
      <c r="BW102" s="34"/>
      <c r="BX102" s="34"/>
      <c r="BY102" s="34"/>
      <c r="BZ102" s="124"/>
      <c r="CA102" s="34"/>
      <c r="CB102" s="34"/>
      <c r="CC102" s="34"/>
      <c r="CD102" s="124"/>
      <c r="CE102" s="33"/>
      <c r="CF102" s="33"/>
      <c r="CG102" s="33"/>
      <c r="CH102" s="124"/>
      <c r="CI102" s="33"/>
      <c r="CJ102" s="33"/>
      <c r="CK102" s="33"/>
      <c r="CL102" s="124"/>
      <c r="CM102" s="34"/>
      <c r="CN102" s="34"/>
      <c r="CO102" s="34"/>
      <c r="CP102" s="119"/>
      <c r="CQ102" s="34"/>
      <c r="CR102" s="34"/>
      <c r="CS102" s="34"/>
      <c r="CT102" s="119"/>
      <c r="CU102" s="34"/>
      <c r="CV102" s="33"/>
      <c r="CW102" s="33"/>
      <c r="CX102" s="124"/>
      <c r="CY102" s="41"/>
      <c r="CZ102" s="41"/>
      <c r="DA102" s="33"/>
      <c r="DB102" s="124"/>
      <c r="DC102" s="34"/>
      <c r="DD102" s="33"/>
      <c r="DE102" s="32"/>
      <c r="DF102" s="124"/>
      <c r="DG102" s="34"/>
      <c r="DH102" s="33"/>
      <c r="DI102" s="32"/>
      <c r="DJ102" s="124"/>
      <c r="DK102" s="34"/>
      <c r="DL102" s="33"/>
      <c r="DM102" s="32"/>
      <c r="DN102" s="124"/>
      <c r="DO102" s="33"/>
      <c r="DP102" s="33"/>
      <c r="DQ102" s="32"/>
      <c r="DR102" s="124"/>
      <c r="DS102" s="34"/>
      <c r="DT102" s="34"/>
      <c r="DU102" s="34"/>
      <c r="DV102" s="120"/>
      <c r="DW102" s="33"/>
      <c r="DX102" s="33"/>
      <c r="DY102" s="33"/>
      <c r="DZ102" s="124"/>
      <c r="EA102" s="33"/>
      <c r="EB102" s="33"/>
      <c r="EC102" s="33"/>
      <c r="ED102" s="124"/>
      <c r="EE102" s="33"/>
      <c r="EF102" s="33"/>
      <c r="EG102" s="33"/>
      <c r="EH102" s="124"/>
      <c r="EI102" s="32"/>
      <c r="EJ102" s="32"/>
      <c r="EK102" s="32"/>
      <c r="EL102" s="124"/>
      <c r="EM102" s="34"/>
      <c r="EN102" s="34"/>
      <c r="EO102" s="34"/>
      <c r="EP102" s="124"/>
      <c r="EQ102" s="34"/>
      <c r="ER102" s="34"/>
      <c r="ES102" s="34"/>
      <c r="ET102" s="120"/>
      <c r="EU102" s="33">
        <v>237000</v>
      </c>
      <c r="EV102" s="33">
        <v>237000</v>
      </c>
      <c r="EW102" s="33">
        <v>237000</v>
      </c>
      <c r="EX102" s="124"/>
      <c r="EY102" s="34"/>
      <c r="EZ102" s="34"/>
      <c r="FA102" s="34"/>
      <c r="FB102" s="124"/>
      <c r="FC102" s="33"/>
      <c r="FD102" s="33"/>
      <c r="FE102" s="32"/>
      <c r="FF102" s="124"/>
      <c r="FG102" s="40"/>
      <c r="FH102" s="40"/>
      <c r="FI102" s="40"/>
      <c r="FJ102" s="124"/>
      <c r="FK102" s="40"/>
      <c r="FL102" s="40"/>
      <c r="FM102" s="40"/>
      <c r="FN102" s="124"/>
      <c r="FO102" s="33"/>
      <c r="FP102" s="33"/>
      <c r="FQ102" s="32"/>
      <c r="FR102" s="124"/>
      <c r="FS102" s="33"/>
      <c r="FT102" s="33"/>
      <c r="FU102" s="33"/>
      <c r="FV102" s="124"/>
      <c r="FW102" s="34"/>
      <c r="FX102" s="34"/>
      <c r="FY102" s="39"/>
      <c r="FZ102" s="124"/>
      <c r="GA102" s="33"/>
      <c r="GB102" s="33"/>
      <c r="GC102" s="32"/>
      <c r="GD102" s="124"/>
      <c r="GE102" s="32"/>
      <c r="GF102" s="32"/>
      <c r="GG102" s="32"/>
      <c r="GH102" s="124"/>
      <c r="GI102" s="32"/>
      <c r="GJ102" s="32"/>
      <c r="GK102" s="32"/>
      <c r="GL102" s="130"/>
      <c r="GM102" s="33"/>
      <c r="GN102" s="33"/>
      <c r="GO102" s="33"/>
      <c r="GP102" s="124"/>
      <c r="GQ102" s="40"/>
      <c r="GR102" s="37"/>
      <c r="GS102" s="32"/>
      <c r="GT102" s="124"/>
      <c r="GU102" s="45"/>
      <c r="GV102" s="46"/>
      <c r="GW102" s="32"/>
      <c r="GX102" s="130"/>
      <c r="GY102" s="33"/>
      <c r="GZ102" s="33"/>
      <c r="HA102" s="33"/>
      <c r="HB102" s="130"/>
      <c r="HC102" s="34"/>
      <c r="HD102" s="34"/>
      <c r="HE102" s="34"/>
      <c r="HF102" s="124"/>
      <c r="HG102" s="33"/>
      <c r="HH102" s="33"/>
      <c r="HI102" s="33"/>
      <c r="HJ102" s="124"/>
      <c r="HK102" s="33"/>
      <c r="HL102" s="33"/>
      <c r="HM102" s="32"/>
      <c r="HN102" s="124"/>
      <c r="HO102" s="32"/>
      <c r="HP102" s="32"/>
      <c r="HQ102" s="32"/>
      <c r="HR102" s="124"/>
      <c r="HS102" s="34"/>
      <c r="HT102" s="33"/>
      <c r="HU102" s="32"/>
      <c r="HV102" s="124"/>
      <c r="HW102" s="34"/>
      <c r="HX102" s="34"/>
      <c r="HY102" s="34"/>
      <c r="HZ102" s="124"/>
      <c r="IA102" s="34"/>
      <c r="IB102" s="34"/>
      <c r="IC102" s="34"/>
      <c r="ID102" s="119"/>
      <c r="IE102" s="34"/>
      <c r="IF102" s="32"/>
      <c r="IG102" s="32"/>
      <c r="IH102" s="124"/>
      <c r="II102" s="34"/>
      <c r="IJ102" s="33"/>
      <c r="IK102" s="33"/>
      <c r="IL102" s="124"/>
      <c r="IM102" s="33"/>
      <c r="IN102" s="33"/>
      <c r="IO102" s="33"/>
      <c r="IP102" s="124"/>
      <c r="IQ102" s="45"/>
      <c r="IR102" s="46"/>
      <c r="IS102" s="33"/>
      <c r="IT102" s="127"/>
      <c r="IU102" s="33"/>
      <c r="IV102" s="33"/>
      <c r="IW102" s="33"/>
      <c r="IX102" s="124"/>
      <c r="IY102" s="34"/>
      <c r="IZ102" s="33"/>
      <c r="JA102" s="33"/>
      <c r="JB102" s="127"/>
      <c r="JC102" s="34"/>
      <c r="JD102" s="34"/>
      <c r="JE102" s="34"/>
      <c r="JF102" s="124"/>
      <c r="JG102" s="34"/>
      <c r="JH102" s="34"/>
      <c r="JI102" s="33"/>
      <c r="JJ102" s="127"/>
      <c r="JK102" s="34"/>
      <c r="JL102" s="34"/>
      <c r="JM102" s="34"/>
      <c r="JN102" s="127"/>
      <c r="JO102" s="34"/>
      <c r="JP102" s="34"/>
      <c r="JQ102" s="34"/>
      <c r="JR102" s="119"/>
      <c r="JS102" s="33"/>
      <c r="JT102" s="33"/>
      <c r="JU102" s="33"/>
      <c r="JV102" s="127"/>
      <c r="JW102" s="34"/>
      <c r="JX102" s="33"/>
      <c r="JY102" s="33"/>
      <c r="JZ102" s="127"/>
      <c r="KA102" s="34"/>
      <c r="KB102" s="32"/>
      <c r="KC102" s="32"/>
      <c r="KD102" s="127"/>
      <c r="KE102" s="50"/>
      <c r="KF102" s="50"/>
      <c r="KG102" s="50"/>
      <c r="KH102" s="127"/>
      <c r="KI102" s="34"/>
      <c r="KJ102" s="34"/>
      <c r="KK102" s="34"/>
      <c r="KL102" s="127"/>
      <c r="KM102" s="34"/>
      <c r="KN102" s="36"/>
      <c r="KO102" s="32"/>
      <c r="KP102" s="127"/>
      <c r="KQ102" s="50"/>
      <c r="KR102" s="50"/>
      <c r="KS102" s="50"/>
      <c r="KT102" s="127"/>
      <c r="KU102" s="50"/>
      <c r="KV102" s="50"/>
      <c r="KW102" s="50"/>
      <c r="KX102" s="127"/>
      <c r="KY102" s="34"/>
      <c r="KZ102" s="34"/>
      <c r="LA102" s="33"/>
      <c r="LB102" s="127"/>
      <c r="LC102" s="34"/>
      <c r="LD102" s="39"/>
      <c r="LE102" s="34"/>
      <c r="LF102" s="127"/>
      <c r="LG102" s="34"/>
      <c r="LH102" s="34"/>
      <c r="LI102" s="33"/>
      <c r="LJ102" s="127"/>
      <c r="LK102" s="34"/>
      <c r="LL102" s="33"/>
      <c r="LM102" s="32"/>
      <c r="LN102" s="127"/>
      <c r="LO102" s="34"/>
      <c r="LP102" s="33"/>
      <c r="LQ102" s="33"/>
      <c r="LR102" s="127"/>
      <c r="LS102" s="50"/>
      <c r="LT102" s="50"/>
      <c r="LU102" s="50"/>
      <c r="LV102" s="127"/>
      <c r="LW102" s="50"/>
      <c r="LX102" s="50"/>
      <c r="LY102" s="50"/>
      <c r="LZ102" s="127"/>
      <c r="MA102" s="34"/>
      <c r="MB102" s="34"/>
      <c r="MC102" s="34"/>
      <c r="MD102" s="127"/>
      <c r="ME102" s="40"/>
      <c r="MF102" s="50"/>
      <c r="MG102" s="50"/>
      <c r="MH102" s="127"/>
      <c r="MI102" s="40"/>
      <c r="MJ102" s="50"/>
      <c r="MK102" s="50"/>
      <c r="ML102" s="127"/>
      <c r="MM102" s="34"/>
      <c r="MN102" s="34"/>
      <c r="MO102" s="34"/>
      <c r="MP102" s="127"/>
      <c r="MQ102" s="33"/>
      <c r="MR102" s="33"/>
      <c r="MS102" s="33"/>
      <c r="MT102" s="127"/>
      <c r="MU102" s="34"/>
      <c r="MV102" s="34"/>
      <c r="MW102" s="34"/>
      <c r="MX102" s="124"/>
      <c r="MY102" s="34"/>
      <c r="MZ102" s="33"/>
      <c r="NA102" s="33"/>
      <c r="NB102" s="124"/>
      <c r="NC102" s="52">
        <f t="shared" si="10"/>
        <v>138300</v>
      </c>
      <c r="ND102" s="52">
        <f t="shared" si="10"/>
        <v>138300</v>
      </c>
      <c r="NE102" s="52">
        <f t="shared" si="10"/>
        <v>90082.55</v>
      </c>
      <c r="NF102" s="53"/>
      <c r="NG102" s="33"/>
      <c r="NH102" s="33"/>
      <c r="NI102" s="127"/>
      <c r="NJ102" s="34"/>
      <c r="NK102" s="33"/>
      <c r="NL102" s="33"/>
      <c r="NM102" s="127"/>
      <c r="NN102" s="33"/>
      <c r="NO102" s="33"/>
      <c r="NP102" s="33"/>
      <c r="NQ102" s="127"/>
      <c r="NR102" s="34"/>
      <c r="NS102" s="34"/>
      <c r="NT102" s="34"/>
      <c r="NU102" s="127"/>
      <c r="NV102" s="34"/>
      <c r="NW102" s="33"/>
      <c r="NX102" s="33"/>
      <c r="NY102" s="127"/>
      <c r="NZ102" s="34"/>
      <c r="OA102" s="34"/>
      <c r="OB102" s="33"/>
      <c r="OC102" s="127"/>
      <c r="OD102" s="34"/>
      <c r="OE102" s="34"/>
      <c r="OF102" s="33"/>
      <c r="OG102" s="127"/>
      <c r="OH102" s="34"/>
      <c r="OI102" s="34"/>
      <c r="OJ102" s="33"/>
      <c r="OK102" s="127"/>
      <c r="OL102" s="34"/>
      <c r="OM102" s="34"/>
      <c r="ON102" s="32"/>
      <c r="OO102" s="127"/>
      <c r="OP102" s="34"/>
      <c r="OQ102" s="34"/>
      <c r="OR102" s="34"/>
      <c r="OS102" s="127"/>
      <c r="OT102" s="34"/>
      <c r="OU102" s="34"/>
      <c r="OV102" s="32"/>
      <c r="OW102" s="127"/>
      <c r="OX102" s="34"/>
      <c r="OY102" s="34"/>
      <c r="OZ102" s="33"/>
      <c r="PA102" s="127"/>
      <c r="PB102" s="34"/>
      <c r="PC102" s="34"/>
      <c r="PD102" s="33"/>
      <c r="PE102" s="127"/>
      <c r="PF102" s="34"/>
      <c r="PG102" s="34"/>
      <c r="PH102" s="33"/>
      <c r="PI102" s="127"/>
      <c r="PJ102" s="34"/>
      <c r="PK102" s="33"/>
      <c r="PL102" s="32"/>
      <c r="PM102" s="127"/>
      <c r="PN102" s="34"/>
      <c r="PO102" s="33"/>
      <c r="PP102" s="33"/>
      <c r="PQ102" s="127"/>
      <c r="PR102" s="34">
        <v>138300</v>
      </c>
      <c r="PS102" s="34">
        <v>138300</v>
      </c>
      <c r="PT102" s="34">
        <v>90082.55</v>
      </c>
      <c r="PU102" s="127"/>
      <c r="PV102" s="34"/>
      <c r="PW102" s="34"/>
      <c r="PX102" s="33"/>
      <c r="PY102" s="124"/>
      <c r="PZ102" s="55">
        <f t="shared" si="11"/>
        <v>0</v>
      </c>
      <c r="QA102" s="55">
        <f t="shared" si="11"/>
        <v>0</v>
      </c>
      <c r="QB102" s="55">
        <f t="shared" si="11"/>
        <v>0</v>
      </c>
      <c r="QC102" s="53"/>
      <c r="QD102" s="53"/>
      <c r="QE102" s="32"/>
      <c r="QF102" s="127"/>
      <c r="QG102" s="34"/>
      <c r="QH102" s="34"/>
      <c r="QI102" s="34"/>
      <c r="QJ102" s="124"/>
      <c r="QK102" s="56"/>
      <c r="QL102" s="63"/>
      <c r="QM102" s="32"/>
      <c r="QN102" s="127"/>
      <c r="QO102" s="50"/>
      <c r="QP102" s="50"/>
      <c r="QQ102" s="50"/>
      <c r="QR102" s="120"/>
      <c r="QS102" s="34"/>
      <c r="QT102" s="34"/>
      <c r="QU102" s="34"/>
      <c r="QV102" s="124"/>
      <c r="QW102" s="34"/>
      <c r="QX102" s="34"/>
      <c r="QY102" s="32"/>
      <c r="QZ102" s="124"/>
      <c r="RA102" s="53"/>
      <c r="RB102" s="53"/>
      <c r="RC102" s="53"/>
      <c r="RD102" s="120"/>
      <c r="RE102" s="40"/>
      <c r="RF102" s="40"/>
      <c r="RG102" s="40"/>
      <c r="RH102" s="120"/>
      <c r="RI102" s="40"/>
      <c r="RJ102" s="40"/>
      <c r="RK102" s="40"/>
      <c r="RL102" s="120"/>
      <c r="RM102" s="40"/>
      <c r="RN102" s="33"/>
      <c r="RO102" s="32"/>
      <c r="RP102" s="124"/>
      <c r="RQ102" s="34"/>
      <c r="RR102" s="34"/>
      <c r="RS102" s="32"/>
      <c r="RT102" s="124"/>
      <c r="RU102" s="40"/>
      <c r="RV102" s="40"/>
      <c r="RW102" s="40"/>
      <c r="RX102" s="120"/>
      <c r="RY102" s="40"/>
      <c r="RZ102" s="40"/>
      <c r="SA102" s="32"/>
      <c r="SB102" s="124"/>
      <c r="SC102" s="40"/>
      <c r="SD102" s="40"/>
      <c r="SE102" s="32"/>
      <c r="SF102" s="124"/>
      <c r="SG102" s="40"/>
      <c r="SH102" s="40"/>
      <c r="SI102" s="32"/>
      <c r="SJ102" s="119"/>
      <c r="SK102" s="58"/>
      <c r="SL102" s="58"/>
      <c r="SM102" s="58"/>
      <c r="SN102" s="59"/>
      <c r="SO102" s="59"/>
      <c r="SP102" s="58"/>
      <c r="SQ102" s="58"/>
      <c r="SR102" s="58"/>
      <c r="SS102" s="58"/>
      <c r="ST102" s="58"/>
      <c r="SU102" s="58"/>
      <c r="SV102" s="58"/>
      <c r="SW102" s="58"/>
      <c r="SX102" s="58"/>
      <c r="SY102" s="58"/>
      <c r="SZ102" s="58"/>
      <c r="TA102" s="58"/>
      <c r="TB102" s="58"/>
      <c r="TC102" s="58"/>
      <c r="TD102" s="59"/>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5"/>
      <c r="WI102" s="5"/>
      <c r="WJ102" s="5"/>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row>
    <row r="103" spans="1:909" x14ac:dyDescent="0.25">
      <c r="A103" s="29" t="s">
        <v>458</v>
      </c>
      <c r="B103" s="30">
        <f t="shared" si="7"/>
        <v>9314790.9399999995</v>
      </c>
      <c r="C103" s="30">
        <f t="shared" si="7"/>
        <v>9314790.9399999995</v>
      </c>
      <c r="D103" s="30">
        <f t="shared" si="7"/>
        <v>6929624.2300000004</v>
      </c>
      <c r="E103" s="31">
        <f t="shared" si="8"/>
        <v>9176490.9399999995</v>
      </c>
      <c r="F103" s="31">
        <f t="shared" si="8"/>
        <v>9176490.9399999995</v>
      </c>
      <c r="G103" s="31">
        <f t="shared" si="8"/>
        <v>6838920.9400000004</v>
      </c>
      <c r="H103" s="36">
        <v>8538000</v>
      </c>
      <c r="I103" s="36">
        <v>8538000</v>
      </c>
      <c r="J103" s="33">
        <v>6403500</v>
      </c>
      <c r="K103" s="124"/>
      <c r="L103" s="34"/>
      <c r="M103" s="34"/>
      <c r="N103" s="34"/>
      <c r="O103" s="124"/>
      <c r="P103" s="36">
        <v>638490.93999999994</v>
      </c>
      <c r="Q103" s="36">
        <v>638490.93999999994</v>
      </c>
      <c r="R103" s="60">
        <v>435420.94</v>
      </c>
      <c r="S103" s="124"/>
      <c r="T103" s="34"/>
      <c r="U103" s="34"/>
      <c r="V103" s="34"/>
      <c r="W103" s="124"/>
      <c r="X103" s="38">
        <f t="shared" si="9"/>
        <v>0</v>
      </c>
      <c r="Y103" s="38">
        <f t="shared" si="9"/>
        <v>0</v>
      </c>
      <c r="Z103" s="38">
        <f t="shared" si="9"/>
        <v>0</v>
      </c>
      <c r="AA103" s="32"/>
      <c r="AB103" s="33"/>
      <c r="AC103" s="33"/>
      <c r="AD103" s="124"/>
      <c r="AE103" s="34"/>
      <c r="AF103" s="33"/>
      <c r="AG103" s="33"/>
      <c r="AH103" s="124"/>
      <c r="AI103" s="33"/>
      <c r="AJ103" s="33"/>
      <c r="AK103" s="33"/>
      <c r="AL103" s="124"/>
      <c r="AM103" s="33"/>
      <c r="AN103" s="33"/>
      <c r="AO103" s="33"/>
      <c r="AP103" s="124"/>
      <c r="AQ103" s="34"/>
      <c r="AR103" s="34"/>
      <c r="AS103" s="34"/>
      <c r="AT103" s="124"/>
      <c r="AU103" s="33"/>
      <c r="AV103" s="33"/>
      <c r="AW103" s="33"/>
      <c r="AX103" s="124"/>
      <c r="AY103" s="34"/>
      <c r="AZ103" s="34"/>
      <c r="BA103" s="34"/>
      <c r="BB103" s="124"/>
      <c r="BC103" s="33"/>
      <c r="BD103" s="33"/>
      <c r="BE103" s="33"/>
      <c r="BF103" s="124"/>
      <c r="BG103" s="33"/>
      <c r="BH103" s="33"/>
      <c r="BI103" s="33"/>
      <c r="BJ103" s="124"/>
      <c r="BK103" s="34"/>
      <c r="BL103" s="34"/>
      <c r="BM103" s="34"/>
      <c r="BN103" s="124"/>
      <c r="BO103" s="33"/>
      <c r="BP103" s="33"/>
      <c r="BQ103" s="61"/>
      <c r="BR103" s="124"/>
      <c r="BS103" s="34"/>
      <c r="BT103" s="34"/>
      <c r="BU103" s="34"/>
      <c r="BV103" s="124"/>
      <c r="BW103" s="34"/>
      <c r="BX103" s="34"/>
      <c r="BY103" s="34"/>
      <c r="BZ103" s="124"/>
      <c r="CA103" s="34"/>
      <c r="CB103" s="34"/>
      <c r="CC103" s="34"/>
      <c r="CD103" s="124"/>
      <c r="CE103" s="33"/>
      <c r="CF103" s="33"/>
      <c r="CG103" s="33"/>
      <c r="CH103" s="124"/>
      <c r="CI103" s="33"/>
      <c r="CJ103" s="33"/>
      <c r="CK103" s="33"/>
      <c r="CL103" s="124"/>
      <c r="CM103" s="34"/>
      <c r="CN103" s="34"/>
      <c r="CO103" s="34"/>
      <c r="CP103" s="119"/>
      <c r="CQ103" s="34"/>
      <c r="CR103" s="34"/>
      <c r="CS103" s="34"/>
      <c r="CT103" s="119"/>
      <c r="CU103" s="34"/>
      <c r="CV103" s="33"/>
      <c r="CW103" s="33"/>
      <c r="CX103" s="124"/>
      <c r="CY103" s="41"/>
      <c r="CZ103" s="41"/>
      <c r="DA103" s="33"/>
      <c r="DB103" s="124"/>
      <c r="DC103" s="34"/>
      <c r="DD103" s="33"/>
      <c r="DE103" s="32"/>
      <c r="DF103" s="124"/>
      <c r="DG103" s="34"/>
      <c r="DH103" s="33"/>
      <c r="DI103" s="32"/>
      <c r="DJ103" s="124"/>
      <c r="DK103" s="34"/>
      <c r="DL103" s="33"/>
      <c r="DM103" s="32"/>
      <c r="DN103" s="124"/>
      <c r="DO103" s="33"/>
      <c r="DP103" s="33"/>
      <c r="DQ103" s="32"/>
      <c r="DR103" s="124"/>
      <c r="DS103" s="34"/>
      <c r="DT103" s="34"/>
      <c r="DU103" s="34"/>
      <c r="DV103" s="120"/>
      <c r="DW103" s="33"/>
      <c r="DX103" s="33"/>
      <c r="DY103" s="33"/>
      <c r="DZ103" s="124"/>
      <c r="EA103" s="33"/>
      <c r="EB103" s="33"/>
      <c r="EC103" s="33"/>
      <c r="ED103" s="124"/>
      <c r="EE103" s="33"/>
      <c r="EF103" s="33"/>
      <c r="EG103" s="33"/>
      <c r="EH103" s="124"/>
      <c r="EI103" s="32"/>
      <c r="EJ103" s="32"/>
      <c r="EK103" s="32"/>
      <c r="EL103" s="124"/>
      <c r="EM103" s="34"/>
      <c r="EN103" s="34"/>
      <c r="EO103" s="34"/>
      <c r="EP103" s="124"/>
      <c r="EQ103" s="34"/>
      <c r="ER103" s="34"/>
      <c r="ES103" s="34"/>
      <c r="ET103" s="120"/>
      <c r="EU103" s="33"/>
      <c r="EV103" s="33"/>
      <c r="EW103" s="33"/>
      <c r="EX103" s="124"/>
      <c r="EY103" s="34"/>
      <c r="EZ103" s="34"/>
      <c r="FA103" s="34"/>
      <c r="FB103" s="124"/>
      <c r="FC103" s="33"/>
      <c r="FD103" s="33"/>
      <c r="FE103" s="32"/>
      <c r="FF103" s="124"/>
      <c r="FG103" s="40"/>
      <c r="FH103" s="40"/>
      <c r="FI103" s="40"/>
      <c r="FJ103" s="124"/>
      <c r="FK103" s="40"/>
      <c r="FL103" s="40"/>
      <c r="FM103" s="40"/>
      <c r="FN103" s="124"/>
      <c r="FO103" s="33"/>
      <c r="FP103" s="33"/>
      <c r="FQ103" s="32"/>
      <c r="FR103" s="124"/>
      <c r="FS103" s="33"/>
      <c r="FT103" s="33"/>
      <c r="FU103" s="33"/>
      <c r="FV103" s="124"/>
      <c r="FW103" s="34"/>
      <c r="FX103" s="34"/>
      <c r="FY103" s="39"/>
      <c r="FZ103" s="124"/>
      <c r="GA103" s="33"/>
      <c r="GB103" s="33"/>
      <c r="GC103" s="32"/>
      <c r="GD103" s="124"/>
      <c r="GE103" s="32"/>
      <c r="GF103" s="32"/>
      <c r="GG103" s="32"/>
      <c r="GH103" s="124"/>
      <c r="GI103" s="32"/>
      <c r="GJ103" s="32"/>
      <c r="GK103" s="32"/>
      <c r="GL103" s="130"/>
      <c r="GM103" s="33"/>
      <c r="GN103" s="33"/>
      <c r="GO103" s="33"/>
      <c r="GP103" s="124"/>
      <c r="GQ103" s="40"/>
      <c r="GR103" s="37"/>
      <c r="GS103" s="32"/>
      <c r="GT103" s="124"/>
      <c r="GU103" s="45"/>
      <c r="GV103" s="46"/>
      <c r="GW103" s="32"/>
      <c r="GX103" s="130"/>
      <c r="GY103" s="33"/>
      <c r="GZ103" s="33"/>
      <c r="HA103" s="33"/>
      <c r="HB103" s="130"/>
      <c r="HC103" s="34"/>
      <c r="HD103" s="34"/>
      <c r="HE103" s="34"/>
      <c r="HF103" s="124"/>
      <c r="HG103" s="33"/>
      <c r="HH103" s="33"/>
      <c r="HI103" s="33"/>
      <c r="HJ103" s="124"/>
      <c r="HK103" s="33"/>
      <c r="HL103" s="33"/>
      <c r="HM103" s="32"/>
      <c r="HN103" s="124"/>
      <c r="HO103" s="32"/>
      <c r="HP103" s="32"/>
      <c r="HQ103" s="32"/>
      <c r="HR103" s="124"/>
      <c r="HS103" s="34"/>
      <c r="HT103" s="33"/>
      <c r="HU103" s="32"/>
      <c r="HV103" s="124"/>
      <c r="HW103" s="34"/>
      <c r="HX103" s="34"/>
      <c r="HY103" s="34"/>
      <c r="HZ103" s="124"/>
      <c r="IA103" s="34"/>
      <c r="IB103" s="34"/>
      <c r="IC103" s="34"/>
      <c r="ID103" s="119"/>
      <c r="IE103" s="34"/>
      <c r="IF103" s="32"/>
      <c r="IG103" s="32"/>
      <c r="IH103" s="124"/>
      <c r="II103" s="34"/>
      <c r="IJ103" s="33"/>
      <c r="IK103" s="33"/>
      <c r="IL103" s="124"/>
      <c r="IM103" s="33"/>
      <c r="IN103" s="33"/>
      <c r="IO103" s="33"/>
      <c r="IP103" s="124"/>
      <c r="IQ103" s="45"/>
      <c r="IR103" s="46"/>
      <c r="IS103" s="33"/>
      <c r="IT103" s="127"/>
      <c r="IU103" s="33"/>
      <c r="IV103" s="33"/>
      <c r="IW103" s="33"/>
      <c r="IX103" s="124"/>
      <c r="IY103" s="34"/>
      <c r="IZ103" s="33"/>
      <c r="JA103" s="33"/>
      <c r="JB103" s="127"/>
      <c r="JC103" s="34"/>
      <c r="JD103" s="34"/>
      <c r="JE103" s="34"/>
      <c r="JF103" s="124"/>
      <c r="JG103" s="34"/>
      <c r="JH103" s="34"/>
      <c r="JI103" s="33"/>
      <c r="JJ103" s="127"/>
      <c r="JK103" s="34"/>
      <c r="JL103" s="34"/>
      <c r="JM103" s="34"/>
      <c r="JN103" s="127"/>
      <c r="JO103" s="34"/>
      <c r="JP103" s="34"/>
      <c r="JQ103" s="34"/>
      <c r="JR103" s="119"/>
      <c r="JS103" s="33"/>
      <c r="JT103" s="33"/>
      <c r="JU103" s="33"/>
      <c r="JV103" s="127"/>
      <c r="JW103" s="34"/>
      <c r="JX103" s="33"/>
      <c r="JY103" s="33"/>
      <c r="JZ103" s="127"/>
      <c r="KA103" s="34"/>
      <c r="KB103" s="32"/>
      <c r="KC103" s="32"/>
      <c r="KD103" s="127"/>
      <c r="KE103" s="50"/>
      <c r="KF103" s="50"/>
      <c r="KG103" s="50"/>
      <c r="KH103" s="127"/>
      <c r="KI103" s="34"/>
      <c r="KJ103" s="34"/>
      <c r="KK103" s="34"/>
      <c r="KL103" s="127"/>
      <c r="KM103" s="34"/>
      <c r="KN103" s="36"/>
      <c r="KO103" s="32"/>
      <c r="KP103" s="127"/>
      <c r="KQ103" s="50"/>
      <c r="KR103" s="50"/>
      <c r="KS103" s="50"/>
      <c r="KT103" s="127"/>
      <c r="KU103" s="50"/>
      <c r="KV103" s="50"/>
      <c r="KW103" s="50"/>
      <c r="KX103" s="127"/>
      <c r="KY103" s="34"/>
      <c r="KZ103" s="34"/>
      <c r="LA103" s="33"/>
      <c r="LB103" s="127"/>
      <c r="LC103" s="34"/>
      <c r="LD103" s="39"/>
      <c r="LE103" s="34"/>
      <c r="LF103" s="127"/>
      <c r="LG103" s="34"/>
      <c r="LH103" s="34"/>
      <c r="LI103" s="33"/>
      <c r="LJ103" s="127"/>
      <c r="LK103" s="34"/>
      <c r="LL103" s="33"/>
      <c r="LM103" s="32"/>
      <c r="LN103" s="127"/>
      <c r="LO103" s="34"/>
      <c r="LP103" s="33"/>
      <c r="LQ103" s="33"/>
      <c r="LR103" s="127"/>
      <c r="LS103" s="50"/>
      <c r="LT103" s="50"/>
      <c r="LU103" s="50"/>
      <c r="LV103" s="127"/>
      <c r="LW103" s="50"/>
      <c r="LX103" s="50"/>
      <c r="LY103" s="50"/>
      <c r="LZ103" s="127"/>
      <c r="MA103" s="34"/>
      <c r="MB103" s="34"/>
      <c r="MC103" s="34"/>
      <c r="MD103" s="127"/>
      <c r="ME103" s="40"/>
      <c r="MF103" s="50"/>
      <c r="MG103" s="50"/>
      <c r="MH103" s="127"/>
      <c r="MI103" s="40"/>
      <c r="MJ103" s="50"/>
      <c r="MK103" s="50"/>
      <c r="ML103" s="127"/>
      <c r="MM103" s="34"/>
      <c r="MN103" s="34"/>
      <c r="MO103" s="34"/>
      <c r="MP103" s="127"/>
      <c r="MQ103" s="33"/>
      <c r="MR103" s="33"/>
      <c r="MS103" s="33"/>
      <c r="MT103" s="127"/>
      <c r="MU103" s="34"/>
      <c r="MV103" s="34"/>
      <c r="MW103" s="34"/>
      <c r="MX103" s="124"/>
      <c r="MY103" s="34"/>
      <c r="MZ103" s="33"/>
      <c r="NA103" s="33"/>
      <c r="NB103" s="124"/>
      <c r="NC103" s="52">
        <f t="shared" si="10"/>
        <v>138300</v>
      </c>
      <c r="ND103" s="52">
        <f t="shared" si="10"/>
        <v>138300</v>
      </c>
      <c r="NE103" s="52">
        <f t="shared" si="10"/>
        <v>90703.29</v>
      </c>
      <c r="NF103" s="53"/>
      <c r="NG103" s="33"/>
      <c r="NH103" s="33"/>
      <c r="NI103" s="127"/>
      <c r="NJ103" s="34"/>
      <c r="NK103" s="33"/>
      <c r="NL103" s="33"/>
      <c r="NM103" s="127"/>
      <c r="NN103" s="33"/>
      <c r="NO103" s="33"/>
      <c r="NP103" s="33"/>
      <c r="NQ103" s="127"/>
      <c r="NR103" s="34"/>
      <c r="NS103" s="34"/>
      <c r="NT103" s="34"/>
      <c r="NU103" s="127"/>
      <c r="NV103" s="34"/>
      <c r="NW103" s="33"/>
      <c r="NX103" s="33"/>
      <c r="NY103" s="127"/>
      <c r="NZ103" s="34"/>
      <c r="OA103" s="34"/>
      <c r="OB103" s="33"/>
      <c r="OC103" s="127"/>
      <c r="OD103" s="34"/>
      <c r="OE103" s="34"/>
      <c r="OF103" s="33"/>
      <c r="OG103" s="127"/>
      <c r="OH103" s="34"/>
      <c r="OI103" s="34"/>
      <c r="OJ103" s="33"/>
      <c r="OK103" s="127"/>
      <c r="OL103" s="34"/>
      <c r="OM103" s="34"/>
      <c r="ON103" s="32"/>
      <c r="OO103" s="127"/>
      <c r="OP103" s="34"/>
      <c r="OQ103" s="34"/>
      <c r="OR103" s="34"/>
      <c r="OS103" s="127"/>
      <c r="OT103" s="34"/>
      <c r="OU103" s="34"/>
      <c r="OV103" s="32"/>
      <c r="OW103" s="127"/>
      <c r="OX103" s="34"/>
      <c r="OY103" s="34"/>
      <c r="OZ103" s="33"/>
      <c r="PA103" s="127"/>
      <c r="PB103" s="34"/>
      <c r="PC103" s="34"/>
      <c r="PD103" s="33"/>
      <c r="PE103" s="127"/>
      <c r="PF103" s="34"/>
      <c r="PG103" s="34"/>
      <c r="PH103" s="33"/>
      <c r="PI103" s="127"/>
      <c r="PJ103" s="34"/>
      <c r="PK103" s="33"/>
      <c r="PL103" s="32"/>
      <c r="PM103" s="127"/>
      <c r="PN103" s="34"/>
      <c r="PO103" s="33"/>
      <c r="PP103" s="33"/>
      <c r="PQ103" s="127"/>
      <c r="PR103" s="34">
        <v>138300</v>
      </c>
      <c r="PS103" s="34">
        <v>138300</v>
      </c>
      <c r="PT103" s="34">
        <v>90703.29</v>
      </c>
      <c r="PU103" s="127"/>
      <c r="PV103" s="34"/>
      <c r="PW103" s="34"/>
      <c r="PX103" s="33"/>
      <c r="PY103" s="124"/>
      <c r="PZ103" s="55">
        <f t="shared" si="11"/>
        <v>0</v>
      </c>
      <c r="QA103" s="55">
        <f t="shared" si="11"/>
        <v>0</v>
      </c>
      <c r="QB103" s="55">
        <f t="shared" si="11"/>
        <v>0</v>
      </c>
      <c r="QC103" s="53"/>
      <c r="QD103" s="53"/>
      <c r="QE103" s="32"/>
      <c r="QF103" s="127"/>
      <c r="QG103" s="34"/>
      <c r="QH103" s="34"/>
      <c r="QI103" s="34"/>
      <c r="QJ103" s="124"/>
      <c r="QK103" s="56"/>
      <c r="QL103" s="63"/>
      <c r="QM103" s="32"/>
      <c r="QN103" s="127"/>
      <c r="QO103" s="50"/>
      <c r="QP103" s="50"/>
      <c r="QQ103" s="50"/>
      <c r="QR103" s="120"/>
      <c r="QS103" s="34"/>
      <c r="QT103" s="34"/>
      <c r="QU103" s="34"/>
      <c r="QV103" s="124"/>
      <c r="QW103" s="34"/>
      <c r="QX103" s="34"/>
      <c r="QY103" s="32"/>
      <c r="QZ103" s="124"/>
      <c r="RA103" s="53"/>
      <c r="RB103" s="53"/>
      <c r="RC103" s="53"/>
      <c r="RD103" s="120"/>
      <c r="RE103" s="40"/>
      <c r="RF103" s="40"/>
      <c r="RG103" s="40"/>
      <c r="RH103" s="120"/>
      <c r="RI103" s="40"/>
      <c r="RJ103" s="40"/>
      <c r="RK103" s="40"/>
      <c r="RL103" s="120"/>
      <c r="RM103" s="40"/>
      <c r="RN103" s="33"/>
      <c r="RO103" s="32"/>
      <c r="RP103" s="124"/>
      <c r="RQ103" s="34"/>
      <c r="RR103" s="34"/>
      <c r="RS103" s="32"/>
      <c r="RT103" s="124"/>
      <c r="RU103" s="40"/>
      <c r="RV103" s="40"/>
      <c r="RW103" s="40"/>
      <c r="RX103" s="120"/>
      <c r="RY103" s="40"/>
      <c r="RZ103" s="40"/>
      <c r="SA103" s="32"/>
      <c r="SB103" s="124"/>
      <c r="SC103" s="40"/>
      <c r="SD103" s="40"/>
      <c r="SE103" s="32"/>
      <c r="SF103" s="124"/>
      <c r="SG103" s="40"/>
      <c r="SH103" s="40"/>
      <c r="SI103" s="32"/>
      <c r="SJ103" s="119"/>
      <c r="SK103" s="58"/>
      <c r="SL103" s="58"/>
      <c r="SM103" s="58"/>
      <c r="SN103" s="59"/>
      <c r="SO103" s="59"/>
      <c r="SP103" s="58"/>
      <c r="SQ103" s="58"/>
      <c r="SR103" s="58"/>
      <c r="SS103" s="58"/>
      <c r="ST103" s="58"/>
      <c r="SU103" s="58"/>
      <c r="SV103" s="58"/>
      <c r="SW103" s="58"/>
      <c r="SX103" s="58"/>
      <c r="SY103" s="58"/>
      <c r="SZ103" s="58"/>
      <c r="TA103" s="58"/>
      <c r="TB103" s="58"/>
      <c r="TC103" s="58"/>
      <c r="TD103" s="59"/>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5"/>
      <c r="WI103" s="5"/>
      <c r="WJ103" s="5"/>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row>
    <row r="104" spans="1:909" x14ac:dyDescent="0.25">
      <c r="A104" s="29" t="s">
        <v>459</v>
      </c>
      <c r="B104" s="30">
        <f t="shared" si="7"/>
        <v>4547266.5600000005</v>
      </c>
      <c r="C104" s="30">
        <f t="shared" si="7"/>
        <v>4547266.5600000005</v>
      </c>
      <c r="D104" s="30">
        <f t="shared" si="7"/>
        <v>3250079.3000000003</v>
      </c>
      <c r="E104" s="31">
        <f t="shared" si="8"/>
        <v>4248966.5600000005</v>
      </c>
      <c r="F104" s="31">
        <f t="shared" si="8"/>
        <v>4248966.5600000005</v>
      </c>
      <c r="G104" s="31">
        <f t="shared" si="8"/>
        <v>3159855.56</v>
      </c>
      <c r="H104" s="36">
        <v>3663100</v>
      </c>
      <c r="I104" s="36">
        <v>3663100</v>
      </c>
      <c r="J104" s="33">
        <v>2747326</v>
      </c>
      <c r="K104" s="124"/>
      <c r="L104" s="34"/>
      <c r="M104" s="34"/>
      <c r="N104" s="34"/>
      <c r="O104" s="124"/>
      <c r="P104" s="36">
        <v>585866.56000000006</v>
      </c>
      <c r="Q104" s="36">
        <v>585866.56000000006</v>
      </c>
      <c r="R104" s="60">
        <v>412529.56</v>
      </c>
      <c r="S104" s="124"/>
      <c r="T104" s="34"/>
      <c r="U104" s="34"/>
      <c r="V104" s="34"/>
      <c r="W104" s="124"/>
      <c r="X104" s="38">
        <f t="shared" si="9"/>
        <v>160000</v>
      </c>
      <c r="Y104" s="38">
        <f t="shared" si="9"/>
        <v>160000</v>
      </c>
      <c r="Z104" s="38">
        <f t="shared" si="9"/>
        <v>0</v>
      </c>
      <c r="AA104" s="32"/>
      <c r="AB104" s="33"/>
      <c r="AC104" s="33"/>
      <c r="AD104" s="124"/>
      <c r="AE104" s="34"/>
      <c r="AF104" s="33"/>
      <c r="AG104" s="33"/>
      <c r="AH104" s="124"/>
      <c r="AI104" s="33"/>
      <c r="AJ104" s="33"/>
      <c r="AK104" s="33"/>
      <c r="AL104" s="124"/>
      <c r="AM104" s="33"/>
      <c r="AN104" s="33"/>
      <c r="AO104" s="33"/>
      <c r="AP104" s="124"/>
      <c r="AQ104" s="34"/>
      <c r="AR104" s="34"/>
      <c r="AS104" s="34"/>
      <c r="AT104" s="124"/>
      <c r="AU104" s="33"/>
      <c r="AV104" s="33"/>
      <c r="AW104" s="33"/>
      <c r="AX104" s="124"/>
      <c r="AY104" s="34"/>
      <c r="AZ104" s="34"/>
      <c r="BA104" s="34"/>
      <c r="BB104" s="124"/>
      <c r="BC104" s="33"/>
      <c r="BD104" s="33"/>
      <c r="BE104" s="33"/>
      <c r="BF104" s="124"/>
      <c r="BG104" s="33"/>
      <c r="BH104" s="33"/>
      <c r="BI104" s="33"/>
      <c r="BJ104" s="124"/>
      <c r="BK104" s="34"/>
      <c r="BL104" s="34"/>
      <c r="BM104" s="34"/>
      <c r="BN104" s="124"/>
      <c r="BO104" s="33"/>
      <c r="BP104" s="33"/>
      <c r="BQ104" s="61"/>
      <c r="BR104" s="124"/>
      <c r="BS104" s="34"/>
      <c r="BT104" s="34"/>
      <c r="BU104" s="34"/>
      <c r="BV104" s="124"/>
      <c r="BW104" s="34"/>
      <c r="BX104" s="34"/>
      <c r="BY104" s="34"/>
      <c r="BZ104" s="124"/>
      <c r="CA104" s="34"/>
      <c r="CB104" s="34"/>
      <c r="CC104" s="34"/>
      <c r="CD104" s="124"/>
      <c r="CE104" s="33"/>
      <c r="CF104" s="33"/>
      <c r="CG104" s="33"/>
      <c r="CH104" s="124"/>
      <c r="CI104" s="33"/>
      <c r="CJ104" s="33"/>
      <c r="CK104" s="33"/>
      <c r="CL104" s="124"/>
      <c r="CM104" s="34"/>
      <c r="CN104" s="34"/>
      <c r="CO104" s="34"/>
      <c r="CP104" s="119"/>
      <c r="CQ104" s="34"/>
      <c r="CR104" s="34"/>
      <c r="CS104" s="34"/>
      <c r="CT104" s="119"/>
      <c r="CU104" s="34"/>
      <c r="CV104" s="33"/>
      <c r="CW104" s="33"/>
      <c r="CX104" s="124"/>
      <c r="CY104" s="41"/>
      <c r="CZ104" s="41"/>
      <c r="DA104" s="33"/>
      <c r="DB104" s="124"/>
      <c r="DC104" s="34"/>
      <c r="DD104" s="33"/>
      <c r="DE104" s="32"/>
      <c r="DF104" s="124"/>
      <c r="DG104" s="34"/>
      <c r="DH104" s="33"/>
      <c r="DI104" s="32"/>
      <c r="DJ104" s="124"/>
      <c r="DK104" s="34"/>
      <c r="DL104" s="33"/>
      <c r="DM104" s="32"/>
      <c r="DN104" s="124"/>
      <c r="DO104" s="33"/>
      <c r="DP104" s="33"/>
      <c r="DQ104" s="32"/>
      <c r="DR104" s="124"/>
      <c r="DS104" s="34"/>
      <c r="DT104" s="34"/>
      <c r="DU104" s="34"/>
      <c r="DV104" s="120"/>
      <c r="DW104" s="33"/>
      <c r="DX104" s="33"/>
      <c r="DY104" s="33"/>
      <c r="DZ104" s="124"/>
      <c r="EA104" s="33"/>
      <c r="EB104" s="33"/>
      <c r="EC104" s="33"/>
      <c r="ED104" s="124"/>
      <c r="EE104" s="33"/>
      <c r="EF104" s="33"/>
      <c r="EG104" s="33"/>
      <c r="EH104" s="124"/>
      <c r="EI104" s="32"/>
      <c r="EJ104" s="32"/>
      <c r="EK104" s="32"/>
      <c r="EL104" s="124"/>
      <c r="EM104" s="34"/>
      <c r="EN104" s="34"/>
      <c r="EO104" s="34"/>
      <c r="EP104" s="124"/>
      <c r="EQ104" s="34"/>
      <c r="ER104" s="34"/>
      <c r="ES104" s="34"/>
      <c r="ET104" s="120"/>
      <c r="EU104" s="33"/>
      <c r="EV104" s="33"/>
      <c r="EW104" s="33"/>
      <c r="EX104" s="124"/>
      <c r="EY104" s="34"/>
      <c r="EZ104" s="34"/>
      <c r="FA104" s="34"/>
      <c r="FB104" s="124"/>
      <c r="FC104" s="33"/>
      <c r="FD104" s="33"/>
      <c r="FE104" s="32"/>
      <c r="FF104" s="124"/>
      <c r="FG104" s="40"/>
      <c r="FH104" s="40"/>
      <c r="FI104" s="40"/>
      <c r="FJ104" s="124"/>
      <c r="FK104" s="40"/>
      <c r="FL104" s="40"/>
      <c r="FM104" s="40"/>
      <c r="FN104" s="124"/>
      <c r="FO104" s="33"/>
      <c r="FP104" s="33"/>
      <c r="FQ104" s="32"/>
      <c r="FR104" s="124"/>
      <c r="FS104" s="33"/>
      <c r="FT104" s="33"/>
      <c r="FU104" s="33"/>
      <c r="FV104" s="124"/>
      <c r="FW104" s="34"/>
      <c r="FX104" s="34"/>
      <c r="FY104" s="39"/>
      <c r="FZ104" s="124"/>
      <c r="GA104" s="33"/>
      <c r="GB104" s="33"/>
      <c r="GC104" s="32"/>
      <c r="GD104" s="124"/>
      <c r="GE104" s="32"/>
      <c r="GF104" s="32"/>
      <c r="GG104" s="32"/>
      <c r="GH104" s="124"/>
      <c r="GI104" s="32"/>
      <c r="GJ104" s="32"/>
      <c r="GK104" s="32"/>
      <c r="GL104" s="130"/>
      <c r="GM104" s="33"/>
      <c r="GN104" s="33"/>
      <c r="GO104" s="33"/>
      <c r="GP104" s="124"/>
      <c r="GQ104" s="40"/>
      <c r="GR104" s="37"/>
      <c r="GS104" s="32"/>
      <c r="GT104" s="124"/>
      <c r="GU104" s="45"/>
      <c r="GV104" s="46"/>
      <c r="GW104" s="32"/>
      <c r="GX104" s="130"/>
      <c r="GY104" s="33"/>
      <c r="GZ104" s="33"/>
      <c r="HA104" s="33"/>
      <c r="HB104" s="130"/>
      <c r="HC104" s="34"/>
      <c r="HD104" s="34"/>
      <c r="HE104" s="34"/>
      <c r="HF104" s="124"/>
      <c r="HG104" s="33"/>
      <c r="HH104" s="33"/>
      <c r="HI104" s="33"/>
      <c r="HJ104" s="124"/>
      <c r="HK104" s="33"/>
      <c r="HL104" s="33"/>
      <c r="HM104" s="32"/>
      <c r="HN104" s="124"/>
      <c r="HO104" s="32"/>
      <c r="HP104" s="32"/>
      <c r="HQ104" s="32"/>
      <c r="HR104" s="124"/>
      <c r="HS104" s="34"/>
      <c r="HT104" s="33"/>
      <c r="HU104" s="32"/>
      <c r="HV104" s="124"/>
      <c r="HW104" s="34"/>
      <c r="HX104" s="34"/>
      <c r="HY104" s="34"/>
      <c r="HZ104" s="124"/>
      <c r="IA104" s="34"/>
      <c r="IB104" s="34"/>
      <c r="IC104" s="34"/>
      <c r="ID104" s="119"/>
      <c r="IE104" s="34"/>
      <c r="IF104" s="32"/>
      <c r="IG104" s="32"/>
      <c r="IH104" s="124"/>
      <c r="II104" s="34"/>
      <c r="IJ104" s="33"/>
      <c r="IK104" s="33"/>
      <c r="IL104" s="124"/>
      <c r="IM104" s="33"/>
      <c r="IN104" s="33"/>
      <c r="IO104" s="33"/>
      <c r="IP104" s="124"/>
      <c r="IQ104" s="45"/>
      <c r="IR104" s="46"/>
      <c r="IS104" s="33"/>
      <c r="IT104" s="127"/>
      <c r="IU104" s="33"/>
      <c r="IV104" s="33"/>
      <c r="IW104" s="33"/>
      <c r="IX104" s="124"/>
      <c r="IY104" s="34">
        <v>160000</v>
      </c>
      <c r="IZ104" s="33">
        <v>160000</v>
      </c>
      <c r="JA104" s="33">
        <v>0</v>
      </c>
      <c r="JB104" s="127"/>
      <c r="JC104" s="34"/>
      <c r="JD104" s="34"/>
      <c r="JE104" s="34"/>
      <c r="JF104" s="124"/>
      <c r="JG104" s="34"/>
      <c r="JH104" s="34"/>
      <c r="JI104" s="33"/>
      <c r="JJ104" s="127"/>
      <c r="JK104" s="34"/>
      <c r="JL104" s="34"/>
      <c r="JM104" s="34"/>
      <c r="JN104" s="127"/>
      <c r="JO104" s="34"/>
      <c r="JP104" s="34"/>
      <c r="JQ104" s="34"/>
      <c r="JR104" s="119"/>
      <c r="JS104" s="33"/>
      <c r="JT104" s="33"/>
      <c r="JU104" s="33"/>
      <c r="JV104" s="127"/>
      <c r="JW104" s="34"/>
      <c r="JX104" s="33"/>
      <c r="JY104" s="33"/>
      <c r="JZ104" s="127"/>
      <c r="KA104" s="34"/>
      <c r="KB104" s="32"/>
      <c r="KC104" s="32"/>
      <c r="KD104" s="127"/>
      <c r="KE104" s="50"/>
      <c r="KF104" s="50"/>
      <c r="KG104" s="50"/>
      <c r="KH104" s="127"/>
      <c r="KI104" s="34"/>
      <c r="KJ104" s="34"/>
      <c r="KK104" s="34"/>
      <c r="KL104" s="127"/>
      <c r="KM104" s="34"/>
      <c r="KN104" s="36"/>
      <c r="KO104" s="32"/>
      <c r="KP104" s="127"/>
      <c r="KQ104" s="50"/>
      <c r="KR104" s="50"/>
      <c r="KS104" s="50"/>
      <c r="KT104" s="127"/>
      <c r="KU104" s="50"/>
      <c r="KV104" s="50"/>
      <c r="KW104" s="50"/>
      <c r="KX104" s="127"/>
      <c r="KY104" s="34"/>
      <c r="KZ104" s="34"/>
      <c r="LA104" s="33"/>
      <c r="LB104" s="127"/>
      <c r="LC104" s="34"/>
      <c r="LD104" s="39"/>
      <c r="LE104" s="34"/>
      <c r="LF104" s="127"/>
      <c r="LG104" s="34"/>
      <c r="LH104" s="34"/>
      <c r="LI104" s="33"/>
      <c r="LJ104" s="127"/>
      <c r="LK104" s="34"/>
      <c r="LL104" s="33"/>
      <c r="LM104" s="32"/>
      <c r="LN104" s="127"/>
      <c r="LO104" s="34"/>
      <c r="LP104" s="33"/>
      <c r="LQ104" s="33"/>
      <c r="LR104" s="127"/>
      <c r="LS104" s="50"/>
      <c r="LT104" s="50"/>
      <c r="LU104" s="50"/>
      <c r="LV104" s="127"/>
      <c r="LW104" s="50"/>
      <c r="LX104" s="50"/>
      <c r="LY104" s="50"/>
      <c r="LZ104" s="127"/>
      <c r="MA104" s="34"/>
      <c r="MB104" s="34"/>
      <c r="MC104" s="34"/>
      <c r="MD104" s="127"/>
      <c r="ME104" s="40"/>
      <c r="MF104" s="50"/>
      <c r="MG104" s="50"/>
      <c r="MH104" s="127"/>
      <c r="MI104" s="40"/>
      <c r="MJ104" s="50"/>
      <c r="MK104" s="50"/>
      <c r="ML104" s="127"/>
      <c r="MM104" s="34"/>
      <c r="MN104" s="34"/>
      <c r="MO104" s="34"/>
      <c r="MP104" s="127"/>
      <c r="MQ104" s="33"/>
      <c r="MR104" s="33"/>
      <c r="MS104" s="33"/>
      <c r="MT104" s="127"/>
      <c r="MU104" s="34"/>
      <c r="MV104" s="34"/>
      <c r="MW104" s="34"/>
      <c r="MX104" s="124"/>
      <c r="MY104" s="34"/>
      <c r="MZ104" s="33"/>
      <c r="NA104" s="33"/>
      <c r="NB104" s="124"/>
      <c r="NC104" s="52">
        <f t="shared" si="10"/>
        <v>138300</v>
      </c>
      <c r="ND104" s="52">
        <f t="shared" si="10"/>
        <v>138300</v>
      </c>
      <c r="NE104" s="52">
        <f t="shared" si="10"/>
        <v>90223.74</v>
      </c>
      <c r="NF104" s="53"/>
      <c r="NG104" s="33"/>
      <c r="NH104" s="33"/>
      <c r="NI104" s="127"/>
      <c r="NJ104" s="34"/>
      <c r="NK104" s="33"/>
      <c r="NL104" s="33"/>
      <c r="NM104" s="127"/>
      <c r="NN104" s="33"/>
      <c r="NO104" s="33"/>
      <c r="NP104" s="33"/>
      <c r="NQ104" s="127"/>
      <c r="NR104" s="34"/>
      <c r="NS104" s="34"/>
      <c r="NT104" s="34"/>
      <c r="NU104" s="127"/>
      <c r="NV104" s="34"/>
      <c r="NW104" s="33"/>
      <c r="NX104" s="33"/>
      <c r="NY104" s="127"/>
      <c r="NZ104" s="34"/>
      <c r="OA104" s="34"/>
      <c r="OB104" s="33"/>
      <c r="OC104" s="127"/>
      <c r="OD104" s="34"/>
      <c r="OE104" s="34"/>
      <c r="OF104" s="33"/>
      <c r="OG104" s="127"/>
      <c r="OH104" s="34"/>
      <c r="OI104" s="34"/>
      <c r="OJ104" s="33"/>
      <c r="OK104" s="127"/>
      <c r="OL104" s="34"/>
      <c r="OM104" s="34"/>
      <c r="ON104" s="32"/>
      <c r="OO104" s="127"/>
      <c r="OP104" s="34"/>
      <c r="OQ104" s="34"/>
      <c r="OR104" s="34"/>
      <c r="OS104" s="127"/>
      <c r="OT104" s="34"/>
      <c r="OU104" s="34"/>
      <c r="OV104" s="32"/>
      <c r="OW104" s="127"/>
      <c r="OX104" s="34"/>
      <c r="OY104" s="34"/>
      <c r="OZ104" s="33"/>
      <c r="PA104" s="127"/>
      <c r="PB104" s="34"/>
      <c r="PC104" s="34"/>
      <c r="PD104" s="33"/>
      <c r="PE104" s="127"/>
      <c r="PF104" s="34"/>
      <c r="PG104" s="34"/>
      <c r="PH104" s="33"/>
      <c r="PI104" s="127"/>
      <c r="PJ104" s="34"/>
      <c r="PK104" s="33"/>
      <c r="PL104" s="32"/>
      <c r="PM104" s="127"/>
      <c r="PN104" s="34"/>
      <c r="PO104" s="33"/>
      <c r="PP104" s="33"/>
      <c r="PQ104" s="127"/>
      <c r="PR104" s="34">
        <v>138300</v>
      </c>
      <c r="PS104" s="34">
        <v>138300</v>
      </c>
      <c r="PT104" s="34">
        <v>90223.74</v>
      </c>
      <c r="PU104" s="127"/>
      <c r="PV104" s="34"/>
      <c r="PW104" s="34"/>
      <c r="PX104" s="33"/>
      <c r="PY104" s="124"/>
      <c r="PZ104" s="55">
        <f t="shared" si="11"/>
        <v>0</v>
      </c>
      <c r="QA104" s="55">
        <f t="shared" si="11"/>
        <v>0</v>
      </c>
      <c r="QB104" s="55">
        <f t="shared" si="11"/>
        <v>0</v>
      </c>
      <c r="QC104" s="53"/>
      <c r="QD104" s="53"/>
      <c r="QE104" s="32"/>
      <c r="QF104" s="127"/>
      <c r="QG104" s="34"/>
      <c r="QH104" s="34"/>
      <c r="QI104" s="34"/>
      <c r="QJ104" s="124"/>
      <c r="QK104" s="56"/>
      <c r="QL104" s="63"/>
      <c r="QM104" s="32"/>
      <c r="QN104" s="127"/>
      <c r="QO104" s="50"/>
      <c r="QP104" s="50"/>
      <c r="QQ104" s="50"/>
      <c r="QR104" s="120"/>
      <c r="QS104" s="34"/>
      <c r="QT104" s="34"/>
      <c r="QU104" s="34"/>
      <c r="QV104" s="124"/>
      <c r="QW104" s="34"/>
      <c r="QX104" s="34"/>
      <c r="QY104" s="32"/>
      <c r="QZ104" s="124"/>
      <c r="RA104" s="53"/>
      <c r="RB104" s="53"/>
      <c r="RC104" s="53"/>
      <c r="RD104" s="120"/>
      <c r="RE104" s="40"/>
      <c r="RF104" s="40"/>
      <c r="RG104" s="40"/>
      <c r="RH104" s="120"/>
      <c r="RI104" s="40"/>
      <c r="RJ104" s="40"/>
      <c r="RK104" s="40"/>
      <c r="RL104" s="120"/>
      <c r="RM104" s="40"/>
      <c r="RN104" s="33"/>
      <c r="RO104" s="32"/>
      <c r="RP104" s="124"/>
      <c r="RQ104" s="34"/>
      <c r="RR104" s="34"/>
      <c r="RS104" s="32"/>
      <c r="RT104" s="124"/>
      <c r="RU104" s="40"/>
      <c r="RV104" s="40"/>
      <c r="RW104" s="40"/>
      <c r="RX104" s="120"/>
      <c r="RY104" s="40"/>
      <c r="RZ104" s="40"/>
      <c r="SA104" s="32"/>
      <c r="SB104" s="124"/>
      <c r="SC104" s="40"/>
      <c r="SD104" s="40"/>
      <c r="SE104" s="32"/>
      <c r="SF104" s="124"/>
      <c r="SG104" s="40"/>
      <c r="SH104" s="40"/>
      <c r="SI104" s="32"/>
      <c r="SJ104" s="119"/>
      <c r="SK104" s="58"/>
      <c r="SL104" s="58"/>
      <c r="SM104" s="58"/>
      <c r="SN104" s="59"/>
      <c r="SO104" s="59"/>
      <c r="SP104" s="58"/>
      <c r="SQ104" s="58"/>
      <c r="SR104" s="58"/>
      <c r="SS104" s="58"/>
      <c r="ST104" s="58"/>
      <c r="SU104" s="58"/>
      <c r="SV104" s="58"/>
      <c r="SW104" s="58"/>
      <c r="SX104" s="58"/>
      <c r="SY104" s="58"/>
      <c r="SZ104" s="58"/>
      <c r="TA104" s="58"/>
      <c r="TB104" s="58"/>
      <c r="TC104" s="58"/>
      <c r="TD104" s="59"/>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5"/>
      <c r="WI104" s="5"/>
      <c r="WJ104" s="5"/>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row>
    <row r="105" spans="1:909" x14ac:dyDescent="0.25">
      <c r="A105" s="29" t="s">
        <v>460</v>
      </c>
      <c r="B105" s="30">
        <f t="shared" ref="B105:D136" si="12">E105+X105+NC105+PZ105</f>
        <v>8011682.2300000004</v>
      </c>
      <c r="C105" s="30">
        <f t="shared" si="12"/>
        <v>8011682.2300000004</v>
      </c>
      <c r="D105" s="30">
        <f t="shared" si="12"/>
        <v>5663993.0500000007</v>
      </c>
      <c r="E105" s="31">
        <f t="shared" si="8"/>
        <v>7477554.2300000004</v>
      </c>
      <c r="F105" s="31">
        <f t="shared" si="8"/>
        <v>7477554.2300000004</v>
      </c>
      <c r="G105" s="31">
        <f t="shared" si="8"/>
        <v>5568996.2300000004</v>
      </c>
      <c r="H105" s="36">
        <v>6640400</v>
      </c>
      <c r="I105" s="36">
        <v>6640400</v>
      </c>
      <c r="J105" s="33">
        <v>4980302</v>
      </c>
      <c r="K105" s="124"/>
      <c r="L105" s="34"/>
      <c r="M105" s="34"/>
      <c r="N105" s="34"/>
      <c r="O105" s="124"/>
      <c r="P105" s="36">
        <v>837154.23</v>
      </c>
      <c r="Q105" s="36">
        <v>837154.23</v>
      </c>
      <c r="R105" s="60">
        <v>588694.23</v>
      </c>
      <c r="S105" s="124"/>
      <c r="T105" s="34"/>
      <c r="U105" s="34"/>
      <c r="V105" s="34"/>
      <c r="W105" s="124"/>
      <c r="X105" s="38">
        <f t="shared" si="9"/>
        <v>395828</v>
      </c>
      <c r="Y105" s="38">
        <f t="shared" si="9"/>
        <v>395828</v>
      </c>
      <c r="Z105" s="38">
        <f t="shared" si="9"/>
        <v>0</v>
      </c>
      <c r="AA105" s="32"/>
      <c r="AB105" s="33"/>
      <c r="AC105" s="33"/>
      <c r="AD105" s="124"/>
      <c r="AE105" s="34"/>
      <c r="AF105" s="33"/>
      <c r="AG105" s="33"/>
      <c r="AH105" s="124"/>
      <c r="AI105" s="33"/>
      <c r="AJ105" s="33"/>
      <c r="AK105" s="33"/>
      <c r="AL105" s="124"/>
      <c r="AM105" s="33"/>
      <c r="AN105" s="33"/>
      <c r="AO105" s="33"/>
      <c r="AP105" s="124"/>
      <c r="AQ105" s="34"/>
      <c r="AR105" s="34"/>
      <c r="AS105" s="34"/>
      <c r="AT105" s="124"/>
      <c r="AU105" s="33"/>
      <c r="AV105" s="33"/>
      <c r="AW105" s="33"/>
      <c r="AX105" s="124"/>
      <c r="AY105" s="34"/>
      <c r="AZ105" s="34"/>
      <c r="BA105" s="34"/>
      <c r="BB105" s="124"/>
      <c r="BC105" s="33"/>
      <c r="BD105" s="33"/>
      <c r="BE105" s="33"/>
      <c r="BF105" s="124"/>
      <c r="BG105" s="33"/>
      <c r="BH105" s="33"/>
      <c r="BI105" s="33"/>
      <c r="BJ105" s="124"/>
      <c r="BK105" s="34"/>
      <c r="BL105" s="34"/>
      <c r="BM105" s="34"/>
      <c r="BN105" s="124"/>
      <c r="BO105" s="33"/>
      <c r="BP105" s="33"/>
      <c r="BQ105" s="61"/>
      <c r="BR105" s="124"/>
      <c r="BS105" s="34"/>
      <c r="BT105" s="34"/>
      <c r="BU105" s="34"/>
      <c r="BV105" s="124"/>
      <c r="BW105" s="34"/>
      <c r="BX105" s="34"/>
      <c r="BY105" s="34"/>
      <c r="BZ105" s="124"/>
      <c r="CA105" s="34"/>
      <c r="CB105" s="34"/>
      <c r="CC105" s="34"/>
      <c r="CD105" s="124"/>
      <c r="CE105" s="33"/>
      <c r="CF105" s="33"/>
      <c r="CG105" s="33"/>
      <c r="CH105" s="124"/>
      <c r="CI105" s="33"/>
      <c r="CJ105" s="33"/>
      <c r="CK105" s="33"/>
      <c r="CL105" s="124"/>
      <c r="CM105" s="34"/>
      <c r="CN105" s="34"/>
      <c r="CO105" s="34"/>
      <c r="CP105" s="119"/>
      <c r="CQ105" s="34"/>
      <c r="CR105" s="34"/>
      <c r="CS105" s="34"/>
      <c r="CT105" s="119"/>
      <c r="CU105" s="34"/>
      <c r="CV105" s="33"/>
      <c r="CW105" s="33"/>
      <c r="CX105" s="124"/>
      <c r="CY105" s="41"/>
      <c r="CZ105" s="41"/>
      <c r="DA105" s="33"/>
      <c r="DB105" s="124"/>
      <c r="DC105" s="34"/>
      <c r="DD105" s="33"/>
      <c r="DE105" s="32"/>
      <c r="DF105" s="124"/>
      <c r="DG105" s="34"/>
      <c r="DH105" s="33"/>
      <c r="DI105" s="32"/>
      <c r="DJ105" s="124"/>
      <c r="DK105" s="34"/>
      <c r="DL105" s="33"/>
      <c r="DM105" s="32"/>
      <c r="DN105" s="124"/>
      <c r="DO105" s="33"/>
      <c r="DP105" s="33"/>
      <c r="DQ105" s="32"/>
      <c r="DR105" s="124"/>
      <c r="DS105" s="34"/>
      <c r="DT105" s="34"/>
      <c r="DU105" s="34"/>
      <c r="DV105" s="120"/>
      <c r="DW105" s="33"/>
      <c r="DX105" s="33"/>
      <c r="DY105" s="33"/>
      <c r="DZ105" s="124"/>
      <c r="EA105" s="33"/>
      <c r="EB105" s="33"/>
      <c r="EC105" s="33"/>
      <c r="ED105" s="124"/>
      <c r="EE105" s="33"/>
      <c r="EF105" s="33"/>
      <c r="EG105" s="33"/>
      <c r="EH105" s="124"/>
      <c r="EI105" s="32"/>
      <c r="EJ105" s="32"/>
      <c r="EK105" s="32"/>
      <c r="EL105" s="124"/>
      <c r="EM105" s="34"/>
      <c r="EN105" s="34"/>
      <c r="EO105" s="34"/>
      <c r="EP105" s="124"/>
      <c r="EQ105" s="34"/>
      <c r="ER105" s="34"/>
      <c r="ES105" s="34"/>
      <c r="ET105" s="120"/>
      <c r="EU105" s="33">
        <v>395828</v>
      </c>
      <c r="EV105" s="33">
        <v>395828</v>
      </c>
      <c r="EW105" s="33"/>
      <c r="EX105" s="124"/>
      <c r="EY105" s="34"/>
      <c r="EZ105" s="34"/>
      <c r="FA105" s="34"/>
      <c r="FB105" s="124"/>
      <c r="FC105" s="33"/>
      <c r="FD105" s="33"/>
      <c r="FE105" s="32"/>
      <c r="FF105" s="124"/>
      <c r="FG105" s="40"/>
      <c r="FH105" s="40"/>
      <c r="FI105" s="40"/>
      <c r="FJ105" s="124"/>
      <c r="FK105" s="40"/>
      <c r="FL105" s="40"/>
      <c r="FM105" s="40"/>
      <c r="FN105" s="124"/>
      <c r="FO105" s="33"/>
      <c r="FP105" s="33"/>
      <c r="FQ105" s="32"/>
      <c r="FR105" s="124"/>
      <c r="FS105" s="33"/>
      <c r="FT105" s="33"/>
      <c r="FU105" s="33"/>
      <c r="FV105" s="124"/>
      <c r="FW105" s="34"/>
      <c r="FX105" s="34"/>
      <c r="FY105" s="39"/>
      <c r="FZ105" s="124"/>
      <c r="GA105" s="33"/>
      <c r="GB105" s="33"/>
      <c r="GC105" s="32"/>
      <c r="GD105" s="124"/>
      <c r="GE105" s="32"/>
      <c r="GF105" s="32"/>
      <c r="GG105" s="32"/>
      <c r="GH105" s="124"/>
      <c r="GI105" s="32"/>
      <c r="GJ105" s="32"/>
      <c r="GK105" s="32"/>
      <c r="GL105" s="130"/>
      <c r="GM105" s="33"/>
      <c r="GN105" s="33"/>
      <c r="GO105" s="33"/>
      <c r="GP105" s="124"/>
      <c r="GQ105" s="40"/>
      <c r="GR105" s="37"/>
      <c r="GS105" s="32"/>
      <c r="GT105" s="124"/>
      <c r="GU105" s="45"/>
      <c r="GV105" s="46"/>
      <c r="GW105" s="32"/>
      <c r="GX105" s="130"/>
      <c r="GY105" s="33"/>
      <c r="GZ105" s="33"/>
      <c r="HA105" s="33"/>
      <c r="HB105" s="130"/>
      <c r="HC105" s="34"/>
      <c r="HD105" s="34"/>
      <c r="HE105" s="34"/>
      <c r="HF105" s="124"/>
      <c r="HG105" s="33"/>
      <c r="HH105" s="33"/>
      <c r="HI105" s="33"/>
      <c r="HJ105" s="124"/>
      <c r="HK105" s="33"/>
      <c r="HL105" s="33"/>
      <c r="HM105" s="32"/>
      <c r="HN105" s="124"/>
      <c r="HO105" s="32"/>
      <c r="HP105" s="32"/>
      <c r="HQ105" s="32"/>
      <c r="HR105" s="124"/>
      <c r="HS105" s="34"/>
      <c r="HT105" s="33"/>
      <c r="HU105" s="32"/>
      <c r="HV105" s="124"/>
      <c r="HW105" s="34"/>
      <c r="HX105" s="34"/>
      <c r="HY105" s="34"/>
      <c r="HZ105" s="124"/>
      <c r="IA105" s="34"/>
      <c r="IB105" s="34"/>
      <c r="IC105" s="34"/>
      <c r="ID105" s="119"/>
      <c r="IE105" s="34"/>
      <c r="IF105" s="32"/>
      <c r="IG105" s="32"/>
      <c r="IH105" s="124"/>
      <c r="II105" s="34"/>
      <c r="IJ105" s="33"/>
      <c r="IK105" s="33"/>
      <c r="IL105" s="124"/>
      <c r="IM105" s="33"/>
      <c r="IN105" s="33"/>
      <c r="IO105" s="33"/>
      <c r="IP105" s="124"/>
      <c r="IQ105" s="45"/>
      <c r="IR105" s="46"/>
      <c r="IS105" s="33"/>
      <c r="IT105" s="127"/>
      <c r="IU105" s="33"/>
      <c r="IV105" s="33"/>
      <c r="IW105" s="33"/>
      <c r="IX105" s="124"/>
      <c r="IY105" s="34"/>
      <c r="IZ105" s="33"/>
      <c r="JA105" s="33"/>
      <c r="JB105" s="127"/>
      <c r="JC105" s="34"/>
      <c r="JD105" s="34"/>
      <c r="JE105" s="34"/>
      <c r="JF105" s="124"/>
      <c r="JG105" s="34"/>
      <c r="JH105" s="34"/>
      <c r="JI105" s="33"/>
      <c r="JJ105" s="127"/>
      <c r="JK105" s="34"/>
      <c r="JL105" s="34"/>
      <c r="JM105" s="34"/>
      <c r="JN105" s="127"/>
      <c r="JO105" s="34"/>
      <c r="JP105" s="34"/>
      <c r="JQ105" s="34"/>
      <c r="JR105" s="119"/>
      <c r="JS105" s="33"/>
      <c r="JT105" s="33"/>
      <c r="JU105" s="33"/>
      <c r="JV105" s="127"/>
      <c r="JW105" s="34"/>
      <c r="JX105" s="33"/>
      <c r="JY105" s="33"/>
      <c r="JZ105" s="127"/>
      <c r="KA105" s="34"/>
      <c r="KB105" s="32"/>
      <c r="KC105" s="32"/>
      <c r="KD105" s="127"/>
      <c r="KE105" s="50"/>
      <c r="KF105" s="50"/>
      <c r="KG105" s="50"/>
      <c r="KH105" s="127"/>
      <c r="KI105" s="34"/>
      <c r="KJ105" s="34"/>
      <c r="KK105" s="34"/>
      <c r="KL105" s="127"/>
      <c r="KM105" s="34"/>
      <c r="KN105" s="36"/>
      <c r="KO105" s="32"/>
      <c r="KP105" s="127"/>
      <c r="KQ105" s="50"/>
      <c r="KR105" s="50"/>
      <c r="KS105" s="50"/>
      <c r="KT105" s="127"/>
      <c r="KU105" s="50"/>
      <c r="KV105" s="50"/>
      <c r="KW105" s="50"/>
      <c r="KX105" s="127"/>
      <c r="KY105" s="34"/>
      <c r="KZ105" s="34"/>
      <c r="LA105" s="33"/>
      <c r="LB105" s="127"/>
      <c r="LC105" s="34"/>
      <c r="LD105" s="39"/>
      <c r="LE105" s="34"/>
      <c r="LF105" s="127"/>
      <c r="LG105" s="34"/>
      <c r="LH105" s="34"/>
      <c r="LI105" s="33"/>
      <c r="LJ105" s="127"/>
      <c r="LK105" s="34"/>
      <c r="LL105" s="33"/>
      <c r="LM105" s="32"/>
      <c r="LN105" s="127"/>
      <c r="LO105" s="34"/>
      <c r="LP105" s="33"/>
      <c r="LQ105" s="33"/>
      <c r="LR105" s="127"/>
      <c r="LS105" s="50"/>
      <c r="LT105" s="50"/>
      <c r="LU105" s="50"/>
      <c r="LV105" s="127"/>
      <c r="LW105" s="50"/>
      <c r="LX105" s="50"/>
      <c r="LY105" s="50"/>
      <c r="LZ105" s="127"/>
      <c r="MA105" s="34"/>
      <c r="MB105" s="34"/>
      <c r="MC105" s="34"/>
      <c r="MD105" s="127"/>
      <c r="ME105" s="40"/>
      <c r="MF105" s="50"/>
      <c r="MG105" s="50"/>
      <c r="MH105" s="127"/>
      <c r="MI105" s="40"/>
      <c r="MJ105" s="50"/>
      <c r="MK105" s="50"/>
      <c r="ML105" s="127"/>
      <c r="MM105" s="34"/>
      <c r="MN105" s="34"/>
      <c r="MO105" s="34"/>
      <c r="MP105" s="127"/>
      <c r="MQ105" s="33"/>
      <c r="MR105" s="33"/>
      <c r="MS105" s="33"/>
      <c r="MT105" s="127"/>
      <c r="MU105" s="34"/>
      <c r="MV105" s="34"/>
      <c r="MW105" s="34"/>
      <c r="MX105" s="124"/>
      <c r="MY105" s="34"/>
      <c r="MZ105" s="33"/>
      <c r="NA105" s="33"/>
      <c r="NB105" s="124"/>
      <c r="NC105" s="52">
        <f t="shared" si="10"/>
        <v>138300</v>
      </c>
      <c r="ND105" s="52">
        <f t="shared" si="10"/>
        <v>138300</v>
      </c>
      <c r="NE105" s="52">
        <f t="shared" si="10"/>
        <v>94996.82</v>
      </c>
      <c r="NF105" s="53"/>
      <c r="NG105" s="33"/>
      <c r="NH105" s="33"/>
      <c r="NI105" s="127"/>
      <c r="NJ105" s="34"/>
      <c r="NK105" s="33"/>
      <c r="NL105" s="33"/>
      <c r="NM105" s="127"/>
      <c r="NN105" s="33"/>
      <c r="NO105" s="33"/>
      <c r="NP105" s="33"/>
      <c r="NQ105" s="127"/>
      <c r="NR105" s="34"/>
      <c r="NS105" s="34"/>
      <c r="NT105" s="34"/>
      <c r="NU105" s="127"/>
      <c r="NV105" s="34"/>
      <c r="NW105" s="33"/>
      <c r="NX105" s="33"/>
      <c r="NY105" s="127"/>
      <c r="NZ105" s="34"/>
      <c r="OA105" s="34"/>
      <c r="OB105" s="33"/>
      <c r="OC105" s="127"/>
      <c r="OD105" s="34"/>
      <c r="OE105" s="34"/>
      <c r="OF105" s="33"/>
      <c r="OG105" s="127"/>
      <c r="OH105" s="34"/>
      <c r="OI105" s="34"/>
      <c r="OJ105" s="33"/>
      <c r="OK105" s="127"/>
      <c r="OL105" s="34"/>
      <c r="OM105" s="34"/>
      <c r="ON105" s="32"/>
      <c r="OO105" s="127"/>
      <c r="OP105" s="34"/>
      <c r="OQ105" s="34"/>
      <c r="OR105" s="34"/>
      <c r="OS105" s="127"/>
      <c r="OT105" s="34"/>
      <c r="OU105" s="34"/>
      <c r="OV105" s="32"/>
      <c r="OW105" s="127"/>
      <c r="OX105" s="34"/>
      <c r="OY105" s="34"/>
      <c r="OZ105" s="33"/>
      <c r="PA105" s="127"/>
      <c r="PB105" s="34"/>
      <c r="PC105" s="34"/>
      <c r="PD105" s="33"/>
      <c r="PE105" s="127"/>
      <c r="PF105" s="34"/>
      <c r="PG105" s="34"/>
      <c r="PH105" s="33"/>
      <c r="PI105" s="127"/>
      <c r="PJ105" s="34"/>
      <c r="PK105" s="33"/>
      <c r="PL105" s="32"/>
      <c r="PM105" s="127"/>
      <c r="PN105" s="34"/>
      <c r="PO105" s="33"/>
      <c r="PP105" s="33"/>
      <c r="PQ105" s="127"/>
      <c r="PR105" s="34">
        <v>138300</v>
      </c>
      <c r="PS105" s="34">
        <v>138300</v>
      </c>
      <c r="PT105" s="34">
        <v>94996.82</v>
      </c>
      <c r="PU105" s="127"/>
      <c r="PV105" s="34"/>
      <c r="PW105" s="34"/>
      <c r="PX105" s="33"/>
      <c r="PY105" s="124"/>
      <c r="PZ105" s="55">
        <f t="shared" si="11"/>
        <v>0</v>
      </c>
      <c r="QA105" s="55">
        <f t="shared" si="11"/>
        <v>0</v>
      </c>
      <c r="QB105" s="55">
        <f t="shared" si="11"/>
        <v>0</v>
      </c>
      <c r="QC105" s="53"/>
      <c r="QD105" s="53"/>
      <c r="QE105" s="32"/>
      <c r="QF105" s="127"/>
      <c r="QG105" s="34"/>
      <c r="QH105" s="34"/>
      <c r="QI105" s="34"/>
      <c r="QJ105" s="124"/>
      <c r="QK105" s="56"/>
      <c r="QL105" s="63"/>
      <c r="QM105" s="32"/>
      <c r="QN105" s="127"/>
      <c r="QO105" s="50"/>
      <c r="QP105" s="50"/>
      <c r="QQ105" s="50"/>
      <c r="QR105" s="120"/>
      <c r="QS105" s="34"/>
      <c r="QT105" s="34"/>
      <c r="QU105" s="34"/>
      <c r="QV105" s="124"/>
      <c r="QW105" s="34"/>
      <c r="QX105" s="34"/>
      <c r="QY105" s="32"/>
      <c r="QZ105" s="124"/>
      <c r="RA105" s="53"/>
      <c r="RB105" s="53"/>
      <c r="RC105" s="53"/>
      <c r="RD105" s="120"/>
      <c r="RE105" s="40"/>
      <c r="RF105" s="40"/>
      <c r="RG105" s="40"/>
      <c r="RH105" s="120"/>
      <c r="RI105" s="40"/>
      <c r="RJ105" s="40"/>
      <c r="RK105" s="40"/>
      <c r="RL105" s="120"/>
      <c r="RM105" s="40"/>
      <c r="RN105" s="33"/>
      <c r="RO105" s="32"/>
      <c r="RP105" s="124"/>
      <c r="RQ105" s="34"/>
      <c r="RR105" s="34"/>
      <c r="RS105" s="32"/>
      <c r="RT105" s="124"/>
      <c r="RU105" s="40"/>
      <c r="RV105" s="40"/>
      <c r="RW105" s="40"/>
      <c r="RX105" s="120"/>
      <c r="RY105" s="40"/>
      <c r="RZ105" s="40"/>
      <c r="SA105" s="32"/>
      <c r="SB105" s="124"/>
      <c r="SC105" s="40"/>
      <c r="SD105" s="40"/>
      <c r="SE105" s="32"/>
      <c r="SF105" s="124"/>
      <c r="SG105" s="40"/>
      <c r="SH105" s="40"/>
      <c r="SI105" s="32"/>
      <c r="SJ105" s="119"/>
      <c r="SK105" s="58"/>
      <c r="SL105" s="58"/>
      <c r="SM105" s="58"/>
      <c r="SN105" s="59"/>
      <c r="SO105" s="59"/>
      <c r="SP105" s="58"/>
      <c r="SQ105" s="58"/>
      <c r="SR105" s="58"/>
      <c r="SS105" s="58"/>
      <c r="ST105" s="58"/>
      <c r="SU105" s="58"/>
      <c r="SV105" s="58"/>
      <c r="SW105" s="58"/>
      <c r="SX105" s="58"/>
      <c r="SY105" s="58"/>
      <c r="SZ105" s="58"/>
      <c r="TA105" s="58"/>
      <c r="TB105" s="58"/>
      <c r="TC105" s="58"/>
      <c r="TD105" s="59"/>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5"/>
      <c r="WI105" s="5"/>
      <c r="WJ105" s="5"/>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row>
    <row r="106" spans="1:909" ht="25.5" x14ac:dyDescent="0.25">
      <c r="A106" s="17" t="s">
        <v>461</v>
      </c>
      <c r="B106" s="30">
        <f t="shared" si="12"/>
        <v>1478382502.7600002</v>
      </c>
      <c r="C106" s="30">
        <f t="shared" si="12"/>
        <v>1478382502.7600002</v>
      </c>
      <c r="D106" s="30">
        <f t="shared" si="12"/>
        <v>491249759.10999995</v>
      </c>
      <c r="E106" s="31">
        <f t="shared" si="8"/>
        <v>274152651.51999998</v>
      </c>
      <c r="F106" s="31">
        <f t="shared" si="8"/>
        <v>274152651.51999998</v>
      </c>
      <c r="G106" s="31">
        <f t="shared" si="8"/>
        <v>203854425.51999998</v>
      </c>
      <c r="H106" s="36">
        <v>177375700</v>
      </c>
      <c r="I106" s="36">
        <v>177375700</v>
      </c>
      <c r="J106" s="33">
        <v>133031776</v>
      </c>
      <c r="K106" s="124"/>
      <c r="L106" s="34"/>
      <c r="M106" s="34"/>
      <c r="N106" s="34"/>
      <c r="O106" s="124"/>
      <c r="P106" s="36">
        <v>96776951.519999996</v>
      </c>
      <c r="Q106" s="36">
        <v>96776951.519999996</v>
      </c>
      <c r="R106" s="60">
        <v>70822649.519999996</v>
      </c>
      <c r="S106" s="124"/>
      <c r="T106" s="34"/>
      <c r="U106" s="34"/>
      <c r="V106" s="34"/>
      <c r="W106" s="124"/>
      <c r="X106" s="38">
        <f t="shared" si="9"/>
        <v>901562147.74000001</v>
      </c>
      <c r="Y106" s="38">
        <f t="shared" si="9"/>
        <v>901562147.74000001</v>
      </c>
      <c r="Z106" s="38">
        <f t="shared" si="9"/>
        <v>63198062.059999995</v>
      </c>
      <c r="AA106" s="32"/>
      <c r="AB106" s="33"/>
      <c r="AC106" s="33"/>
      <c r="AD106" s="124"/>
      <c r="AE106" s="34">
        <v>2214722.5299999998</v>
      </c>
      <c r="AF106" s="33">
        <v>2214722.5299999998</v>
      </c>
      <c r="AG106" s="33">
        <v>2214722.52</v>
      </c>
      <c r="AH106" s="124"/>
      <c r="AI106" s="33"/>
      <c r="AJ106" s="33"/>
      <c r="AK106" s="33"/>
      <c r="AL106" s="124"/>
      <c r="AM106" s="33"/>
      <c r="AN106" s="33"/>
      <c r="AO106" s="33"/>
      <c r="AP106" s="124"/>
      <c r="AQ106" s="34"/>
      <c r="AR106" s="34"/>
      <c r="AS106" s="34"/>
      <c r="AT106" s="124"/>
      <c r="AU106" s="33">
        <v>3429034.5</v>
      </c>
      <c r="AV106" s="33">
        <v>3429034.5</v>
      </c>
      <c r="AW106" s="33">
        <v>0</v>
      </c>
      <c r="AX106" s="124"/>
      <c r="AY106" s="34"/>
      <c r="AZ106" s="34"/>
      <c r="BA106" s="34"/>
      <c r="BB106" s="124"/>
      <c r="BC106" s="33">
        <v>8300000</v>
      </c>
      <c r="BD106" s="33">
        <v>8300000</v>
      </c>
      <c r="BE106" s="33">
        <f>3040357.61+3913420.41</f>
        <v>6953778.0199999996</v>
      </c>
      <c r="BF106" s="124"/>
      <c r="BG106" s="33"/>
      <c r="BH106" s="33"/>
      <c r="BI106" s="33"/>
      <c r="BJ106" s="124"/>
      <c r="BK106" s="34">
        <v>597564.93999999994</v>
      </c>
      <c r="BL106" s="34">
        <v>597564.93999999994</v>
      </c>
      <c r="BM106" s="34">
        <v>531064.93999999994</v>
      </c>
      <c r="BN106" s="124"/>
      <c r="BO106" s="33">
        <v>8000000</v>
      </c>
      <c r="BP106" s="33">
        <v>8000000</v>
      </c>
      <c r="BQ106" s="61">
        <v>2878464.98</v>
      </c>
      <c r="BR106" s="124"/>
      <c r="BS106" s="34">
        <v>16469354</v>
      </c>
      <c r="BT106" s="34">
        <v>16469354</v>
      </c>
      <c r="BU106" s="34">
        <v>10048674.140000001</v>
      </c>
      <c r="BV106" s="124"/>
      <c r="BW106" s="34">
        <v>954240</v>
      </c>
      <c r="BX106" s="34">
        <v>954240</v>
      </c>
      <c r="BY106" s="34">
        <v>954240</v>
      </c>
      <c r="BZ106" s="124"/>
      <c r="CA106" s="34"/>
      <c r="CB106" s="34"/>
      <c r="CC106" s="34"/>
      <c r="CD106" s="124"/>
      <c r="CE106" s="62"/>
      <c r="CF106" s="62"/>
      <c r="CG106" s="33"/>
      <c r="CH106" s="124"/>
      <c r="CI106" s="33"/>
      <c r="CJ106" s="33"/>
      <c r="CK106" s="33"/>
      <c r="CL106" s="124"/>
      <c r="CM106" s="34"/>
      <c r="CN106" s="34"/>
      <c r="CO106" s="34"/>
      <c r="CP106" s="119"/>
      <c r="CQ106" s="34"/>
      <c r="CR106" s="34"/>
      <c r="CS106" s="34"/>
      <c r="CT106" s="119"/>
      <c r="CU106" s="34">
        <v>2171343</v>
      </c>
      <c r="CV106" s="33">
        <v>2171343</v>
      </c>
      <c r="CW106" s="33">
        <v>1628507.25</v>
      </c>
      <c r="CX106" s="124"/>
      <c r="CY106" s="41"/>
      <c r="CZ106" s="41"/>
      <c r="DA106" s="33"/>
      <c r="DB106" s="124"/>
      <c r="DC106" s="34">
        <v>10580751.890000001</v>
      </c>
      <c r="DD106" s="33">
        <v>10580751.890000001</v>
      </c>
      <c r="DE106" s="32">
        <v>3174225.56</v>
      </c>
      <c r="DF106" s="124"/>
      <c r="DG106" s="34"/>
      <c r="DH106" s="33"/>
      <c r="DI106" s="32"/>
      <c r="DJ106" s="124"/>
      <c r="DK106" s="34"/>
      <c r="DL106" s="33"/>
      <c r="DM106" s="32"/>
      <c r="DN106" s="124"/>
      <c r="DO106" s="33">
        <v>276086.36</v>
      </c>
      <c r="DP106" s="33">
        <v>276086.36</v>
      </c>
      <c r="DQ106" s="32">
        <v>0</v>
      </c>
      <c r="DR106" s="124"/>
      <c r="DS106" s="34"/>
      <c r="DT106" s="34"/>
      <c r="DU106" s="34"/>
      <c r="DV106" s="120"/>
      <c r="DW106" s="33"/>
      <c r="DX106" s="33"/>
      <c r="DY106" s="33"/>
      <c r="DZ106" s="124"/>
      <c r="EA106" s="33">
        <v>2500000</v>
      </c>
      <c r="EB106" s="33">
        <v>2500000</v>
      </c>
      <c r="EC106" s="33">
        <v>0</v>
      </c>
      <c r="ED106" s="124"/>
      <c r="EE106" s="33"/>
      <c r="EF106" s="33"/>
      <c r="EG106" s="33"/>
      <c r="EH106" s="124"/>
      <c r="EI106" s="32"/>
      <c r="EJ106" s="32"/>
      <c r="EK106" s="32"/>
      <c r="EL106" s="124"/>
      <c r="EM106" s="34"/>
      <c r="EN106" s="34"/>
      <c r="EO106" s="34"/>
      <c r="EP106" s="124"/>
      <c r="EQ106" s="34"/>
      <c r="ER106" s="34"/>
      <c r="ES106" s="34"/>
      <c r="ET106" s="120"/>
      <c r="EU106" s="33"/>
      <c r="EV106" s="33"/>
      <c r="EW106" s="33"/>
      <c r="EX106" s="124"/>
      <c r="EY106" s="34"/>
      <c r="EZ106" s="34"/>
      <c r="FA106" s="34"/>
      <c r="FB106" s="124"/>
      <c r="FC106" s="33"/>
      <c r="FD106" s="33"/>
      <c r="FE106" s="32"/>
      <c r="FF106" s="124"/>
      <c r="FG106" s="40"/>
      <c r="FH106" s="40"/>
      <c r="FI106" s="40"/>
      <c r="FJ106" s="124"/>
      <c r="FK106" s="40">
        <v>1130039.82</v>
      </c>
      <c r="FL106" s="40">
        <v>1130039.82</v>
      </c>
      <c r="FM106" s="40">
        <v>1130039.82</v>
      </c>
      <c r="FN106" s="124"/>
      <c r="FO106" s="33">
        <v>968605.56</v>
      </c>
      <c r="FP106" s="33">
        <v>968605.56</v>
      </c>
      <c r="FQ106" s="32">
        <v>968605.56</v>
      </c>
      <c r="FR106" s="124"/>
      <c r="FS106" s="33"/>
      <c r="FT106" s="33"/>
      <c r="FU106" s="33"/>
      <c r="FV106" s="124"/>
      <c r="FW106" s="34"/>
      <c r="FX106" s="34"/>
      <c r="FY106" s="39"/>
      <c r="FZ106" s="124"/>
      <c r="GA106" s="33">
        <v>1478880.68</v>
      </c>
      <c r="GB106" s="33">
        <v>1478880.68</v>
      </c>
      <c r="GC106" s="32">
        <v>1424139.65</v>
      </c>
      <c r="GD106" s="124"/>
      <c r="GE106" s="32"/>
      <c r="GF106" s="32"/>
      <c r="GG106" s="32"/>
      <c r="GH106" s="124"/>
      <c r="GI106" s="62"/>
      <c r="GJ106" s="62"/>
      <c r="GK106" s="32"/>
      <c r="GL106" s="130"/>
      <c r="GM106" s="33">
        <v>10213225.810000001</v>
      </c>
      <c r="GN106" s="33">
        <v>10213225.810000001</v>
      </c>
      <c r="GO106" s="33">
        <v>8550261.1400000006</v>
      </c>
      <c r="GP106" s="124"/>
      <c r="GQ106" s="40"/>
      <c r="GR106" s="37"/>
      <c r="GS106" s="32"/>
      <c r="GT106" s="124"/>
      <c r="GU106" s="45"/>
      <c r="GV106" s="46"/>
      <c r="GW106" s="32"/>
      <c r="GX106" s="130"/>
      <c r="GY106" s="33">
        <v>107526.88</v>
      </c>
      <c r="GZ106" s="33">
        <v>107526.88</v>
      </c>
      <c r="HA106" s="33">
        <v>107526.88</v>
      </c>
      <c r="HB106" s="130"/>
      <c r="HC106" s="34">
        <v>53763.44</v>
      </c>
      <c r="HD106" s="34">
        <v>53763.44</v>
      </c>
      <c r="HE106" s="34">
        <v>53763.44</v>
      </c>
      <c r="HF106" s="124"/>
      <c r="HG106" s="33"/>
      <c r="HH106" s="33"/>
      <c r="HI106" s="33"/>
      <c r="HJ106" s="124"/>
      <c r="HK106" s="33">
        <v>94019.44</v>
      </c>
      <c r="HL106" s="33">
        <v>94019.44</v>
      </c>
      <c r="HM106" s="32">
        <v>94019.44</v>
      </c>
      <c r="HN106" s="124"/>
      <c r="HO106" s="32">
        <v>2228950</v>
      </c>
      <c r="HP106" s="32">
        <v>2228950</v>
      </c>
      <c r="HQ106" s="32">
        <v>2228950</v>
      </c>
      <c r="HR106" s="124"/>
      <c r="HS106" s="34"/>
      <c r="HT106" s="33"/>
      <c r="HU106" s="32"/>
      <c r="HV106" s="124"/>
      <c r="HW106" s="34"/>
      <c r="HX106" s="34"/>
      <c r="HY106" s="34"/>
      <c r="HZ106" s="124"/>
      <c r="IA106" s="34"/>
      <c r="IB106" s="34"/>
      <c r="IC106" s="34"/>
      <c r="ID106" s="119"/>
      <c r="IE106" s="34"/>
      <c r="IF106" s="32"/>
      <c r="IG106" s="32"/>
      <c r="IH106" s="124"/>
      <c r="II106" s="34">
        <v>1000000</v>
      </c>
      <c r="IJ106" s="74">
        <v>1000000</v>
      </c>
      <c r="IK106" s="33">
        <v>1000000</v>
      </c>
      <c r="IL106" s="124"/>
      <c r="IM106" s="33">
        <v>250000</v>
      </c>
      <c r="IN106" s="33">
        <v>250000</v>
      </c>
      <c r="IO106" s="33">
        <v>250000</v>
      </c>
      <c r="IP106" s="124"/>
      <c r="IQ106" s="45"/>
      <c r="IR106" s="46"/>
      <c r="IS106" s="33"/>
      <c r="IT106" s="127"/>
      <c r="IU106" s="33">
        <v>500000</v>
      </c>
      <c r="IV106" s="33">
        <v>500000</v>
      </c>
      <c r="IW106" s="33">
        <v>500000</v>
      </c>
      <c r="IX106" s="124"/>
      <c r="IY106" s="34"/>
      <c r="IZ106" s="33"/>
      <c r="JA106" s="33"/>
      <c r="JB106" s="127"/>
      <c r="JC106" s="34"/>
      <c r="JD106" s="34"/>
      <c r="JE106" s="34"/>
      <c r="JF106" s="124"/>
      <c r="JG106" s="34"/>
      <c r="JH106" s="34"/>
      <c r="JI106" s="33"/>
      <c r="JJ106" s="127"/>
      <c r="JK106" s="34"/>
      <c r="JL106" s="34"/>
      <c r="JM106" s="34"/>
      <c r="JN106" s="127"/>
      <c r="JO106" s="34"/>
      <c r="JP106" s="34"/>
      <c r="JQ106" s="34"/>
      <c r="JR106" s="119"/>
      <c r="JS106" s="33"/>
      <c r="JT106" s="33"/>
      <c r="JU106" s="33"/>
      <c r="JV106" s="127"/>
      <c r="JW106" s="34">
        <v>733090000</v>
      </c>
      <c r="JX106" s="33">
        <v>733090000</v>
      </c>
      <c r="JY106" s="33">
        <v>0</v>
      </c>
      <c r="JZ106" s="127"/>
      <c r="KA106" s="50">
        <v>25000000</v>
      </c>
      <c r="KB106" s="32">
        <v>25000000</v>
      </c>
      <c r="KC106" s="32">
        <v>0</v>
      </c>
      <c r="KD106" s="127"/>
      <c r="KE106" s="50"/>
      <c r="KF106" s="50"/>
      <c r="KG106" s="50"/>
      <c r="KH106" s="127"/>
      <c r="KI106" s="34"/>
      <c r="KJ106" s="34"/>
      <c r="KK106" s="34"/>
      <c r="KL106" s="127"/>
      <c r="KM106" s="34"/>
      <c r="KN106" s="36"/>
      <c r="KO106" s="32"/>
      <c r="KP106" s="127"/>
      <c r="KQ106" s="50"/>
      <c r="KR106" s="50"/>
      <c r="KS106" s="50"/>
      <c r="KT106" s="127"/>
      <c r="KU106" s="50"/>
      <c r="KV106" s="50"/>
      <c r="KW106" s="50"/>
      <c r="KX106" s="127"/>
      <c r="KY106" s="34">
        <v>69954038.890000001</v>
      </c>
      <c r="KZ106" s="34">
        <v>69954038.890000001</v>
      </c>
      <c r="LA106" s="33">
        <v>18507078.719999999</v>
      </c>
      <c r="LB106" s="127"/>
      <c r="LC106" s="34"/>
      <c r="LD106" s="39"/>
      <c r="LE106" s="34"/>
      <c r="LF106" s="127"/>
      <c r="LG106" s="34"/>
      <c r="LH106" s="34"/>
      <c r="LI106" s="33"/>
      <c r="LJ106" s="127"/>
      <c r="LK106" s="34"/>
      <c r="LL106" s="33"/>
      <c r="LM106" s="32"/>
      <c r="LN106" s="127"/>
      <c r="LO106" s="34"/>
      <c r="LP106" s="33"/>
      <c r="LQ106" s="33"/>
      <c r="LR106" s="127"/>
      <c r="LS106" s="50"/>
      <c r="LT106" s="50"/>
      <c r="LU106" s="50"/>
      <c r="LV106" s="127"/>
      <c r="LW106" s="50"/>
      <c r="LX106" s="50"/>
      <c r="LY106" s="50"/>
      <c r="LZ106" s="127"/>
      <c r="MA106" s="34"/>
      <c r="MB106" s="34"/>
      <c r="MC106" s="34"/>
      <c r="MD106" s="127"/>
      <c r="ME106" s="40"/>
      <c r="MF106" s="50"/>
      <c r="MG106" s="50"/>
      <c r="MH106" s="127"/>
      <c r="MI106" s="40"/>
      <c r="MJ106" s="50"/>
      <c r="MK106" s="50"/>
      <c r="ML106" s="127"/>
      <c r="MM106" s="34"/>
      <c r="MN106" s="34"/>
      <c r="MO106" s="34"/>
      <c r="MP106" s="127"/>
      <c r="MQ106" s="33"/>
      <c r="MR106" s="33"/>
      <c r="MS106" s="33"/>
      <c r="MT106" s="127"/>
      <c r="MU106" s="34"/>
      <c r="MV106" s="34"/>
      <c r="MW106" s="34"/>
      <c r="MX106" s="124"/>
      <c r="MY106" s="34"/>
      <c r="MZ106" s="33"/>
      <c r="NA106" s="33"/>
      <c r="NB106" s="124"/>
      <c r="NC106" s="52">
        <f t="shared" si="10"/>
        <v>269963213.10000002</v>
      </c>
      <c r="ND106" s="52">
        <f t="shared" si="10"/>
        <v>269963213.10000002</v>
      </c>
      <c r="NE106" s="52">
        <f t="shared" si="10"/>
        <v>203565965.59999999</v>
      </c>
      <c r="NF106" s="53">
        <v>136499050</v>
      </c>
      <c r="NG106" s="33">
        <v>136499050</v>
      </c>
      <c r="NH106" s="33">
        <v>102374293</v>
      </c>
      <c r="NI106" s="127"/>
      <c r="NJ106" s="34"/>
      <c r="NK106" s="63"/>
      <c r="NL106" s="63"/>
      <c r="NM106" s="127"/>
      <c r="NN106" s="33">
        <v>108418483</v>
      </c>
      <c r="NO106" s="33">
        <v>108418483</v>
      </c>
      <c r="NP106" s="33">
        <v>81303256</v>
      </c>
      <c r="NQ106" s="127"/>
      <c r="NR106" s="34">
        <v>6280848</v>
      </c>
      <c r="NS106" s="34">
        <v>6280848</v>
      </c>
      <c r="NT106" s="34">
        <v>4710636</v>
      </c>
      <c r="NU106" s="127"/>
      <c r="NV106" s="34"/>
      <c r="NW106" s="33"/>
      <c r="NX106" s="33"/>
      <c r="NY106" s="127"/>
      <c r="NZ106" s="34">
        <v>884786.76</v>
      </c>
      <c r="OA106" s="34">
        <v>884786.76</v>
      </c>
      <c r="OB106" s="33">
        <v>450000</v>
      </c>
      <c r="OC106" s="127"/>
      <c r="OD106" s="34"/>
      <c r="OE106" s="34"/>
      <c r="OF106" s="33"/>
      <c r="OG106" s="127"/>
      <c r="OH106" s="34">
        <v>1192648</v>
      </c>
      <c r="OI106" s="34">
        <v>1192648</v>
      </c>
      <c r="OJ106" s="33">
        <v>738000</v>
      </c>
      <c r="OK106" s="127"/>
      <c r="OL106" s="34">
        <v>3377444.22</v>
      </c>
      <c r="OM106" s="34">
        <v>3377444.22</v>
      </c>
      <c r="ON106" s="32">
        <v>1173109.3799999999</v>
      </c>
      <c r="OO106" s="127"/>
      <c r="OP106" s="34">
        <v>3680000</v>
      </c>
      <c r="OQ106" s="34">
        <v>3680000</v>
      </c>
      <c r="OR106" s="34">
        <v>3680000</v>
      </c>
      <c r="OS106" s="127"/>
      <c r="OT106" s="34">
        <v>7711201.3600000003</v>
      </c>
      <c r="OU106" s="34">
        <v>7711201.3600000003</v>
      </c>
      <c r="OV106" s="63">
        <v>7699985</v>
      </c>
      <c r="OW106" s="127"/>
      <c r="OX106" s="34">
        <v>89460</v>
      </c>
      <c r="OY106" s="34">
        <v>89460</v>
      </c>
      <c r="OZ106" s="33">
        <v>89460</v>
      </c>
      <c r="PA106" s="127"/>
      <c r="PB106" s="34">
        <v>15037</v>
      </c>
      <c r="PC106" s="34">
        <v>15037</v>
      </c>
      <c r="PD106" s="33">
        <v>0</v>
      </c>
      <c r="PE106" s="127"/>
      <c r="PF106" s="34">
        <v>1455709.22</v>
      </c>
      <c r="PG106" s="34">
        <v>1455709.22</v>
      </c>
      <c r="PH106" s="33">
        <v>996680</v>
      </c>
      <c r="PI106" s="127"/>
      <c r="PJ106" s="34">
        <v>243000</v>
      </c>
      <c r="PK106" s="33">
        <v>243000</v>
      </c>
      <c r="PL106" s="32">
        <v>235000.68</v>
      </c>
      <c r="PM106" s="127"/>
      <c r="PN106" s="34">
        <v>114068.5</v>
      </c>
      <c r="PO106" s="33">
        <v>114068.5</v>
      </c>
      <c r="PP106" s="33">
        <v>114068.5</v>
      </c>
      <c r="PQ106" s="127"/>
      <c r="PR106" s="34"/>
      <c r="PS106" s="34"/>
      <c r="PT106" s="34"/>
      <c r="PU106" s="127"/>
      <c r="PV106" s="34">
        <v>1477.04</v>
      </c>
      <c r="PW106" s="34">
        <v>1477.04</v>
      </c>
      <c r="PX106" s="33">
        <v>1477.04</v>
      </c>
      <c r="PY106" s="124"/>
      <c r="PZ106" s="55">
        <f t="shared" si="11"/>
        <v>32704490.399999999</v>
      </c>
      <c r="QA106" s="55">
        <f t="shared" si="11"/>
        <v>32704490.399999999</v>
      </c>
      <c r="QB106" s="55">
        <f t="shared" si="11"/>
        <v>20631305.93</v>
      </c>
      <c r="QC106" s="53">
        <v>2283791.4</v>
      </c>
      <c r="QD106" s="53">
        <v>2283791.4</v>
      </c>
      <c r="QE106" s="32">
        <v>1712843.4</v>
      </c>
      <c r="QF106" s="127"/>
      <c r="QG106" s="34"/>
      <c r="QH106" s="34"/>
      <c r="QI106" s="34"/>
      <c r="QJ106" s="124"/>
      <c r="QK106" s="56"/>
      <c r="QL106" s="63"/>
      <c r="QM106" s="32"/>
      <c r="QN106" s="127"/>
      <c r="QO106" s="50">
        <v>5715682.5</v>
      </c>
      <c r="QP106" s="50">
        <v>5715682.5</v>
      </c>
      <c r="QQ106" s="50">
        <v>3403000</v>
      </c>
      <c r="QR106" s="120"/>
      <c r="QS106" s="34">
        <v>12199740</v>
      </c>
      <c r="QT106" s="34">
        <v>12199740</v>
      </c>
      <c r="QU106" s="34">
        <v>12199740</v>
      </c>
      <c r="QV106" s="124"/>
      <c r="QW106" s="34">
        <v>1076926</v>
      </c>
      <c r="QX106" s="34">
        <v>1076926</v>
      </c>
      <c r="QY106" s="32">
        <v>154368.03</v>
      </c>
      <c r="QZ106" s="124"/>
      <c r="RA106" s="53"/>
      <c r="RB106" s="53"/>
      <c r="RC106" s="53"/>
      <c r="RD106" s="120"/>
      <c r="RE106" s="40"/>
      <c r="RF106" s="40"/>
      <c r="RG106" s="40"/>
      <c r="RH106" s="120"/>
      <c r="RI106" s="40">
        <v>11388350.5</v>
      </c>
      <c r="RJ106" s="40">
        <v>11388350.5</v>
      </c>
      <c r="RK106" s="40">
        <v>3125154.5</v>
      </c>
      <c r="RL106" s="120"/>
      <c r="RM106" s="40"/>
      <c r="RN106" s="33"/>
      <c r="RO106" s="32"/>
      <c r="RP106" s="124"/>
      <c r="RQ106" s="34"/>
      <c r="RR106" s="34"/>
      <c r="RS106" s="32"/>
      <c r="RT106" s="124"/>
      <c r="RU106" s="40">
        <v>40000</v>
      </c>
      <c r="RV106" s="40">
        <v>40000</v>
      </c>
      <c r="RW106" s="40">
        <v>36200</v>
      </c>
      <c r="RX106" s="120"/>
      <c r="RY106" s="40"/>
      <c r="RZ106" s="40"/>
      <c r="SA106" s="32"/>
      <c r="SB106" s="124"/>
      <c r="SC106" s="40"/>
      <c r="SD106" s="40"/>
      <c r="SE106" s="32"/>
      <c r="SF106" s="124"/>
      <c r="SG106" s="40"/>
      <c r="SH106" s="40"/>
      <c r="SI106" s="32"/>
      <c r="SJ106" s="119"/>
      <c r="SK106" s="58"/>
      <c r="SL106" s="58"/>
      <c r="SM106" s="58"/>
      <c r="SN106" s="59"/>
      <c r="SO106" s="59"/>
      <c r="SP106" s="58"/>
      <c r="SQ106" s="58"/>
      <c r="SR106" s="58"/>
      <c r="SS106" s="58"/>
      <c r="ST106" s="58"/>
      <c r="SU106" s="58"/>
      <c r="SV106" s="58"/>
      <c r="SW106" s="58"/>
      <c r="SX106" s="58"/>
      <c r="SY106" s="58"/>
      <c r="SZ106" s="58"/>
      <c r="TA106" s="58"/>
      <c r="TB106" s="58"/>
      <c r="TC106" s="58"/>
      <c r="TD106" s="59"/>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5"/>
      <c r="WI106" s="5"/>
      <c r="WJ106" s="5"/>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row>
    <row r="107" spans="1:909" x14ac:dyDescent="0.25">
      <c r="A107" s="29" t="s">
        <v>462</v>
      </c>
      <c r="B107" s="30">
        <f t="shared" si="12"/>
        <v>121525354.69</v>
      </c>
      <c r="C107" s="30">
        <f t="shared" si="12"/>
        <v>121525354.69</v>
      </c>
      <c r="D107" s="30">
        <f t="shared" si="12"/>
        <v>65048013.689999998</v>
      </c>
      <c r="E107" s="31">
        <f t="shared" si="8"/>
        <v>32847400</v>
      </c>
      <c r="F107" s="31">
        <f t="shared" si="8"/>
        <v>32847400</v>
      </c>
      <c r="G107" s="31">
        <f t="shared" si="8"/>
        <v>24614227</v>
      </c>
      <c r="H107" s="36">
        <v>32762100</v>
      </c>
      <c r="I107" s="36">
        <v>32762100</v>
      </c>
      <c r="J107" s="33">
        <v>24571575</v>
      </c>
      <c r="K107" s="124"/>
      <c r="L107" s="34"/>
      <c r="M107" s="34"/>
      <c r="N107" s="34"/>
      <c r="O107" s="124"/>
      <c r="P107" s="36">
        <v>85300</v>
      </c>
      <c r="Q107" s="36">
        <v>85300</v>
      </c>
      <c r="R107" s="37">
        <v>42652</v>
      </c>
      <c r="S107" s="124"/>
      <c r="T107" s="34"/>
      <c r="U107" s="34"/>
      <c r="V107" s="34"/>
      <c r="W107" s="124"/>
      <c r="X107" s="38">
        <f t="shared" si="9"/>
        <v>67208410.689999998</v>
      </c>
      <c r="Y107" s="38">
        <f t="shared" si="9"/>
        <v>67208410.689999998</v>
      </c>
      <c r="Z107" s="38">
        <f t="shared" si="9"/>
        <v>40433786.689999998</v>
      </c>
      <c r="AA107" s="32"/>
      <c r="AB107" s="33"/>
      <c r="AC107" s="33"/>
      <c r="AD107" s="124"/>
      <c r="AE107" s="34"/>
      <c r="AF107" s="33"/>
      <c r="AG107" s="33"/>
      <c r="AH107" s="124"/>
      <c r="AI107" s="33"/>
      <c r="AJ107" s="33"/>
      <c r="AK107" s="33"/>
      <c r="AL107" s="124"/>
      <c r="AM107" s="33"/>
      <c r="AN107" s="33"/>
      <c r="AO107" s="33"/>
      <c r="AP107" s="124"/>
      <c r="AQ107" s="34"/>
      <c r="AR107" s="34"/>
      <c r="AS107" s="34"/>
      <c r="AT107" s="124"/>
      <c r="AU107" s="33"/>
      <c r="AV107" s="33"/>
      <c r="AW107" s="33"/>
      <c r="AX107" s="124"/>
      <c r="AY107" s="34"/>
      <c r="AZ107" s="34"/>
      <c r="BA107" s="34"/>
      <c r="BB107" s="124"/>
      <c r="BC107" s="33"/>
      <c r="BD107" s="33"/>
      <c r="BE107" s="33"/>
      <c r="BF107" s="124"/>
      <c r="BG107" s="33"/>
      <c r="BH107" s="33"/>
      <c r="BI107" s="33"/>
      <c r="BJ107" s="124"/>
      <c r="BK107" s="34"/>
      <c r="BL107" s="34"/>
      <c r="BM107" s="34"/>
      <c r="BN107" s="124"/>
      <c r="BO107" s="33"/>
      <c r="BP107" s="33"/>
      <c r="BQ107" s="61"/>
      <c r="BR107" s="124"/>
      <c r="BS107" s="34"/>
      <c r="BT107" s="34"/>
      <c r="BU107" s="34"/>
      <c r="BV107" s="124"/>
      <c r="BW107" s="34"/>
      <c r="BX107" s="34"/>
      <c r="BY107" s="34"/>
      <c r="BZ107" s="124"/>
      <c r="CA107" s="34"/>
      <c r="CB107" s="34"/>
      <c r="CC107" s="34"/>
      <c r="CD107" s="124"/>
      <c r="CE107" s="33"/>
      <c r="CF107" s="33"/>
      <c r="CG107" s="33"/>
      <c r="CH107" s="124"/>
      <c r="CI107" s="33"/>
      <c r="CJ107" s="33"/>
      <c r="CK107" s="33"/>
      <c r="CL107" s="124"/>
      <c r="CM107" s="34"/>
      <c r="CN107" s="34"/>
      <c r="CO107" s="34"/>
      <c r="CP107" s="119"/>
      <c r="CQ107" s="34"/>
      <c r="CR107" s="34"/>
      <c r="CS107" s="34"/>
      <c r="CT107" s="119"/>
      <c r="CU107" s="34"/>
      <c r="CV107" s="33"/>
      <c r="CW107" s="33"/>
      <c r="CX107" s="124"/>
      <c r="CY107" s="41"/>
      <c r="CZ107" s="41"/>
      <c r="DA107" s="33"/>
      <c r="DB107" s="124"/>
      <c r="DC107" s="34">
        <v>30319106.109999999</v>
      </c>
      <c r="DD107" s="33">
        <v>30319106.109999999</v>
      </c>
      <c r="DE107" s="32">
        <v>9095731.8300000001</v>
      </c>
      <c r="DF107" s="124"/>
      <c r="DG107" s="34"/>
      <c r="DH107" s="33"/>
      <c r="DI107" s="32"/>
      <c r="DJ107" s="124"/>
      <c r="DK107" s="34"/>
      <c r="DL107" s="33"/>
      <c r="DM107" s="32"/>
      <c r="DN107" s="124"/>
      <c r="DO107" s="33"/>
      <c r="DP107" s="33"/>
      <c r="DQ107" s="32"/>
      <c r="DR107" s="124"/>
      <c r="DS107" s="34"/>
      <c r="DT107" s="34"/>
      <c r="DU107" s="34"/>
      <c r="DV107" s="120"/>
      <c r="DW107" s="33"/>
      <c r="DX107" s="33"/>
      <c r="DY107" s="33"/>
      <c r="DZ107" s="124"/>
      <c r="EA107" s="33"/>
      <c r="EB107" s="33"/>
      <c r="EC107" s="33"/>
      <c r="ED107" s="124"/>
      <c r="EE107" s="33"/>
      <c r="EF107" s="33"/>
      <c r="EG107" s="33"/>
      <c r="EH107" s="124"/>
      <c r="EI107" s="32"/>
      <c r="EJ107" s="32"/>
      <c r="EK107" s="32"/>
      <c r="EL107" s="124"/>
      <c r="EM107" s="34"/>
      <c r="EN107" s="34"/>
      <c r="EO107" s="34"/>
      <c r="EP107" s="124"/>
      <c r="EQ107" s="34"/>
      <c r="ER107" s="34"/>
      <c r="ES107" s="34"/>
      <c r="ET107" s="120"/>
      <c r="EU107" s="33">
        <v>5139999.55</v>
      </c>
      <c r="EV107" s="33">
        <v>5139999.55</v>
      </c>
      <c r="EW107" s="33">
        <v>0</v>
      </c>
      <c r="EX107" s="124"/>
      <c r="EY107" s="34"/>
      <c r="EZ107" s="34"/>
      <c r="FA107" s="34"/>
      <c r="FB107" s="124"/>
      <c r="FC107" s="33"/>
      <c r="FD107" s="33"/>
      <c r="FE107" s="32"/>
      <c r="FF107" s="124"/>
      <c r="FG107" s="40"/>
      <c r="FH107" s="40"/>
      <c r="FI107" s="40"/>
      <c r="FJ107" s="124"/>
      <c r="FK107" s="40"/>
      <c r="FL107" s="40"/>
      <c r="FM107" s="40"/>
      <c r="FN107" s="124"/>
      <c r="FO107" s="33"/>
      <c r="FP107" s="33"/>
      <c r="FQ107" s="32"/>
      <c r="FR107" s="124"/>
      <c r="FS107" s="33"/>
      <c r="FT107" s="33"/>
      <c r="FU107" s="33"/>
      <c r="FV107" s="124"/>
      <c r="FW107" s="34"/>
      <c r="FX107" s="34"/>
      <c r="FY107" s="39"/>
      <c r="FZ107" s="124"/>
      <c r="GA107" s="33"/>
      <c r="GB107" s="33"/>
      <c r="GC107" s="32"/>
      <c r="GD107" s="124"/>
      <c r="GE107" s="32"/>
      <c r="GF107" s="32"/>
      <c r="GG107" s="32"/>
      <c r="GH107" s="124"/>
      <c r="GI107" s="32"/>
      <c r="GJ107" s="32"/>
      <c r="GK107" s="32"/>
      <c r="GL107" s="130"/>
      <c r="GM107" s="33"/>
      <c r="GN107" s="33"/>
      <c r="GO107" s="33"/>
      <c r="GP107" s="124"/>
      <c r="GQ107" s="40"/>
      <c r="GR107" s="37"/>
      <c r="GS107" s="32"/>
      <c r="GT107" s="124"/>
      <c r="GU107" s="45"/>
      <c r="GV107" s="46"/>
      <c r="GW107" s="32"/>
      <c r="GX107" s="130"/>
      <c r="GY107" s="33"/>
      <c r="GZ107" s="33"/>
      <c r="HA107" s="33"/>
      <c r="HB107" s="130"/>
      <c r="HC107" s="34"/>
      <c r="HD107" s="34"/>
      <c r="HE107" s="34"/>
      <c r="HF107" s="124"/>
      <c r="HG107" s="33"/>
      <c r="HH107" s="33"/>
      <c r="HI107" s="33"/>
      <c r="HJ107" s="124"/>
      <c r="HK107" s="33"/>
      <c r="HL107" s="33"/>
      <c r="HM107" s="32"/>
      <c r="HN107" s="124"/>
      <c r="HO107" s="32"/>
      <c r="HP107" s="32"/>
      <c r="HQ107" s="32"/>
      <c r="HR107" s="124"/>
      <c r="HS107" s="34"/>
      <c r="HT107" s="33"/>
      <c r="HU107" s="32"/>
      <c r="HV107" s="124"/>
      <c r="HW107" s="34"/>
      <c r="HX107" s="34"/>
      <c r="HY107" s="34"/>
      <c r="HZ107" s="124"/>
      <c r="IA107" s="34"/>
      <c r="IB107" s="34"/>
      <c r="IC107" s="34"/>
      <c r="ID107" s="119"/>
      <c r="IE107" s="34"/>
      <c r="IF107" s="32"/>
      <c r="IG107" s="32"/>
      <c r="IH107" s="124"/>
      <c r="II107" s="34"/>
      <c r="IJ107" s="33"/>
      <c r="IK107" s="33"/>
      <c r="IL107" s="124"/>
      <c r="IM107" s="33"/>
      <c r="IN107" s="33"/>
      <c r="IO107" s="33"/>
      <c r="IP107" s="124"/>
      <c r="IQ107" s="45">
        <v>1750000</v>
      </c>
      <c r="IR107" s="46">
        <v>1750000</v>
      </c>
      <c r="IS107" s="33">
        <v>1338749.83</v>
      </c>
      <c r="IT107" s="127"/>
      <c r="IU107" s="33"/>
      <c r="IV107" s="33"/>
      <c r="IW107" s="33"/>
      <c r="IX107" s="124"/>
      <c r="IY107" s="34"/>
      <c r="IZ107" s="33"/>
      <c r="JA107" s="33"/>
      <c r="JB107" s="127"/>
      <c r="JC107" s="34"/>
      <c r="JD107" s="34"/>
      <c r="JE107" s="34"/>
      <c r="JF107" s="124"/>
      <c r="JG107" s="34"/>
      <c r="JH107" s="34"/>
      <c r="JI107" s="33"/>
      <c r="JJ107" s="127"/>
      <c r="JK107" s="34"/>
      <c r="JL107" s="34"/>
      <c r="JM107" s="34"/>
      <c r="JN107" s="127"/>
      <c r="JO107" s="34"/>
      <c r="JP107" s="34"/>
      <c r="JQ107" s="34"/>
      <c r="JR107" s="119"/>
      <c r="JS107" s="33"/>
      <c r="JT107" s="33"/>
      <c r="JU107" s="33"/>
      <c r="JV107" s="127"/>
      <c r="JW107" s="34"/>
      <c r="JX107" s="33"/>
      <c r="JY107" s="33"/>
      <c r="JZ107" s="127"/>
      <c r="KA107" s="34"/>
      <c r="KB107" s="32"/>
      <c r="KC107" s="32"/>
      <c r="KD107" s="127"/>
      <c r="KE107" s="50"/>
      <c r="KF107" s="50"/>
      <c r="KG107" s="50"/>
      <c r="KH107" s="127"/>
      <c r="KI107" s="34"/>
      <c r="KJ107" s="34"/>
      <c r="KK107" s="34"/>
      <c r="KL107" s="127"/>
      <c r="KM107" s="34"/>
      <c r="KN107" s="36"/>
      <c r="KO107" s="32"/>
      <c r="KP107" s="127"/>
      <c r="KQ107" s="50"/>
      <c r="KR107" s="50"/>
      <c r="KS107" s="50"/>
      <c r="KT107" s="127"/>
      <c r="KU107" s="50">
        <v>24489649.02</v>
      </c>
      <c r="KV107" s="50">
        <v>24489649.02</v>
      </c>
      <c r="KW107" s="50">
        <v>24489649.02</v>
      </c>
      <c r="KX107" s="127"/>
      <c r="KY107" s="34"/>
      <c r="KZ107" s="34"/>
      <c r="LA107" s="33"/>
      <c r="LB107" s="127"/>
      <c r="LC107" s="34"/>
      <c r="LD107" s="39"/>
      <c r="LE107" s="34"/>
      <c r="LF107" s="127"/>
      <c r="LG107" s="34">
        <v>5509656.0099999998</v>
      </c>
      <c r="LH107" s="34">
        <v>5509656.0099999998</v>
      </c>
      <c r="LI107" s="33">
        <v>5509656.0099999998</v>
      </c>
      <c r="LJ107" s="127"/>
      <c r="LK107" s="34"/>
      <c r="LL107" s="33"/>
      <c r="LM107" s="32"/>
      <c r="LN107" s="127"/>
      <c r="LO107" s="34"/>
      <c r="LP107" s="33"/>
      <c r="LQ107" s="33"/>
      <c r="LR107" s="127"/>
      <c r="LS107" s="50"/>
      <c r="LT107" s="50"/>
      <c r="LU107" s="50"/>
      <c r="LV107" s="127"/>
      <c r="LW107" s="50"/>
      <c r="LX107" s="50"/>
      <c r="LY107" s="50"/>
      <c r="LZ107" s="127"/>
      <c r="MA107" s="34"/>
      <c r="MB107" s="34"/>
      <c r="MC107" s="34"/>
      <c r="MD107" s="127"/>
      <c r="ME107" s="40"/>
      <c r="MF107" s="50"/>
      <c r="MG107" s="50"/>
      <c r="MH107" s="127"/>
      <c r="MI107" s="40"/>
      <c r="MJ107" s="50"/>
      <c r="MK107" s="50"/>
      <c r="ML107" s="127"/>
      <c r="MM107" s="34"/>
      <c r="MN107" s="34"/>
      <c r="MO107" s="34"/>
      <c r="MP107" s="127"/>
      <c r="MQ107" s="33"/>
      <c r="MR107" s="33"/>
      <c r="MS107" s="33"/>
      <c r="MT107" s="127"/>
      <c r="MU107" s="34"/>
      <c r="MV107" s="34"/>
      <c r="MW107" s="34"/>
      <c r="MX107" s="124"/>
      <c r="MY107" s="34"/>
      <c r="MZ107" s="33"/>
      <c r="NA107" s="33"/>
      <c r="NB107" s="124"/>
      <c r="NC107" s="52">
        <f t="shared" si="10"/>
        <v>0</v>
      </c>
      <c r="ND107" s="52">
        <f t="shared" si="10"/>
        <v>0</v>
      </c>
      <c r="NE107" s="52">
        <f t="shared" si="10"/>
        <v>0</v>
      </c>
      <c r="NF107" s="53"/>
      <c r="NG107" s="33"/>
      <c r="NH107" s="33"/>
      <c r="NI107" s="127"/>
      <c r="NJ107" s="34"/>
      <c r="NK107" s="33"/>
      <c r="NL107" s="33"/>
      <c r="NM107" s="127"/>
      <c r="NN107" s="33"/>
      <c r="NO107" s="33"/>
      <c r="NP107" s="33"/>
      <c r="NQ107" s="127"/>
      <c r="NR107" s="34"/>
      <c r="NS107" s="34"/>
      <c r="NT107" s="34"/>
      <c r="NU107" s="127"/>
      <c r="NV107" s="34"/>
      <c r="NW107" s="33"/>
      <c r="NX107" s="33"/>
      <c r="NY107" s="127"/>
      <c r="NZ107" s="34"/>
      <c r="OA107" s="34"/>
      <c r="OB107" s="33"/>
      <c r="OC107" s="127"/>
      <c r="OD107" s="34"/>
      <c r="OE107" s="34"/>
      <c r="OF107" s="33"/>
      <c r="OG107" s="127"/>
      <c r="OH107" s="34"/>
      <c r="OI107" s="34"/>
      <c r="OJ107" s="33"/>
      <c r="OK107" s="127"/>
      <c r="OL107" s="34"/>
      <c r="OM107" s="34"/>
      <c r="ON107" s="32"/>
      <c r="OO107" s="127"/>
      <c r="OP107" s="34"/>
      <c r="OQ107" s="34"/>
      <c r="OR107" s="34"/>
      <c r="OS107" s="127"/>
      <c r="OT107" s="34"/>
      <c r="OU107" s="34"/>
      <c r="OV107" s="32"/>
      <c r="OW107" s="127"/>
      <c r="OX107" s="34"/>
      <c r="OY107" s="34"/>
      <c r="OZ107" s="33"/>
      <c r="PA107" s="127"/>
      <c r="PB107" s="34"/>
      <c r="PC107" s="34"/>
      <c r="PD107" s="33"/>
      <c r="PE107" s="127"/>
      <c r="PF107" s="34"/>
      <c r="PG107" s="34"/>
      <c r="PH107" s="33"/>
      <c r="PI107" s="127"/>
      <c r="PJ107" s="34"/>
      <c r="PK107" s="33"/>
      <c r="PL107" s="32"/>
      <c r="PM107" s="127"/>
      <c r="PN107" s="34"/>
      <c r="PO107" s="33"/>
      <c r="PP107" s="33"/>
      <c r="PQ107" s="127"/>
      <c r="PR107" s="34"/>
      <c r="PS107" s="34"/>
      <c r="PT107" s="34"/>
      <c r="PU107" s="127"/>
      <c r="PV107" s="34"/>
      <c r="PW107" s="34"/>
      <c r="PX107" s="33"/>
      <c r="PY107" s="124"/>
      <c r="PZ107" s="55">
        <f t="shared" si="11"/>
        <v>21469544</v>
      </c>
      <c r="QA107" s="55">
        <f t="shared" si="11"/>
        <v>21469544</v>
      </c>
      <c r="QB107" s="55">
        <f t="shared" si="11"/>
        <v>0</v>
      </c>
      <c r="QC107" s="53"/>
      <c r="QD107" s="53"/>
      <c r="QE107" s="32"/>
      <c r="QF107" s="127"/>
      <c r="QG107" s="34"/>
      <c r="QH107" s="34"/>
      <c r="QI107" s="34"/>
      <c r="QJ107" s="124"/>
      <c r="QK107" s="56"/>
      <c r="QL107" s="63"/>
      <c r="QM107" s="32"/>
      <c r="QN107" s="127"/>
      <c r="QO107" s="50"/>
      <c r="QP107" s="50"/>
      <c r="QQ107" s="50"/>
      <c r="QR107" s="120"/>
      <c r="QS107" s="34"/>
      <c r="QT107" s="34"/>
      <c r="QU107" s="34"/>
      <c r="QV107" s="124"/>
      <c r="QW107" s="34"/>
      <c r="QX107" s="34"/>
      <c r="QY107" s="32"/>
      <c r="QZ107" s="124"/>
      <c r="RA107" s="53"/>
      <c r="RB107" s="53"/>
      <c r="RC107" s="53"/>
      <c r="RD107" s="120"/>
      <c r="RE107" s="40"/>
      <c r="RF107" s="40"/>
      <c r="RG107" s="40"/>
      <c r="RH107" s="120"/>
      <c r="RI107" s="40">
        <v>21469544</v>
      </c>
      <c r="RJ107" s="40">
        <v>21469544</v>
      </c>
      <c r="RK107" s="40">
        <v>0</v>
      </c>
      <c r="RL107" s="120"/>
      <c r="RM107" s="40"/>
      <c r="RN107" s="33"/>
      <c r="RO107" s="32"/>
      <c r="RP107" s="124"/>
      <c r="RQ107" s="34"/>
      <c r="RR107" s="34"/>
      <c r="RS107" s="32"/>
      <c r="RT107" s="124"/>
      <c r="RU107" s="40"/>
      <c r="RV107" s="40"/>
      <c r="RW107" s="40"/>
      <c r="RX107" s="120"/>
      <c r="RY107" s="40"/>
      <c r="RZ107" s="40"/>
      <c r="SA107" s="32"/>
      <c r="SB107" s="124"/>
      <c r="SC107" s="40"/>
      <c r="SD107" s="40"/>
      <c r="SE107" s="32"/>
      <c r="SF107" s="124"/>
      <c r="SG107" s="40"/>
      <c r="SH107" s="40"/>
      <c r="SI107" s="32"/>
      <c r="SJ107" s="119"/>
      <c r="SK107" s="58"/>
      <c r="SL107" s="58"/>
      <c r="SM107" s="58"/>
      <c r="SN107" s="59"/>
      <c r="SO107" s="59"/>
      <c r="SP107" s="58"/>
      <c r="SQ107" s="58"/>
      <c r="SR107" s="58"/>
      <c r="SS107" s="58"/>
      <c r="ST107" s="58"/>
      <c r="SU107" s="58"/>
      <c r="SV107" s="58"/>
      <c r="SW107" s="58"/>
      <c r="SX107" s="58"/>
      <c r="SY107" s="58"/>
      <c r="SZ107" s="58"/>
      <c r="TA107" s="58"/>
      <c r="TB107" s="58"/>
      <c r="TC107" s="58"/>
      <c r="TD107" s="59"/>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5"/>
      <c r="WI107" s="5"/>
      <c r="WJ107" s="5"/>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row>
    <row r="108" spans="1:909" x14ac:dyDescent="0.25">
      <c r="A108" s="29" t="s">
        <v>463</v>
      </c>
      <c r="B108" s="30">
        <f t="shared" si="12"/>
        <v>14104805.26</v>
      </c>
      <c r="C108" s="30">
        <f t="shared" si="12"/>
        <v>14104805.26</v>
      </c>
      <c r="D108" s="30">
        <f t="shared" si="12"/>
        <v>10672188.199999999</v>
      </c>
      <c r="E108" s="31">
        <f t="shared" si="8"/>
        <v>12661567.029999999</v>
      </c>
      <c r="F108" s="31">
        <f t="shared" si="8"/>
        <v>12661567.029999999</v>
      </c>
      <c r="G108" s="31">
        <f t="shared" si="8"/>
        <v>9429502.0299999993</v>
      </c>
      <c r="H108" s="36">
        <v>11257800</v>
      </c>
      <c r="I108" s="36">
        <v>11257800</v>
      </c>
      <c r="J108" s="33">
        <v>8443350</v>
      </c>
      <c r="K108" s="124"/>
      <c r="L108" s="34"/>
      <c r="M108" s="34"/>
      <c r="N108" s="34"/>
      <c r="O108" s="124"/>
      <c r="P108" s="36">
        <v>1403767.03</v>
      </c>
      <c r="Q108" s="36">
        <v>1403767.03</v>
      </c>
      <c r="R108" s="60">
        <v>986152.03</v>
      </c>
      <c r="S108" s="124"/>
      <c r="T108" s="34"/>
      <c r="U108" s="34"/>
      <c r="V108" s="34"/>
      <c r="W108" s="124"/>
      <c r="X108" s="38">
        <f t="shared" si="9"/>
        <v>1097488.23</v>
      </c>
      <c r="Y108" s="38">
        <f t="shared" si="9"/>
        <v>1097488.23</v>
      </c>
      <c r="Z108" s="38">
        <f t="shared" si="9"/>
        <v>1013775.35</v>
      </c>
      <c r="AA108" s="32"/>
      <c r="AB108" s="33"/>
      <c r="AC108" s="33"/>
      <c r="AD108" s="124"/>
      <c r="AE108" s="34"/>
      <c r="AF108" s="33"/>
      <c r="AG108" s="33"/>
      <c r="AH108" s="124"/>
      <c r="AI108" s="33"/>
      <c r="AJ108" s="33"/>
      <c r="AK108" s="33"/>
      <c r="AL108" s="124"/>
      <c r="AM108" s="33"/>
      <c r="AN108" s="33"/>
      <c r="AO108" s="33"/>
      <c r="AP108" s="124"/>
      <c r="AQ108" s="34"/>
      <c r="AR108" s="34"/>
      <c r="AS108" s="34"/>
      <c r="AT108" s="124"/>
      <c r="AU108" s="33"/>
      <c r="AV108" s="33"/>
      <c r="AW108" s="33"/>
      <c r="AX108" s="124"/>
      <c r="AY108" s="34"/>
      <c r="AZ108" s="34"/>
      <c r="BA108" s="34"/>
      <c r="BB108" s="124"/>
      <c r="BC108" s="33"/>
      <c r="BD108" s="33"/>
      <c r="BE108" s="33"/>
      <c r="BF108" s="124"/>
      <c r="BG108" s="33"/>
      <c r="BH108" s="33"/>
      <c r="BI108" s="33"/>
      <c r="BJ108" s="124"/>
      <c r="BK108" s="34"/>
      <c r="BL108" s="34"/>
      <c r="BM108" s="34"/>
      <c r="BN108" s="124"/>
      <c r="BO108" s="33"/>
      <c r="BP108" s="33"/>
      <c r="BQ108" s="61"/>
      <c r="BR108" s="124"/>
      <c r="BS108" s="34"/>
      <c r="BT108" s="34"/>
      <c r="BU108" s="34"/>
      <c r="BV108" s="124"/>
      <c r="BW108" s="34"/>
      <c r="BX108" s="34"/>
      <c r="BY108" s="34"/>
      <c r="BZ108" s="124"/>
      <c r="CA108" s="34"/>
      <c r="CB108" s="34"/>
      <c r="CC108" s="34"/>
      <c r="CD108" s="124"/>
      <c r="CE108" s="33"/>
      <c r="CF108" s="33"/>
      <c r="CG108" s="33"/>
      <c r="CH108" s="124"/>
      <c r="CI108" s="33"/>
      <c r="CJ108" s="33"/>
      <c r="CK108" s="33"/>
      <c r="CL108" s="124"/>
      <c r="CM108" s="34"/>
      <c r="CN108" s="34"/>
      <c r="CO108" s="34"/>
      <c r="CP108" s="119"/>
      <c r="CQ108" s="34"/>
      <c r="CR108" s="34"/>
      <c r="CS108" s="34"/>
      <c r="CT108" s="119"/>
      <c r="CU108" s="34"/>
      <c r="CV108" s="33"/>
      <c r="CW108" s="33"/>
      <c r="CX108" s="124"/>
      <c r="CY108" s="41"/>
      <c r="CZ108" s="41"/>
      <c r="DA108" s="33"/>
      <c r="DB108" s="124"/>
      <c r="DC108" s="34"/>
      <c r="DD108" s="33"/>
      <c r="DE108" s="32"/>
      <c r="DF108" s="124"/>
      <c r="DG108" s="34"/>
      <c r="DH108" s="33"/>
      <c r="DI108" s="32"/>
      <c r="DJ108" s="124"/>
      <c r="DK108" s="34"/>
      <c r="DL108" s="33"/>
      <c r="DM108" s="32"/>
      <c r="DN108" s="124"/>
      <c r="DO108" s="33"/>
      <c r="DP108" s="33"/>
      <c r="DQ108" s="32"/>
      <c r="DR108" s="124"/>
      <c r="DS108" s="34"/>
      <c r="DT108" s="34"/>
      <c r="DU108" s="34"/>
      <c r="DV108" s="120"/>
      <c r="DW108" s="33"/>
      <c r="DX108" s="33"/>
      <c r="DY108" s="33"/>
      <c r="DZ108" s="124"/>
      <c r="EA108" s="33"/>
      <c r="EB108" s="33"/>
      <c r="EC108" s="33"/>
      <c r="ED108" s="124"/>
      <c r="EE108" s="33"/>
      <c r="EF108" s="33"/>
      <c r="EG108" s="33"/>
      <c r="EH108" s="124"/>
      <c r="EI108" s="32"/>
      <c r="EJ108" s="32"/>
      <c r="EK108" s="32"/>
      <c r="EL108" s="124"/>
      <c r="EM108" s="34"/>
      <c r="EN108" s="34"/>
      <c r="EO108" s="34"/>
      <c r="EP108" s="124"/>
      <c r="EQ108" s="34"/>
      <c r="ER108" s="34"/>
      <c r="ES108" s="34"/>
      <c r="ET108" s="120"/>
      <c r="EU108" s="33"/>
      <c r="EV108" s="33"/>
      <c r="EW108" s="33"/>
      <c r="EX108" s="124"/>
      <c r="EY108" s="34"/>
      <c r="EZ108" s="34"/>
      <c r="FA108" s="34"/>
      <c r="FB108" s="124"/>
      <c r="FC108" s="33"/>
      <c r="FD108" s="33"/>
      <c r="FE108" s="32"/>
      <c r="FF108" s="124"/>
      <c r="FG108" s="40"/>
      <c r="FH108" s="40"/>
      <c r="FI108" s="40"/>
      <c r="FJ108" s="124"/>
      <c r="FK108" s="40"/>
      <c r="FL108" s="40"/>
      <c r="FM108" s="40"/>
      <c r="FN108" s="124"/>
      <c r="FO108" s="33"/>
      <c r="FP108" s="33"/>
      <c r="FQ108" s="32"/>
      <c r="FR108" s="124"/>
      <c r="FS108" s="33"/>
      <c r="FT108" s="33"/>
      <c r="FU108" s="33"/>
      <c r="FV108" s="124"/>
      <c r="FW108" s="34"/>
      <c r="FX108" s="34"/>
      <c r="FY108" s="39"/>
      <c r="FZ108" s="124"/>
      <c r="GA108" s="33"/>
      <c r="GB108" s="33"/>
      <c r="GC108" s="32"/>
      <c r="GD108" s="124"/>
      <c r="GE108" s="32"/>
      <c r="GF108" s="32"/>
      <c r="GG108" s="32"/>
      <c r="GH108" s="124"/>
      <c r="GI108" s="32"/>
      <c r="GJ108" s="32"/>
      <c r="GK108" s="32"/>
      <c r="GL108" s="130"/>
      <c r="GM108" s="33"/>
      <c r="GN108" s="33"/>
      <c r="GO108" s="33"/>
      <c r="GP108" s="124"/>
      <c r="GQ108" s="40"/>
      <c r="GR108" s="37"/>
      <c r="GS108" s="32"/>
      <c r="GT108" s="124"/>
      <c r="GU108" s="45"/>
      <c r="GV108" s="46"/>
      <c r="GW108" s="32"/>
      <c r="GX108" s="130"/>
      <c r="GY108" s="33"/>
      <c r="GZ108" s="33"/>
      <c r="HA108" s="33"/>
      <c r="HB108" s="130"/>
      <c r="HC108" s="34"/>
      <c r="HD108" s="34"/>
      <c r="HE108" s="34"/>
      <c r="HF108" s="124"/>
      <c r="HG108" s="33"/>
      <c r="HH108" s="33"/>
      <c r="HI108" s="33"/>
      <c r="HJ108" s="124"/>
      <c r="HK108" s="33"/>
      <c r="HL108" s="33"/>
      <c r="HM108" s="32"/>
      <c r="HN108" s="124"/>
      <c r="HO108" s="32"/>
      <c r="HP108" s="32"/>
      <c r="HQ108" s="32"/>
      <c r="HR108" s="124"/>
      <c r="HS108" s="34"/>
      <c r="HT108" s="33"/>
      <c r="HU108" s="32"/>
      <c r="HV108" s="124"/>
      <c r="HW108" s="34">
        <v>597488.23</v>
      </c>
      <c r="HX108" s="34">
        <v>597488.23</v>
      </c>
      <c r="HY108" s="34">
        <v>513775.35</v>
      </c>
      <c r="HZ108" s="124"/>
      <c r="IA108" s="34"/>
      <c r="IB108" s="34"/>
      <c r="IC108" s="34"/>
      <c r="ID108" s="119"/>
      <c r="IE108" s="34"/>
      <c r="IF108" s="32"/>
      <c r="IG108" s="32"/>
      <c r="IH108" s="124"/>
      <c r="II108" s="34"/>
      <c r="IJ108" s="33"/>
      <c r="IK108" s="33"/>
      <c r="IL108" s="124"/>
      <c r="IM108" s="33"/>
      <c r="IN108" s="33"/>
      <c r="IO108" s="33"/>
      <c r="IP108" s="124"/>
      <c r="IQ108" s="45"/>
      <c r="IR108" s="46"/>
      <c r="IS108" s="33"/>
      <c r="IT108" s="127"/>
      <c r="IU108" s="33"/>
      <c r="IV108" s="33"/>
      <c r="IW108" s="33"/>
      <c r="IX108" s="124"/>
      <c r="IY108" s="34">
        <v>500000</v>
      </c>
      <c r="IZ108" s="33">
        <v>500000</v>
      </c>
      <c r="JA108" s="33">
        <v>500000</v>
      </c>
      <c r="JB108" s="127"/>
      <c r="JC108" s="34"/>
      <c r="JD108" s="34"/>
      <c r="JE108" s="34"/>
      <c r="JF108" s="124"/>
      <c r="JG108" s="34"/>
      <c r="JH108" s="34"/>
      <c r="JI108" s="33"/>
      <c r="JJ108" s="127"/>
      <c r="JK108" s="34"/>
      <c r="JL108" s="34"/>
      <c r="JM108" s="34"/>
      <c r="JN108" s="127"/>
      <c r="JO108" s="34"/>
      <c r="JP108" s="34"/>
      <c r="JQ108" s="34"/>
      <c r="JR108" s="119"/>
      <c r="JS108" s="33"/>
      <c r="JT108" s="33"/>
      <c r="JU108" s="33"/>
      <c r="JV108" s="127"/>
      <c r="JW108" s="34"/>
      <c r="JX108" s="33"/>
      <c r="JY108" s="33"/>
      <c r="JZ108" s="127"/>
      <c r="KA108" s="34"/>
      <c r="KB108" s="32"/>
      <c r="KC108" s="32"/>
      <c r="KD108" s="127"/>
      <c r="KE108" s="50"/>
      <c r="KF108" s="50"/>
      <c r="KG108" s="50"/>
      <c r="KH108" s="127"/>
      <c r="KI108" s="34"/>
      <c r="KJ108" s="34"/>
      <c r="KK108" s="34"/>
      <c r="KL108" s="127"/>
      <c r="KM108" s="34"/>
      <c r="KN108" s="36"/>
      <c r="KO108" s="32"/>
      <c r="KP108" s="127"/>
      <c r="KQ108" s="50"/>
      <c r="KR108" s="50"/>
      <c r="KS108" s="50"/>
      <c r="KT108" s="127"/>
      <c r="KU108" s="50"/>
      <c r="KV108" s="50"/>
      <c r="KW108" s="50"/>
      <c r="KX108" s="127"/>
      <c r="KY108" s="34"/>
      <c r="KZ108" s="34"/>
      <c r="LA108" s="33"/>
      <c r="LB108" s="127"/>
      <c r="LC108" s="34"/>
      <c r="LD108" s="39"/>
      <c r="LE108" s="34"/>
      <c r="LF108" s="127"/>
      <c r="LG108" s="34"/>
      <c r="LH108" s="34"/>
      <c r="LI108" s="33"/>
      <c r="LJ108" s="127"/>
      <c r="LK108" s="34"/>
      <c r="LL108" s="33"/>
      <c r="LM108" s="32"/>
      <c r="LN108" s="127"/>
      <c r="LO108" s="34"/>
      <c r="LP108" s="33"/>
      <c r="LQ108" s="33"/>
      <c r="LR108" s="127"/>
      <c r="LS108" s="50"/>
      <c r="LT108" s="50"/>
      <c r="LU108" s="50"/>
      <c r="LV108" s="127"/>
      <c r="LW108" s="50"/>
      <c r="LX108" s="50"/>
      <c r="LY108" s="50"/>
      <c r="LZ108" s="127"/>
      <c r="MA108" s="34"/>
      <c r="MB108" s="34"/>
      <c r="MC108" s="34"/>
      <c r="MD108" s="127"/>
      <c r="ME108" s="40"/>
      <c r="MF108" s="50"/>
      <c r="MG108" s="50"/>
      <c r="MH108" s="127"/>
      <c r="MI108" s="40"/>
      <c r="MJ108" s="50"/>
      <c r="MK108" s="50"/>
      <c r="ML108" s="127"/>
      <c r="MM108" s="34"/>
      <c r="MN108" s="34"/>
      <c r="MO108" s="34"/>
      <c r="MP108" s="127"/>
      <c r="MQ108" s="33"/>
      <c r="MR108" s="33"/>
      <c r="MS108" s="33"/>
      <c r="MT108" s="127"/>
      <c r="MU108" s="34"/>
      <c r="MV108" s="34"/>
      <c r="MW108" s="34"/>
      <c r="MX108" s="124"/>
      <c r="MY108" s="34"/>
      <c r="MZ108" s="33"/>
      <c r="NA108" s="33"/>
      <c r="NB108" s="124"/>
      <c r="NC108" s="52">
        <f t="shared" si="10"/>
        <v>345750</v>
      </c>
      <c r="ND108" s="52">
        <f t="shared" si="10"/>
        <v>345750</v>
      </c>
      <c r="NE108" s="52">
        <f t="shared" si="10"/>
        <v>228910.82</v>
      </c>
      <c r="NF108" s="53"/>
      <c r="NG108" s="33"/>
      <c r="NH108" s="33"/>
      <c r="NI108" s="127"/>
      <c r="NJ108" s="34"/>
      <c r="NK108" s="33"/>
      <c r="NL108" s="33"/>
      <c r="NM108" s="127"/>
      <c r="NN108" s="33"/>
      <c r="NO108" s="33"/>
      <c r="NP108" s="33"/>
      <c r="NQ108" s="127"/>
      <c r="NR108" s="34"/>
      <c r="NS108" s="34"/>
      <c r="NT108" s="34"/>
      <c r="NU108" s="127"/>
      <c r="NV108" s="34"/>
      <c r="NW108" s="33"/>
      <c r="NX108" s="33"/>
      <c r="NY108" s="127"/>
      <c r="NZ108" s="34"/>
      <c r="OA108" s="34"/>
      <c r="OB108" s="33"/>
      <c r="OC108" s="127"/>
      <c r="OD108" s="34"/>
      <c r="OE108" s="34"/>
      <c r="OF108" s="33"/>
      <c r="OG108" s="127"/>
      <c r="OH108" s="34"/>
      <c r="OI108" s="34"/>
      <c r="OJ108" s="33"/>
      <c r="OK108" s="127"/>
      <c r="OL108" s="34"/>
      <c r="OM108" s="34"/>
      <c r="ON108" s="32"/>
      <c r="OO108" s="127"/>
      <c r="OP108" s="34"/>
      <c r="OQ108" s="34"/>
      <c r="OR108" s="34"/>
      <c r="OS108" s="127"/>
      <c r="OT108" s="34"/>
      <c r="OU108" s="34"/>
      <c r="OV108" s="32"/>
      <c r="OW108" s="127"/>
      <c r="OX108" s="34"/>
      <c r="OY108" s="34"/>
      <c r="OZ108" s="33"/>
      <c r="PA108" s="127"/>
      <c r="PB108" s="34"/>
      <c r="PC108" s="34"/>
      <c r="PD108" s="33"/>
      <c r="PE108" s="127"/>
      <c r="PF108" s="34"/>
      <c r="PG108" s="34"/>
      <c r="PH108" s="33"/>
      <c r="PI108" s="127"/>
      <c r="PJ108" s="34"/>
      <c r="PK108" s="33"/>
      <c r="PL108" s="32"/>
      <c r="PM108" s="127"/>
      <c r="PN108" s="34"/>
      <c r="PO108" s="33"/>
      <c r="PP108" s="33"/>
      <c r="PQ108" s="127"/>
      <c r="PR108" s="34">
        <v>345750</v>
      </c>
      <c r="PS108" s="34">
        <v>345750</v>
      </c>
      <c r="PT108" s="34">
        <v>228910.82</v>
      </c>
      <c r="PU108" s="127"/>
      <c r="PV108" s="34"/>
      <c r="PW108" s="34"/>
      <c r="PX108" s="33"/>
      <c r="PY108" s="124"/>
      <c r="PZ108" s="55">
        <f t="shared" si="11"/>
        <v>0</v>
      </c>
      <c r="QA108" s="55">
        <f t="shared" si="11"/>
        <v>0</v>
      </c>
      <c r="QB108" s="55">
        <f t="shared" si="11"/>
        <v>0</v>
      </c>
      <c r="QC108" s="53"/>
      <c r="QD108" s="53"/>
      <c r="QE108" s="32"/>
      <c r="QF108" s="127"/>
      <c r="QG108" s="34"/>
      <c r="QH108" s="34"/>
      <c r="QI108" s="34"/>
      <c r="QJ108" s="124"/>
      <c r="QK108" s="56"/>
      <c r="QL108" s="63"/>
      <c r="QM108" s="32"/>
      <c r="QN108" s="127"/>
      <c r="QO108" s="50"/>
      <c r="QP108" s="50"/>
      <c r="QQ108" s="50"/>
      <c r="QR108" s="120"/>
      <c r="QS108" s="34"/>
      <c r="QT108" s="34"/>
      <c r="QU108" s="34"/>
      <c r="QV108" s="124"/>
      <c r="QW108" s="34"/>
      <c r="QX108" s="34"/>
      <c r="QY108" s="32"/>
      <c r="QZ108" s="124"/>
      <c r="RA108" s="53"/>
      <c r="RB108" s="53"/>
      <c r="RC108" s="53"/>
      <c r="RD108" s="120"/>
      <c r="RE108" s="40"/>
      <c r="RF108" s="40"/>
      <c r="RG108" s="40"/>
      <c r="RH108" s="120"/>
      <c r="RI108" s="40"/>
      <c r="RJ108" s="40"/>
      <c r="RK108" s="40"/>
      <c r="RL108" s="120"/>
      <c r="RM108" s="40"/>
      <c r="RN108" s="33"/>
      <c r="RO108" s="32"/>
      <c r="RP108" s="124"/>
      <c r="RQ108" s="34"/>
      <c r="RR108" s="34"/>
      <c r="RS108" s="32"/>
      <c r="RT108" s="124"/>
      <c r="RU108" s="40"/>
      <c r="RV108" s="40"/>
      <c r="RW108" s="40"/>
      <c r="RX108" s="120"/>
      <c r="RY108" s="40"/>
      <c r="RZ108" s="40"/>
      <c r="SA108" s="32"/>
      <c r="SB108" s="124"/>
      <c r="SC108" s="40"/>
      <c r="SD108" s="40"/>
      <c r="SE108" s="32"/>
      <c r="SF108" s="124"/>
      <c r="SG108" s="40"/>
      <c r="SH108" s="40"/>
      <c r="SI108" s="32"/>
      <c r="SJ108" s="119"/>
      <c r="SK108" s="58"/>
      <c r="SL108" s="58"/>
      <c r="SM108" s="58"/>
      <c r="SN108" s="59"/>
      <c r="SO108" s="59"/>
      <c r="SP108" s="58"/>
      <c r="SQ108" s="58"/>
      <c r="SR108" s="58"/>
      <c r="SS108" s="58"/>
      <c r="ST108" s="58"/>
      <c r="SU108" s="58"/>
      <c r="SV108" s="58"/>
      <c r="SW108" s="58"/>
      <c r="SX108" s="58"/>
      <c r="SY108" s="58"/>
      <c r="SZ108" s="58"/>
      <c r="TA108" s="58"/>
      <c r="TB108" s="58"/>
      <c r="TC108" s="58"/>
      <c r="TD108" s="59"/>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5"/>
      <c r="WI108" s="5"/>
      <c r="WJ108" s="5"/>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row>
    <row r="109" spans="1:909" x14ac:dyDescent="0.25">
      <c r="A109" s="29" t="s">
        <v>464</v>
      </c>
      <c r="B109" s="30">
        <f t="shared" si="12"/>
        <v>14235269.34</v>
      </c>
      <c r="C109" s="30">
        <f t="shared" si="12"/>
        <v>14235269.34</v>
      </c>
      <c r="D109" s="30">
        <f t="shared" si="12"/>
        <v>10991732.75</v>
      </c>
      <c r="E109" s="31">
        <f t="shared" si="8"/>
        <v>12302256.58</v>
      </c>
      <c r="F109" s="31">
        <f t="shared" si="8"/>
        <v>12302256.58</v>
      </c>
      <c r="G109" s="31">
        <f t="shared" si="8"/>
        <v>9178569.5800000001</v>
      </c>
      <c r="H109" s="36">
        <v>11199000</v>
      </c>
      <c r="I109" s="36">
        <v>11199000</v>
      </c>
      <c r="J109" s="33">
        <v>8399250</v>
      </c>
      <c r="K109" s="124"/>
      <c r="L109" s="34"/>
      <c r="M109" s="34"/>
      <c r="N109" s="34"/>
      <c r="O109" s="124"/>
      <c r="P109" s="36">
        <v>1103256.58</v>
      </c>
      <c r="Q109" s="36">
        <v>1103256.58</v>
      </c>
      <c r="R109" s="60">
        <v>779319.58</v>
      </c>
      <c r="S109" s="124"/>
      <c r="T109" s="34"/>
      <c r="U109" s="34"/>
      <c r="V109" s="34"/>
      <c r="W109" s="124"/>
      <c r="X109" s="38">
        <f t="shared" si="9"/>
        <v>1587262.76</v>
      </c>
      <c r="Y109" s="38">
        <f t="shared" si="9"/>
        <v>1587262.76</v>
      </c>
      <c r="Z109" s="38">
        <f t="shared" si="9"/>
        <v>1587262.76</v>
      </c>
      <c r="AA109" s="32"/>
      <c r="AB109" s="33"/>
      <c r="AC109" s="33"/>
      <c r="AD109" s="124"/>
      <c r="AE109" s="34"/>
      <c r="AF109" s="33"/>
      <c r="AG109" s="33"/>
      <c r="AH109" s="124"/>
      <c r="AI109" s="33"/>
      <c r="AJ109" s="33"/>
      <c r="AK109" s="33"/>
      <c r="AL109" s="124"/>
      <c r="AM109" s="33"/>
      <c r="AN109" s="33"/>
      <c r="AO109" s="33"/>
      <c r="AP109" s="124"/>
      <c r="AQ109" s="34"/>
      <c r="AR109" s="34"/>
      <c r="AS109" s="34"/>
      <c r="AT109" s="124"/>
      <c r="AU109" s="33"/>
      <c r="AV109" s="33"/>
      <c r="AW109" s="33"/>
      <c r="AX109" s="124"/>
      <c r="AY109" s="34"/>
      <c r="AZ109" s="34"/>
      <c r="BA109" s="34"/>
      <c r="BB109" s="124"/>
      <c r="BC109" s="33"/>
      <c r="BD109" s="33"/>
      <c r="BE109" s="33"/>
      <c r="BF109" s="124"/>
      <c r="BG109" s="33"/>
      <c r="BH109" s="33"/>
      <c r="BI109" s="33"/>
      <c r="BJ109" s="124"/>
      <c r="BK109" s="34"/>
      <c r="BL109" s="34"/>
      <c r="BM109" s="34"/>
      <c r="BN109" s="124"/>
      <c r="BO109" s="33"/>
      <c r="BP109" s="33"/>
      <c r="BQ109" s="61"/>
      <c r="BR109" s="124"/>
      <c r="BS109" s="34"/>
      <c r="BT109" s="34"/>
      <c r="BU109" s="34"/>
      <c r="BV109" s="124"/>
      <c r="BW109" s="34"/>
      <c r="BX109" s="34"/>
      <c r="BY109" s="34"/>
      <c r="BZ109" s="124"/>
      <c r="CA109" s="34"/>
      <c r="CB109" s="34"/>
      <c r="CC109" s="34"/>
      <c r="CD109" s="124"/>
      <c r="CE109" s="33"/>
      <c r="CF109" s="33"/>
      <c r="CG109" s="33"/>
      <c r="CH109" s="124"/>
      <c r="CI109" s="33"/>
      <c r="CJ109" s="33"/>
      <c r="CK109" s="33"/>
      <c r="CL109" s="124"/>
      <c r="CM109" s="34"/>
      <c r="CN109" s="34"/>
      <c r="CO109" s="34"/>
      <c r="CP109" s="119"/>
      <c r="CQ109" s="34"/>
      <c r="CR109" s="34"/>
      <c r="CS109" s="34"/>
      <c r="CT109" s="119"/>
      <c r="CU109" s="34"/>
      <c r="CV109" s="33"/>
      <c r="CW109" s="33"/>
      <c r="CX109" s="124"/>
      <c r="CY109" s="41"/>
      <c r="CZ109" s="41"/>
      <c r="DA109" s="33"/>
      <c r="DB109" s="124"/>
      <c r="DC109" s="34"/>
      <c r="DD109" s="33"/>
      <c r="DE109" s="32"/>
      <c r="DF109" s="124"/>
      <c r="DG109" s="34"/>
      <c r="DH109" s="33"/>
      <c r="DI109" s="32"/>
      <c r="DJ109" s="124"/>
      <c r="DK109" s="34"/>
      <c r="DL109" s="33"/>
      <c r="DM109" s="32"/>
      <c r="DN109" s="124"/>
      <c r="DO109" s="33"/>
      <c r="DP109" s="33"/>
      <c r="DQ109" s="32"/>
      <c r="DR109" s="124"/>
      <c r="DS109" s="34"/>
      <c r="DT109" s="34"/>
      <c r="DU109" s="34"/>
      <c r="DV109" s="120"/>
      <c r="DW109" s="33"/>
      <c r="DX109" s="33"/>
      <c r="DY109" s="33"/>
      <c r="DZ109" s="124"/>
      <c r="EA109" s="33"/>
      <c r="EB109" s="33"/>
      <c r="EC109" s="33"/>
      <c r="ED109" s="124"/>
      <c r="EE109" s="33"/>
      <c r="EF109" s="33"/>
      <c r="EG109" s="33"/>
      <c r="EH109" s="124"/>
      <c r="EI109" s="32"/>
      <c r="EJ109" s="32"/>
      <c r="EK109" s="32"/>
      <c r="EL109" s="124"/>
      <c r="EM109" s="34"/>
      <c r="EN109" s="34"/>
      <c r="EO109" s="34"/>
      <c r="EP109" s="124"/>
      <c r="EQ109" s="34"/>
      <c r="ER109" s="34"/>
      <c r="ES109" s="34"/>
      <c r="ET109" s="120"/>
      <c r="EU109" s="33">
        <v>1587262.76</v>
      </c>
      <c r="EV109" s="33">
        <v>1587262.76</v>
      </c>
      <c r="EW109" s="33">
        <v>1587262.76</v>
      </c>
      <c r="EX109" s="124"/>
      <c r="EY109" s="34"/>
      <c r="EZ109" s="34"/>
      <c r="FA109" s="34"/>
      <c r="FB109" s="124"/>
      <c r="FC109" s="33"/>
      <c r="FD109" s="33"/>
      <c r="FE109" s="32"/>
      <c r="FF109" s="124"/>
      <c r="FG109" s="40"/>
      <c r="FH109" s="40"/>
      <c r="FI109" s="40"/>
      <c r="FJ109" s="124"/>
      <c r="FK109" s="40"/>
      <c r="FL109" s="40"/>
      <c r="FM109" s="40"/>
      <c r="FN109" s="124"/>
      <c r="FO109" s="33"/>
      <c r="FP109" s="33"/>
      <c r="FQ109" s="32"/>
      <c r="FR109" s="124"/>
      <c r="FS109" s="33"/>
      <c r="FT109" s="33"/>
      <c r="FU109" s="33"/>
      <c r="FV109" s="124"/>
      <c r="FW109" s="34"/>
      <c r="FX109" s="34"/>
      <c r="FY109" s="39"/>
      <c r="FZ109" s="124"/>
      <c r="GA109" s="33"/>
      <c r="GB109" s="33"/>
      <c r="GC109" s="32"/>
      <c r="GD109" s="124"/>
      <c r="GE109" s="32"/>
      <c r="GF109" s="32"/>
      <c r="GG109" s="32"/>
      <c r="GH109" s="124"/>
      <c r="GI109" s="32"/>
      <c r="GJ109" s="32"/>
      <c r="GK109" s="32"/>
      <c r="GL109" s="130"/>
      <c r="GM109" s="33"/>
      <c r="GN109" s="33"/>
      <c r="GO109" s="33"/>
      <c r="GP109" s="124"/>
      <c r="GQ109" s="40"/>
      <c r="GR109" s="37"/>
      <c r="GS109" s="32"/>
      <c r="GT109" s="124"/>
      <c r="GU109" s="45"/>
      <c r="GV109" s="46"/>
      <c r="GW109" s="32"/>
      <c r="GX109" s="130"/>
      <c r="GY109" s="33"/>
      <c r="GZ109" s="33"/>
      <c r="HA109" s="33"/>
      <c r="HB109" s="130"/>
      <c r="HC109" s="34"/>
      <c r="HD109" s="34"/>
      <c r="HE109" s="34"/>
      <c r="HF109" s="124"/>
      <c r="HG109" s="33"/>
      <c r="HH109" s="33"/>
      <c r="HI109" s="33"/>
      <c r="HJ109" s="124"/>
      <c r="HK109" s="33"/>
      <c r="HL109" s="33"/>
      <c r="HM109" s="32"/>
      <c r="HN109" s="124"/>
      <c r="HO109" s="32"/>
      <c r="HP109" s="32"/>
      <c r="HQ109" s="32"/>
      <c r="HR109" s="124"/>
      <c r="HS109" s="34"/>
      <c r="HT109" s="33"/>
      <c r="HU109" s="32"/>
      <c r="HV109" s="124"/>
      <c r="HW109" s="34"/>
      <c r="HX109" s="34"/>
      <c r="HY109" s="34"/>
      <c r="HZ109" s="124"/>
      <c r="IA109" s="34"/>
      <c r="IB109" s="34"/>
      <c r="IC109" s="34"/>
      <c r="ID109" s="119"/>
      <c r="IE109" s="34"/>
      <c r="IF109" s="32"/>
      <c r="IG109" s="32"/>
      <c r="IH109" s="124"/>
      <c r="II109" s="34"/>
      <c r="IJ109" s="33"/>
      <c r="IK109" s="33"/>
      <c r="IL109" s="124"/>
      <c r="IM109" s="33"/>
      <c r="IN109" s="33"/>
      <c r="IO109" s="33"/>
      <c r="IP109" s="124"/>
      <c r="IQ109" s="45"/>
      <c r="IR109" s="46"/>
      <c r="IS109" s="33"/>
      <c r="IT109" s="127"/>
      <c r="IU109" s="33"/>
      <c r="IV109" s="33"/>
      <c r="IW109" s="33"/>
      <c r="IX109" s="124"/>
      <c r="IY109" s="34"/>
      <c r="IZ109" s="33"/>
      <c r="JA109" s="33"/>
      <c r="JB109" s="127"/>
      <c r="JC109" s="34"/>
      <c r="JD109" s="34"/>
      <c r="JE109" s="34"/>
      <c r="JF109" s="124"/>
      <c r="JG109" s="34"/>
      <c r="JH109" s="34"/>
      <c r="JI109" s="33"/>
      <c r="JJ109" s="127"/>
      <c r="JK109" s="34"/>
      <c r="JL109" s="34"/>
      <c r="JM109" s="34"/>
      <c r="JN109" s="127"/>
      <c r="JO109" s="34"/>
      <c r="JP109" s="34"/>
      <c r="JQ109" s="34"/>
      <c r="JR109" s="119"/>
      <c r="JS109" s="33"/>
      <c r="JT109" s="33"/>
      <c r="JU109" s="33"/>
      <c r="JV109" s="127"/>
      <c r="JW109" s="34"/>
      <c r="JX109" s="33"/>
      <c r="JY109" s="33"/>
      <c r="JZ109" s="127"/>
      <c r="KA109" s="34"/>
      <c r="KB109" s="32"/>
      <c r="KC109" s="32"/>
      <c r="KD109" s="127"/>
      <c r="KE109" s="50"/>
      <c r="KF109" s="50"/>
      <c r="KG109" s="50"/>
      <c r="KH109" s="127"/>
      <c r="KI109" s="34"/>
      <c r="KJ109" s="34"/>
      <c r="KK109" s="34"/>
      <c r="KL109" s="127"/>
      <c r="KM109" s="34"/>
      <c r="KN109" s="36"/>
      <c r="KO109" s="32"/>
      <c r="KP109" s="127"/>
      <c r="KQ109" s="50"/>
      <c r="KR109" s="50"/>
      <c r="KS109" s="50"/>
      <c r="KT109" s="127"/>
      <c r="KU109" s="50"/>
      <c r="KV109" s="50"/>
      <c r="KW109" s="50"/>
      <c r="KX109" s="127"/>
      <c r="KY109" s="34"/>
      <c r="KZ109" s="34"/>
      <c r="LA109" s="33"/>
      <c r="LB109" s="127"/>
      <c r="LC109" s="34"/>
      <c r="LD109" s="39"/>
      <c r="LE109" s="34"/>
      <c r="LF109" s="127"/>
      <c r="LG109" s="34"/>
      <c r="LH109" s="34"/>
      <c r="LI109" s="33"/>
      <c r="LJ109" s="127"/>
      <c r="LK109" s="34"/>
      <c r="LL109" s="33"/>
      <c r="LM109" s="32"/>
      <c r="LN109" s="127"/>
      <c r="LO109" s="34"/>
      <c r="LP109" s="33"/>
      <c r="LQ109" s="33"/>
      <c r="LR109" s="127"/>
      <c r="LS109" s="50"/>
      <c r="LT109" s="50"/>
      <c r="LU109" s="50"/>
      <c r="LV109" s="127"/>
      <c r="LW109" s="50"/>
      <c r="LX109" s="50"/>
      <c r="LY109" s="50"/>
      <c r="LZ109" s="127"/>
      <c r="MA109" s="34"/>
      <c r="MB109" s="34"/>
      <c r="MC109" s="34"/>
      <c r="MD109" s="127"/>
      <c r="ME109" s="40"/>
      <c r="MF109" s="50"/>
      <c r="MG109" s="50"/>
      <c r="MH109" s="127"/>
      <c r="MI109" s="40"/>
      <c r="MJ109" s="50"/>
      <c r="MK109" s="50"/>
      <c r="ML109" s="127"/>
      <c r="MM109" s="34"/>
      <c r="MN109" s="34"/>
      <c r="MO109" s="34"/>
      <c r="MP109" s="127"/>
      <c r="MQ109" s="33"/>
      <c r="MR109" s="33"/>
      <c r="MS109" s="33"/>
      <c r="MT109" s="127"/>
      <c r="MU109" s="34"/>
      <c r="MV109" s="34"/>
      <c r="MW109" s="34"/>
      <c r="MX109" s="124"/>
      <c r="MY109" s="34"/>
      <c r="MZ109" s="33"/>
      <c r="NA109" s="33"/>
      <c r="NB109" s="124"/>
      <c r="NC109" s="52">
        <f t="shared" si="10"/>
        <v>345750</v>
      </c>
      <c r="ND109" s="52">
        <f t="shared" si="10"/>
        <v>345750</v>
      </c>
      <c r="NE109" s="52">
        <f t="shared" si="10"/>
        <v>225900.41</v>
      </c>
      <c r="NF109" s="53"/>
      <c r="NG109" s="33"/>
      <c r="NH109" s="33"/>
      <c r="NI109" s="127"/>
      <c r="NJ109" s="34"/>
      <c r="NK109" s="33"/>
      <c r="NL109" s="33"/>
      <c r="NM109" s="127"/>
      <c r="NN109" s="33"/>
      <c r="NO109" s="33"/>
      <c r="NP109" s="33"/>
      <c r="NQ109" s="127"/>
      <c r="NR109" s="34"/>
      <c r="NS109" s="34"/>
      <c r="NT109" s="34"/>
      <c r="NU109" s="127"/>
      <c r="NV109" s="34"/>
      <c r="NW109" s="33"/>
      <c r="NX109" s="33"/>
      <c r="NY109" s="127"/>
      <c r="NZ109" s="34"/>
      <c r="OA109" s="34"/>
      <c r="OB109" s="33"/>
      <c r="OC109" s="127"/>
      <c r="OD109" s="34"/>
      <c r="OE109" s="34"/>
      <c r="OF109" s="33"/>
      <c r="OG109" s="127"/>
      <c r="OH109" s="34"/>
      <c r="OI109" s="34"/>
      <c r="OJ109" s="33"/>
      <c r="OK109" s="127"/>
      <c r="OL109" s="34"/>
      <c r="OM109" s="34"/>
      <c r="ON109" s="32"/>
      <c r="OO109" s="127"/>
      <c r="OP109" s="34"/>
      <c r="OQ109" s="34"/>
      <c r="OR109" s="34"/>
      <c r="OS109" s="127"/>
      <c r="OT109" s="34"/>
      <c r="OU109" s="34"/>
      <c r="OV109" s="32"/>
      <c r="OW109" s="127"/>
      <c r="OX109" s="34"/>
      <c r="OY109" s="34"/>
      <c r="OZ109" s="33"/>
      <c r="PA109" s="127"/>
      <c r="PB109" s="34"/>
      <c r="PC109" s="34"/>
      <c r="PD109" s="33"/>
      <c r="PE109" s="127"/>
      <c r="PF109" s="34"/>
      <c r="PG109" s="34"/>
      <c r="PH109" s="33"/>
      <c r="PI109" s="127"/>
      <c r="PJ109" s="34"/>
      <c r="PK109" s="33"/>
      <c r="PL109" s="32"/>
      <c r="PM109" s="127"/>
      <c r="PN109" s="34"/>
      <c r="PO109" s="33"/>
      <c r="PP109" s="33"/>
      <c r="PQ109" s="127"/>
      <c r="PR109" s="34">
        <v>345750</v>
      </c>
      <c r="PS109" s="34">
        <v>345750</v>
      </c>
      <c r="PT109" s="34">
        <v>225900.41</v>
      </c>
      <c r="PU109" s="127"/>
      <c r="PV109" s="34"/>
      <c r="PW109" s="34"/>
      <c r="PX109" s="33"/>
      <c r="PY109" s="124"/>
      <c r="PZ109" s="55">
        <f t="shared" si="11"/>
        <v>0</v>
      </c>
      <c r="QA109" s="55">
        <f t="shared" si="11"/>
        <v>0</v>
      </c>
      <c r="QB109" s="55">
        <f t="shared" si="11"/>
        <v>0</v>
      </c>
      <c r="QC109" s="53"/>
      <c r="QD109" s="53"/>
      <c r="QE109" s="32"/>
      <c r="QF109" s="127"/>
      <c r="QG109" s="34"/>
      <c r="QH109" s="34"/>
      <c r="QI109" s="34"/>
      <c r="QJ109" s="124"/>
      <c r="QK109" s="56"/>
      <c r="QL109" s="63"/>
      <c r="QM109" s="32"/>
      <c r="QN109" s="127"/>
      <c r="QO109" s="50"/>
      <c r="QP109" s="50"/>
      <c r="QQ109" s="50"/>
      <c r="QR109" s="120"/>
      <c r="QS109" s="34"/>
      <c r="QT109" s="34"/>
      <c r="QU109" s="34"/>
      <c r="QV109" s="124"/>
      <c r="QW109" s="34"/>
      <c r="QX109" s="34"/>
      <c r="QY109" s="32"/>
      <c r="QZ109" s="124"/>
      <c r="RA109" s="53"/>
      <c r="RB109" s="53"/>
      <c r="RC109" s="53"/>
      <c r="RD109" s="120"/>
      <c r="RE109" s="40"/>
      <c r="RF109" s="40"/>
      <c r="RG109" s="40"/>
      <c r="RH109" s="120"/>
      <c r="RI109" s="40"/>
      <c r="RJ109" s="40"/>
      <c r="RK109" s="40"/>
      <c r="RL109" s="120"/>
      <c r="RM109" s="40"/>
      <c r="RN109" s="33"/>
      <c r="RO109" s="32"/>
      <c r="RP109" s="124"/>
      <c r="RQ109" s="34"/>
      <c r="RR109" s="34"/>
      <c r="RS109" s="32"/>
      <c r="RT109" s="124"/>
      <c r="RU109" s="40"/>
      <c r="RV109" s="40"/>
      <c r="RW109" s="40"/>
      <c r="RX109" s="120"/>
      <c r="RY109" s="40"/>
      <c r="RZ109" s="40"/>
      <c r="SA109" s="32"/>
      <c r="SB109" s="124"/>
      <c r="SC109" s="40"/>
      <c r="SD109" s="40"/>
      <c r="SE109" s="32"/>
      <c r="SF109" s="124"/>
      <c r="SG109" s="40"/>
      <c r="SH109" s="40"/>
      <c r="SI109" s="32"/>
      <c r="SJ109" s="119"/>
      <c r="SK109" s="58"/>
      <c r="SL109" s="58"/>
      <c r="SM109" s="58"/>
      <c r="SN109" s="59"/>
      <c r="SO109" s="59"/>
      <c r="SP109" s="58"/>
      <c r="SQ109" s="58"/>
      <c r="SR109" s="58"/>
      <c r="SS109" s="58"/>
      <c r="ST109" s="58"/>
      <c r="SU109" s="58"/>
      <c r="SV109" s="58"/>
      <c r="SW109" s="58"/>
      <c r="SX109" s="58"/>
      <c r="SY109" s="58"/>
      <c r="SZ109" s="58"/>
      <c r="TA109" s="58"/>
      <c r="TB109" s="58"/>
      <c r="TC109" s="58"/>
      <c r="TD109" s="59"/>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5"/>
      <c r="WI109" s="5"/>
      <c r="WJ109" s="5"/>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row>
    <row r="110" spans="1:909" x14ac:dyDescent="0.25">
      <c r="A110" s="29" t="s">
        <v>465</v>
      </c>
      <c r="B110" s="30">
        <f t="shared" si="12"/>
        <v>10513040.359999999</v>
      </c>
      <c r="C110" s="30">
        <f t="shared" si="12"/>
        <v>10513040.359999999</v>
      </c>
      <c r="D110" s="30">
        <f t="shared" si="12"/>
        <v>7989988.4000000004</v>
      </c>
      <c r="E110" s="31">
        <f t="shared" si="8"/>
        <v>9674137.3300000001</v>
      </c>
      <c r="F110" s="31">
        <f t="shared" si="8"/>
        <v>9674137.3300000001</v>
      </c>
      <c r="G110" s="31">
        <f t="shared" si="8"/>
        <v>7199203.3300000001</v>
      </c>
      <c r="H110" s="36">
        <v>8467200</v>
      </c>
      <c r="I110" s="36">
        <v>8467200</v>
      </c>
      <c r="J110" s="33">
        <v>6350400</v>
      </c>
      <c r="K110" s="124"/>
      <c r="L110" s="34"/>
      <c r="M110" s="34"/>
      <c r="N110" s="34"/>
      <c r="O110" s="124"/>
      <c r="P110" s="36">
        <v>1206937.33</v>
      </c>
      <c r="Q110" s="36">
        <v>1206937.33</v>
      </c>
      <c r="R110" s="60">
        <v>848803.33</v>
      </c>
      <c r="S110" s="124"/>
      <c r="T110" s="34"/>
      <c r="U110" s="34"/>
      <c r="V110" s="34"/>
      <c r="W110" s="124"/>
      <c r="X110" s="38">
        <f t="shared" si="9"/>
        <v>700603.03</v>
      </c>
      <c r="Y110" s="38">
        <f t="shared" si="9"/>
        <v>700603.03</v>
      </c>
      <c r="Z110" s="38">
        <f t="shared" si="9"/>
        <v>700603.03</v>
      </c>
      <c r="AA110" s="32"/>
      <c r="AB110" s="33"/>
      <c r="AC110" s="33"/>
      <c r="AD110" s="124"/>
      <c r="AE110" s="34"/>
      <c r="AF110" s="33"/>
      <c r="AG110" s="33"/>
      <c r="AH110" s="124"/>
      <c r="AI110" s="33"/>
      <c r="AJ110" s="33"/>
      <c r="AK110" s="33"/>
      <c r="AL110" s="124"/>
      <c r="AM110" s="33"/>
      <c r="AN110" s="33"/>
      <c r="AO110" s="33"/>
      <c r="AP110" s="124"/>
      <c r="AQ110" s="34"/>
      <c r="AR110" s="34"/>
      <c r="AS110" s="34"/>
      <c r="AT110" s="124"/>
      <c r="AU110" s="33"/>
      <c r="AV110" s="33"/>
      <c r="AW110" s="33"/>
      <c r="AX110" s="124"/>
      <c r="AY110" s="34"/>
      <c r="AZ110" s="34"/>
      <c r="BA110" s="34"/>
      <c r="BB110" s="124"/>
      <c r="BC110" s="33"/>
      <c r="BD110" s="33"/>
      <c r="BE110" s="33"/>
      <c r="BF110" s="124"/>
      <c r="BG110" s="33"/>
      <c r="BH110" s="33"/>
      <c r="BI110" s="33"/>
      <c r="BJ110" s="124"/>
      <c r="BK110" s="34"/>
      <c r="BL110" s="34"/>
      <c r="BM110" s="34"/>
      <c r="BN110" s="124"/>
      <c r="BO110" s="33"/>
      <c r="BP110" s="33"/>
      <c r="BQ110" s="61"/>
      <c r="BR110" s="124"/>
      <c r="BS110" s="34"/>
      <c r="BT110" s="34"/>
      <c r="BU110" s="34"/>
      <c r="BV110" s="124"/>
      <c r="BW110" s="34"/>
      <c r="BX110" s="34"/>
      <c r="BY110" s="34"/>
      <c r="BZ110" s="124"/>
      <c r="CA110" s="34"/>
      <c r="CB110" s="34"/>
      <c r="CC110" s="34"/>
      <c r="CD110" s="124"/>
      <c r="CE110" s="33"/>
      <c r="CF110" s="33"/>
      <c r="CG110" s="33"/>
      <c r="CH110" s="124"/>
      <c r="CI110" s="33"/>
      <c r="CJ110" s="33"/>
      <c r="CK110" s="33"/>
      <c r="CL110" s="124"/>
      <c r="CM110" s="34"/>
      <c r="CN110" s="34"/>
      <c r="CO110" s="34"/>
      <c r="CP110" s="119"/>
      <c r="CQ110" s="34"/>
      <c r="CR110" s="34"/>
      <c r="CS110" s="34"/>
      <c r="CT110" s="119"/>
      <c r="CU110" s="34"/>
      <c r="CV110" s="33"/>
      <c r="CW110" s="33"/>
      <c r="CX110" s="124"/>
      <c r="CY110" s="41"/>
      <c r="CZ110" s="41"/>
      <c r="DA110" s="33"/>
      <c r="DB110" s="124"/>
      <c r="DC110" s="34"/>
      <c r="DD110" s="33"/>
      <c r="DE110" s="32"/>
      <c r="DF110" s="124"/>
      <c r="DG110" s="34"/>
      <c r="DH110" s="33"/>
      <c r="DI110" s="32"/>
      <c r="DJ110" s="124"/>
      <c r="DK110" s="34"/>
      <c r="DL110" s="33"/>
      <c r="DM110" s="32"/>
      <c r="DN110" s="124"/>
      <c r="DO110" s="33"/>
      <c r="DP110" s="33"/>
      <c r="DQ110" s="32"/>
      <c r="DR110" s="124"/>
      <c r="DS110" s="34"/>
      <c r="DT110" s="34"/>
      <c r="DU110" s="34"/>
      <c r="DV110" s="120"/>
      <c r="DW110" s="33"/>
      <c r="DX110" s="33"/>
      <c r="DY110" s="33"/>
      <c r="DZ110" s="124"/>
      <c r="EA110" s="33"/>
      <c r="EB110" s="33"/>
      <c r="EC110" s="33"/>
      <c r="ED110" s="124"/>
      <c r="EE110" s="33"/>
      <c r="EF110" s="33"/>
      <c r="EG110" s="33"/>
      <c r="EH110" s="124"/>
      <c r="EI110" s="32"/>
      <c r="EJ110" s="32"/>
      <c r="EK110" s="32"/>
      <c r="EL110" s="124"/>
      <c r="EM110" s="34"/>
      <c r="EN110" s="34"/>
      <c r="EO110" s="34"/>
      <c r="EP110" s="124"/>
      <c r="EQ110" s="34"/>
      <c r="ER110" s="34"/>
      <c r="ES110" s="34"/>
      <c r="ET110" s="120"/>
      <c r="EU110" s="33">
        <v>700603.03</v>
      </c>
      <c r="EV110" s="33">
        <v>700603.03</v>
      </c>
      <c r="EW110" s="33">
        <v>700603.03</v>
      </c>
      <c r="EX110" s="124"/>
      <c r="EY110" s="34"/>
      <c r="EZ110" s="34"/>
      <c r="FA110" s="34"/>
      <c r="FB110" s="124"/>
      <c r="FC110" s="33"/>
      <c r="FD110" s="33"/>
      <c r="FE110" s="32"/>
      <c r="FF110" s="124"/>
      <c r="FG110" s="40"/>
      <c r="FH110" s="40"/>
      <c r="FI110" s="40"/>
      <c r="FJ110" s="124"/>
      <c r="FK110" s="40"/>
      <c r="FL110" s="40"/>
      <c r="FM110" s="40"/>
      <c r="FN110" s="124"/>
      <c r="FO110" s="33"/>
      <c r="FP110" s="33"/>
      <c r="FQ110" s="32"/>
      <c r="FR110" s="124"/>
      <c r="FS110" s="33"/>
      <c r="FT110" s="33"/>
      <c r="FU110" s="33"/>
      <c r="FV110" s="124"/>
      <c r="FW110" s="34"/>
      <c r="FX110" s="34"/>
      <c r="FY110" s="39"/>
      <c r="FZ110" s="124"/>
      <c r="GA110" s="33"/>
      <c r="GB110" s="33"/>
      <c r="GC110" s="32"/>
      <c r="GD110" s="124"/>
      <c r="GE110" s="32"/>
      <c r="GF110" s="32"/>
      <c r="GG110" s="32"/>
      <c r="GH110" s="124"/>
      <c r="GI110" s="32"/>
      <c r="GJ110" s="32"/>
      <c r="GK110" s="32"/>
      <c r="GL110" s="130"/>
      <c r="GM110" s="33"/>
      <c r="GN110" s="33"/>
      <c r="GO110" s="33"/>
      <c r="GP110" s="124"/>
      <c r="GQ110" s="40"/>
      <c r="GR110" s="37"/>
      <c r="GS110" s="32"/>
      <c r="GT110" s="124"/>
      <c r="GU110" s="45"/>
      <c r="GV110" s="46"/>
      <c r="GW110" s="32"/>
      <c r="GX110" s="130"/>
      <c r="GY110" s="33"/>
      <c r="GZ110" s="33"/>
      <c r="HA110" s="33"/>
      <c r="HB110" s="130"/>
      <c r="HC110" s="34"/>
      <c r="HD110" s="34"/>
      <c r="HE110" s="34"/>
      <c r="HF110" s="124"/>
      <c r="HG110" s="33"/>
      <c r="HH110" s="33"/>
      <c r="HI110" s="33"/>
      <c r="HJ110" s="124"/>
      <c r="HK110" s="33"/>
      <c r="HL110" s="33"/>
      <c r="HM110" s="32"/>
      <c r="HN110" s="124"/>
      <c r="HO110" s="32"/>
      <c r="HP110" s="32"/>
      <c r="HQ110" s="32"/>
      <c r="HR110" s="124"/>
      <c r="HS110" s="34"/>
      <c r="HT110" s="33"/>
      <c r="HU110" s="32"/>
      <c r="HV110" s="124"/>
      <c r="HW110" s="34"/>
      <c r="HX110" s="34"/>
      <c r="HY110" s="34"/>
      <c r="HZ110" s="124"/>
      <c r="IA110" s="34"/>
      <c r="IB110" s="34"/>
      <c r="IC110" s="34"/>
      <c r="ID110" s="119"/>
      <c r="IE110" s="34"/>
      <c r="IF110" s="32"/>
      <c r="IG110" s="32"/>
      <c r="IH110" s="124"/>
      <c r="II110" s="34"/>
      <c r="IJ110" s="33"/>
      <c r="IK110" s="33"/>
      <c r="IL110" s="124"/>
      <c r="IM110" s="33"/>
      <c r="IN110" s="33"/>
      <c r="IO110" s="33"/>
      <c r="IP110" s="124"/>
      <c r="IQ110" s="45"/>
      <c r="IR110" s="46"/>
      <c r="IS110" s="33"/>
      <c r="IT110" s="127"/>
      <c r="IU110" s="33"/>
      <c r="IV110" s="33"/>
      <c r="IW110" s="33"/>
      <c r="IX110" s="124"/>
      <c r="IY110" s="34"/>
      <c r="IZ110" s="33"/>
      <c r="JA110" s="33"/>
      <c r="JB110" s="127"/>
      <c r="JC110" s="34"/>
      <c r="JD110" s="34"/>
      <c r="JE110" s="34"/>
      <c r="JF110" s="124"/>
      <c r="JG110" s="34"/>
      <c r="JH110" s="34"/>
      <c r="JI110" s="33"/>
      <c r="JJ110" s="127"/>
      <c r="JK110" s="34"/>
      <c r="JL110" s="34"/>
      <c r="JM110" s="34"/>
      <c r="JN110" s="127"/>
      <c r="JO110" s="34"/>
      <c r="JP110" s="34"/>
      <c r="JQ110" s="34"/>
      <c r="JR110" s="119"/>
      <c r="JS110" s="33"/>
      <c r="JT110" s="33"/>
      <c r="JU110" s="33"/>
      <c r="JV110" s="127"/>
      <c r="JW110" s="34"/>
      <c r="JX110" s="33"/>
      <c r="JY110" s="33"/>
      <c r="JZ110" s="127"/>
      <c r="KA110" s="34"/>
      <c r="KB110" s="32"/>
      <c r="KC110" s="32"/>
      <c r="KD110" s="127"/>
      <c r="KE110" s="50"/>
      <c r="KF110" s="50"/>
      <c r="KG110" s="50"/>
      <c r="KH110" s="127"/>
      <c r="KI110" s="34"/>
      <c r="KJ110" s="34"/>
      <c r="KK110" s="34"/>
      <c r="KL110" s="127"/>
      <c r="KM110" s="34"/>
      <c r="KN110" s="36"/>
      <c r="KO110" s="32"/>
      <c r="KP110" s="127"/>
      <c r="KQ110" s="50"/>
      <c r="KR110" s="50"/>
      <c r="KS110" s="50"/>
      <c r="KT110" s="127"/>
      <c r="KU110" s="50"/>
      <c r="KV110" s="50"/>
      <c r="KW110" s="50"/>
      <c r="KX110" s="127"/>
      <c r="KY110" s="34"/>
      <c r="KZ110" s="34"/>
      <c r="LA110" s="33"/>
      <c r="LB110" s="127"/>
      <c r="LC110" s="34"/>
      <c r="LD110" s="39"/>
      <c r="LE110" s="34"/>
      <c r="LF110" s="127"/>
      <c r="LG110" s="34"/>
      <c r="LH110" s="34"/>
      <c r="LI110" s="33"/>
      <c r="LJ110" s="127"/>
      <c r="LK110" s="34"/>
      <c r="LL110" s="33"/>
      <c r="LM110" s="32"/>
      <c r="LN110" s="127"/>
      <c r="LO110" s="34"/>
      <c r="LP110" s="33"/>
      <c r="LQ110" s="33"/>
      <c r="LR110" s="127"/>
      <c r="LS110" s="50"/>
      <c r="LT110" s="50"/>
      <c r="LU110" s="50"/>
      <c r="LV110" s="127"/>
      <c r="LW110" s="50"/>
      <c r="LX110" s="50"/>
      <c r="LY110" s="50"/>
      <c r="LZ110" s="127"/>
      <c r="MA110" s="34"/>
      <c r="MB110" s="34"/>
      <c r="MC110" s="34"/>
      <c r="MD110" s="127"/>
      <c r="ME110" s="40"/>
      <c r="MF110" s="50"/>
      <c r="MG110" s="50"/>
      <c r="MH110" s="127"/>
      <c r="MI110" s="40"/>
      <c r="MJ110" s="50"/>
      <c r="MK110" s="50"/>
      <c r="ML110" s="127"/>
      <c r="MM110" s="34"/>
      <c r="MN110" s="34"/>
      <c r="MO110" s="34"/>
      <c r="MP110" s="127"/>
      <c r="MQ110" s="33"/>
      <c r="MR110" s="33"/>
      <c r="MS110" s="33"/>
      <c r="MT110" s="127"/>
      <c r="MU110" s="34"/>
      <c r="MV110" s="34"/>
      <c r="MW110" s="34"/>
      <c r="MX110" s="124"/>
      <c r="MY110" s="34"/>
      <c r="MZ110" s="33"/>
      <c r="NA110" s="33"/>
      <c r="NB110" s="124"/>
      <c r="NC110" s="52">
        <f t="shared" si="10"/>
        <v>138300</v>
      </c>
      <c r="ND110" s="52">
        <f t="shared" si="10"/>
        <v>138300</v>
      </c>
      <c r="NE110" s="52">
        <f t="shared" si="10"/>
        <v>90182.04</v>
      </c>
      <c r="NF110" s="53"/>
      <c r="NG110" s="33"/>
      <c r="NH110" s="33"/>
      <c r="NI110" s="127"/>
      <c r="NJ110" s="34"/>
      <c r="NK110" s="33"/>
      <c r="NL110" s="33"/>
      <c r="NM110" s="127"/>
      <c r="NN110" s="33"/>
      <c r="NO110" s="33"/>
      <c r="NP110" s="33"/>
      <c r="NQ110" s="127"/>
      <c r="NR110" s="34"/>
      <c r="NS110" s="34"/>
      <c r="NT110" s="34"/>
      <c r="NU110" s="127"/>
      <c r="NV110" s="34"/>
      <c r="NW110" s="33"/>
      <c r="NX110" s="33"/>
      <c r="NY110" s="127"/>
      <c r="NZ110" s="34"/>
      <c r="OA110" s="34"/>
      <c r="OB110" s="33"/>
      <c r="OC110" s="127"/>
      <c r="OD110" s="34"/>
      <c r="OE110" s="34"/>
      <c r="OF110" s="33"/>
      <c r="OG110" s="127"/>
      <c r="OH110" s="34"/>
      <c r="OI110" s="34"/>
      <c r="OJ110" s="33"/>
      <c r="OK110" s="127"/>
      <c r="OL110" s="34"/>
      <c r="OM110" s="34"/>
      <c r="ON110" s="32"/>
      <c r="OO110" s="127"/>
      <c r="OP110" s="34"/>
      <c r="OQ110" s="34"/>
      <c r="OR110" s="34"/>
      <c r="OS110" s="127"/>
      <c r="OT110" s="34"/>
      <c r="OU110" s="34"/>
      <c r="OV110" s="32"/>
      <c r="OW110" s="127"/>
      <c r="OX110" s="34"/>
      <c r="OY110" s="34"/>
      <c r="OZ110" s="33"/>
      <c r="PA110" s="127"/>
      <c r="PB110" s="34"/>
      <c r="PC110" s="34"/>
      <c r="PD110" s="33"/>
      <c r="PE110" s="127"/>
      <c r="PF110" s="34"/>
      <c r="PG110" s="34"/>
      <c r="PH110" s="33"/>
      <c r="PI110" s="127"/>
      <c r="PJ110" s="34"/>
      <c r="PK110" s="33"/>
      <c r="PL110" s="32"/>
      <c r="PM110" s="127"/>
      <c r="PN110" s="34"/>
      <c r="PO110" s="33"/>
      <c r="PP110" s="33"/>
      <c r="PQ110" s="127"/>
      <c r="PR110" s="34">
        <v>138300</v>
      </c>
      <c r="PS110" s="34">
        <v>138300</v>
      </c>
      <c r="PT110" s="34">
        <v>90182.04</v>
      </c>
      <c r="PU110" s="127"/>
      <c r="PV110" s="34"/>
      <c r="PW110" s="34"/>
      <c r="PX110" s="33"/>
      <c r="PY110" s="124"/>
      <c r="PZ110" s="55">
        <f t="shared" si="11"/>
        <v>0</v>
      </c>
      <c r="QA110" s="55">
        <f t="shared" si="11"/>
        <v>0</v>
      </c>
      <c r="QB110" s="55">
        <f t="shared" si="11"/>
        <v>0</v>
      </c>
      <c r="QC110" s="53"/>
      <c r="QD110" s="53"/>
      <c r="QE110" s="32"/>
      <c r="QF110" s="127"/>
      <c r="QG110" s="34"/>
      <c r="QH110" s="34"/>
      <c r="QI110" s="34"/>
      <c r="QJ110" s="124"/>
      <c r="QK110" s="56"/>
      <c r="QL110" s="63"/>
      <c r="QM110" s="32"/>
      <c r="QN110" s="127"/>
      <c r="QO110" s="50"/>
      <c r="QP110" s="50"/>
      <c r="QQ110" s="50"/>
      <c r="QR110" s="120"/>
      <c r="QS110" s="34"/>
      <c r="QT110" s="34"/>
      <c r="QU110" s="34"/>
      <c r="QV110" s="124"/>
      <c r="QW110" s="34"/>
      <c r="QX110" s="34"/>
      <c r="QY110" s="32"/>
      <c r="QZ110" s="124"/>
      <c r="RA110" s="53"/>
      <c r="RB110" s="53"/>
      <c r="RC110" s="53"/>
      <c r="RD110" s="120"/>
      <c r="RE110" s="40"/>
      <c r="RF110" s="40"/>
      <c r="RG110" s="40"/>
      <c r="RH110" s="120"/>
      <c r="RI110" s="40"/>
      <c r="RJ110" s="40"/>
      <c r="RK110" s="40"/>
      <c r="RL110" s="120"/>
      <c r="RM110" s="40"/>
      <c r="RN110" s="33"/>
      <c r="RO110" s="32"/>
      <c r="RP110" s="124"/>
      <c r="RQ110" s="34"/>
      <c r="RR110" s="34"/>
      <c r="RS110" s="32"/>
      <c r="RT110" s="124"/>
      <c r="RU110" s="40"/>
      <c r="RV110" s="40"/>
      <c r="RW110" s="40"/>
      <c r="RX110" s="120"/>
      <c r="RY110" s="40"/>
      <c r="RZ110" s="40"/>
      <c r="SA110" s="32"/>
      <c r="SB110" s="124"/>
      <c r="SC110" s="40"/>
      <c r="SD110" s="40"/>
      <c r="SE110" s="32"/>
      <c r="SF110" s="124"/>
      <c r="SG110" s="40"/>
      <c r="SH110" s="40"/>
      <c r="SI110" s="32"/>
      <c r="SJ110" s="119"/>
      <c r="SK110" s="58"/>
      <c r="SL110" s="58"/>
      <c r="SM110" s="58"/>
      <c r="SN110" s="59"/>
      <c r="SO110" s="59"/>
      <c r="SP110" s="58"/>
      <c r="SQ110" s="58"/>
      <c r="SR110" s="58"/>
      <c r="SS110" s="58"/>
      <c r="ST110" s="58"/>
      <c r="SU110" s="58"/>
      <c r="SV110" s="58"/>
      <c r="SW110" s="58"/>
      <c r="SX110" s="58"/>
      <c r="SY110" s="58"/>
      <c r="SZ110" s="58"/>
      <c r="TA110" s="58"/>
      <c r="TB110" s="58"/>
      <c r="TC110" s="58"/>
      <c r="TD110" s="59"/>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5"/>
      <c r="WI110" s="5"/>
      <c r="WJ110" s="5"/>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row>
    <row r="111" spans="1:909" x14ac:dyDescent="0.25">
      <c r="A111" s="17" t="s">
        <v>466</v>
      </c>
      <c r="B111" s="30">
        <f t="shared" si="12"/>
        <v>301643078.47999996</v>
      </c>
      <c r="C111" s="30">
        <f t="shared" si="12"/>
        <v>301643078.48000002</v>
      </c>
      <c r="D111" s="30">
        <f t="shared" si="12"/>
        <v>191985852.66</v>
      </c>
      <c r="E111" s="31">
        <f t="shared" si="8"/>
        <v>103138057.81</v>
      </c>
      <c r="F111" s="31">
        <f t="shared" si="8"/>
        <v>103138057.81</v>
      </c>
      <c r="G111" s="31">
        <f t="shared" si="8"/>
        <v>76582153.810000002</v>
      </c>
      <c r="H111" s="36">
        <v>71333200</v>
      </c>
      <c r="I111" s="36">
        <v>71333200</v>
      </c>
      <c r="J111" s="33">
        <v>53499901</v>
      </c>
      <c r="K111" s="124"/>
      <c r="L111" s="34"/>
      <c r="M111" s="34"/>
      <c r="N111" s="34"/>
      <c r="O111" s="124"/>
      <c r="P111" s="36">
        <v>31804857.809999999</v>
      </c>
      <c r="Q111" s="36">
        <v>31804857.809999999</v>
      </c>
      <c r="R111" s="60">
        <v>23082252.809999999</v>
      </c>
      <c r="S111" s="124"/>
      <c r="T111" s="34"/>
      <c r="U111" s="34"/>
      <c r="V111" s="34"/>
      <c r="W111" s="124"/>
      <c r="X111" s="38">
        <f t="shared" si="9"/>
        <v>85750733.959999993</v>
      </c>
      <c r="Y111" s="38">
        <f t="shared" si="9"/>
        <v>67792477.439999998</v>
      </c>
      <c r="Z111" s="38">
        <f t="shared" si="9"/>
        <v>15106432.16</v>
      </c>
      <c r="AA111" s="32"/>
      <c r="AB111" s="33"/>
      <c r="AC111" s="33"/>
      <c r="AD111" s="124"/>
      <c r="AE111" s="34"/>
      <c r="AF111" s="33"/>
      <c r="AG111" s="33"/>
      <c r="AH111" s="124"/>
      <c r="AI111" s="33">
        <v>536364</v>
      </c>
      <c r="AJ111" s="33">
        <v>536364</v>
      </c>
      <c r="AK111" s="33">
        <v>536364</v>
      </c>
      <c r="AL111" s="124"/>
      <c r="AM111" s="33"/>
      <c r="AN111" s="33"/>
      <c r="AO111" s="33"/>
      <c r="AP111" s="124"/>
      <c r="AQ111" s="34"/>
      <c r="AR111" s="34"/>
      <c r="AS111" s="34"/>
      <c r="AT111" s="124"/>
      <c r="AU111" s="33">
        <v>32666994.5</v>
      </c>
      <c r="AV111" s="33">
        <v>32666994.5</v>
      </c>
      <c r="AW111" s="33">
        <v>0</v>
      </c>
      <c r="AX111" s="124"/>
      <c r="AY111" s="34"/>
      <c r="AZ111" s="34"/>
      <c r="BA111" s="34"/>
      <c r="BB111" s="124"/>
      <c r="BC111" s="33">
        <v>3300000</v>
      </c>
      <c r="BD111" s="33">
        <v>3300000</v>
      </c>
      <c r="BE111" s="33">
        <v>0</v>
      </c>
      <c r="BF111" s="124"/>
      <c r="BG111" s="33"/>
      <c r="BH111" s="33"/>
      <c r="BI111" s="33"/>
      <c r="BJ111" s="124"/>
      <c r="BK111" s="34">
        <v>1370850</v>
      </c>
      <c r="BL111" s="34">
        <v>1370850</v>
      </c>
      <c r="BM111" s="34">
        <v>335865.73</v>
      </c>
      <c r="BN111" s="124"/>
      <c r="BO111" s="33">
        <v>8000000</v>
      </c>
      <c r="BP111" s="33">
        <v>8000000</v>
      </c>
      <c r="BQ111" s="61">
        <v>1211735.68</v>
      </c>
      <c r="BR111" s="124"/>
      <c r="BS111" s="34">
        <v>4910655</v>
      </c>
      <c r="BT111" s="34">
        <v>4910655</v>
      </c>
      <c r="BU111" s="34">
        <v>3095854.15</v>
      </c>
      <c r="BV111" s="124"/>
      <c r="BW111" s="34">
        <v>357840</v>
      </c>
      <c r="BX111" s="34">
        <v>357840</v>
      </c>
      <c r="BY111" s="34">
        <v>357840</v>
      </c>
      <c r="BZ111" s="124"/>
      <c r="CA111" s="34"/>
      <c r="CB111" s="34"/>
      <c r="CC111" s="34"/>
      <c r="CD111" s="124"/>
      <c r="CE111" s="62"/>
      <c r="CF111" s="62"/>
      <c r="CG111" s="33"/>
      <c r="CH111" s="124"/>
      <c r="CI111" s="33"/>
      <c r="CJ111" s="33"/>
      <c r="CK111" s="33"/>
      <c r="CL111" s="124"/>
      <c r="CM111" s="34"/>
      <c r="CN111" s="34"/>
      <c r="CO111" s="34"/>
      <c r="CP111" s="119"/>
      <c r="CQ111" s="34"/>
      <c r="CR111" s="34"/>
      <c r="CS111" s="34"/>
      <c r="CT111" s="119"/>
      <c r="CU111" s="34">
        <v>1058905</v>
      </c>
      <c r="CV111" s="33">
        <v>1058905</v>
      </c>
      <c r="CW111" s="33">
        <v>794178.75</v>
      </c>
      <c r="CX111" s="124"/>
      <c r="CY111" s="41"/>
      <c r="CZ111" s="41"/>
      <c r="DA111" s="33"/>
      <c r="DB111" s="124"/>
      <c r="DC111" s="34">
        <v>6748111.4900000002</v>
      </c>
      <c r="DD111" s="33">
        <v>6748111.4900000002</v>
      </c>
      <c r="DE111" s="32">
        <v>6748111.4800000004</v>
      </c>
      <c r="DF111" s="124"/>
      <c r="DG111" s="34"/>
      <c r="DH111" s="33"/>
      <c r="DI111" s="32"/>
      <c r="DJ111" s="124"/>
      <c r="DK111" s="34"/>
      <c r="DL111" s="33"/>
      <c r="DM111" s="32"/>
      <c r="DN111" s="124"/>
      <c r="DO111" s="33">
        <v>124505.24</v>
      </c>
      <c r="DP111" s="33">
        <v>124505.24</v>
      </c>
      <c r="DQ111" s="32">
        <v>0</v>
      </c>
      <c r="DR111" s="124"/>
      <c r="DS111" s="34"/>
      <c r="DT111" s="34"/>
      <c r="DU111" s="34"/>
      <c r="DV111" s="120"/>
      <c r="DW111" s="33"/>
      <c r="DX111" s="33"/>
      <c r="DY111" s="33"/>
      <c r="DZ111" s="124"/>
      <c r="EA111" s="33">
        <v>2500000</v>
      </c>
      <c r="EB111" s="33">
        <v>2500000</v>
      </c>
      <c r="EC111" s="33">
        <v>0</v>
      </c>
      <c r="ED111" s="124"/>
      <c r="EE111" s="33"/>
      <c r="EF111" s="33"/>
      <c r="EG111" s="33"/>
      <c r="EH111" s="124"/>
      <c r="EI111" s="32"/>
      <c r="EJ111" s="32"/>
      <c r="EK111" s="32"/>
      <c r="EL111" s="124"/>
      <c r="EM111" s="34"/>
      <c r="EN111" s="34"/>
      <c r="EO111" s="34"/>
      <c r="EP111" s="124"/>
      <c r="EQ111" s="34"/>
      <c r="ER111" s="34"/>
      <c r="ES111" s="34"/>
      <c r="ET111" s="120"/>
      <c r="EU111" s="33"/>
      <c r="EV111" s="33"/>
      <c r="EW111" s="33"/>
      <c r="EX111" s="124"/>
      <c r="EY111" s="34"/>
      <c r="EZ111" s="34"/>
      <c r="FA111" s="34"/>
      <c r="FB111" s="124"/>
      <c r="FC111" s="33"/>
      <c r="FD111" s="33"/>
      <c r="FE111" s="32"/>
      <c r="FF111" s="124"/>
      <c r="FG111" s="40"/>
      <c r="FH111" s="40"/>
      <c r="FI111" s="40"/>
      <c r="FJ111" s="124"/>
      <c r="FK111" s="40"/>
      <c r="FL111" s="40"/>
      <c r="FM111" s="40"/>
      <c r="FN111" s="124"/>
      <c r="FO111" s="33">
        <v>1455375.87</v>
      </c>
      <c r="FP111" s="33">
        <v>1455375.87</v>
      </c>
      <c r="FQ111" s="32">
        <v>559759.94999999995</v>
      </c>
      <c r="FR111" s="124"/>
      <c r="FS111" s="33"/>
      <c r="FT111" s="33"/>
      <c r="FU111" s="33"/>
      <c r="FV111" s="124"/>
      <c r="FW111" s="34"/>
      <c r="FX111" s="34"/>
      <c r="FY111" s="39"/>
      <c r="FZ111" s="124"/>
      <c r="GA111" s="33"/>
      <c r="GB111" s="33"/>
      <c r="GC111" s="32"/>
      <c r="GD111" s="124"/>
      <c r="GE111" s="32"/>
      <c r="GF111" s="32"/>
      <c r="GG111" s="32"/>
      <c r="GH111" s="124"/>
      <c r="GI111" s="62"/>
      <c r="GJ111" s="62"/>
      <c r="GK111" s="32"/>
      <c r="GL111" s="130"/>
      <c r="GM111" s="33"/>
      <c r="GN111" s="33"/>
      <c r="GO111" s="33"/>
      <c r="GP111" s="124"/>
      <c r="GQ111" s="40"/>
      <c r="GR111" s="37"/>
      <c r="GS111" s="32"/>
      <c r="GT111" s="124"/>
      <c r="GU111" s="45"/>
      <c r="GV111" s="46"/>
      <c r="GW111" s="32"/>
      <c r="GX111" s="130"/>
      <c r="GY111" s="33"/>
      <c r="GZ111" s="33"/>
      <c r="HA111" s="33"/>
      <c r="HB111" s="130"/>
      <c r="HC111" s="34"/>
      <c r="HD111" s="34"/>
      <c r="HE111" s="34"/>
      <c r="HF111" s="124"/>
      <c r="HG111" s="33"/>
      <c r="HH111" s="33"/>
      <c r="HI111" s="33"/>
      <c r="HJ111" s="124"/>
      <c r="HK111" s="33">
        <v>16722.419999999998</v>
      </c>
      <c r="HL111" s="33">
        <v>16722.419999999998</v>
      </c>
      <c r="HM111" s="32">
        <v>16722.419999999998</v>
      </c>
      <c r="HN111" s="124"/>
      <c r="HO111" s="32"/>
      <c r="HP111" s="32"/>
      <c r="HQ111" s="32"/>
      <c r="HR111" s="124"/>
      <c r="HS111" s="34"/>
      <c r="HT111" s="33"/>
      <c r="HU111" s="32"/>
      <c r="HV111" s="124"/>
      <c r="HW111" s="34"/>
      <c r="HX111" s="34"/>
      <c r="HY111" s="34"/>
      <c r="HZ111" s="124"/>
      <c r="IA111" s="34"/>
      <c r="IB111" s="34"/>
      <c r="IC111" s="34"/>
      <c r="ID111" s="119"/>
      <c r="IE111" s="34"/>
      <c r="IF111" s="32"/>
      <c r="IG111" s="32"/>
      <c r="IH111" s="124"/>
      <c r="II111" s="34"/>
      <c r="IJ111" s="74"/>
      <c r="IK111" s="33"/>
      <c r="IL111" s="124"/>
      <c r="IM111" s="33">
        <v>1250000</v>
      </c>
      <c r="IN111" s="33">
        <v>1250000</v>
      </c>
      <c r="IO111" s="33">
        <v>1250000</v>
      </c>
      <c r="IP111" s="124"/>
      <c r="IQ111" s="45"/>
      <c r="IR111" s="46"/>
      <c r="IS111" s="33"/>
      <c r="IT111" s="127"/>
      <c r="IU111" s="33"/>
      <c r="IV111" s="33"/>
      <c r="IW111" s="33"/>
      <c r="IX111" s="124"/>
      <c r="IY111" s="34"/>
      <c r="IZ111" s="69"/>
      <c r="JA111" s="33"/>
      <c r="JB111" s="127"/>
      <c r="JC111" s="34"/>
      <c r="JD111" s="34"/>
      <c r="JE111" s="34"/>
      <c r="JF111" s="124"/>
      <c r="JG111" s="34">
        <v>200000</v>
      </c>
      <c r="JH111" s="34">
        <v>200000</v>
      </c>
      <c r="JI111" s="33">
        <v>200000</v>
      </c>
      <c r="JJ111" s="127"/>
      <c r="JK111" s="34"/>
      <c r="JL111" s="34"/>
      <c r="JM111" s="34"/>
      <c r="JN111" s="127"/>
      <c r="JO111" s="34"/>
      <c r="JP111" s="34"/>
      <c r="JQ111" s="34"/>
      <c r="JR111" s="119"/>
      <c r="JS111" s="33"/>
      <c r="JT111" s="33"/>
      <c r="JU111" s="33"/>
      <c r="JV111" s="127"/>
      <c r="JW111" s="34"/>
      <c r="JX111" s="33"/>
      <c r="JY111" s="33"/>
      <c r="JZ111" s="127"/>
      <c r="KA111" s="34"/>
      <c r="KB111" s="32"/>
      <c r="KC111" s="32"/>
      <c r="KD111" s="127"/>
      <c r="KE111" s="50"/>
      <c r="KF111" s="50"/>
      <c r="KG111" s="50"/>
      <c r="KH111" s="127"/>
      <c r="KI111" s="34"/>
      <c r="KJ111" s="34"/>
      <c r="KK111" s="34"/>
      <c r="KL111" s="127"/>
      <c r="KM111" s="34"/>
      <c r="KN111" s="36"/>
      <c r="KO111" s="32"/>
      <c r="KP111" s="127"/>
      <c r="KQ111" s="50"/>
      <c r="KR111" s="50"/>
      <c r="KS111" s="50"/>
      <c r="KT111" s="127"/>
      <c r="KU111" s="50"/>
      <c r="KV111" s="50"/>
      <c r="KW111" s="50"/>
      <c r="KX111" s="127"/>
      <c r="KY111" s="34">
        <v>2416848.6800000002</v>
      </c>
      <c r="KZ111" s="34">
        <v>2416848.6800000002</v>
      </c>
      <c r="LA111" s="33">
        <v>0</v>
      </c>
      <c r="LB111" s="127"/>
      <c r="LC111" s="34"/>
      <c r="LD111" s="39"/>
      <c r="LE111" s="34"/>
      <c r="LF111" s="127"/>
      <c r="LG111" s="34">
        <v>879305.24</v>
      </c>
      <c r="LH111" s="34">
        <v>879305.24</v>
      </c>
      <c r="LI111" s="33">
        <v>0</v>
      </c>
      <c r="LJ111" s="127"/>
      <c r="LK111" s="34"/>
      <c r="LL111" s="33"/>
      <c r="LM111" s="32"/>
      <c r="LN111" s="127"/>
      <c r="LO111" s="34"/>
      <c r="LP111" s="33"/>
      <c r="LQ111" s="33"/>
      <c r="LR111" s="127"/>
      <c r="LS111" s="50"/>
      <c r="LT111" s="50"/>
      <c r="LU111" s="50"/>
      <c r="LV111" s="127"/>
      <c r="LW111" s="50"/>
      <c r="LX111" s="50"/>
      <c r="LY111" s="50"/>
      <c r="LZ111" s="127"/>
      <c r="MA111" s="34"/>
      <c r="MB111" s="34"/>
      <c r="MC111" s="34"/>
      <c r="MD111" s="127"/>
      <c r="ME111" s="40"/>
      <c r="MF111" s="50"/>
      <c r="MG111" s="50"/>
      <c r="MH111" s="127"/>
      <c r="MI111" s="40"/>
      <c r="MJ111" s="50"/>
      <c r="MK111" s="50"/>
      <c r="ML111" s="127"/>
      <c r="MM111" s="34"/>
      <c r="MN111" s="34"/>
      <c r="MO111" s="34"/>
      <c r="MP111" s="127"/>
      <c r="MQ111" s="33"/>
      <c r="MR111" s="33"/>
      <c r="MS111" s="33"/>
      <c r="MT111" s="127"/>
      <c r="MU111" s="34">
        <v>17958256.52</v>
      </c>
      <c r="MV111" s="34"/>
      <c r="MW111" s="34"/>
      <c r="MX111" s="124"/>
      <c r="MY111" s="34"/>
      <c r="MZ111" s="33"/>
      <c r="NA111" s="33"/>
      <c r="NB111" s="124"/>
      <c r="NC111" s="52">
        <f t="shared" si="10"/>
        <v>104407916.81</v>
      </c>
      <c r="ND111" s="52">
        <f t="shared" si="10"/>
        <v>104407916.81</v>
      </c>
      <c r="NE111" s="52">
        <f t="shared" si="10"/>
        <v>75041670.039999992</v>
      </c>
      <c r="NF111" s="53">
        <v>70208050.25</v>
      </c>
      <c r="NG111" s="33">
        <v>70208050.25</v>
      </c>
      <c r="NH111" s="33">
        <v>51127171</v>
      </c>
      <c r="NI111" s="127"/>
      <c r="NJ111" s="34"/>
      <c r="NK111" s="33"/>
      <c r="NL111" s="33"/>
      <c r="NM111" s="127"/>
      <c r="NN111" s="33">
        <v>24260276</v>
      </c>
      <c r="NO111" s="33">
        <v>24260276</v>
      </c>
      <c r="NP111" s="33">
        <v>17621623</v>
      </c>
      <c r="NQ111" s="127"/>
      <c r="NR111" s="34">
        <v>2952936</v>
      </c>
      <c r="NS111" s="34">
        <v>2952936</v>
      </c>
      <c r="NT111" s="34">
        <v>2214702</v>
      </c>
      <c r="NU111" s="127"/>
      <c r="NV111" s="34"/>
      <c r="NW111" s="33"/>
      <c r="NX111" s="33"/>
      <c r="NY111" s="127"/>
      <c r="NZ111" s="34">
        <v>945285</v>
      </c>
      <c r="OA111" s="34">
        <v>945285</v>
      </c>
      <c r="OB111" s="33">
        <v>322620.15999999997</v>
      </c>
      <c r="OC111" s="127"/>
      <c r="OD111" s="34"/>
      <c r="OE111" s="34"/>
      <c r="OF111" s="33"/>
      <c r="OG111" s="127"/>
      <c r="OH111" s="34">
        <v>208236</v>
      </c>
      <c r="OI111" s="34">
        <v>208236</v>
      </c>
      <c r="OJ111" s="33">
        <v>156177</v>
      </c>
      <c r="OK111" s="127"/>
      <c r="OL111" s="34">
        <v>401300</v>
      </c>
      <c r="OM111" s="34">
        <v>401300</v>
      </c>
      <c r="ON111" s="32">
        <v>87540.11</v>
      </c>
      <c r="OO111" s="127"/>
      <c r="OP111" s="34">
        <v>1440000</v>
      </c>
      <c r="OQ111" s="34">
        <v>1440000</v>
      </c>
      <c r="OR111" s="34">
        <v>1430000</v>
      </c>
      <c r="OS111" s="127"/>
      <c r="OT111" s="34">
        <v>3128221.04</v>
      </c>
      <c r="OU111" s="34">
        <v>3128221.04</v>
      </c>
      <c r="OV111" s="32">
        <v>1607354.71</v>
      </c>
      <c r="OW111" s="127"/>
      <c r="OX111" s="34">
        <v>29820</v>
      </c>
      <c r="OY111" s="34">
        <v>29820</v>
      </c>
      <c r="OZ111" s="33">
        <v>29820</v>
      </c>
      <c r="PA111" s="127"/>
      <c r="PB111" s="34">
        <v>5981.4</v>
      </c>
      <c r="PC111" s="34">
        <v>5981.4</v>
      </c>
      <c r="PD111" s="33">
        <v>5981.4</v>
      </c>
      <c r="PE111" s="127"/>
      <c r="PF111" s="34">
        <v>658928.81999999995</v>
      </c>
      <c r="PG111" s="34">
        <v>658928.81999999995</v>
      </c>
      <c r="PH111" s="33">
        <v>438680.66</v>
      </c>
      <c r="PI111" s="127"/>
      <c r="PJ111" s="34">
        <v>121500</v>
      </c>
      <c r="PK111" s="33">
        <v>121500</v>
      </c>
      <c r="PL111" s="32">
        <v>0</v>
      </c>
      <c r="PM111" s="127"/>
      <c r="PN111" s="34">
        <v>47382.3</v>
      </c>
      <c r="PO111" s="33">
        <v>47382.3</v>
      </c>
      <c r="PP111" s="33">
        <v>0</v>
      </c>
      <c r="PQ111" s="127"/>
      <c r="PR111" s="34"/>
      <c r="PS111" s="34"/>
      <c r="PT111" s="34"/>
      <c r="PU111" s="127"/>
      <c r="PV111" s="34">
        <v>0</v>
      </c>
      <c r="PW111" s="34">
        <v>0</v>
      </c>
      <c r="PX111" s="33">
        <v>0</v>
      </c>
      <c r="PY111" s="124"/>
      <c r="PZ111" s="55">
        <f t="shared" si="11"/>
        <v>8346369.9000000004</v>
      </c>
      <c r="QA111" s="55">
        <f t="shared" si="11"/>
        <v>26304626.420000002</v>
      </c>
      <c r="QB111" s="55">
        <f t="shared" si="11"/>
        <v>25255596.649999999</v>
      </c>
      <c r="QC111" s="53">
        <v>1141895.7</v>
      </c>
      <c r="QD111" s="53">
        <v>1141895.7</v>
      </c>
      <c r="QE111" s="32">
        <v>820585.23</v>
      </c>
      <c r="QF111" s="127"/>
      <c r="QG111" s="34"/>
      <c r="QH111" s="34"/>
      <c r="QI111" s="34"/>
      <c r="QJ111" s="124"/>
      <c r="QK111" s="56"/>
      <c r="QL111" s="63"/>
      <c r="QM111" s="32"/>
      <c r="QN111" s="127"/>
      <c r="QO111" s="50">
        <v>1269202</v>
      </c>
      <c r="QP111" s="50">
        <v>1269202</v>
      </c>
      <c r="QQ111" s="50">
        <v>704800</v>
      </c>
      <c r="QR111" s="120"/>
      <c r="QS111" s="34">
        <v>5728800</v>
      </c>
      <c r="QT111" s="34">
        <v>5728800</v>
      </c>
      <c r="QU111" s="34">
        <v>5728800</v>
      </c>
      <c r="QV111" s="124"/>
      <c r="QW111" s="34">
        <v>186472.2</v>
      </c>
      <c r="QX111" s="34">
        <v>186472.2</v>
      </c>
      <c r="QY111" s="32">
        <v>25054.9</v>
      </c>
      <c r="QZ111" s="124"/>
      <c r="RA111" s="53"/>
      <c r="RB111" s="53"/>
      <c r="RC111" s="53"/>
      <c r="RD111" s="120"/>
      <c r="RE111" s="40"/>
      <c r="RF111" s="40"/>
      <c r="RG111" s="40"/>
      <c r="RH111" s="120"/>
      <c r="RI111" s="40"/>
      <c r="RJ111" s="40"/>
      <c r="RK111" s="40"/>
      <c r="RL111" s="120"/>
      <c r="RM111" s="40"/>
      <c r="RN111" s="33"/>
      <c r="RO111" s="32"/>
      <c r="RP111" s="124"/>
      <c r="RQ111" s="34"/>
      <c r="RR111" s="34"/>
      <c r="RS111" s="32"/>
      <c r="RT111" s="124"/>
      <c r="RU111" s="40">
        <v>20000</v>
      </c>
      <c r="RV111" s="40">
        <v>20000</v>
      </c>
      <c r="RW111" s="40">
        <v>18100</v>
      </c>
      <c r="RX111" s="120"/>
      <c r="RY111" s="40"/>
      <c r="RZ111" s="40"/>
      <c r="SA111" s="32"/>
      <c r="SB111" s="124"/>
      <c r="SC111" s="40"/>
      <c r="SD111" s="40"/>
      <c r="SE111" s="32"/>
      <c r="SF111" s="124"/>
      <c r="SG111" s="40"/>
      <c r="SH111" s="40">
        <v>17958256.52</v>
      </c>
      <c r="SI111" s="32">
        <v>17958256.52</v>
      </c>
      <c r="SJ111" s="119"/>
      <c r="SK111" s="58"/>
      <c r="SL111" s="58"/>
      <c r="SM111" s="58"/>
      <c r="SN111" s="59"/>
      <c r="SO111" s="59"/>
      <c r="SP111" s="58"/>
      <c r="SQ111" s="58"/>
      <c r="SR111" s="58"/>
      <c r="SS111" s="58"/>
      <c r="ST111" s="58"/>
      <c r="SU111" s="58"/>
      <c r="SV111" s="58"/>
      <c r="SW111" s="58"/>
      <c r="SX111" s="58"/>
      <c r="SY111" s="58"/>
      <c r="SZ111" s="58"/>
      <c r="TA111" s="58"/>
      <c r="TB111" s="58"/>
      <c r="TC111" s="58"/>
      <c r="TD111" s="59"/>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5"/>
      <c r="WI111" s="5"/>
      <c r="WJ111" s="5"/>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row>
    <row r="112" spans="1:909" x14ac:dyDescent="0.25">
      <c r="A112" s="29" t="s">
        <v>467</v>
      </c>
      <c r="B112" s="30">
        <f t="shared" si="12"/>
        <v>35106776.590000004</v>
      </c>
      <c r="C112" s="30">
        <f t="shared" si="12"/>
        <v>34939082.789999999</v>
      </c>
      <c r="D112" s="30">
        <f t="shared" si="12"/>
        <v>23102426.84</v>
      </c>
      <c r="E112" s="31">
        <f t="shared" si="8"/>
        <v>14806278.91</v>
      </c>
      <c r="F112" s="31">
        <f t="shared" si="8"/>
        <v>14806278.91</v>
      </c>
      <c r="G112" s="31">
        <f t="shared" si="8"/>
        <v>11104713.91</v>
      </c>
      <c r="H112" s="36">
        <v>6111200</v>
      </c>
      <c r="I112" s="36">
        <v>6111200</v>
      </c>
      <c r="J112" s="33">
        <v>4583402</v>
      </c>
      <c r="K112" s="124"/>
      <c r="L112" s="34"/>
      <c r="M112" s="34"/>
      <c r="N112" s="34"/>
      <c r="O112" s="124"/>
      <c r="P112" s="36">
        <v>8695078.9100000001</v>
      </c>
      <c r="Q112" s="36">
        <v>8695078.9100000001</v>
      </c>
      <c r="R112" s="60">
        <v>6521311.9100000001</v>
      </c>
      <c r="S112" s="124"/>
      <c r="T112" s="34"/>
      <c r="U112" s="34"/>
      <c r="V112" s="34"/>
      <c r="W112" s="124"/>
      <c r="X112" s="38">
        <f t="shared" si="9"/>
        <v>19954747.68</v>
      </c>
      <c r="Y112" s="38">
        <f t="shared" si="9"/>
        <v>19787053.879999999</v>
      </c>
      <c r="Z112" s="38">
        <f t="shared" si="9"/>
        <v>11755097.18</v>
      </c>
      <c r="AA112" s="32"/>
      <c r="AB112" s="33"/>
      <c r="AC112" s="33"/>
      <c r="AD112" s="124"/>
      <c r="AE112" s="34"/>
      <c r="AF112" s="33"/>
      <c r="AG112" s="33"/>
      <c r="AH112" s="124"/>
      <c r="AI112" s="33"/>
      <c r="AJ112" s="33"/>
      <c r="AK112" s="33"/>
      <c r="AL112" s="124"/>
      <c r="AM112" s="33"/>
      <c r="AN112" s="33"/>
      <c r="AO112" s="33"/>
      <c r="AP112" s="124"/>
      <c r="AQ112" s="34"/>
      <c r="AR112" s="34"/>
      <c r="AS112" s="34"/>
      <c r="AT112" s="124"/>
      <c r="AU112" s="33"/>
      <c r="AV112" s="33"/>
      <c r="AW112" s="33"/>
      <c r="AX112" s="124"/>
      <c r="AY112" s="34"/>
      <c r="AZ112" s="34"/>
      <c r="BA112" s="34"/>
      <c r="BB112" s="124"/>
      <c r="BC112" s="33"/>
      <c r="BD112" s="33"/>
      <c r="BE112" s="33"/>
      <c r="BF112" s="124"/>
      <c r="BG112" s="33"/>
      <c r="BH112" s="33"/>
      <c r="BI112" s="33"/>
      <c r="BJ112" s="124"/>
      <c r="BK112" s="34"/>
      <c r="BL112" s="34"/>
      <c r="BM112" s="34"/>
      <c r="BN112" s="124"/>
      <c r="BO112" s="33"/>
      <c r="BP112" s="33"/>
      <c r="BQ112" s="61"/>
      <c r="BR112" s="124"/>
      <c r="BS112" s="34"/>
      <c r="BT112" s="34"/>
      <c r="BU112" s="34"/>
      <c r="BV112" s="124"/>
      <c r="BW112" s="34"/>
      <c r="BX112" s="34"/>
      <c r="BY112" s="34"/>
      <c r="BZ112" s="124"/>
      <c r="CA112" s="34"/>
      <c r="CB112" s="34"/>
      <c r="CC112" s="34"/>
      <c r="CD112" s="124"/>
      <c r="CE112" s="33"/>
      <c r="CF112" s="33"/>
      <c r="CG112" s="33"/>
      <c r="CH112" s="124"/>
      <c r="CI112" s="33"/>
      <c r="CJ112" s="33"/>
      <c r="CK112" s="33"/>
      <c r="CL112" s="124"/>
      <c r="CM112" s="34"/>
      <c r="CN112" s="34"/>
      <c r="CO112" s="34"/>
      <c r="CP112" s="119"/>
      <c r="CQ112" s="34"/>
      <c r="CR112" s="34"/>
      <c r="CS112" s="34"/>
      <c r="CT112" s="119"/>
      <c r="CU112" s="34"/>
      <c r="CV112" s="33"/>
      <c r="CW112" s="33"/>
      <c r="CX112" s="124"/>
      <c r="CY112" s="41"/>
      <c r="CZ112" s="41"/>
      <c r="DA112" s="33"/>
      <c r="DB112" s="124"/>
      <c r="DC112" s="34">
        <v>6007715.0599999996</v>
      </c>
      <c r="DD112" s="33">
        <v>6007715.0599999996</v>
      </c>
      <c r="DE112" s="32">
        <v>6007715.0499999998</v>
      </c>
      <c r="DF112" s="124"/>
      <c r="DG112" s="34">
        <v>2694000</v>
      </c>
      <c r="DH112" s="33">
        <v>2694000</v>
      </c>
      <c r="DI112" s="32"/>
      <c r="DJ112" s="124"/>
      <c r="DK112" s="34"/>
      <c r="DL112" s="33"/>
      <c r="DM112" s="32"/>
      <c r="DN112" s="124"/>
      <c r="DO112" s="33"/>
      <c r="DP112" s="33"/>
      <c r="DQ112" s="32"/>
      <c r="DR112" s="124"/>
      <c r="DS112" s="34"/>
      <c r="DT112" s="34"/>
      <c r="DU112" s="34"/>
      <c r="DV112" s="120"/>
      <c r="DW112" s="33"/>
      <c r="DX112" s="33"/>
      <c r="DY112" s="33"/>
      <c r="DZ112" s="124"/>
      <c r="EA112" s="33"/>
      <c r="EB112" s="33"/>
      <c r="EC112" s="33"/>
      <c r="ED112" s="124"/>
      <c r="EE112" s="33"/>
      <c r="EF112" s="33"/>
      <c r="EG112" s="33"/>
      <c r="EH112" s="124"/>
      <c r="EI112" s="32"/>
      <c r="EJ112" s="32"/>
      <c r="EK112" s="32"/>
      <c r="EL112" s="124"/>
      <c r="EM112" s="34">
        <v>4000000</v>
      </c>
      <c r="EN112" s="34">
        <f>4000000-167693.8</f>
        <v>3832306.2</v>
      </c>
      <c r="EO112" s="34">
        <v>3704589.11</v>
      </c>
      <c r="EP112" s="124"/>
      <c r="EQ112" s="34"/>
      <c r="ER112" s="34"/>
      <c r="ES112" s="34"/>
      <c r="ET112" s="120"/>
      <c r="EU112" s="33">
        <v>824695.91</v>
      </c>
      <c r="EV112" s="33">
        <v>824695.91</v>
      </c>
      <c r="EW112" s="33">
        <v>824695.91</v>
      </c>
      <c r="EX112" s="124"/>
      <c r="EY112" s="34"/>
      <c r="EZ112" s="34"/>
      <c r="FA112" s="34"/>
      <c r="FB112" s="124"/>
      <c r="FC112" s="33"/>
      <c r="FD112" s="33"/>
      <c r="FE112" s="32"/>
      <c r="FF112" s="124"/>
      <c r="FG112" s="40"/>
      <c r="FH112" s="40"/>
      <c r="FI112" s="40"/>
      <c r="FJ112" s="124"/>
      <c r="FK112" s="40"/>
      <c r="FL112" s="40"/>
      <c r="FM112" s="40"/>
      <c r="FN112" s="124"/>
      <c r="FO112" s="33"/>
      <c r="FP112" s="33"/>
      <c r="FQ112" s="32"/>
      <c r="FR112" s="124"/>
      <c r="FS112" s="33"/>
      <c r="FT112" s="33"/>
      <c r="FU112" s="33"/>
      <c r="FV112" s="124"/>
      <c r="FW112" s="34"/>
      <c r="FX112" s="34"/>
      <c r="FY112" s="39"/>
      <c r="FZ112" s="124"/>
      <c r="GA112" s="33">
        <v>4677569.72</v>
      </c>
      <c r="GB112" s="33">
        <v>4677569.72</v>
      </c>
      <c r="GC112" s="32">
        <v>0</v>
      </c>
      <c r="GD112" s="124"/>
      <c r="GE112" s="32"/>
      <c r="GF112" s="32"/>
      <c r="GG112" s="32"/>
      <c r="GH112" s="124"/>
      <c r="GI112" s="32"/>
      <c r="GJ112" s="32"/>
      <c r="GK112" s="32"/>
      <c r="GL112" s="130"/>
      <c r="GM112" s="33"/>
      <c r="GN112" s="33"/>
      <c r="GO112" s="33"/>
      <c r="GP112" s="124"/>
      <c r="GQ112" s="40"/>
      <c r="GR112" s="37"/>
      <c r="GS112" s="32"/>
      <c r="GT112" s="124"/>
      <c r="GU112" s="45"/>
      <c r="GV112" s="46"/>
      <c r="GW112" s="32"/>
      <c r="GX112" s="130"/>
      <c r="GY112" s="33"/>
      <c r="GZ112" s="33"/>
      <c r="HA112" s="33"/>
      <c r="HB112" s="130"/>
      <c r="HC112" s="34"/>
      <c r="HD112" s="34"/>
      <c r="HE112" s="34"/>
      <c r="HF112" s="124"/>
      <c r="HG112" s="33"/>
      <c r="HH112" s="33"/>
      <c r="HI112" s="33"/>
      <c r="HJ112" s="124"/>
      <c r="HK112" s="33">
        <v>14443.37</v>
      </c>
      <c r="HL112" s="33">
        <v>14443.37</v>
      </c>
      <c r="HM112" s="32">
        <v>14443.37</v>
      </c>
      <c r="HN112" s="124"/>
      <c r="HO112" s="32"/>
      <c r="HP112" s="32"/>
      <c r="HQ112" s="32"/>
      <c r="HR112" s="124"/>
      <c r="HS112" s="34"/>
      <c r="HT112" s="33"/>
      <c r="HU112" s="32"/>
      <c r="HV112" s="124"/>
      <c r="HW112" s="34"/>
      <c r="HX112" s="34"/>
      <c r="HY112" s="34"/>
      <c r="HZ112" s="124"/>
      <c r="IA112" s="34"/>
      <c r="IB112" s="34"/>
      <c r="IC112" s="34"/>
      <c r="ID112" s="119"/>
      <c r="IE112" s="34"/>
      <c r="IF112" s="32"/>
      <c r="IG112" s="32"/>
      <c r="IH112" s="124"/>
      <c r="II112" s="34"/>
      <c r="IJ112" s="33"/>
      <c r="IK112" s="33"/>
      <c r="IL112" s="124"/>
      <c r="IM112" s="33"/>
      <c r="IN112" s="33"/>
      <c r="IO112" s="33"/>
      <c r="IP112" s="124"/>
      <c r="IQ112" s="45"/>
      <c r="IR112" s="46"/>
      <c r="IS112" s="33"/>
      <c r="IT112" s="127"/>
      <c r="IU112" s="33">
        <v>756900</v>
      </c>
      <c r="IV112" s="33">
        <v>756900</v>
      </c>
      <c r="IW112" s="33">
        <v>287100</v>
      </c>
      <c r="IX112" s="124"/>
      <c r="IY112" s="34"/>
      <c r="IZ112" s="33"/>
      <c r="JA112" s="33"/>
      <c r="JB112" s="127"/>
      <c r="JC112" s="34"/>
      <c r="JD112" s="34"/>
      <c r="JE112" s="34"/>
      <c r="JF112" s="124"/>
      <c r="JG112" s="34"/>
      <c r="JH112" s="34"/>
      <c r="JI112" s="33"/>
      <c r="JJ112" s="127"/>
      <c r="JK112" s="34"/>
      <c r="JL112" s="34"/>
      <c r="JM112" s="34"/>
      <c r="JN112" s="127"/>
      <c r="JO112" s="34"/>
      <c r="JP112" s="34"/>
      <c r="JQ112" s="34"/>
      <c r="JR112" s="119"/>
      <c r="JS112" s="33"/>
      <c r="JT112" s="33"/>
      <c r="JU112" s="33"/>
      <c r="JV112" s="127"/>
      <c r="JW112" s="34"/>
      <c r="JX112" s="33"/>
      <c r="JY112" s="33"/>
      <c r="JZ112" s="127"/>
      <c r="KA112" s="34"/>
      <c r="KB112" s="32"/>
      <c r="KC112" s="32"/>
      <c r="KD112" s="127"/>
      <c r="KE112" s="50"/>
      <c r="KF112" s="50"/>
      <c r="KG112" s="50"/>
      <c r="KH112" s="127"/>
      <c r="KI112" s="34"/>
      <c r="KJ112" s="34"/>
      <c r="KK112" s="34"/>
      <c r="KL112" s="127"/>
      <c r="KM112" s="34"/>
      <c r="KN112" s="36"/>
      <c r="KO112" s="32"/>
      <c r="KP112" s="127"/>
      <c r="KQ112" s="50"/>
      <c r="KR112" s="50"/>
      <c r="KS112" s="50"/>
      <c r="KT112" s="127"/>
      <c r="KU112" s="50"/>
      <c r="KV112" s="50"/>
      <c r="KW112" s="50"/>
      <c r="KX112" s="127"/>
      <c r="KY112" s="34"/>
      <c r="KZ112" s="34"/>
      <c r="LA112" s="33"/>
      <c r="LB112" s="127"/>
      <c r="LC112" s="34"/>
      <c r="LD112" s="39"/>
      <c r="LE112" s="34"/>
      <c r="LF112" s="127"/>
      <c r="LG112" s="34">
        <v>979423.62</v>
      </c>
      <c r="LH112" s="34">
        <v>979423.62</v>
      </c>
      <c r="LI112" s="33">
        <v>916553.74</v>
      </c>
      <c r="LJ112" s="127"/>
      <c r="LK112" s="34"/>
      <c r="LL112" s="33"/>
      <c r="LM112" s="32"/>
      <c r="LN112" s="127"/>
      <c r="LO112" s="34"/>
      <c r="LP112" s="33"/>
      <c r="LQ112" s="33"/>
      <c r="LR112" s="127"/>
      <c r="LS112" s="50"/>
      <c r="LT112" s="50"/>
      <c r="LU112" s="50"/>
      <c r="LV112" s="127"/>
      <c r="LW112" s="50"/>
      <c r="LX112" s="50"/>
      <c r="LY112" s="50"/>
      <c r="LZ112" s="127"/>
      <c r="MA112" s="34"/>
      <c r="MB112" s="34"/>
      <c r="MC112" s="34"/>
      <c r="MD112" s="127"/>
      <c r="ME112" s="40"/>
      <c r="MF112" s="50"/>
      <c r="MG112" s="50"/>
      <c r="MH112" s="127"/>
      <c r="MI112" s="40"/>
      <c r="MJ112" s="50"/>
      <c r="MK112" s="50"/>
      <c r="ML112" s="127"/>
      <c r="MM112" s="34"/>
      <c r="MN112" s="34"/>
      <c r="MO112" s="34"/>
      <c r="MP112" s="127"/>
      <c r="MQ112" s="33"/>
      <c r="MR112" s="33"/>
      <c r="MS112" s="33"/>
      <c r="MT112" s="127"/>
      <c r="MU112" s="34"/>
      <c r="MV112" s="34"/>
      <c r="MW112" s="34"/>
      <c r="MX112" s="124"/>
      <c r="MY112" s="34"/>
      <c r="MZ112" s="33"/>
      <c r="NA112" s="33"/>
      <c r="NB112" s="124"/>
      <c r="NC112" s="52">
        <f t="shared" si="10"/>
        <v>345750</v>
      </c>
      <c r="ND112" s="52">
        <f t="shared" si="10"/>
        <v>345750</v>
      </c>
      <c r="NE112" s="52">
        <f t="shared" si="10"/>
        <v>242615.75</v>
      </c>
      <c r="NF112" s="53"/>
      <c r="NG112" s="33"/>
      <c r="NH112" s="33"/>
      <c r="NI112" s="127"/>
      <c r="NJ112" s="34"/>
      <c r="NK112" s="33"/>
      <c r="NL112" s="33"/>
      <c r="NM112" s="127"/>
      <c r="NN112" s="33"/>
      <c r="NO112" s="33"/>
      <c r="NP112" s="33"/>
      <c r="NQ112" s="127"/>
      <c r="NR112" s="34"/>
      <c r="NS112" s="34"/>
      <c r="NT112" s="34"/>
      <c r="NU112" s="127"/>
      <c r="NV112" s="34"/>
      <c r="NW112" s="33"/>
      <c r="NX112" s="33"/>
      <c r="NY112" s="127"/>
      <c r="NZ112" s="34"/>
      <c r="OA112" s="34"/>
      <c r="OB112" s="33"/>
      <c r="OC112" s="127"/>
      <c r="OD112" s="34"/>
      <c r="OE112" s="34"/>
      <c r="OF112" s="33"/>
      <c r="OG112" s="127"/>
      <c r="OH112" s="34"/>
      <c r="OI112" s="34"/>
      <c r="OJ112" s="33"/>
      <c r="OK112" s="127"/>
      <c r="OL112" s="34"/>
      <c r="OM112" s="34"/>
      <c r="ON112" s="32"/>
      <c r="OO112" s="127"/>
      <c r="OP112" s="34"/>
      <c r="OQ112" s="34"/>
      <c r="OR112" s="34"/>
      <c r="OS112" s="127"/>
      <c r="OT112" s="34"/>
      <c r="OU112" s="34"/>
      <c r="OV112" s="32"/>
      <c r="OW112" s="127"/>
      <c r="OX112" s="34"/>
      <c r="OY112" s="34"/>
      <c r="OZ112" s="33"/>
      <c r="PA112" s="127"/>
      <c r="PB112" s="34"/>
      <c r="PC112" s="34"/>
      <c r="PD112" s="33"/>
      <c r="PE112" s="127"/>
      <c r="PF112" s="34"/>
      <c r="PG112" s="34"/>
      <c r="PH112" s="33"/>
      <c r="PI112" s="127"/>
      <c r="PJ112" s="34"/>
      <c r="PK112" s="33"/>
      <c r="PL112" s="32"/>
      <c r="PM112" s="127"/>
      <c r="PN112" s="34"/>
      <c r="PO112" s="33"/>
      <c r="PP112" s="33"/>
      <c r="PQ112" s="127"/>
      <c r="PR112" s="34">
        <v>345750</v>
      </c>
      <c r="PS112" s="34">
        <v>345750</v>
      </c>
      <c r="PT112" s="34">
        <v>242615.75</v>
      </c>
      <c r="PU112" s="127"/>
      <c r="PV112" s="34"/>
      <c r="PW112" s="34"/>
      <c r="PX112" s="33"/>
      <c r="PY112" s="124"/>
      <c r="PZ112" s="55">
        <f t="shared" si="11"/>
        <v>0</v>
      </c>
      <c r="QA112" s="55">
        <f t="shared" si="11"/>
        <v>0</v>
      </c>
      <c r="QB112" s="55">
        <f t="shared" si="11"/>
        <v>0</v>
      </c>
      <c r="QC112" s="53"/>
      <c r="QD112" s="53"/>
      <c r="QE112" s="32"/>
      <c r="QF112" s="127"/>
      <c r="QG112" s="34"/>
      <c r="QH112" s="34"/>
      <c r="QI112" s="34"/>
      <c r="QJ112" s="124"/>
      <c r="QK112" s="56"/>
      <c r="QL112" s="63"/>
      <c r="QM112" s="32"/>
      <c r="QN112" s="127"/>
      <c r="QO112" s="50"/>
      <c r="QP112" s="50"/>
      <c r="QQ112" s="50"/>
      <c r="QR112" s="120"/>
      <c r="QS112" s="34"/>
      <c r="QT112" s="34"/>
      <c r="QU112" s="34"/>
      <c r="QV112" s="124"/>
      <c r="QW112" s="34"/>
      <c r="QX112" s="34"/>
      <c r="QY112" s="32"/>
      <c r="QZ112" s="124"/>
      <c r="RA112" s="53"/>
      <c r="RB112" s="53"/>
      <c r="RC112" s="53"/>
      <c r="RD112" s="120"/>
      <c r="RE112" s="40"/>
      <c r="RF112" s="40"/>
      <c r="RG112" s="40"/>
      <c r="RH112" s="120"/>
      <c r="RI112" s="40"/>
      <c r="RJ112" s="40"/>
      <c r="RK112" s="40"/>
      <c r="RL112" s="120"/>
      <c r="RM112" s="40"/>
      <c r="RN112" s="33"/>
      <c r="RO112" s="32"/>
      <c r="RP112" s="124"/>
      <c r="RQ112" s="34"/>
      <c r="RR112" s="34"/>
      <c r="RS112" s="32"/>
      <c r="RT112" s="124"/>
      <c r="RU112" s="40"/>
      <c r="RV112" s="40"/>
      <c r="RW112" s="40"/>
      <c r="RX112" s="120"/>
      <c r="RY112" s="40"/>
      <c r="RZ112" s="40"/>
      <c r="SA112" s="32"/>
      <c r="SB112" s="124"/>
      <c r="SC112" s="40"/>
      <c r="SD112" s="40"/>
      <c r="SE112" s="32"/>
      <c r="SF112" s="124"/>
      <c r="SG112" s="40"/>
      <c r="SH112" s="40"/>
      <c r="SI112" s="32"/>
      <c r="SJ112" s="119"/>
      <c r="SK112" s="58"/>
      <c r="SL112" s="58"/>
      <c r="SM112" s="58"/>
      <c r="SN112" s="59"/>
      <c r="SO112" s="59"/>
      <c r="SP112" s="58"/>
      <c r="SQ112" s="58"/>
      <c r="SR112" s="58"/>
      <c r="SS112" s="58"/>
      <c r="ST112" s="58"/>
      <c r="SU112" s="58"/>
      <c r="SV112" s="58"/>
      <c r="SW112" s="58"/>
      <c r="SX112" s="58"/>
      <c r="SY112" s="58"/>
      <c r="SZ112" s="58"/>
      <c r="TA112" s="58"/>
      <c r="TB112" s="58"/>
      <c r="TC112" s="58"/>
      <c r="TD112" s="59"/>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5"/>
      <c r="WI112" s="5"/>
      <c r="WJ112" s="5"/>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row>
    <row r="113" spans="1:909" x14ac:dyDescent="0.25">
      <c r="A113" s="29" t="s">
        <v>468</v>
      </c>
      <c r="B113" s="30">
        <f t="shared" si="12"/>
        <v>4469689.91</v>
      </c>
      <c r="C113" s="30">
        <f t="shared" si="12"/>
        <v>4469689.91</v>
      </c>
      <c r="D113" s="30">
        <f t="shared" si="12"/>
        <v>3313865.0300000003</v>
      </c>
      <c r="E113" s="31">
        <f t="shared" si="8"/>
        <v>4331389.91</v>
      </c>
      <c r="F113" s="31">
        <f t="shared" si="8"/>
        <v>4331389.91</v>
      </c>
      <c r="G113" s="31">
        <f t="shared" si="8"/>
        <v>3224371.91</v>
      </c>
      <c r="H113" s="36">
        <v>3385000</v>
      </c>
      <c r="I113" s="36">
        <v>3385000</v>
      </c>
      <c r="J113" s="33">
        <v>2538751</v>
      </c>
      <c r="K113" s="124"/>
      <c r="L113" s="34"/>
      <c r="M113" s="34"/>
      <c r="N113" s="34"/>
      <c r="O113" s="124"/>
      <c r="P113" s="36">
        <v>946389.91</v>
      </c>
      <c r="Q113" s="36">
        <v>946389.91</v>
      </c>
      <c r="R113" s="60">
        <v>685620.91</v>
      </c>
      <c r="S113" s="124"/>
      <c r="T113" s="34"/>
      <c r="U113" s="34"/>
      <c r="V113" s="34"/>
      <c r="W113" s="124"/>
      <c r="X113" s="38">
        <f t="shared" si="9"/>
        <v>0</v>
      </c>
      <c r="Y113" s="38">
        <f t="shared" si="9"/>
        <v>0</v>
      </c>
      <c r="Z113" s="38">
        <f t="shared" si="9"/>
        <v>0</v>
      </c>
      <c r="AA113" s="32"/>
      <c r="AB113" s="33"/>
      <c r="AC113" s="33"/>
      <c r="AD113" s="124"/>
      <c r="AE113" s="34"/>
      <c r="AF113" s="33"/>
      <c r="AG113" s="33"/>
      <c r="AH113" s="124"/>
      <c r="AI113" s="33"/>
      <c r="AJ113" s="33"/>
      <c r="AK113" s="33"/>
      <c r="AL113" s="124"/>
      <c r="AM113" s="33"/>
      <c r="AN113" s="33"/>
      <c r="AO113" s="33"/>
      <c r="AP113" s="124"/>
      <c r="AQ113" s="34"/>
      <c r="AR113" s="34"/>
      <c r="AS113" s="34"/>
      <c r="AT113" s="124"/>
      <c r="AU113" s="33"/>
      <c r="AV113" s="33"/>
      <c r="AW113" s="33"/>
      <c r="AX113" s="124"/>
      <c r="AY113" s="34"/>
      <c r="AZ113" s="34"/>
      <c r="BA113" s="34"/>
      <c r="BB113" s="124"/>
      <c r="BC113" s="33"/>
      <c r="BD113" s="33"/>
      <c r="BE113" s="33"/>
      <c r="BF113" s="124"/>
      <c r="BG113" s="33"/>
      <c r="BH113" s="33"/>
      <c r="BI113" s="33"/>
      <c r="BJ113" s="124"/>
      <c r="BK113" s="34"/>
      <c r="BL113" s="34"/>
      <c r="BM113" s="34"/>
      <c r="BN113" s="124"/>
      <c r="BO113" s="33"/>
      <c r="BP113" s="33"/>
      <c r="BQ113" s="61"/>
      <c r="BR113" s="124"/>
      <c r="BS113" s="34"/>
      <c r="BT113" s="34"/>
      <c r="BU113" s="34"/>
      <c r="BV113" s="124"/>
      <c r="BW113" s="34"/>
      <c r="BX113" s="34"/>
      <c r="BY113" s="34"/>
      <c r="BZ113" s="124"/>
      <c r="CA113" s="34"/>
      <c r="CB113" s="34"/>
      <c r="CC113" s="34"/>
      <c r="CD113" s="124"/>
      <c r="CE113" s="33"/>
      <c r="CF113" s="33"/>
      <c r="CG113" s="33"/>
      <c r="CH113" s="124"/>
      <c r="CI113" s="33"/>
      <c r="CJ113" s="33"/>
      <c r="CK113" s="33"/>
      <c r="CL113" s="124"/>
      <c r="CM113" s="34"/>
      <c r="CN113" s="34"/>
      <c r="CO113" s="34"/>
      <c r="CP113" s="119"/>
      <c r="CQ113" s="34"/>
      <c r="CR113" s="34"/>
      <c r="CS113" s="34"/>
      <c r="CT113" s="119"/>
      <c r="CU113" s="34"/>
      <c r="CV113" s="33"/>
      <c r="CW113" s="33"/>
      <c r="CX113" s="124"/>
      <c r="CY113" s="41"/>
      <c r="CZ113" s="41"/>
      <c r="DA113" s="33"/>
      <c r="DB113" s="124"/>
      <c r="DC113" s="34"/>
      <c r="DD113" s="33"/>
      <c r="DE113" s="32"/>
      <c r="DF113" s="124"/>
      <c r="DG113" s="34"/>
      <c r="DH113" s="33"/>
      <c r="DI113" s="32"/>
      <c r="DJ113" s="124"/>
      <c r="DK113" s="34"/>
      <c r="DL113" s="33"/>
      <c r="DM113" s="32"/>
      <c r="DN113" s="124"/>
      <c r="DO113" s="33"/>
      <c r="DP113" s="33"/>
      <c r="DQ113" s="32"/>
      <c r="DR113" s="124"/>
      <c r="DS113" s="34"/>
      <c r="DT113" s="34"/>
      <c r="DU113" s="34"/>
      <c r="DV113" s="120"/>
      <c r="DW113" s="33"/>
      <c r="DX113" s="33"/>
      <c r="DY113" s="33"/>
      <c r="DZ113" s="124"/>
      <c r="EA113" s="33"/>
      <c r="EB113" s="33"/>
      <c r="EC113" s="33"/>
      <c r="ED113" s="124"/>
      <c r="EE113" s="33"/>
      <c r="EF113" s="33"/>
      <c r="EG113" s="33"/>
      <c r="EH113" s="124"/>
      <c r="EI113" s="32"/>
      <c r="EJ113" s="32"/>
      <c r="EK113" s="32"/>
      <c r="EL113" s="124"/>
      <c r="EM113" s="34"/>
      <c r="EN113" s="34"/>
      <c r="EO113" s="34"/>
      <c r="EP113" s="124"/>
      <c r="EQ113" s="34"/>
      <c r="ER113" s="34"/>
      <c r="ES113" s="34"/>
      <c r="ET113" s="120"/>
      <c r="EU113" s="33"/>
      <c r="EV113" s="33"/>
      <c r="EW113" s="33"/>
      <c r="EX113" s="124"/>
      <c r="EY113" s="34"/>
      <c r="EZ113" s="34"/>
      <c r="FA113" s="34"/>
      <c r="FB113" s="124"/>
      <c r="FC113" s="33"/>
      <c r="FD113" s="33"/>
      <c r="FE113" s="32"/>
      <c r="FF113" s="124"/>
      <c r="FG113" s="40"/>
      <c r="FH113" s="40"/>
      <c r="FI113" s="40"/>
      <c r="FJ113" s="124"/>
      <c r="FK113" s="40"/>
      <c r="FL113" s="40"/>
      <c r="FM113" s="40"/>
      <c r="FN113" s="124"/>
      <c r="FO113" s="33"/>
      <c r="FP113" s="33"/>
      <c r="FQ113" s="32"/>
      <c r="FR113" s="124"/>
      <c r="FS113" s="33"/>
      <c r="FT113" s="33"/>
      <c r="FU113" s="33"/>
      <c r="FV113" s="124"/>
      <c r="FW113" s="34"/>
      <c r="FX113" s="34"/>
      <c r="FY113" s="39"/>
      <c r="FZ113" s="124"/>
      <c r="GA113" s="33"/>
      <c r="GB113" s="33"/>
      <c r="GC113" s="32"/>
      <c r="GD113" s="124"/>
      <c r="GE113" s="32"/>
      <c r="GF113" s="32"/>
      <c r="GG113" s="32"/>
      <c r="GH113" s="124"/>
      <c r="GI113" s="32"/>
      <c r="GJ113" s="32"/>
      <c r="GK113" s="32"/>
      <c r="GL113" s="130"/>
      <c r="GM113" s="33"/>
      <c r="GN113" s="33"/>
      <c r="GO113" s="33"/>
      <c r="GP113" s="124"/>
      <c r="GQ113" s="40"/>
      <c r="GR113" s="37"/>
      <c r="GS113" s="32"/>
      <c r="GT113" s="124"/>
      <c r="GU113" s="45"/>
      <c r="GV113" s="46"/>
      <c r="GW113" s="32"/>
      <c r="GX113" s="130"/>
      <c r="GY113" s="33"/>
      <c r="GZ113" s="33"/>
      <c r="HA113" s="33"/>
      <c r="HB113" s="130"/>
      <c r="HC113" s="34"/>
      <c r="HD113" s="34"/>
      <c r="HE113" s="34"/>
      <c r="HF113" s="124"/>
      <c r="HG113" s="33"/>
      <c r="HH113" s="33"/>
      <c r="HI113" s="33"/>
      <c r="HJ113" s="124"/>
      <c r="HK113" s="33"/>
      <c r="HL113" s="33"/>
      <c r="HM113" s="32"/>
      <c r="HN113" s="124"/>
      <c r="HO113" s="32"/>
      <c r="HP113" s="32"/>
      <c r="HQ113" s="32"/>
      <c r="HR113" s="124"/>
      <c r="HS113" s="34"/>
      <c r="HT113" s="33"/>
      <c r="HU113" s="32"/>
      <c r="HV113" s="124"/>
      <c r="HW113" s="34"/>
      <c r="HX113" s="34"/>
      <c r="HY113" s="34"/>
      <c r="HZ113" s="124"/>
      <c r="IA113" s="34"/>
      <c r="IB113" s="34"/>
      <c r="IC113" s="34"/>
      <c r="ID113" s="119"/>
      <c r="IE113" s="34"/>
      <c r="IF113" s="32"/>
      <c r="IG113" s="32"/>
      <c r="IH113" s="124"/>
      <c r="II113" s="34"/>
      <c r="IJ113" s="33"/>
      <c r="IK113" s="33"/>
      <c r="IL113" s="124"/>
      <c r="IM113" s="33"/>
      <c r="IN113" s="33"/>
      <c r="IO113" s="33"/>
      <c r="IP113" s="124"/>
      <c r="IQ113" s="45"/>
      <c r="IR113" s="46"/>
      <c r="IS113" s="33"/>
      <c r="IT113" s="127"/>
      <c r="IU113" s="33"/>
      <c r="IV113" s="33"/>
      <c r="IW113" s="33"/>
      <c r="IX113" s="124"/>
      <c r="IY113" s="34"/>
      <c r="IZ113" s="33"/>
      <c r="JA113" s="33"/>
      <c r="JB113" s="127"/>
      <c r="JC113" s="34"/>
      <c r="JD113" s="34"/>
      <c r="JE113" s="34"/>
      <c r="JF113" s="124"/>
      <c r="JG113" s="34"/>
      <c r="JH113" s="34"/>
      <c r="JI113" s="33"/>
      <c r="JJ113" s="127"/>
      <c r="JK113" s="34"/>
      <c r="JL113" s="34"/>
      <c r="JM113" s="34"/>
      <c r="JN113" s="127"/>
      <c r="JO113" s="34"/>
      <c r="JP113" s="34"/>
      <c r="JQ113" s="34"/>
      <c r="JR113" s="119"/>
      <c r="JS113" s="33"/>
      <c r="JT113" s="33"/>
      <c r="JU113" s="33"/>
      <c r="JV113" s="127"/>
      <c r="JW113" s="34"/>
      <c r="JX113" s="33"/>
      <c r="JY113" s="33"/>
      <c r="JZ113" s="127"/>
      <c r="KA113" s="34"/>
      <c r="KB113" s="32"/>
      <c r="KC113" s="32"/>
      <c r="KD113" s="127"/>
      <c r="KE113" s="50"/>
      <c r="KF113" s="50"/>
      <c r="KG113" s="50"/>
      <c r="KH113" s="127"/>
      <c r="KI113" s="34"/>
      <c r="KJ113" s="34"/>
      <c r="KK113" s="34"/>
      <c r="KL113" s="127"/>
      <c r="KM113" s="34"/>
      <c r="KN113" s="36"/>
      <c r="KO113" s="32"/>
      <c r="KP113" s="127"/>
      <c r="KQ113" s="50"/>
      <c r="KR113" s="50"/>
      <c r="KS113" s="50"/>
      <c r="KT113" s="127"/>
      <c r="KU113" s="50"/>
      <c r="KV113" s="50"/>
      <c r="KW113" s="50"/>
      <c r="KX113" s="127"/>
      <c r="KY113" s="34"/>
      <c r="KZ113" s="34"/>
      <c r="LA113" s="33"/>
      <c r="LB113" s="127"/>
      <c r="LC113" s="34"/>
      <c r="LD113" s="39"/>
      <c r="LE113" s="34"/>
      <c r="LF113" s="127"/>
      <c r="LG113" s="34"/>
      <c r="LH113" s="34"/>
      <c r="LI113" s="33"/>
      <c r="LJ113" s="127"/>
      <c r="LK113" s="34"/>
      <c r="LL113" s="33"/>
      <c r="LM113" s="32"/>
      <c r="LN113" s="127"/>
      <c r="LO113" s="34"/>
      <c r="LP113" s="33"/>
      <c r="LQ113" s="33"/>
      <c r="LR113" s="127"/>
      <c r="LS113" s="50"/>
      <c r="LT113" s="50"/>
      <c r="LU113" s="50"/>
      <c r="LV113" s="127"/>
      <c r="LW113" s="50"/>
      <c r="LX113" s="50"/>
      <c r="LY113" s="50"/>
      <c r="LZ113" s="127"/>
      <c r="MA113" s="34"/>
      <c r="MB113" s="34"/>
      <c r="MC113" s="34"/>
      <c r="MD113" s="127"/>
      <c r="ME113" s="40"/>
      <c r="MF113" s="50"/>
      <c r="MG113" s="50"/>
      <c r="MH113" s="127"/>
      <c r="MI113" s="40"/>
      <c r="MJ113" s="50"/>
      <c r="MK113" s="50"/>
      <c r="ML113" s="127"/>
      <c r="MM113" s="34"/>
      <c r="MN113" s="34"/>
      <c r="MO113" s="34"/>
      <c r="MP113" s="127"/>
      <c r="MQ113" s="33"/>
      <c r="MR113" s="33"/>
      <c r="MS113" s="33"/>
      <c r="MT113" s="127"/>
      <c r="MU113" s="34"/>
      <c r="MV113" s="34"/>
      <c r="MW113" s="34"/>
      <c r="MX113" s="124"/>
      <c r="MY113" s="34"/>
      <c r="MZ113" s="33"/>
      <c r="NA113" s="33"/>
      <c r="NB113" s="124"/>
      <c r="NC113" s="52">
        <f t="shared" si="10"/>
        <v>138300</v>
      </c>
      <c r="ND113" s="52">
        <f t="shared" si="10"/>
        <v>138300</v>
      </c>
      <c r="NE113" s="52">
        <f t="shared" si="10"/>
        <v>89493.119999999995</v>
      </c>
      <c r="NF113" s="53"/>
      <c r="NG113" s="33"/>
      <c r="NH113" s="33"/>
      <c r="NI113" s="127"/>
      <c r="NJ113" s="34"/>
      <c r="NK113" s="33"/>
      <c r="NL113" s="33"/>
      <c r="NM113" s="127"/>
      <c r="NN113" s="33"/>
      <c r="NO113" s="33"/>
      <c r="NP113" s="33"/>
      <c r="NQ113" s="127"/>
      <c r="NR113" s="34"/>
      <c r="NS113" s="34"/>
      <c r="NT113" s="34"/>
      <c r="NU113" s="127"/>
      <c r="NV113" s="34"/>
      <c r="NW113" s="33"/>
      <c r="NX113" s="33"/>
      <c r="NY113" s="127"/>
      <c r="NZ113" s="34"/>
      <c r="OA113" s="34"/>
      <c r="OB113" s="33"/>
      <c r="OC113" s="127"/>
      <c r="OD113" s="34"/>
      <c r="OE113" s="34"/>
      <c r="OF113" s="33"/>
      <c r="OG113" s="127"/>
      <c r="OH113" s="34"/>
      <c r="OI113" s="34"/>
      <c r="OJ113" s="33"/>
      <c r="OK113" s="127"/>
      <c r="OL113" s="34"/>
      <c r="OM113" s="34"/>
      <c r="ON113" s="32"/>
      <c r="OO113" s="127"/>
      <c r="OP113" s="34"/>
      <c r="OQ113" s="34"/>
      <c r="OR113" s="34"/>
      <c r="OS113" s="127"/>
      <c r="OT113" s="34"/>
      <c r="OU113" s="34"/>
      <c r="OV113" s="32"/>
      <c r="OW113" s="127"/>
      <c r="OX113" s="34"/>
      <c r="OY113" s="34"/>
      <c r="OZ113" s="33"/>
      <c r="PA113" s="127"/>
      <c r="PB113" s="34"/>
      <c r="PC113" s="34"/>
      <c r="PD113" s="33"/>
      <c r="PE113" s="127"/>
      <c r="PF113" s="34"/>
      <c r="PG113" s="34"/>
      <c r="PH113" s="33"/>
      <c r="PI113" s="127"/>
      <c r="PJ113" s="34"/>
      <c r="PK113" s="33"/>
      <c r="PL113" s="32"/>
      <c r="PM113" s="127"/>
      <c r="PN113" s="34"/>
      <c r="PO113" s="33"/>
      <c r="PP113" s="33"/>
      <c r="PQ113" s="127"/>
      <c r="PR113" s="34">
        <v>138300</v>
      </c>
      <c r="PS113" s="34">
        <v>138300</v>
      </c>
      <c r="PT113" s="34">
        <v>89493.119999999995</v>
      </c>
      <c r="PU113" s="127"/>
      <c r="PV113" s="34"/>
      <c r="PW113" s="34"/>
      <c r="PX113" s="33"/>
      <c r="PY113" s="124"/>
      <c r="PZ113" s="55">
        <f t="shared" si="11"/>
        <v>0</v>
      </c>
      <c r="QA113" s="55">
        <f t="shared" si="11"/>
        <v>0</v>
      </c>
      <c r="QB113" s="55">
        <f t="shared" si="11"/>
        <v>0</v>
      </c>
      <c r="QC113" s="53"/>
      <c r="QD113" s="53"/>
      <c r="QE113" s="32"/>
      <c r="QF113" s="127"/>
      <c r="QG113" s="34"/>
      <c r="QH113" s="34"/>
      <c r="QI113" s="34"/>
      <c r="QJ113" s="124"/>
      <c r="QK113" s="56"/>
      <c r="QL113" s="63"/>
      <c r="QM113" s="32"/>
      <c r="QN113" s="127"/>
      <c r="QO113" s="50"/>
      <c r="QP113" s="50"/>
      <c r="QQ113" s="50"/>
      <c r="QR113" s="120"/>
      <c r="QS113" s="34"/>
      <c r="QT113" s="34"/>
      <c r="QU113" s="34"/>
      <c r="QV113" s="124"/>
      <c r="QW113" s="34"/>
      <c r="QX113" s="34"/>
      <c r="QY113" s="32"/>
      <c r="QZ113" s="124"/>
      <c r="RA113" s="53"/>
      <c r="RB113" s="53"/>
      <c r="RC113" s="53"/>
      <c r="RD113" s="120"/>
      <c r="RE113" s="40"/>
      <c r="RF113" s="40"/>
      <c r="RG113" s="40"/>
      <c r="RH113" s="120"/>
      <c r="RI113" s="40"/>
      <c r="RJ113" s="40"/>
      <c r="RK113" s="40"/>
      <c r="RL113" s="120"/>
      <c r="RM113" s="40"/>
      <c r="RN113" s="33"/>
      <c r="RO113" s="32"/>
      <c r="RP113" s="124"/>
      <c r="RQ113" s="34"/>
      <c r="RR113" s="34"/>
      <c r="RS113" s="32"/>
      <c r="RT113" s="124"/>
      <c r="RU113" s="40"/>
      <c r="RV113" s="40"/>
      <c r="RW113" s="40"/>
      <c r="RX113" s="120"/>
      <c r="RY113" s="40"/>
      <c r="RZ113" s="40"/>
      <c r="SA113" s="32"/>
      <c r="SB113" s="124"/>
      <c r="SC113" s="40"/>
      <c r="SD113" s="40"/>
      <c r="SE113" s="32"/>
      <c r="SF113" s="124"/>
      <c r="SG113" s="40"/>
      <c r="SH113" s="40"/>
      <c r="SI113" s="32"/>
      <c r="SJ113" s="119"/>
      <c r="SK113" s="58"/>
      <c r="SL113" s="58"/>
      <c r="SM113" s="58"/>
      <c r="SN113" s="59"/>
      <c r="SO113" s="59"/>
      <c r="SP113" s="58"/>
      <c r="SQ113" s="58"/>
      <c r="SR113" s="58"/>
      <c r="SS113" s="58"/>
      <c r="ST113" s="58"/>
      <c r="SU113" s="58"/>
      <c r="SV113" s="58"/>
      <c r="SW113" s="58"/>
      <c r="SX113" s="58"/>
      <c r="SY113" s="58"/>
      <c r="SZ113" s="58"/>
      <c r="TA113" s="58"/>
      <c r="TB113" s="58"/>
      <c r="TC113" s="58"/>
      <c r="TD113" s="59"/>
      <c r="TE113" s="28"/>
      <c r="TF113" s="28"/>
      <c r="TG113" s="28"/>
      <c r="TH113" s="28"/>
      <c r="TI113" s="28"/>
      <c r="TJ113" s="28"/>
      <c r="TK113" s="28"/>
      <c r="TL113" s="28"/>
      <c r="TM113" s="28"/>
      <c r="TN113" s="28"/>
      <c r="TO113" s="28"/>
      <c r="TP113" s="28"/>
      <c r="TQ113" s="28"/>
      <c r="TR113" s="28"/>
      <c r="TS113" s="28"/>
      <c r="TT113" s="28"/>
      <c r="TU113" s="28"/>
      <c r="TV113" s="28"/>
      <c r="TW113" s="28"/>
      <c r="TX113" s="28"/>
      <c r="TY113" s="28"/>
      <c r="TZ113" s="28"/>
      <c r="UA113" s="28"/>
      <c r="UB113" s="28"/>
      <c r="UC113" s="28"/>
      <c r="UD113" s="28"/>
      <c r="UE113" s="28"/>
      <c r="UF113" s="28"/>
      <c r="UG113" s="28"/>
      <c r="UH113" s="28"/>
      <c r="UI113" s="28"/>
      <c r="UJ113" s="28"/>
      <c r="UK113" s="28"/>
      <c r="UL113" s="28"/>
      <c r="UM113" s="28"/>
      <c r="UN113" s="28"/>
      <c r="UO113" s="28"/>
      <c r="UP113" s="28"/>
      <c r="UQ113" s="28"/>
      <c r="UR113" s="28"/>
      <c r="US113" s="28"/>
      <c r="UT113" s="28"/>
      <c r="UU113" s="28"/>
      <c r="UV113" s="28"/>
      <c r="UW113" s="28"/>
      <c r="UX113" s="28"/>
      <c r="UY113" s="28"/>
      <c r="UZ113" s="28"/>
      <c r="VA113" s="28"/>
      <c r="VB113" s="28"/>
      <c r="VC113" s="28"/>
      <c r="VD113" s="28"/>
      <c r="VE113" s="28"/>
      <c r="VF113" s="28"/>
      <c r="VG113" s="28"/>
      <c r="VH113" s="28"/>
      <c r="VI113" s="28"/>
      <c r="VJ113" s="28"/>
      <c r="VK113" s="28"/>
      <c r="VL113" s="28"/>
      <c r="VM113" s="28"/>
      <c r="VN113" s="28"/>
      <c r="VO113" s="28"/>
      <c r="VP113" s="28"/>
      <c r="VQ113" s="28"/>
      <c r="VR113" s="28"/>
      <c r="VS113" s="28"/>
      <c r="VT113" s="28"/>
      <c r="VU113" s="28"/>
      <c r="VV113" s="28"/>
      <c r="VW113" s="28"/>
      <c r="VX113" s="28"/>
      <c r="VY113" s="28"/>
      <c r="VZ113" s="28"/>
      <c r="WA113" s="28"/>
      <c r="WB113" s="28"/>
      <c r="WC113" s="28"/>
      <c r="WD113" s="28"/>
      <c r="WE113" s="28"/>
      <c r="WF113" s="28"/>
      <c r="WG113" s="28"/>
      <c r="WH113" s="5"/>
      <c r="WI113" s="5"/>
      <c r="WJ113" s="5"/>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row>
    <row r="114" spans="1:909" x14ac:dyDescent="0.25">
      <c r="A114" s="29" t="s">
        <v>469</v>
      </c>
      <c r="B114" s="30">
        <f t="shared" si="12"/>
        <v>8263280.5899999999</v>
      </c>
      <c r="C114" s="30">
        <f t="shared" si="12"/>
        <v>8263280.5899999999</v>
      </c>
      <c r="D114" s="30">
        <f t="shared" si="12"/>
        <v>5910940.54</v>
      </c>
      <c r="E114" s="31">
        <f t="shared" si="8"/>
        <v>7061217.5499999998</v>
      </c>
      <c r="F114" s="31">
        <f t="shared" si="8"/>
        <v>7061217.5499999998</v>
      </c>
      <c r="G114" s="31">
        <f t="shared" si="8"/>
        <v>5268141.55</v>
      </c>
      <c r="H114" s="36">
        <v>5315200</v>
      </c>
      <c r="I114" s="36">
        <v>5315200</v>
      </c>
      <c r="J114" s="33">
        <v>3986401</v>
      </c>
      <c r="K114" s="124"/>
      <c r="L114" s="34"/>
      <c r="M114" s="34"/>
      <c r="N114" s="34"/>
      <c r="O114" s="124"/>
      <c r="P114" s="36">
        <v>1746017.55</v>
      </c>
      <c r="Q114" s="36">
        <v>1746017.55</v>
      </c>
      <c r="R114" s="60">
        <v>1281740.55</v>
      </c>
      <c r="S114" s="124"/>
      <c r="T114" s="34"/>
      <c r="U114" s="34"/>
      <c r="V114" s="34"/>
      <c r="W114" s="124"/>
      <c r="X114" s="38">
        <f t="shared" si="9"/>
        <v>1063763.04</v>
      </c>
      <c r="Y114" s="38">
        <f t="shared" si="9"/>
        <v>1063763.04</v>
      </c>
      <c r="Z114" s="38">
        <f t="shared" si="9"/>
        <v>553763.43999999994</v>
      </c>
      <c r="AA114" s="32"/>
      <c r="AB114" s="33"/>
      <c r="AC114" s="33"/>
      <c r="AD114" s="124"/>
      <c r="AE114" s="34"/>
      <c r="AF114" s="33"/>
      <c r="AG114" s="33"/>
      <c r="AH114" s="124"/>
      <c r="AI114" s="33"/>
      <c r="AJ114" s="33"/>
      <c r="AK114" s="33"/>
      <c r="AL114" s="124"/>
      <c r="AM114" s="33"/>
      <c r="AN114" s="33"/>
      <c r="AO114" s="33"/>
      <c r="AP114" s="124"/>
      <c r="AQ114" s="34"/>
      <c r="AR114" s="34"/>
      <c r="AS114" s="34"/>
      <c r="AT114" s="124"/>
      <c r="AU114" s="33"/>
      <c r="AV114" s="33"/>
      <c r="AW114" s="33"/>
      <c r="AX114" s="124"/>
      <c r="AY114" s="34"/>
      <c r="AZ114" s="34"/>
      <c r="BA114" s="34"/>
      <c r="BB114" s="124"/>
      <c r="BC114" s="33"/>
      <c r="BD114" s="33"/>
      <c r="BE114" s="33"/>
      <c r="BF114" s="124"/>
      <c r="BG114" s="33"/>
      <c r="BH114" s="33"/>
      <c r="BI114" s="33"/>
      <c r="BJ114" s="124"/>
      <c r="BK114" s="34"/>
      <c r="BL114" s="34"/>
      <c r="BM114" s="34"/>
      <c r="BN114" s="124"/>
      <c r="BO114" s="33"/>
      <c r="BP114" s="33"/>
      <c r="BQ114" s="61"/>
      <c r="BR114" s="124"/>
      <c r="BS114" s="34"/>
      <c r="BT114" s="34"/>
      <c r="BU114" s="34"/>
      <c r="BV114" s="124"/>
      <c r="BW114" s="34"/>
      <c r="BX114" s="34"/>
      <c r="BY114" s="34"/>
      <c r="BZ114" s="124"/>
      <c r="CA114" s="34"/>
      <c r="CB114" s="34"/>
      <c r="CC114" s="34"/>
      <c r="CD114" s="124"/>
      <c r="CE114" s="33"/>
      <c r="CF114" s="33"/>
      <c r="CG114" s="33"/>
      <c r="CH114" s="124"/>
      <c r="CI114" s="33"/>
      <c r="CJ114" s="33"/>
      <c r="CK114" s="33"/>
      <c r="CL114" s="124"/>
      <c r="CM114" s="34"/>
      <c r="CN114" s="34"/>
      <c r="CO114" s="34"/>
      <c r="CP114" s="119"/>
      <c r="CQ114" s="34"/>
      <c r="CR114" s="34"/>
      <c r="CS114" s="34"/>
      <c r="CT114" s="119"/>
      <c r="CU114" s="34"/>
      <c r="CV114" s="33"/>
      <c r="CW114" s="33"/>
      <c r="CX114" s="124"/>
      <c r="CY114" s="41"/>
      <c r="CZ114" s="41"/>
      <c r="DA114" s="33"/>
      <c r="DB114" s="124"/>
      <c r="DC114" s="34"/>
      <c r="DD114" s="33"/>
      <c r="DE114" s="32"/>
      <c r="DF114" s="124"/>
      <c r="DG114" s="34"/>
      <c r="DH114" s="33"/>
      <c r="DI114" s="32"/>
      <c r="DJ114" s="124"/>
      <c r="DK114" s="34"/>
      <c r="DL114" s="33"/>
      <c r="DM114" s="32"/>
      <c r="DN114" s="124"/>
      <c r="DO114" s="33"/>
      <c r="DP114" s="33"/>
      <c r="DQ114" s="32"/>
      <c r="DR114" s="124"/>
      <c r="DS114" s="34"/>
      <c r="DT114" s="34"/>
      <c r="DU114" s="34"/>
      <c r="DV114" s="120"/>
      <c r="DW114" s="33"/>
      <c r="DX114" s="33"/>
      <c r="DY114" s="33"/>
      <c r="DZ114" s="124"/>
      <c r="EA114" s="33"/>
      <c r="EB114" s="33"/>
      <c r="EC114" s="33"/>
      <c r="ED114" s="124"/>
      <c r="EE114" s="33"/>
      <c r="EF114" s="33"/>
      <c r="EG114" s="33"/>
      <c r="EH114" s="124"/>
      <c r="EI114" s="32"/>
      <c r="EJ114" s="32"/>
      <c r="EK114" s="32"/>
      <c r="EL114" s="124"/>
      <c r="EM114" s="34"/>
      <c r="EN114" s="34"/>
      <c r="EO114" s="34"/>
      <c r="EP114" s="124"/>
      <c r="EQ114" s="34"/>
      <c r="ER114" s="34"/>
      <c r="ES114" s="34"/>
      <c r="ET114" s="120"/>
      <c r="EU114" s="33">
        <v>509999.6</v>
      </c>
      <c r="EV114" s="33">
        <v>509999.6</v>
      </c>
      <c r="EW114" s="33"/>
      <c r="EX114" s="124"/>
      <c r="EY114" s="34"/>
      <c r="EZ114" s="34"/>
      <c r="FA114" s="34"/>
      <c r="FB114" s="124"/>
      <c r="FC114" s="33"/>
      <c r="FD114" s="33"/>
      <c r="FE114" s="32"/>
      <c r="FF114" s="124"/>
      <c r="FG114" s="40"/>
      <c r="FH114" s="40"/>
      <c r="FI114" s="40"/>
      <c r="FJ114" s="124"/>
      <c r="FK114" s="40"/>
      <c r="FL114" s="40"/>
      <c r="FM114" s="40"/>
      <c r="FN114" s="124"/>
      <c r="FO114" s="33"/>
      <c r="FP114" s="33"/>
      <c r="FQ114" s="32"/>
      <c r="FR114" s="124"/>
      <c r="FS114" s="33"/>
      <c r="FT114" s="33"/>
      <c r="FU114" s="33"/>
      <c r="FV114" s="124"/>
      <c r="FW114" s="34"/>
      <c r="FX114" s="34"/>
      <c r="FY114" s="39"/>
      <c r="FZ114" s="124"/>
      <c r="GA114" s="33"/>
      <c r="GB114" s="33"/>
      <c r="GC114" s="32"/>
      <c r="GD114" s="124"/>
      <c r="GE114" s="32"/>
      <c r="GF114" s="32"/>
      <c r="GG114" s="32"/>
      <c r="GH114" s="124"/>
      <c r="GI114" s="32"/>
      <c r="GJ114" s="32"/>
      <c r="GK114" s="32"/>
      <c r="GL114" s="130"/>
      <c r="GM114" s="33"/>
      <c r="GN114" s="33"/>
      <c r="GO114" s="33"/>
      <c r="GP114" s="124"/>
      <c r="GQ114" s="40"/>
      <c r="GR114" s="37"/>
      <c r="GS114" s="32"/>
      <c r="GT114" s="124"/>
      <c r="GU114" s="45"/>
      <c r="GV114" s="46"/>
      <c r="GW114" s="32"/>
      <c r="GX114" s="130"/>
      <c r="GY114" s="33"/>
      <c r="GZ114" s="33"/>
      <c r="HA114" s="33"/>
      <c r="HB114" s="130"/>
      <c r="HC114" s="34">
        <v>53763.44</v>
      </c>
      <c r="HD114" s="34">
        <v>53763.44</v>
      </c>
      <c r="HE114" s="34">
        <v>53763.44</v>
      </c>
      <c r="HF114" s="124"/>
      <c r="HG114" s="33"/>
      <c r="HH114" s="33"/>
      <c r="HI114" s="33"/>
      <c r="HJ114" s="124"/>
      <c r="HK114" s="33"/>
      <c r="HL114" s="33"/>
      <c r="HM114" s="32"/>
      <c r="HN114" s="124"/>
      <c r="HO114" s="32"/>
      <c r="HP114" s="32"/>
      <c r="HQ114" s="32"/>
      <c r="HR114" s="124"/>
      <c r="HS114" s="34"/>
      <c r="HT114" s="33"/>
      <c r="HU114" s="32"/>
      <c r="HV114" s="124"/>
      <c r="HW114" s="34"/>
      <c r="HX114" s="34"/>
      <c r="HY114" s="34"/>
      <c r="HZ114" s="124"/>
      <c r="IA114" s="34"/>
      <c r="IB114" s="34"/>
      <c r="IC114" s="34"/>
      <c r="ID114" s="119"/>
      <c r="IE114" s="34"/>
      <c r="IF114" s="32"/>
      <c r="IG114" s="32"/>
      <c r="IH114" s="124"/>
      <c r="II114" s="34"/>
      <c r="IJ114" s="33"/>
      <c r="IK114" s="33"/>
      <c r="IL114" s="124"/>
      <c r="IM114" s="33"/>
      <c r="IN114" s="33"/>
      <c r="IO114" s="33"/>
      <c r="IP114" s="124"/>
      <c r="IQ114" s="45"/>
      <c r="IR114" s="46"/>
      <c r="IS114" s="33"/>
      <c r="IT114" s="127"/>
      <c r="IU114" s="33">
        <v>300000</v>
      </c>
      <c r="IV114" s="33">
        <v>300000</v>
      </c>
      <c r="IW114" s="33">
        <v>300000</v>
      </c>
      <c r="IX114" s="124"/>
      <c r="IY114" s="34">
        <v>200000</v>
      </c>
      <c r="IZ114" s="33">
        <v>200000</v>
      </c>
      <c r="JA114" s="33">
        <v>200000</v>
      </c>
      <c r="JB114" s="127"/>
      <c r="JC114" s="34"/>
      <c r="JD114" s="34"/>
      <c r="JE114" s="34"/>
      <c r="JF114" s="124"/>
      <c r="JG114" s="34"/>
      <c r="JH114" s="34"/>
      <c r="JI114" s="33"/>
      <c r="JJ114" s="127"/>
      <c r="JK114" s="34"/>
      <c r="JL114" s="34"/>
      <c r="JM114" s="34"/>
      <c r="JN114" s="127"/>
      <c r="JO114" s="34"/>
      <c r="JP114" s="34"/>
      <c r="JQ114" s="34"/>
      <c r="JR114" s="119"/>
      <c r="JS114" s="33"/>
      <c r="JT114" s="33"/>
      <c r="JU114" s="33"/>
      <c r="JV114" s="127"/>
      <c r="JW114" s="34"/>
      <c r="JX114" s="33"/>
      <c r="JY114" s="33"/>
      <c r="JZ114" s="127"/>
      <c r="KA114" s="34"/>
      <c r="KB114" s="32"/>
      <c r="KC114" s="32"/>
      <c r="KD114" s="127"/>
      <c r="KE114" s="50"/>
      <c r="KF114" s="50"/>
      <c r="KG114" s="50"/>
      <c r="KH114" s="127"/>
      <c r="KI114" s="34"/>
      <c r="KJ114" s="34"/>
      <c r="KK114" s="34"/>
      <c r="KL114" s="127"/>
      <c r="KM114" s="34"/>
      <c r="KN114" s="36"/>
      <c r="KO114" s="32"/>
      <c r="KP114" s="127"/>
      <c r="KQ114" s="50"/>
      <c r="KR114" s="50"/>
      <c r="KS114" s="50"/>
      <c r="KT114" s="127"/>
      <c r="KU114" s="50"/>
      <c r="KV114" s="50"/>
      <c r="KW114" s="50"/>
      <c r="KX114" s="127"/>
      <c r="KY114" s="34"/>
      <c r="KZ114" s="34"/>
      <c r="LA114" s="33"/>
      <c r="LB114" s="127"/>
      <c r="LC114" s="34"/>
      <c r="LD114" s="39"/>
      <c r="LE114" s="34"/>
      <c r="LF114" s="127"/>
      <c r="LG114" s="34"/>
      <c r="LH114" s="34"/>
      <c r="LI114" s="33"/>
      <c r="LJ114" s="127"/>
      <c r="LK114" s="34"/>
      <c r="LL114" s="33"/>
      <c r="LM114" s="32"/>
      <c r="LN114" s="127"/>
      <c r="LO114" s="34"/>
      <c r="LP114" s="33"/>
      <c r="LQ114" s="33"/>
      <c r="LR114" s="127"/>
      <c r="LS114" s="50"/>
      <c r="LT114" s="50"/>
      <c r="LU114" s="50"/>
      <c r="LV114" s="127"/>
      <c r="LW114" s="50"/>
      <c r="LX114" s="50"/>
      <c r="LY114" s="50"/>
      <c r="LZ114" s="127"/>
      <c r="MA114" s="34"/>
      <c r="MB114" s="34"/>
      <c r="MC114" s="34"/>
      <c r="MD114" s="127"/>
      <c r="ME114" s="40"/>
      <c r="MF114" s="50"/>
      <c r="MG114" s="50"/>
      <c r="MH114" s="127"/>
      <c r="MI114" s="40"/>
      <c r="MJ114" s="50"/>
      <c r="MK114" s="50"/>
      <c r="ML114" s="127"/>
      <c r="MM114" s="34"/>
      <c r="MN114" s="34"/>
      <c r="MO114" s="34"/>
      <c r="MP114" s="127"/>
      <c r="MQ114" s="33"/>
      <c r="MR114" s="33"/>
      <c r="MS114" s="33"/>
      <c r="MT114" s="127"/>
      <c r="MU114" s="34"/>
      <c r="MV114" s="34"/>
      <c r="MW114" s="34"/>
      <c r="MX114" s="124"/>
      <c r="MY114" s="34"/>
      <c r="MZ114" s="33"/>
      <c r="NA114" s="33"/>
      <c r="NB114" s="124"/>
      <c r="NC114" s="52">
        <f t="shared" si="10"/>
        <v>138300</v>
      </c>
      <c r="ND114" s="52">
        <f t="shared" si="10"/>
        <v>138300</v>
      </c>
      <c r="NE114" s="52">
        <f t="shared" si="10"/>
        <v>89035.55</v>
      </c>
      <c r="NF114" s="53"/>
      <c r="NG114" s="33"/>
      <c r="NH114" s="33"/>
      <c r="NI114" s="127"/>
      <c r="NJ114" s="34"/>
      <c r="NK114" s="33"/>
      <c r="NL114" s="33"/>
      <c r="NM114" s="127"/>
      <c r="NN114" s="33"/>
      <c r="NO114" s="33"/>
      <c r="NP114" s="33"/>
      <c r="NQ114" s="127"/>
      <c r="NR114" s="34"/>
      <c r="NS114" s="34"/>
      <c r="NT114" s="34"/>
      <c r="NU114" s="127"/>
      <c r="NV114" s="34"/>
      <c r="NW114" s="33"/>
      <c r="NX114" s="33"/>
      <c r="NY114" s="127"/>
      <c r="NZ114" s="34"/>
      <c r="OA114" s="34"/>
      <c r="OB114" s="33"/>
      <c r="OC114" s="127"/>
      <c r="OD114" s="34"/>
      <c r="OE114" s="34"/>
      <c r="OF114" s="33"/>
      <c r="OG114" s="127"/>
      <c r="OH114" s="34"/>
      <c r="OI114" s="34"/>
      <c r="OJ114" s="33"/>
      <c r="OK114" s="127"/>
      <c r="OL114" s="34"/>
      <c r="OM114" s="34"/>
      <c r="ON114" s="32"/>
      <c r="OO114" s="127"/>
      <c r="OP114" s="34"/>
      <c r="OQ114" s="34"/>
      <c r="OR114" s="34"/>
      <c r="OS114" s="127"/>
      <c r="OT114" s="34"/>
      <c r="OU114" s="34"/>
      <c r="OV114" s="32"/>
      <c r="OW114" s="127"/>
      <c r="OX114" s="34"/>
      <c r="OY114" s="34"/>
      <c r="OZ114" s="33"/>
      <c r="PA114" s="127"/>
      <c r="PB114" s="34"/>
      <c r="PC114" s="34"/>
      <c r="PD114" s="33"/>
      <c r="PE114" s="127"/>
      <c r="PF114" s="34"/>
      <c r="PG114" s="34"/>
      <c r="PH114" s="33"/>
      <c r="PI114" s="127"/>
      <c r="PJ114" s="34"/>
      <c r="PK114" s="33"/>
      <c r="PL114" s="32"/>
      <c r="PM114" s="127"/>
      <c r="PN114" s="34"/>
      <c r="PO114" s="33"/>
      <c r="PP114" s="33"/>
      <c r="PQ114" s="127"/>
      <c r="PR114" s="34">
        <v>138300</v>
      </c>
      <c r="PS114" s="34">
        <v>138300</v>
      </c>
      <c r="PT114" s="34">
        <v>89035.55</v>
      </c>
      <c r="PU114" s="127"/>
      <c r="PV114" s="34"/>
      <c r="PW114" s="34"/>
      <c r="PX114" s="33"/>
      <c r="PY114" s="124"/>
      <c r="PZ114" s="55">
        <f t="shared" si="11"/>
        <v>0</v>
      </c>
      <c r="QA114" s="55">
        <f t="shared" si="11"/>
        <v>0</v>
      </c>
      <c r="QB114" s="55">
        <f t="shared" si="11"/>
        <v>0</v>
      </c>
      <c r="QC114" s="53"/>
      <c r="QD114" s="53"/>
      <c r="QE114" s="32"/>
      <c r="QF114" s="127"/>
      <c r="QG114" s="34"/>
      <c r="QH114" s="34"/>
      <c r="QI114" s="34"/>
      <c r="QJ114" s="124"/>
      <c r="QK114" s="56"/>
      <c r="QL114" s="63"/>
      <c r="QM114" s="32"/>
      <c r="QN114" s="127"/>
      <c r="QO114" s="50"/>
      <c r="QP114" s="50"/>
      <c r="QQ114" s="50"/>
      <c r="QR114" s="120"/>
      <c r="QS114" s="34"/>
      <c r="QT114" s="34"/>
      <c r="QU114" s="34"/>
      <c r="QV114" s="124"/>
      <c r="QW114" s="34"/>
      <c r="QX114" s="34"/>
      <c r="QY114" s="32"/>
      <c r="QZ114" s="124"/>
      <c r="RA114" s="53"/>
      <c r="RB114" s="53"/>
      <c r="RC114" s="53"/>
      <c r="RD114" s="120"/>
      <c r="RE114" s="40"/>
      <c r="RF114" s="40"/>
      <c r="RG114" s="40"/>
      <c r="RH114" s="120"/>
      <c r="RI114" s="40"/>
      <c r="RJ114" s="40"/>
      <c r="RK114" s="40"/>
      <c r="RL114" s="120"/>
      <c r="RM114" s="40"/>
      <c r="RN114" s="33"/>
      <c r="RO114" s="32"/>
      <c r="RP114" s="124"/>
      <c r="RQ114" s="34"/>
      <c r="RR114" s="34"/>
      <c r="RS114" s="32"/>
      <c r="RT114" s="124"/>
      <c r="RU114" s="40"/>
      <c r="RV114" s="40"/>
      <c r="RW114" s="40"/>
      <c r="RX114" s="120"/>
      <c r="RY114" s="40"/>
      <c r="RZ114" s="40"/>
      <c r="SA114" s="32"/>
      <c r="SB114" s="124"/>
      <c r="SC114" s="40"/>
      <c r="SD114" s="40"/>
      <c r="SE114" s="32"/>
      <c r="SF114" s="124"/>
      <c r="SG114" s="40"/>
      <c r="SH114" s="40"/>
      <c r="SI114" s="32"/>
      <c r="SJ114" s="119"/>
      <c r="SK114" s="58"/>
      <c r="SL114" s="58"/>
      <c r="SM114" s="58"/>
      <c r="SN114" s="59"/>
      <c r="SO114" s="59"/>
      <c r="SP114" s="58"/>
      <c r="SQ114" s="58"/>
      <c r="SR114" s="58"/>
      <c r="SS114" s="58"/>
      <c r="ST114" s="58"/>
      <c r="SU114" s="58"/>
      <c r="SV114" s="58"/>
      <c r="SW114" s="58"/>
      <c r="SX114" s="58"/>
      <c r="SY114" s="58"/>
      <c r="SZ114" s="58"/>
      <c r="TA114" s="58"/>
      <c r="TB114" s="58"/>
      <c r="TC114" s="58"/>
      <c r="TD114" s="59"/>
      <c r="TE114" s="28"/>
      <c r="TF114" s="28"/>
      <c r="TG114" s="28"/>
      <c r="TH114" s="28"/>
      <c r="TI114" s="28"/>
      <c r="TJ114" s="28"/>
      <c r="TK114" s="28"/>
      <c r="TL114" s="28"/>
      <c r="TM114" s="28"/>
      <c r="TN114" s="28"/>
      <c r="TO114" s="28"/>
      <c r="TP114" s="28"/>
      <c r="TQ114" s="28"/>
      <c r="TR114" s="28"/>
      <c r="TS114" s="28"/>
      <c r="TT114" s="28"/>
      <c r="TU114" s="28"/>
      <c r="TV114" s="28"/>
      <c r="TW114" s="28"/>
      <c r="TX114" s="28"/>
      <c r="TY114" s="28"/>
      <c r="TZ114" s="28"/>
      <c r="UA114" s="28"/>
      <c r="UB114" s="28"/>
      <c r="UC114" s="28"/>
      <c r="UD114" s="28"/>
      <c r="UE114" s="28"/>
      <c r="UF114" s="28"/>
      <c r="UG114" s="28"/>
      <c r="UH114" s="28"/>
      <c r="UI114" s="28"/>
      <c r="UJ114" s="28"/>
      <c r="UK114" s="28"/>
      <c r="UL114" s="28"/>
      <c r="UM114" s="28"/>
      <c r="UN114" s="28"/>
      <c r="UO114" s="28"/>
      <c r="UP114" s="28"/>
      <c r="UQ114" s="28"/>
      <c r="UR114" s="28"/>
      <c r="US114" s="28"/>
      <c r="UT114" s="28"/>
      <c r="UU114" s="28"/>
      <c r="UV114" s="28"/>
      <c r="UW114" s="28"/>
      <c r="UX114" s="28"/>
      <c r="UY114" s="28"/>
      <c r="UZ114" s="28"/>
      <c r="VA114" s="28"/>
      <c r="VB114" s="28"/>
      <c r="VC114" s="28"/>
      <c r="VD114" s="28"/>
      <c r="VE114" s="28"/>
      <c r="VF114" s="28"/>
      <c r="VG114" s="28"/>
      <c r="VH114" s="28"/>
      <c r="VI114" s="28"/>
      <c r="VJ114" s="28"/>
      <c r="VK114" s="28"/>
      <c r="VL114" s="28"/>
      <c r="VM114" s="28"/>
      <c r="VN114" s="28"/>
      <c r="VO114" s="28"/>
      <c r="VP114" s="28"/>
      <c r="VQ114" s="28"/>
      <c r="VR114" s="28"/>
      <c r="VS114" s="28"/>
      <c r="VT114" s="28"/>
      <c r="VU114" s="28"/>
      <c r="VV114" s="28"/>
      <c r="VW114" s="28"/>
      <c r="VX114" s="28"/>
      <c r="VY114" s="28"/>
      <c r="VZ114" s="28"/>
      <c r="WA114" s="28"/>
      <c r="WB114" s="28"/>
      <c r="WC114" s="28"/>
      <c r="WD114" s="28"/>
      <c r="WE114" s="28"/>
      <c r="WF114" s="28"/>
      <c r="WG114" s="28"/>
      <c r="WH114" s="5"/>
      <c r="WI114" s="5"/>
      <c r="WJ114" s="5"/>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row>
    <row r="115" spans="1:909" x14ac:dyDescent="0.25">
      <c r="A115" s="29" t="s">
        <v>470</v>
      </c>
      <c r="B115" s="30">
        <f t="shared" si="12"/>
        <v>6431623.5199999996</v>
      </c>
      <c r="C115" s="30">
        <f t="shared" si="12"/>
        <v>6431623.5199999996</v>
      </c>
      <c r="D115" s="30">
        <f t="shared" si="12"/>
        <v>4400968.9799999995</v>
      </c>
      <c r="E115" s="31">
        <f t="shared" si="8"/>
        <v>4793323.5199999996</v>
      </c>
      <c r="F115" s="31">
        <f t="shared" si="8"/>
        <v>4793323.5199999996</v>
      </c>
      <c r="G115" s="31">
        <f t="shared" si="8"/>
        <v>3559669.52</v>
      </c>
      <c r="H115" s="36">
        <v>3018100</v>
      </c>
      <c r="I115" s="36">
        <v>3018100</v>
      </c>
      <c r="J115" s="33">
        <v>2263576</v>
      </c>
      <c r="K115" s="124"/>
      <c r="L115" s="34"/>
      <c r="M115" s="34"/>
      <c r="N115" s="34"/>
      <c r="O115" s="124"/>
      <c r="P115" s="36">
        <v>1775223.52</v>
      </c>
      <c r="Q115" s="36">
        <v>1775223.52</v>
      </c>
      <c r="R115" s="60">
        <v>1296093.52</v>
      </c>
      <c r="S115" s="124"/>
      <c r="T115" s="34"/>
      <c r="U115" s="34"/>
      <c r="V115" s="34"/>
      <c r="W115" s="124"/>
      <c r="X115" s="38">
        <f t="shared" si="9"/>
        <v>1500000</v>
      </c>
      <c r="Y115" s="38">
        <f t="shared" si="9"/>
        <v>1500000</v>
      </c>
      <c r="Z115" s="38">
        <f t="shared" si="9"/>
        <v>750000</v>
      </c>
      <c r="AA115" s="32"/>
      <c r="AB115" s="33"/>
      <c r="AC115" s="33"/>
      <c r="AD115" s="124"/>
      <c r="AE115" s="34"/>
      <c r="AF115" s="33"/>
      <c r="AG115" s="33"/>
      <c r="AH115" s="124"/>
      <c r="AI115" s="33"/>
      <c r="AJ115" s="33"/>
      <c r="AK115" s="33"/>
      <c r="AL115" s="124"/>
      <c r="AM115" s="33"/>
      <c r="AN115" s="33"/>
      <c r="AO115" s="33"/>
      <c r="AP115" s="124"/>
      <c r="AQ115" s="34"/>
      <c r="AR115" s="34"/>
      <c r="AS115" s="34"/>
      <c r="AT115" s="124"/>
      <c r="AU115" s="33"/>
      <c r="AV115" s="33"/>
      <c r="AW115" s="33"/>
      <c r="AX115" s="124"/>
      <c r="AY115" s="34"/>
      <c r="AZ115" s="34"/>
      <c r="BA115" s="34"/>
      <c r="BB115" s="124"/>
      <c r="BC115" s="33"/>
      <c r="BD115" s="33"/>
      <c r="BE115" s="33"/>
      <c r="BF115" s="124"/>
      <c r="BG115" s="33"/>
      <c r="BH115" s="33"/>
      <c r="BI115" s="33"/>
      <c r="BJ115" s="124"/>
      <c r="BK115" s="34"/>
      <c r="BL115" s="34"/>
      <c r="BM115" s="34"/>
      <c r="BN115" s="124"/>
      <c r="BO115" s="33"/>
      <c r="BP115" s="33"/>
      <c r="BQ115" s="61"/>
      <c r="BR115" s="124"/>
      <c r="BS115" s="34"/>
      <c r="BT115" s="34"/>
      <c r="BU115" s="34"/>
      <c r="BV115" s="124"/>
      <c r="BW115" s="34"/>
      <c r="BX115" s="34"/>
      <c r="BY115" s="34"/>
      <c r="BZ115" s="124"/>
      <c r="CA115" s="34"/>
      <c r="CB115" s="34"/>
      <c r="CC115" s="34"/>
      <c r="CD115" s="124"/>
      <c r="CE115" s="33"/>
      <c r="CF115" s="33"/>
      <c r="CG115" s="33"/>
      <c r="CH115" s="124"/>
      <c r="CI115" s="33"/>
      <c r="CJ115" s="33"/>
      <c r="CK115" s="33"/>
      <c r="CL115" s="124"/>
      <c r="CM115" s="34"/>
      <c r="CN115" s="34"/>
      <c r="CO115" s="34"/>
      <c r="CP115" s="119"/>
      <c r="CQ115" s="34"/>
      <c r="CR115" s="34"/>
      <c r="CS115" s="34"/>
      <c r="CT115" s="119"/>
      <c r="CU115" s="34"/>
      <c r="CV115" s="33"/>
      <c r="CW115" s="33"/>
      <c r="CX115" s="124"/>
      <c r="CY115" s="41"/>
      <c r="CZ115" s="41"/>
      <c r="DA115" s="33"/>
      <c r="DB115" s="124"/>
      <c r="DC115" s="34"/>
      <c r="DD115" s="33"/>
      <c r="DE115" s="32"/>
      <c r="DF115" s="124"/>
      <c r="DG115" s="34"/>
      <c r="DH115" s="33"/>
      <c r="DI115" s="32"/>
      <c r="DJ115" s="124"/>
      <c r="DK115" s="34"/>
      <c r="DL115" s="33"/>
      <c r="DM115" s="32"/>
      <c r="DN115" s="124"/>
      <c r="DO115" s="33"/>
      <c r="DP115" s="33"/>
      <c r="DQ115" s="32"/>
      <c r="DR115" s="124"/>
      <c r="DS115" s="34"/>
      <c r="DT115" s="34"/>
      <c r="DU115" s="34"/>
      <c r="DV115" s="120"/>
      <c r="DW115" s="33"/>
      <c r="DX115" s="33"/>
      <c r="DY115" s="33"/>
      <c r="DZ115" s="124"/>
      <c r="EA115" s="33"/>
      <c r="EB115" s="33"/>
      <c r="EC115" s="33"/>
      <c r="ED115" s="124"/>
      <c r="EE115" s="33"/>
      <c r="EF115" s="33"/>
      <c r="EG115" s="33"/>
      <c r="EH115" s="124"/>
      <c r="EI115" s="32"/>
      <c r="EJ115" s="32"/>
      <c r="EK115" s="32"/>
      <c r="EL115" s="124"/>
      <c r="EM115" s="34"/>
      <c r="EN115" s="34"/>
      <c r="EO115" s="34"/>
      <c r="EP115" s="124"/>
      <c r="EQ115" s="34"/>
      <c r="ER115" s="34"/>
      <c r="ES115" s="34"/>
      <c r="ET115" s="120"/>
      <c r="EU115" s="33"/>
      <c r="EV115" s="33"/>
      <c r="EW115" s="33"/>
      <c r="EX115" s="124"/>
      <c r="EY115" s="34"/>
      <c r="EZ115" s="34"/>
      <c r="FA115" s="34"/>
      <c r="FB115" s="124"/>
      <c r="FC115" s="33"/>
      <c r="FD115" s="33"/>
      <c r="FE115" s="32"/>
      <c r="FF115" s="124"/>
      <c r="FG115" s="40"/>
      <c r="FH115" s="40"/>
      <c r="FI115" s="40"/>
      <c r="FJ115" s="124"/>
      <c r="FK115" s="40"/>
      <c r="FL115" s="40"/>
      <c r="FM115" s="40"/>
      <c r="FN115" s="124"/>
      <c r="FO115" s="33"/>
      <c r="FP115" s="33"/>
      <c r="FQ115" s="32"/>
      <c r="FR115" s="124"/>
      <c r="FS115" s="33"/>
      <c r="FT115" s="33"/>
      <c r="FU115" s="33"/>
      <c r="FV115" s="124"/>
      <c r="FW115" s="34"/>
      <c r="FX115" s="34"/>
      <c r="FY115" s="39"/>
      <c r="FZ115" s="124"/>
      <c r="GA115" s="33"/>
      <c r="GB115" s="33"/>
      <c r="GC115" s="32"/>
      <c r="GD115" s="124"/>
      <c r="GE115" s="32"/>
      <c r="GF115" s="32"/>
      <c r="GG115" s="32"/>
      <c r="GH115" s="124"/>
      <c r="GI115" s="32"/>
      <c r="GJ115" s="32"/>
      <c r="GK115" s="32"/>
      <c r="GL115" s="130"/>
      <c r="GM115" s="33"/>
      <c r="GN115" s="33"/>
      <c r="GO115" s="33"/>
      <c r="GP115" s="124"/>
      <c r="GQ115" s="40"/>
      <c r="GR115" s="37"/>
      <c r="GS115" s="32"/>
      <c r="GT115" s="124"/>
      <c r="GU115" s="45"/>
      <c r="GV115" s="46"/>
      <c r="GW115" s="32"/>
      <c r="GX115" s="130"/>
      <c r="GY115" s="33"/>
      <c r="GZ115" s="33"/>
      <c r="HA115" s="33"/>
      <c r="HB115" s="130"/>
      <c r="HC115" s="34"/>
      <c r="HD115" s="34"/>
      <c r="HE115" s="34"/>
      <c r="HF115" s="124"/>
      <c r="HG115" s="33"/>
      <c r="HH115" s="33"/>
      <c r="HI115" s="33"/>
      <c r="HJ115" s="124"/>
      <c r="HK115" s="33"/>
      <c r="HL115" s="33"/>
      <c r="HM115" s="32"/>
      <c r="HN115" s="124"/>
      <c r="HO115" s="32"/>
      <c r="HP115" s="32"/>
      <c r="HQ115" s="32"/>
      <c r="HR115" s="124"/>
      <c r="HS115" s="34"/>
      <c r="HT115" s="33"/>
      <c r="HU115" s="32"/>
      <c r="HV115" s="124"/>
      <c r="HW115" s="34"/>
      <c r="HX115" s="34"/>
      <c r="HY115" s="34"/>
      <c r="HZ115" s="124"/>
      <c r="IA115" s="34"/>
      <c r="IB115" s="34"/>
      <c r="IC115" s="34"/>
      <c r="ID115" s="119"/>
      <c r="IE115" s="34"/>
      <c r="IF115" s="32"/>
      <c r="IG115" s="32"/>
      <c r="IH115" s="124"/>
      <c r="II115" s="34"/>
      <c r="IJ115" s="33"/>
      <c r="IK115" s="33"/>
      <c r="IL115" s="124"/>
      <c r="IM115" s="33"/>
      <c r="IN115" s="33"/>
      <c r="IO115" s="33"/>
      <c r="IP115" s="124"/>
      <c r="IQ115" s="45"/>
      <c r="IR115" s="46"/>
      <c r="IS115" s="33"/>
      <c r="IT115" s="127"/>
      <c r="IU115" s="33">
        <v>750000</v>
      </c>
      <c r="IV115" s="33">
        <v>750000</v>
      </c>
      <c r="IW115" s="33">
        <v>0</v>
      </c>
      <c r="IX115" s="124"/>
      <c r="IY115" s="34">
        <v>750000</v>
      </c>
      <c r="IZ115" s="33">
        <v>750000</v>
      </c>
      <c r="JA115" s="33">
        <v>750000</v>
      </c>
      <c r="JB115" s="127"/>
      <c r="JC115" s="34"/>
      <c r="JD115" s="34"/>
      <c r="JE115" s="34"/>
      <c r="JF115" s="124"/>
      <c r="JG115" s="34"/>
      <c r="JH115" s="34"/>
      <c r="JI115" s="33"/>
      <c r="JJ115" s="127"/>
      <c r="JK115" s="34"/>
      <c r="JL115" s="34"/>
      <c r="JM115" s="34"/>
      <c r="JN115" s="127"/>
      <c r="JO115" s="34"/>
      <c r="JP115" s="34"/>
      <c r="JQ115" s="34"/>
      <c r="JR115" s="119"/>
      <c r="JS115" s="33"/>
      <c r="JT115" s="33"/>
      <c r="JU115" s="33"/>
      <c r="JV115" s="127"/>
      <c r="JW115" s="34"/>
      <c r="JX115" s="33"/>
      <c r="JY115" s="33"/>
      <c r="JZ115" s="127"/>
      <c r="KA115" s="34"/>
      <c r="KB115" s="32"/>
      <c r="KC115" s="32"/>
      <c r="KD115" s="127"/>
      <c r="KE115" s="50"/>
      <c r="KF115" s="50"/>
      <c r="KG115" s="50"/>
      <c r="KH115" s="127"/>
      <c r="KI115" s="34"/>
      <c r="KJ115" s="34"/>
      <c r="KK115" s="34"/>
      <c r="KL115" s="127"/>
      <c r="KM115" s="34"/>
      <c r="KN115" s="36"/>
      <c r="KO115" s="32"/>
      <c r="KP115" s="127"/>
      <c r="KQ115" s="50"/>
      <c r="KR115" s="50"/>
      <c r="KS115" s="50"/>
      <c r="KT115" s="127"/>
      <c r="KU115" s="50"/>
      <c r="KV115" s="50"/>
      <c r="KW115" s="50"/>
      <c r="KX115" s="127"/>
      <c r="KY115" s="34"/>
      <c r="KZ115" s="34"/>
      <c r="LA115" s="33"/>
      <c r="LB115" s="127"/>
      <c r="LC115" s="34"/>
      <c r="LD115" s="39"/>
      <c r="LE115" s="34"/>
      <c r="LF115" s="127"/>
      <c r="LG115" s="34"/>
      <c r="LH115" s="34"/>
      <c r="LI115" s="33"/>
      <c r="LJ115" s="127"/>
      <c r="LK115" s="34"/>
      <c r="LL115" s="33"/>
      <c r="LM115" s="32"/>
      <c r="LN115" s="127"/>
      <c r="LO115" s="34"/>
      <c r="LP115" s="33"/>
      <c r="LQ115" s="33"/>
      <c r="LR115" s="127"/>
      <c r="LS115" s="50"/>
      <c r="LT115" s="50"/>
      <c r="LU115" s="50"/>
      <c r="LV115" s="127"/>
      <c r="LW115" s="50"/>
      <c r="LX115" s="50"/>
      <c r="LY115" s="50"/>
      <c r="LZ115" s="127"/>
      <c r="MA115" s="34"/>
      <c r="MB115" s="34"/>
      <c r="MC115" s="34"/>
      <c r="MD115" s="127"/>
      <c r="ME115" s="40"/>
      <c r="MF115" s="50"/>
      <c r="MG115" s="50"/>
      <c r="MH115" s="127"/>
      <c r="MI115" s="40"/>
      <c r="MJ115" s="50"/>
      <c r="MK115" s="50"/>
      <c r="ML115" s="127"/>
      <c r="MM115" s="34"/>
      <c r="MN115" s="34"/>
      <c r="MO115" s="34"/>
      <c r="MP115" s="127"/>
      <c r="MQ115" s="33"/>
      <c r="MR115" s="33"/>
      <c r="MS115" s="33"/>
      <c r="MT115" s="127"/>
      <c r="MU115" s="34"/>
      <c r="MV115" s="34"/>
      <c r="MW115" s="34"/>
      <c r="MX115" s="124"/>
      <c r="MY115" s="34"/>
      <c r="MZ115" s="33"/>
      <c r="NA115" s="33"/>
      <c r="NB115" s="124"/>
      <c r="NC115" s="52">
        <f t="shared" si="10"/>
        <v>138300</v>
      </c>
      <c r="ND115" s="52">
        <f t="shared" si="10"/>
        <v>138300</v>
      </c>
      <c r="NE115" s="52">
        <f t="shared" si="10"/>
        <v>91299.46</v>
      </c>
      <c r="NF115" s="53"/>
      <c r="NG115" s="33"/>
      <c r="NH115" s="33"/>
      <c r="NI115" s="127"/>
      <c r="NJ115" s="34"/>
      <c r="NK115" s="33"/>
      <c r="NL115" s="33"/>
      <c r="NM115" s="127"/>
      <c r="NN115" s="33"/>
      <c r="NO115" s="33"/>
      <c r="NP115" s="33"/>
      <c r="NQ115" s="127"/>
      <c r="NR115" s="34"/>
      <c r="NS115" s="34"/>
      <c r="NT115" s="34"/>
      <c r="NU115" s="127"/>
      <c r="NV115" s="34"/>
      <c r="NW115" s="33"/>
      <c r="NX115" s="33"/>
      <c r="NY115" s="127"/>
      <c r="NZ115" s="34"/>
      <c r="OA115" s="34"/>
      <c r="OB115" s="33"/>
      <c r="OC115" s="127"/>
      <c r="OD115" s="34"/>
      <c r="OE115" s="34"/>
      <c r="OF115" s="33"/>
      <c r="OG115" s="127"/>
      <c r="OH115" s="34"/>
      <c r="OI115" s="34"/>
      <c r="OJ115" s="33"/>
      <c r="OK115" s="127"/>
      <c r="OL115" s="34"/>
      <c r="OM115" s="34"/>
      <c r="ON115" s="32"/>
      <c r="OO115" s="127"/>
      <c r="OP115" s="34"/>
      <c r="OQ115" s="34"/>
      <c r="OR115" s="34"/>
      <c r="OS115" s="127"/>
      <c r="OT115" s="34"/>
      <c r="OU115" s="34"/>
      <c r="OV115" s="32"/>
      <c r="OW115" s="127"/>
      <c r="OX115" s="34"/>
      <c r="OY115" s="34"/>
      <c r="OZ115" s="33"/>
      <c r="PA115" s="127"/>
      <c r="PB115" s="34"/>
      <c r="PC115" s="34"/>
      <c r="PD115" s="33"/>
      <c r="PE115" s="127"/>
      <c r="PF115" s="34"/>
      <c r="PG115" s="34"/>
      <c r="PH115" s="33"/>
      <c r="PI115" s="127"/>
      <c r="PJ115" s="34"/>
      <c r="PK115" s="33"/>
      <c r="PL115" s="32"/>
      <c r="PM115" s="127"/>
      <c r="PN115" s="34"/>
      <c r="PO115" s="33"/>
      <c r="PP115" s="33"/>
      <c r="PQ115" s="127"/>
      <c r="PR115" s="34">
        <v>138300</v>
      </c>
      <c r="PS115" s="34">
        <v>138300</v>
      </c>
      <c r="PT115" s="34">
        <v>91299.46</v>
      </c>
      <c r="PU115" s="127"/>
      <c r="PV115" s="34"/>
      <c r="PW115" s="34"/>
      <c r="PX115" s="33"/>
      <c r="PY115" s="124"/>
      <c r="PZ115" s="55">
        <f t="shared" si="11"/>
        <v>0</v>
      </c>
      <c r="QA115" s="55">
        <f t="shared" si="11"/>
        <v>0</v>
      </c>
      <c r="QB115" s="55">
        <f t="shared" si="11"/>
        <v>0</v>
      </c>
      <c r="QC115" s="53"/>
      <c r="QD115" s="53"/>
      <c r="QE115" s="32"/>
      <c r="QF115" s="127"/>
      <c r="QG115" s="34"/>
      <c r="QH115" s="34"/>
      <c r="QI115" s="34"/>
      <c r="QJ115" s="124"/>
      <c r="QK115" s="56"/>
      <c r="QL115" s="63"/>
      <c r="QM115" s="32"/>
      <c r="QN115" s="127"/>
      <c r="QO115" s="50"/>
      <c r="QP115" s="50"/>
      <c r="QQ115" s="50"/>
      <c r="QR115" s="120"/>
      <c r="QS115" s="34"/>
      <c r="QT115" s="34"/>
      <c r="QU115" s="34"/>
      <c r="QV115" s="124"/>
      <c r="QW115" s="34"/>
      <c r="QX115" s="34"/>
      <c r="QY115" s="32"/>
      <c r="QZ115" s="124"/>
      <c r="RA115" s="53"/>
      <c r="RB115" s="53"/>
      <c r="RC115" s="53"/>
      <c r="RD115" s="120"/>
      <c r="RE115" s="40"/>
      <c r="RF115" s="40"/>
      <c r="RG115" s="40"/>
      <c r="RH115" s="120"/>
      <c r="RI115" s="40"/>
      <c r="RJ115" s="40"/>
      <c r="RK115" s="40"/>
      <c r="RL115" s="120"/>
      <c r="RM115" s="40"/>
      <c r="RN115" s="33"/>
      <c r="RO115" s="32"/>
      <c r="RP115" s="124"/>
      <c r="RQ115" s="34"/>
      <c r="RR115" s="34"/>
      <c r="RS115" s="32"/>
      <c r="RT115" s="124"/>
      <c r="RU115" s="40"/>
      <c r="RV115" s="40"/>
      <c r="RW115" s="40"/>
      <c r="RX115" s="120"/>
      <c r="RY115" s="40"/>
      <c r="RZ115" s="40"/>
      <c r="SA115" s="32"/>
      <c r="SB115" s="124"/>
      <c r="SC115" s="40"/>
      <c r="SD115" s="40"/>
      <c r="SE115" s="32"/>
      <c r="SF115" s="124"/>
      <c r="SG115" s="40"/>
      <c r="SH115" s="40"/>
      <c r="SI115" s="32"/>
      <c r="SJ115" s="119"/>
      <c r="SK115" s="58"/>
      <c r="SL115" s="58"/>
      <c r="SM115" s="58"/>
      <c r="SN115" s="59"/>
      <c r="SO115" s="59"/>
      <c r="SP115" s="58"/>
      <c r="SQ115" s="58"/>
      <c r="SR115" s="58"/>
      <c r="SS115" s="58"/>
      <c r="ST115" s="58"/>
      <c r="SU115" s="58"/>
      <c r="SV115" s="58"/>
      <c r="SW115" s="58"/>
      <c r="SX115" s="58"/>
      <c r="SY115" s="58"/>
      <c r="SZ115" s="58"/>
      <c r="TA115" s="58"/>
      <c r="TB115" s="58"/>
      <c r="TC115" s="58"/>
      <c r="TD115" s="59"/>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5"/>
      <c r="WI115" s="5"/>
      <c r="WJ115" s="5"/>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row>
    <row r="116" spans="1:909" x14ac:dyDescent="0.25">
      <c r="A116" s="29" t="s">
        <v>471</v>
      </c>
      <c r="B116" s="30">
        <f t="shared" si="12"/>
        <v>5498941.3099999996</v>
      </c>
      <c r="C116" s="30">
        <f t="shared" si="12"/>
        <v>5498941.3099999996</v>
      </c>
      <c r="D116" s="30">
        <f t="shared" si="12"/>
        <v>3297529.21</v>
      </c>
      <c r="E116" s="31">
        <f t="shared" si="8"/>
        <v>3310732.11</v>
      </c>
      <c r="F116" s="31">
        <f t="shared" si="8"/>
        <v>3310732.11</v>
      </c>
      <c r="G116" s="31">
        <f t="shared" si="8"/>
        <v>2457079.11</v>
      </c>
      <c r="H116" s="36">
        <v>2424700</v>
      </c>
      <c r="I116" s="36">
        <v>2424700</v>
      </c>
      <c r="J116" s="33">
        <v>1818526</v>
      </c>
      <c r="K116" s="124"/>
      <c r="L116" s="34"/>
      <c r="M116" s="34"/>
      <c r="N116" s="34"/>
      <c r="O116" s="124"/>
      <c r="P116" s="36">
        <v>886032.11</v>
      </c>
      <c r="Q116" s="36">
        <v>886032.11</v>
      </c>
      <c r="R116" s="60">
        <v>638553.11</v>
      </c>
      <c r="S116" s="124"/>
      <c r="T116" s="34"/>
      <c r="U116" s="34"/>
      <c r="V116" s="34"/>
      <c r="W116" s="124"/>
      <c r="X116" s="38">
        <f t="shared" si="9"/>
        <v>2049909.2</v>
      </c>
      <c r="Y116" s="38">
        <f t="shared" si="9"/>
        <v>2049909.2</v>
      </c>
      <c r="Z116" s="38">
        <f t="shared" si="9"/>
        <v>750000</v>
      </c>
      <c r="AA116" s="32"/>
      <c r="AB116" s="33"/>
      <c r="AC116" s="33"/>
      <c r="AD116" s="124"/>
      <c r="AE116" s="34"/>
      <c r="AF116" s="33"/>
      <c r="AG116" s="33"/>
      <c r="AH116" s="124"/>
      <c r="AI116" s="33"/>
      <c r="AJ116" s="33"/>
      <c r="AK116" s="33"/>
      <c r="AL116" s="124"/>
      <c r="AM116" s="33"/>
      <c r="AN116" s="33"/>
      <c r="AO116" s="33"/>
      <c r="AP116" s="124"/>
      <c r="AQ116" s="34"/>
      <c r="AR116" s="34"/>
      <c r="AS116" s="34"/>
      <c r="AT116" s="124"/>
      <c r="AU116" s="33"/>
      <c r="AV116" s="33"/>
      <c r="AW116" s="33"/>
      <c r="AX116" s="124"/>
      <c r="AY116" s="34"/>
      <c r="AZ116" s="34"/>
      <c r="BA116" s="34"/>
      <c r="BB116" s="124"/>
      <c r="BC116" s="33"/>
      <c r="BD116" s="33"/>
      <c r="BE116" s="33"/>
      <c r="BF116" s="124"/>
      <c r="BG116" s="33"/>
      <c r="BH116" s="33"/>
      <c r="BI116" s="33"/>
      <c r="BJ116" s="124"/>
      <c r="BK116" s="34"/>
      <c r="BL116" s="34"/>
      <c r="BM116" s="34"/>
      <c r="BN116" s="124"/>
      <c r="BO116" s="33"/>
      <c r="BP116" s="33"/>
      <c r="BQ116" s="61"/>
      <c r="BR116" s="124"/>
      <c r="BS116" s="34"/>
      <c r="BT116" s="34"/>
      <c r="BU116" s="34"/>
      <c r="BV116" s="124"/>
      <c r="BW116" s="34"/>
      <c r="BX116" s="34"/>
      <c r="BY116" s="34"/>
      <c r="BZ116" s="124"/>
      <c r="CA116" s="34"/>
      <c r="CB116" s="34"/>
      <c r="CC116" s="34"/>
      <c r="CD116" s="124"/>
      <c r="CE116" s="33"/>
      <c r="CF116" s="33"/>
      <c r="CG116" s="33"/>
      <c r="CH116" s="124"/>
      <c r="CI116" s="33"/>
      <c r="CJ116" s="33"/>
      <c r="CK116" s="33"/>
      <c r="CL116" s="124"/>
      <c r="CM116" s="34"/>
      <c r="CN116" s="34"/>
      <c r="CO116" s="34"/>
      <c r="CP116" s="119"/>
      <c r="CQ116" s="34"/>
      <c r="CR116" s="34"/>
      <c r="CS116" s="34"/>
      <c r="CT116" s="119"/>
      <c r="CU116" s="34"/>
      <c r="CV116" s="33"/>
      <c r="CW116" s="33"/>
      <c r="CX116" s="124"/>
      <c r="CY116" s="41"/>
      <c r="CZ116" s="41"/>
      <c r="DA116" s="33"/>
      <c r="DB116" s="124"/>
      <c r="DC116" s="34"/>
      <c r="DD116" s="33"/>
      <c r="DE116" s="32"/>
      <c r="DF116" s="124"/>
      <c r="DG116" s="34"/>
      <c r="DH116" s="33"/>
      <c r="DI116" s="32"/>
      <c r="DJ116" s="124"/>
      <c r="DK116" s="34"/>
      <c r="DL116" s="33"/>
      <c r="DM116" s="32"/>
      <c r="DN116" s="124"/>
      <c r="DO116" s="33"/>
      <c r="DP116" s="33"/>
      <c r="DQ116" s="32"/>
      <c r="DR116" s="124"/>
      <c r="DS116" s="34"/>
      <c r="DT116" s="34"/>
      <c r="DU116" s="34"/>
      <c r="DV116" s="120"/>
      <c r="DW116" s="33"/>
      <c r="DX116" s="33"/>
      <c r="DY116" s="33"/>
      <c r="DZ116" s="124"/>
      <c r="EA116" s="33"/>
      <c r="EB116" s="33"/>
      <c r="EC116" s="33"/>
      <c r="ED116" s="124"/>
      <c r="EE116" s="33"/>
      <c r="EF116" s="33"/>
      <c r="EG116" s="33"/>
      <c r="EH116" s="124"/>
      <c r="EI116" s="32"/>
      <c r="EJ116" s="32"/>
      <c r="EK116" s="32"/>
      <c r="EL116" s="124"/>
      <c r="EM116" s="34"/>
      <c r="EN116" s="34"/>
      <c r="EO116" s="34"/>
      <c r="EP116" s="124"/>
      <c r="EQ116" s="34"/>
      <c r="ER116" s="34"/>
      <c r="ES116" s="34"/>
      <c r="ET116" s="120"/>
      <c r="EU116" s="33"/>
      <c r="EV116" s="33"/>
      <c r="EW116" s="33"/>
      <c r="EX116" s="124"/>
      <c r="EY116" s="34"/>
      <c r="EZ116" s="34"/>
      <c r="FA116" s="34"/>
      <c r="FB116" s="124"/>
      <c r="FC116" s="33"/>
      <c r="FD116" s="33"/>
      <c r="FE116" s="32"/>
      <c r="FF116" s="124"/>
      <c r="FG116" s="40"/>
      <c r="FH116" s="40"/>
      <c r="FI116" s="40"/>
      <c r="FJ116" s="124"/>
      <c r="FK116" s="40"/>
      <c r="FL116" s="40"/>
      <c r="FM116" s="40"/>
      <c r="FN116" s="124"/>
      <c r="FO116" s="33"/>
      <c r="FP116" s="33"/>
      <c r="FQ116" s="32"/>
      <c r="FR116" s="124"/>
      <c r="FS116" s="33"/>
      <c r="FT116" s="33"/>
      <c r="FU116" s="33"/>
      <c r="FV116" s="124"/>
      <c r="FW116" s="34"/>
      <c r="FX116" s="34"/>
      <c r="FY116" s="39"/>
      <c r="FZ116" s="124"/>
      <c r="GA116" s="33"/>
      <c r="GB116" s="33"/>
      <c r="GC116" s="32"/>
      <c r="GD116" s="124"/>
      <c r="GE116" s="32"/>
      <c r="GF116" s="32"/>
      <c r="GG116" s="32"/>
      <c r="GH116" s="124"/>
      <c r="GI116" s="32"/>
      <c r="GJ116" s="32"/>
      <c r="GK116" s="32"/>
      <c r="GL116" s="130"/>
      <c r="GM116" s="33"/>
      <c r="GN116" s="33"/>
      <c r="GO116" s="33"/>
      <c r="GP116" s="124"/>
      <c r="GQ116" s="40"/>
      <c r="GR116" s="37"/>
      <c r="GS116" s="32"/>
      <c r="GT116" s="124"/>
      <c r="GU116" s="45"/>
      <c r="GV116" s="46"/>
      <c r="GW116" s="32"/>
      <c r="GX116" s="130"/>
      <c r="GY116" s="33"/>
      <c r="GZ116" s="33"/>
      <c r="HA116" s="33"/>
      <c r="HB116" s="130"/>
      <c r="HC116" s="34"/>
      <c r="HD116" s="34"/>
      <c r="HE116" s="34"/>
      <c r="HF116" s="124"/>
      <c r="HG116" s="33"/>
      <c r="HH116" s="33"/>
      <c r="HI116" s="33"/>
      <c r="HJ116" s="124"/>
      <c r="HK116" s="33"/>
      <c r="HL116" s="33"/>
      <c r="HM116" s="32"/>
      <c r="HN116" s="124"/>
      <c r="HO116" s="32">
        <v>250000</v>
      </c>
      <c r="HP116" s="32">
        <v>250000</v>
      </c>
      <c r="HQ116" s="32">
        <v>250000</v>
      </c>
      <c r="HR116" s="124"/>
      <c r="HS116" s="34"/>
      <c r="HT116" s="33"/>
      <c r="HU116" s="32"/>
      <c r="HV116" s="124"/>
      <c r="HW116" s="34">
        <v>1299909.2</v>
      </c>
      <c r="HX116" s="34">
        <v>1299909.2</v>
      </c>
      <c r="HY116" s="34">
        <v>0</v>
      </c>
      <c r="HZ116" s="124"/>
      <c r="IA116" s="34"/>
      <c r="IB116" s="34"/>
      <c r="IC116" s="34"/>
      <c r="ID116" s="119"/>
      <c r="IE116" s="34"/>
      <c r="IF116" s="32"/>
      <c r="IG116" s="32"/>
      <c r="IH116" s="124"/>
      <c r="II116" s="34"/>
      <c r="IJ116" s="33"/>
      <c r="IK116" s="33"/>
      <c r="IL116" s="124"/>
      <c r="IM116" s="33"/>
      <c r="IN116" s="33"/>
      <c r="IO116" s="33"/>
      <c r="IP116" s="124"/>
      <c r="IQ116" s="45">
        <v>500000</v>
      </c>
      <c r="IR116" s="46">
        <v>500000</v>
      </c>
      <c r="IS116" s="33">
        <v>500000</v>
      </c>
      <c r="IT116" s="127"/>
      <c r="IU116" s="33"/>
      <c r="IV116" s="33"/>
      <c r="IW116" s="33"/>
      <c r="IX116" s="124"/>
      <c r="IY116" s="34"/>
      <c r="IZ116" s="33"/>
      <c r="JA116" s="33"/>
      <c r="JB116" s="127"/>
      <c r="JC116" s="34"/>
      <c r="JD116" s="34"/>
      <c r="JE116" s="34"/>
      <c r="JF116" s="124"/>
      <c r="JG116" s="34"/>
      <c r="JH116" s="34"/>
      <c r="JI116" s="33"/>
      <c r="JJ116" s="127"/>
      <c r="JK116" s="34"/>
      <c r="JL116" s="34"/>
      <c r="JM116" s="34"/>
      <c r="JN116" s="127"/>
      <c r="JO116" s="34"/>
      <c r="JP116" s="34"/>
      <c r="JQ116" s="34"/>
      <c r="JR116" s="119"/>
      <c r="JS116" s="33"/>
      <c r="JT116" s="33"/>
      <c r="JU116" s="33"/>
      <c r="JV116" s="127"/>
      <c r="JW116" s="34"/>
      <c r="JX116" s="33"/>
      <c r="JY116" s="33"/>
      <c r="JZ116" s="127"/>
      <c r="KA116" s="34"/>
      <c r="KB116" s="32"/>
      <c r="KC116" s="32"/>
      <c r="KD116" s="127"/>
      <c r="KE116" s="50"/>
      <c r="KF116" s="50"/>
      <c r="KG116" s="50"/>
      <c r="KH116" s="127"/>
      <c r="KI116" s="34"/>
      <c r="KJ116" s="34"/>
      <c r="KK116" s="34"/>
      <c r="KL116" s="127"/>
      <c r="KM116" s="34"/>
      <c r="KN116" s="36"/>
      <c r="KO116" s="32"/>
      <c r="KP116" s="127"/>
      <c r="KQ116" s="50"/>
      <c r="KR116" s="50"/>
      <c r="KS116" s="50"/>
      <c r="KT116" s="127"/>
      <c r="KU116" s="50"/>
      <c r="KV116" s="50"/>
      <c r="KW116" s="50"/>
      <c r="KX116" s="127"/>
      <c r="KY116" s="34"/>
      <c r="KZ116" s="34"/>
      <c r="LA116" s="33"/>
      <c r="LB116" s="127"/>
      <c r="LC116" s="34"/>
      <c r="LD116" s="39"/>
      <c r="LE116" s="34"/>
      <c r="LF116" s="127"/>
      <c r="LG116" s="34"/>
      <c r="LH116" s="34"/>
      <c r="LI116" s="33"/>
      <c r="LJ116" s="127"/>
      <c r="LK116" s="34"/>
      <c r="LL116" s="33"/>
      <c r="LM116" s="32"/>
      <c r="LN116" s="127"/>
      <c r="LO116" s="34"/>
      <c r="LP116" s="33"/>
      <c r="LQ116" s="33"/>
      <c r="LR116" s="127"/>
      <c r="LS116" s="50"/>
      <c r="LT116" s="50"/>
      <c r="LU116" s="50"/>
      <c r="LV116" s="127"/>
      <c r="LW116" s="50"/>
      <c r="LX116" s="50"/>
      <c r="LY116" s="50"/>
      <c r="LZ116" s="127"/>
      <c r="MA116" s="34"/>
      <c r="MB116" s="34"/>
      <c r="MC116" s="34"/>
      <c r="MD116" s="127"/>
      <c r="ME116" s="40"/>
      <c r="MF116" s="50"/>
      <c r="MG116" s="50"/>
      <c r="MH116" s="127"/>
      <c r="MI116" s="40"/>
      <c r="MJ116" s="50"/>
      <c r="MK116" s="50"/>
      <c r="ML116" s="127"/>
      <c r="MM116" s="34"/>
      <c r="MN116" s="34"/>
      <c r="MO116" s="34"/>
      <c r="MP116" s="127"/>
      <c r="MQ116" s="33"/>
      <c r="MR116" s="33"/>
      <c r="MS116" s="33"/>
      <c r="MT116" s="127"/>
      <c r="MU116" s="34"/>
      <c r="MV116" s="34"/>
      <c r="MW116" s="34"/>
      <c r="MX116" s="124"/>
      <c r="MY116" s="34"/>
      <c r="MZ116" s="33"/>
      <c r="NA116" s="33"/>
      <c r="NB116" s="124"/>
      <c r="NC116" s="52">
        <f t="shared" si="10"/>
        <v>138300</v>
      </c>
      <c r="ND116" s="52">
        <f t="shared" si="10"/>
        <v>138300</v>
      </c>
      <c r="NE116" s="52">
        <f t="shared" si="10"/>
        <v>90450.1</v>
      </c>
      <c r="NF116" s="53"/>
      <c r="NG116" s="33"/>
      <c r="NH116" s="33"/>
      <c r="NI116" s="127"/>
      <c r="NJ116" s="34"/>
      <c r="NK116" s="33"/>
      <c r="NL116" s="33"/>
      <c r="NM116" s="127"/>
      <c r="NN116" s="33"/>
      <c r="NO116" s="33"/>
      <c r="NP116" s="33"/>
      <c r="NQ116" s="127"/>
      <c r="NR116" s="34"/>
      <c r="NS116" s="34"/>
      <c r="NT116" s="34"/>
      <c r="NU116" s="127"/>
      <c r="NV116" s="34"/>
      <c r="NW116" s="33"/>
      <c r="NX116" s="33"/>
      <c r="NY116" s="127"/>
      <c r="NZ116" s="34"/>
      <c r="OA116" s="34"/>
      <c r="OB116" s="33"/>
      <c r="OC116" s="127"/>
      <c r="OD116" s="34"/>
      <c r="OE116" s="34"/>
      <c r="OF116" s="33"/>
      <c r="OG116" s="127"/>
      <c r="OH116" s="34"/>
      <c r="OI116" s="34"/>
      <c r="OJ116" s="33"/>
      <c r="OK116" s="127"/>
      <c r="OL116" s="34"/>
      <c r="OM116" s="34"/>
      <c r="ON116" s="32"/>
      <c r="OO116" s="127"/>
      <c r="OP116" s="34"/>
      <c r="OQ116" s="34"/>
      <c r="OR116" s="34"/>
      <c r="OS116" s="127"/>
      <c r="OT116" s="34"/>
      <c r="OU116" s="34"/>
      <c r="OV116" s="32"/>
      <c r="OW116" s="127"/>
      <c r="OX116" s="34"/>
      <c r="OY116" s="34"/>
      <c r="OZ116" s="33"/>
      <c r="PA116" s="127"/>
      <c r="PB116" s="34"/>
      <c r="PC116" s="34"/>
      <c r="PD116" s="33"/>
      <c r="PE116" s="127"/>
      <c r="PF116" s="34"/>
      <c r="PG116" s="34"/>
      <c r="PH116" s="33"/>
      <c r="PI116" s="127"/>
      <c r="PJ116" s="34"/>
      <c r="PK116" s="33"/>
      <c r="PL116" s="32"/>
      <c r="PM116" s="127"/>
      <c r="PN116" s="34"/>
      <c r="PO116" s="33"/>
      <c r="PP116" s="33"/>
      <c r="PQ116" s="127"/>
      <c r="PR116" s="34">
        <v>138300</v>
      </c>
      <c r="PS116" s="34">
        <v>138300</v>
      </c>
      <c r="PT116" s="34">
        <v>90450.1</v>
      </c>
      <c r="PU116" s="127"/>
      <c r="PV116" s="34"/>
      <c r="PW116" s="34"/>
      <c r="PX116" s="33"/>
      <c r="PY116" s="124"/>
      <c r="PZ116" s="55">
        <f t="shared" si="11"/>
        <v>0</v>
      </c>
      <c r="QA116" s="55">
        <f t="shared" si="11"/>
        <v>0</v>
      </c>
      <c r="QB116" s="55">
        <f t="shared" si="11"/>
        <v>0</v>
      </c>
      <c r="QC116" s="53"/>
      <c r="QD116" s="53"/>
      <c r="QE116" s="32"/>
      <c r="QF116" s="127"/>
      <c r="QG116" s="34"/>
      <c r="QH116" s="34"/>
      <c r="QI116" s="34"/>
      <c r="QJ116" s="124"/>
      <c r="QK116" s="56"/>
      <c r="QL116" s="63"/>
      <c r="QM116" s="32"/>
      <c r="QN116" s="127"/>
      <c r="QO116" s="50"/>
      <c r="QP116" s="50"/>
      <c r="QQ116" s="50"/>
      <c r="QR116" s="120"/>
      <c r="QS116" s="34"/>
      <c r="QT116" s="34"/>
      <c r="QU116" s="34"/>
      <c r="QV116" s="124"/>
      <c r="QW116" s="34"/>
      <c r="QX116" s="34"/>
      <c r="QY116" s="32"/>
      <c r="QZ116" s="124"/>
      <c r="RA116" s="53"/>
      <c r="RB116" s="53"/>
      <c r="RC116" s="53"/>
      <c r="RD116" s="120"/>
      <c r="RE116" s="40"/>
      <c r="RF116" s="40"/>
      <c r="RG116" s="40"/>
      <c r="RH116" s="120"/>
      <c r="RI116" s="40"/>
      <c r="RJ116" s="40"/>
      <c r="RK116" s="40"/>
      <c r="RL116" s="120"/>
      <c r="RM116" s="40"/>
      <c r="RN116" s="33"/>
      <c r="RO116" s="32"/>
      <c r="RP116" s="124"/>
      <c r="RQ116" s="34"/>
      <c r="RR116" s="34"/>
      <c r="RS116" s="32"/>
      <c r="RT116" s="124"/>
      <c r="RU116" s="40"/>
      <c r="RV116" s="40"/>
      <c r="RW116" s="40"/>
      <c r="RX116" s="120"/>
      <c r="RY116" s="40"/>
      <c r="RZ116" s="40"/>
      <c r="SA116" s="32"/>
      <c r="SB116" s="124"/>
      <c r="SC116" s="40"/>
      <c r="SD116" s="40"/>
      <c r="SE116" s="32"/>
      <c r="SF116" s="124"/>
      <c r="SG116" s="40"/>
      <c r="SH116" s="40"/>
      <c r="SI116" s="32"/>
      <c r="SJ116" s="119"/>
      <c r="SK116" s="58"/>
      <c r="SL116" s="58"/>
      <c r="SM116" s="58"/>
      <c r="SN116" s="59"/>
      <c r="SO116" s="59"/>
      <c r="SP116" s="58"/>
      <c r="SQ116" s="58"/>
      <c r="SR116" s="58"/>
      <c r="SS116" s="58"/>
      <c r="ST116" s="58"/>
      <c r="SU116" s="58"/>
      <c r="SV116" s="58"/>
      <c r="SW116" s="58"/>
      <c r="SX116" s="58"/>
      <c r="SY116" s="58"/>
      <c r="SZ116" s="58"/>
      <c r="TA116" s="58"/>
      <c r="TB116" s="58"/>
      <c r="TC116" s="58"/>
      <c r="TD116" s="59"/>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5"/>
      <c r="WI116" s="5"/>
      <c r="WJ116" s="5"/>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row>
    <row r="117" spans="1:909" x14ac:dyDescent="0.25">
      <c r="A117" s="29" t="s">
        <v>472</v>
      </c>
      <c r="B117" s="30">
        <f t="shared" si="12"/>
        <v>6105387.1200000001</v>
      </c>
      <c r="C117" s="30">
        <f t="shared" si="12"/>
        <v>6105387.1200000001</v>
      </c>
      <c r="D117" s="30">
        <f t="shared" si="12"/>
        <v>4818548.38</v>
      </c>
      <c r="E117" s="31">
        <f t="shared" si="8"/>
        <v>4831337.12</v>
      </c>
      <c r="F117" s="31">
        <f t="shared" si="8"/>
        <v>4831337.12</v>
      </c>
      <c r="G117" s="31">
        <f t="shared" si="8"/>
        <v>3592481.12</v>
      </c>
      <c r="H117" s="36">
        <v>4125600</v>
      </c>
      <c r="I117" s="36">
        <v>4125600</v>
      </c>
      <c r="J117" s="33">
        <v>3094200</v>
      </c>
      <c r="K117" s="124"/>
      <c r="L117" s="34"/>
      <c r="M117" s="34"/>
      <c r="N117" s="34"/>
      <c r="O117" s="124"/>
      <c r="P117" s="36">
        <v>705737.12</v>
      </c>
      <c r="Q117" s="36">
        <v>705737.12</v>
      </c>
      <c r="R117" s="60">
        <v>498281.12</v>
      </c>
      <c r="S117" s="124"/>
      <c r="T117" s="34"/>
      <c r="U117" s="34"/>
      <c r="V117" s="34"/>
      <c r="W117" s="124"/>
      <c r="X117" s="38">
        <f t="shared" si="9"/>
        <v>1135750</v>
      </c>
      <c r="Y117" s="38">
        <f t="shared" si="9"/>
        <v>1135750</v>
      </c>
      <c r="Z117" s="38">
        <f t="shared" si="9"/>
        <v>1135750</v>
      </c>
      <c r="AA117" s="32"/>
      <c r="AB117" s="33"/>
      <c r="AC117" s="33"/>
      <c r="AD117" s="124"/>
      <c r="AE117" s="34"/>
      <c r="AF117" s="33"/>
      <c r="AG117" s="33"/>
      <c r="AH117" s="124"/>
      <c r="AI117" s="33"/>
      <c r="AJ117" s="33"/>
      <c r="AK117" s="33"/>
      <c r="AL117" s="124"/>
      <c r="AM117" s="33"/>
      <c r="AN117" s="33"/>
      <c r="AO117" s="33"/>
      <c r="AP117" s="124"/>
      <c r="AQ117" s="34"/>
      <c r="AR117" s="34"/>
      <c r="AS117" s="34"/>
      <c r="AT117" s="124"/>
      <c r="AU117" s="33"/>
      <c r="AV117" s="33"/>
      <c r="AW117" s="33"/>
      <c r="AX117" s="124"/>
      <c r="AY117" s="34"/>
      <c r="AZ117" s="34"/>
      <c r="BA117" s="34"/>
      <c r="BB117" s="124"/>
      <c r="BC117" s="33"/>
      <c r="BD117" s="33"/>
      <c r="BE117" s="33"/>
      <c r="BF117" s="124"/>
      <c r="BG117" s="33"/>
      <c r="BH117" s="33"/>
      <c r="BI117" s="33"/>
      <c r="BJ117" s="124"/>
      <c r="BK117" s="34"/>
      <c r="BL117" s="34"/>
      <c r="BM117" s="34"/>
      <c r="BN117" s="124"/>
      <c r="BO117" s="33"/>
      <c r="BP117" s="33"/>
      <c r="BQ117" s="61"/>
      <c r="BR117" s="124"/>
      <c r="BS117" s="34"/>
      <c r="BT117" s="34"/>
      <c r="BU117" s="34"/>
      <c r="BV117" s="124"/>
      <c r="BW117" s="34"/>
      <c r="BX117" s="34"/>
      <c r="BY117" s="34"/>
      <c r="BZ117" s="124"/>
      <c r="CA117" s="34"/>
      <c r="CB117" s="34"/>
      <c r="CC117" s="34"/>
      <c r="CD117" s="124"/>
      <c r="CE117" s="33"/>
      <c r="CF117" s="33"/>
      <c r="CG117" s="33"/>
      <c r="CH117" s="124"/>
      <c r="CI117" s="33"/>
      <c r="CJ117" s="33"/>
      <c r="CK117" s="33"/>
      <c r="CL117" s="124"/>
      <c r="CM117" s="34"/>
      <c r="CN117" s="34"/>
      <c r="CO117" s="34"/>
      <c r="CP117" s="119"/>
      <c r="CQ117" s="34"/>
      <c r="CR117" s="34"/>
      <c r="CS117" s="34"/>
      <c r="CT117" s="119"/>
      <c r="CU117" s="34"/>
      <c r="CV117" s="33"/>
      <c r="CW117" s="33"/>
      <c r="CX117" s="124"/>
      <c r="CY117" s="41"/>
      <c r="CZ117" s="41"/>
      <c r="DA117" s="33"/>
      <c r="DB117" s="124"/>
      <c r="DC117" s="34"/>
      <c r="DD117" s="33"/>
      <c r="DE117" s="32"/>
      <c r="DF117" s="124"/>
      <c r="DG117" s="34"/>
      <c r="DH117" s="33"/>
      <c r="DI117" s="32"/>
      <c r="DJ117" s="124"/>
      <c r="DK117" s="34"/>
      <c r="DL117" s="33"/>
      <c r="DM117" s="32"/>
      <c r="DN117" s="124"/>
      <c r="DO117" s="33"/>
      <c r="DP117" s="33"/>
      <c r="DQ117" s="32"/>
      <c r="DR117" s="124"/>
      <c r="DS117" s="34"/>
      <c r="DT117" s="34"/>
      <c r="DU117" s="34"/>
      <c r="DV117" s="120"/>
      <c r="DW117" s="33"/>
      <c r="DX117" s="33"/>
      <c r="DY117" s="33"/>
      <c r="DZ117" s="124"/>
      <c r="EA117" s="33"/>
      <c r="EB117" s="33"/>
      <c r="EC117" s="33"/>
      <c r="ED117" s="124"/>
      <c r="EE117" s="33"/>
      <c r="EF117" s="33"/>
      <c r="EG117" s="33"/>
      <c r="EH117" s="124"/>
      <c r="EI117" s="32"/>
      <c r="EJ117" s="32"/>
      <c r="EK117" s="32"/>
      <c r="EL117" s="124"/>
      <c r="EM117" s="34"/>
      <c r="EN117" s="34"/>
      <c r="EO117" s="34"/>
      <c r="EP117" s="124"/>
      <c r="EQ117" s="34"/>
      <c r="ER117" s="34"/>
      <c r="ES117" s="34"/>
      <c r="ET117" s="120"/>
      <c r="EU117" s="33">
        <v>335750</v>
      </c>
      <c r="EV117" s="33">
        <v>335750</v>
      </c>
      <c r="EW117" s="33">
        <v>335750</v>
      </c>
      <c r="EX117" s="124"/>
      <c r="EY117" s="34"/>
      <c r="EZ117" s="34"/>
      <c r="FA117" s="34"/>
      <c r="FB117" s="124"/>
      <c r="FC117" s="33"/>
      <c r="FD117" s="33"/>
      <c r="FE117" s="32"/>
      <c r="FF117" s="124"/>
      <c r="FG117" s="40"/>
      <c r="FH117" s="40"/>
      <c r="FI117" s="40"/>
      <c r="FJ117" s="124"/>
      <c r="FK117" s="40"/>
      <c r="FL117" s="40"/>
      <c r="FM117" s="40"/>
      <c r="FN117" s="124"/>
      <c r="FO117" s="33"/>
      <c r="FP117" s="33"/>
      <c r="FQ117" s="32"/>
      <c r="FR117" s="124"/>
      <c r="FS117" s="33"/>
      <c r="FT117" s="33"/>
      <c r="FU117" s="33"/>
      <c r="FV117" s="124"/>
      <c r="FW117" s="34"/>
      <c r="FX117" s="34"/>
      <c r="FY117" s="39"/>
      <c r="FZ117" s="124"/>
      <c r="GA117" s="33"/>
      <c r="GB117" s="33"/>
      <c r="GC117" s="32"/>
      <c r="GD117" s="124"/>
      <c r="GE117" s="32"/>
      <c r="GF117" s="32"/>
      <c r="GG117" s="32"/>
      <c r="GH117" s="124"/>
      <c r="GI117" s="32"/>
      <c r="GJ117" s="32"/>
      <c r="GK117" s="32"/>
      <c r="GL117" s="130"/>
      <c r="GM117" s="33"/>
      <c r="GN117" s="33"/>
      <c r="GO117" s="33"/>
      <c r="GP117" s="124"/>
      <c r="GQ117" s="40"/>
      <c r="GR117" s="37"/>
      <c r="GS117" s="32"/>
      <c r="GT117" s="124"/>
      <c r="GU117" s="45"/>
      <c r="GV117" s="46"/>
      <c r="GW117" s="32"/>
      <c r="GX117" s="130"/>
      <c r="GY117" s="33"/>
      <c r="GZ117" s="33"/>
      <c r="HA117" s="33"/>
      <c r="HB117" s="130"/>
      <c r="HC117" s="34"/>
      <c r="HD117" s="34"/>
      <c r="HE117" s="34"/>
      <c r="HF117" s="124"/>
      <c r="HG117" s="33"/>
      <c r="HH117" s="33"/>
      <c r="HI117" s="33"/>
      <c r="HJ117" s="124"/>
      <c r="HK117" s="33"/>
      <c r="HL117" s="33"/>
      <c r="HM117" s="32"/>
      <c r="HN117" s="124"/>
      <c r="HO117" s="32">
        <v>300000</v>
      </c>
      <c r="HP117" s="32">
        <v>300000</v>
      </c>
      <c r="HQ117" s="32">
        <v>300000</v>
      </c>
      <c r="HR117" s="124"/>
      <c r="HS117" s="34"/>
      <c r="HT117" s="33"/>
      <c r="HU117" s="32"/>
      <c r="HV117" s="124"/>
      <c r="HW117" s="34"/>
      <c r="HX117" s="34"/>
      <c r="HY117" s="34"/>
      <c r="HZ117" s="124"/>
      <c r="IA117" s="34"/>
      <c r="IB117" s="34"/>
      <c r="IC117" s="34"/>
      <c r="ID117" s="119"/>
      <c r="IE117" s="34"/>
      <c r="IF117" s="32"/>
      <c r="IG117" s="32"/>
      <c r="IH117" s="124"/>
      <c r="II117" s="34"/>
      <c r="IJ117" s="33"/>
      <c r="IK117" s="33"/>
      <c r="IL117" s="124"/>
      <c r="IM117" s="33"/>
      <c r="IN117" s="33"/>
      <c r="IO117" s="33"/>
      <c r="IP117" s="124"/>
      <c r="IQ117" s="45"/>
      <c r="IR117" s="46"/>
      <c r="IS117" s="33"/>
      <c r="IT117" s="127"/>
      <c r="IU117" s="33">
        <v>500000</v>
      </c>
      <c r="IV117" s="33">
        <v>500000</v>
      </c>
      <c r="IW117" s="33">
        <v>500000</v>
      </c>
      <c r="IX117" s="124"/>
      <c r="IY117" s="34"/>
      <c r="IZ117" s="33"/>
      <c r="JA117" s="33"/>
      <c r="JB117" s="127"/>
      <c r="JC117" s="34"/>
      <c r="JD117" s="34"/>
      <c r="JE117" s="34"/>
      <c r="JF117" s="124"/>
      <c r="JG117" s="34"/>
      <c r="JH117" s="34"/>
      <c r="JI117" s="33"/>
      <c r="JJ117" s="127"/>
      <c r="JK117" s="34"/>
      <c r="JL117" s="34"/>
      <c r="JM117" s="34"/>
      <c r="JN117" s="127"/>
      <c r="JO117" s="34"/>
      <c r="JP117" s="34"/>
      <c r="JQ117" s="34"/>
      <c r="JR117" s="119"/>
      <c r="JS117" s="33"/>
      <c r="JT117" s="33"/>
      <c r="JU117" s="33"/>
      <c r="JV117" s="127"/>
      <c r="JW117" s="34"/>
      <c r="JX117" s="33"/>
      <c r="JY117" s="33"/>
      <c r="JZ117" s="127"/>
      <c r="KA117" s="34"/>
      <c r="KB117" s="32"/>
      <c r="KC117" s="32"/>
      <c r="KD117" s="127"/>
      <c r="KE117" s="50"/>
      <c r="KF117" s="50"/>
      <c r="KG117" s="50"/>
      <c r="KH117" s="127"/>
      <c r="KI117" s="34"/>
      <c r="KJ117" s="34"/>
      <c r="KK117" s="34"/>
      <c r="KL117" s="127"/>
      <c r="KM117" s="34"/>
      <c r="KN117" s="36"/>
      <c r="KO117" s="32"/>
      <c r="KP117" s="127"/>
      <c r="KQ117" s="50"/>
      <c r="KR117" s="50"/>
      <c r="KS117" s="50"/>
      <c r="KT117" s="127"/>
      <c r="KU117" s="50"/>
      <c r="KV117" s="50"/>
      <c r="KW117" s="50"/>
      <c r="KX117" s="127"/>
      <c r="KY117" s="34"/>
      <c r="KZ117" s="34"/>
      <c r="LA117" s="33"/>
      <c r="LB117" s="127"/>
      <c r="LC117" s="34"/>
      <c r="LD117" s="39"/>
      <c r="LE117" s="34"/>
      <c r="LF117" s="127"/>
      <c r="LG117" s="34"/>
      <c r="LH117" s="34"/>
      <c r="LI117" s="33"/>
      <c r="LJ117" s="127"/>
      <c r="LK117" s="34"/>
      <c r="LL117" s="33"/>
      <c r="LM117" s="32"/>
      <c r="LN117" s="127"/>
      <c r="LO117" s="34"/>
      <c r="LP117" s="33"/>
      <c r="LQ117" s="33"/>
      <c r="LR117" s="127"/>
      <c r="LS117" s="50"/>
      <c r="LT117" s="50"/>
      <c r="LU117" s="50"/>
      <c r="LV117" s="127"/>
      <c r="LW117" s="50"/>
      <c r="LX117" s="50"/>
      <c r="LY117" s="50"/>
      <c r="LZ117" s="127"/>
      <c r="MA117" s="34"/>
      <c r="MB117" s="34"/>
      <c r="MC117" s="34"/>
      <c r="MD117" s="127"/>
      <c r="ME117" s="40"/>
      <c r="MF117" s="50"/>
      <c r="MG117" s="50"/>
      <c r="MH117" s="127"/>
      <c r="MI117" s="40"/>
      <c r="MJ117" s="50"/>
      <c r="MK117" s="50"/>
      <c r="ML117" s="127"/>
      <c r="MM117" s="34"/>
      <c r="MN117" s="34"/>
      <c r="MO117" s="34"/>
      <c r="MP117" s="127"/>
      <c r="MQ117" s="33"/>
      <c r="MR117" s="33"/>
      <c r="MS117" s="33"/>
      <c r="MT117" s="127"/>
      <c r="MU117" s="34"/>
      <c r="MV117" s="34"/>
      <c r="MW117" s="34"/>
      <c r="MX117" s="124"/>
      <c r="MY117" s="34"/>
      <c r="MZ117" s="33"/>
      <c r="NA117" s="33"/>
      <c r="NB117" s="124"/>
      <c r="NC117" s="52">
        <f t="shared" si="10"/>
        <v>138300</v>
      </c>
      <c r="ND117" s="52">
        <f t="shared" si="10"/>
        <v>138300</v>
      </c>
      <c r="NE117" s="52">
        <f t="shared" si="10"/>
        <v>90317.26</v>
      </c>
      <c r="NF117" s="53"/>
      <c r="NG117" s="33"/>
      <c r="NH117" s="33"/>
      <c r="NI117" s="127"/>
      <c r="NJ117" s="34"/>
      <c r="NK117" s="33"/>
      <c r="NL117" s="33"/>
      <c r="NM117" s="127"/>
      <c r="NN117" s="33"/>
      <c r="NO117" s="33"/>
      <c r="NP117" s="33"/>
      <c r="NQ117" s="127"/>
      <c r="NR117" s="34"/>
      <c r="NS117" s="34"/>
      <c r="NT117" s="34"/>
      <c r="NU117" s="127"/>
      <c r="NV117" s="34"/>
      <c r="NW117" s="33"/>
      <c r="NX117" s="33"/>
      <c r="NY117" s="127"/>
      <c r="NZ117" s="34"/>
      <c r="OA117" s="34"/>
      <c r="OB117" s="33"/>
      <c r="OC117" s="127"/>
      <c r="OD117" s="34"/>
      <c r="OE117" s="34"/>
      <c r="OF117" s="33"/>
      <c r="OG117" s="127"/>
      <c r="OH117" s="34"/>
      <c r="OI117" s="34"/>
      <c r="OJ117" s="33"/>
      <c r="OK117" s="127"/>
      <c r="OL117" s="34"/>
      <c r="OM117" s="34"/>
      <c r="ON117" s="32"/>
      <c r="OO117" s="127"/>
      <c r="OP117" s="34"/>
      <c r="OQ117" s="34"/>
      <c r="OR117" s="34"/>
      <c r="OS117" s="127"/>
      <c r="OT117" s="34"/>
      <c r="OU117" s="34"/>
      <c r="OV117" s="32"/>
      <c r="OW117" s="127"/>
      <c r="OX117" s="34"/>
      <c r="OY117" s="34"/>
      <c r="OZ117" s="33"/>
      <c r="PA117" s="127"/>
      <c r="PB117" s="34"/>
      <c r="PC117" s="34"/>
      <c r="PD117" s="33"/>
      <c r="PE117" s="127"/>
      <c r="PF117" s="34"/>
      <c r="PG117" s="34"/>
      <c r="PH117" s="33"/>
      <c r="PI117" s="127"/>
      <c r="PJ117" s="34"/>
      <c r="PK117" s="33"/>
      <c r="PL117" s="32"/>
      <c r="PM117" s="127"/>
      <c r="PN117" s="34"/>
      <c r="PO117" s="33"/>
      <c r="PP117" s="33"/>
      <c r="PQ117" s="127"/>
      <c r="PR117" s="34">
        <v>138300</v>
      </c>
      <c r="PS117" s="34">
        <v>138300</v>
      </c>
      <c r="PT117" s="34">
        <v>90317.26</v>
      </c>
      <c r="PU117" s="127"/>
      <c r="PV117" s="34"/>
      <c r="PW117" s="34"/>
      <c r="PX117" s="33"/>
      <c r="PY117" s="124"/>
      <c r="PZ117" s="55">
        <f t="shared" si="11"/>
        <v>0</v>
      </c>
      <c r="QA117" s="55">
        <f t="shared" si="11"/>
        <v>0</v>
      </c>
      <c r="QB117" s="55">
        <f t="shared" si="11"/>
        <v>0</v>
      </c>
      <c r="QC117" s="53"/>
      <c r="QD117" s="53"/>
      <c r="QE117" s="32"/>
      <c r="QF117" s="127"/>
      <c r="QG117" s="34"/>
      <c r="QH117" s="34"/>
      <c r="QI117" s="34"/>
      <c r="QJ117" s="124"/>
      <c r="QK117" s="56"/>
      <c r="QL117" s="63"/>
      <c r="QM117" s="32"/>
      <c r="QN117" s="127"/>
      <c r="QO117" s="50"/>
      <c r="QP117" s="50"/>
      <c r="QQ117" s="50"/>
      <c r="QR117" s="120"/>
      <c r="QS117" s="34"/>
      <c r="QT117" s="34"/>
      <c r="QU117" s="34"/>
      <c r="QV117" s="124"/>
      <c r="QW117" s="34"/>
      <c r="QX117" s="34"/>
      <c r="QY117" s="32"/>
      <c r="QZ117" s="124"/>
      <c r="RA117" s="53"/>
      <c r="RB117" s="53"/>
      <c r="RC117" s="53"/>
      <c r="RD117" s="120"/>
      <c r="RE117" s="40"/>
      <c r="RF117" s="40"/>
      <c r="RG117" s="40"/>
      <c r="RH117" s="120"/>
      <c r="RI117" s="40"/>
      <c r="RJ117" s="40"/>
      <c r="RK117" s="40"/>
      <c r="RL117" s="120"/>
      <c r="RM117" s="40"/>
      <c r="RN117" s="33"/>
      <c r="RO117" s="32"/>
      <c r="RP117" s="124"/>
      <c r="RQ117" s="34"/>
      <c r="RR117" s="34"/>
      <c r="RS117" s="32"/>
      <c r="RT117" s="124"/>
      <c r="RU117" s="40"/>
      <c r="RV117" s="40"/>
      <c r="RW117" s="40"/>
      <c r="RX117" s="120"/>
      <c r="RY117" s="40"/>
      <c r="RZ117" s="40"/>
      <c r="SA117" s="32"/>
      <c r="SB117" s="124"/>
      <c r="SC117" s="40"/>
      <c r="SD117" s="40"/>
      <c r="SE117" s="32"/>
      <c r="SF117" s="124"/>
      <c r="SG117" s="40"/>
      <c r="SH117" s="40"/>
      <c r="SI117" s="32"/>
      <c r="SJ117" s="119"/>
      <c r="SK117" s="58"/>
      <c r="SL117" s="58"/>
      <c r="SM117" s="58"/>
      <c r="SN117" s="59"/>
      <c r="SO117" s="59"/>
      <c r="SP117" s="58"/>
      <c r="SQ117" s="58"/>
      <c r="SR117" s="58"/>
      <c r="SS117" s="58"/>
      <c r="ST117" s="58"/>
      <c r="SU117" s="58"/>
      <c r="SV117" s="58"/>
      <c r="SW117" s="58"/>
      <c r="SX117" s="58"/>
      <c r="SY117" s="58"/>
      <c r="SZ117" s="58"/>
      <c r="TA117" s="58"/>
      <c r="TB117" s="58"/>
      <c r="TC117" s="58"/>
      <c r="TD117" s="59"/>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5"/>
      <c r="WI117" s="5"/>
      <c r="WJ117" s="5"/>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row>
    <row r="118" spans="1:909" x14ac:dyDescent="0.25">
      <c r="A118" s="17" t="s">
        <v>473</v>
      </c>
      <c r="B118" s="30">
        <f t="shared" si="12"/>
        <v>286182365.46000004</v>
      </c>
      <c r="C118" s="30">
        <f t="shared" si="12"/>
        <v>286182365.46000004</v>
      </c>
      <c r="D118" s="30">
        <f t="shared" si="12"/>
        <v>216585007.80000001</v>
      </c>
      <c r="E118" s="31">
        <f t="shared" si="8"/>
        <v>124537910.84</v>
      </c>
      <c r="F118" s="31">
        <f t="shared" si="8"/>
        <v>124537910.84</v>
      </c>
      <c r="G118" s="31">
        <f t="shared" si="8"/>
        <v>92823059.840000004</v>
      </c>
      <c r="H118" s="36">
        <v>106072800</v>
      </c>
      <c r="I118" s="36">
        <v>106072800</v>
      </c>
      <c r="J118" s="33">
        <v>79554600</v>
      </c>
      <c r="K118" s="124"/>
      <c r="L118" s="34"/>
      <c r="M118" s="34"/>
      <c r="N118" s="34"/>
      <c r="O118" s="124"/>
      <c r="P118" s="36">
        <v>18465110.84</v>
      </c>
      <c r="Q118" s="36">
        <v>18465110.84</v>
      </c>
      <c r="R118" s="60">
        <v>13268459.84</v>
      </c>
      <c r="S118" s="124"/>
      <c r="T118" s="34"/>
      <c r="U118" s="34"/>
      <c r="V118" s="34"/>
      <c r="W118" s="124"/>
      <c r="X118" s="38">
        <f t="shared" si="9"/>
        <v>30585200.870000001</v>
      </c>
      <c r="Y118" s="38">
        <f t="shared" si="9"/>
        <v>30585200.870000001</v>
      </c>
      <c r="Z118" s="38">
        <f t="shared" si="9"/>
        <v>25196000.600000001</v>
      </c>
      <c r="AA118" s="32"/>
      <c r="AB118" s="33"/>
      <c r="AC118" s="33"/>
      <c r="AD118" s="124"/>
      <c r="AE118" s="34"/>
      <c r="AF118" s="33"/>
      <c r="AG118" s="33"/>
      <c r="AH118" s="124"/>
      <c r="AI118" s="33"/>
      <c r="AJ118" s="33"/>
      <c r="AK118" s="33"/>
      <c r="AL118" s="124"/>
      <c r="AM118" s="33"/>
      <c r="AN118" s="33"/>
      <c r="AO118" s="33"/>
      <c r="AP118" s="124"/>
      <c r="AQ118" s="34"/>
      <c r="AR118" s="34"/>
      <c r="AS118" s="34"/>
      <c r="AT118" s="124"/>
      <c r="AU118" s="33">
        <v>2526915.6</v>
      </c>
      <c r="AV118" s="33">
        <v>2526915.6</v>
      </c>
      <c r="AW118" s="33">
        <v>0</v>
      </c>
      <c r="AX118" s="124"/>
      <c r="AY118" s="34"/>
      <c r="AZ118" s="34"/>
      <c r="BA118" s="34"/>
      <c r="BB118" s="124"/>
      <c r="BC118" s="33">
        <v>3300000</v>
      </c>
      <c r="BD118" s="33">
        <v>3300000</v>
      </c>
      <c r="BE118" s="33">
        <v>3300000</v>
      </c>
      <c r="BF118" s="124"/>
      <c r="BG118" s="33"/>
      <c r="BH118" s="33"/>
      <c r="BI118" s="33"/>
      <c r="BJ118" s="124"/>
      <c r="BK118" s="34"/>
      <c r="BL118" s="34"/>
      <c r="BM118" s="34"/>
      <c r="BN118" s="124"/>
      <c r="BO118" s="33">
        <v>1080305.82</v>
      </c>
      <c r="BP118" s="33">
        <v>1080305.82</v>
      </c>
      <c r="BQ118" s="61">
        <v>1080305.82</v>
      </c>
      <c r="BR118" s="124"/>
      <c r="BS118" s="34">
        <v>4367859.5</v>
      </c>
      <c r="BT118" s="34">
        <v>4367859.5</v>
      </c>
      <c r="BU118" s="34">
        <v>2280487.17</v>
      </c>
      <c r="BV118" s="124"/>
      <c r="BW118" s="34">
        <v>328020</v>
      </c>
      <c r="BX118" s="34">
        <v>328020</v>
      </c>
      <c r="BY118" s="34">
        <v>328020</v>
      </c>
      <c r="BZ118" s="124"/>
      <c r="CA118" s="34"/>
      <c r="CB118" s="34"/>
      <c r="CC118" s="34"/>
      <c r="CD118" s="124"/>
      <c r="CE118" s="62"/>
      <c r="CF118" s="62"/>
      <c r="CG118" s="33"/>
      <c r="CH118" s="124"/>
      <c r="CI118" s="33"/>
      <c r="CJ118" s="33"/>
      <c r="CK118" s="33"/>
      <c r="CL118" s="124"/>
      <c r="CM118" s="34"/>
      <c r="CN118" s="34"/>
      <c r="CO118" s="34"/>
      <c r="CP118" s="119"/>
      <c r="CQ118" s="34"/>
      <c r="CR118" s="34"/>
      <c r="CS118" s="34"/>
      <c r="CT118" s="119"/>
      <c r="CU118" s="34"/>
      <c r="CV118" s="33"/>
      <c r="CW118" s="33"/>
      <c r="CX118" s="124"/>
      <c r="CY118" s="41"/>
      <c r="CZ118" s="41"/>
      <c r="DA118" s="33"/>
      <c r="DB118" s="124"/>
      <c r="DC118" s="34">
        <v>9402266.2100000009</v>
      </c>
      <c r="DD118" s="33">
        <v>9402266.2100000009</v>
      </c>
      <c r="DE118" s="32">
        <v>9365665.25</v>
      </c>
      <c r="DF118" s="124"/>
      <c r="DG118" s="34"/>
      <c r="DH118" s="33"/>
      <c r="DI118" s="32"/>
      <c r="DJ118" s="124"/>
      <c r="DK118" s="34"/>
      <c r="DL118" s="33"/>
      <c r="DM118" s="32"/>
      <c r="DN118" s="124"/>
      <c r="DO118" s="33">
        <v>680281.54</v>
      </c>
      <c r="DP118" s="33">
        <v>680281.54</v>
      </c>
      <c r="DQ118" s="32">
        <v>0</v>
      </c>
      <c r="DR118" s="124"/>
      <c r="DS118" s="34"/>
      <c r="DT118" s="34"/>
      <c r="DU118" s="34"/>
      <c r="DV118" s="120"/>
      <c r="DW118" s="33"/>
      <c r="DX118" s="33"/>
      <c r="DY118" s="33"/>
      <c r="DZ118" s="124"/>
      <c r="EA118" s="33"/>
      <c r="EB118" s="33"/>
      <c r="EC118" s="33"/>
      <c r="ED118" s="124"/>
      <c r="EE118" s="33"/>
      <c r="EF118" s="33"/>
      <c r="EG118" s="33"/>
      <c r="EH118" s="124"/>
      <c r="EI118" s="32"/>
      <c r="EJ118" s="32"/>
      <c r="EK118" s="32"/>
      <c r="EL118" s="124"/>
      <c r="EM118" s="34"/>
      <c r="EN118" s="34"/>
      <c r="EO118" s="34"/>
      <c r="EP118" s="124"/>
      <c r="EQ118" s="34"/>
      <c r="ER118" s="34"/>
      <c r="ES118" s="34"/>
      <c r="ET118" s="120"/>
      <c r="EU118" s="33"/>
      <c r="EV118" s="33"/>
      <c r="EW118" s="33"/>
      <c r="EX118" s="124"/>
      <c r="EY118" s="34"/>
      <c r="EZ118" s="34"/>
      <c r="FA118" s="34"/>
      <c r="FB118" s="124"/>
      <c r="FC118" s="33"/>
      <c r="FD118" s="33"/>
      <c r="FE118" s="32"/>
      <c r="FF118" s="124"/>
      <c r="FG118" s="40"/>
      <c r="FH118" s="40"/>
      <c r="FI118" s="40"/>
      <c r="FJ118" s="124"/>
      <c r="FK118" s="40"/>
      <c r="FL118" s="40"/>
      <c r="FM118" s="40"/>
      <c r="FN118" s="124"/>
      <c r="FO118" s="33"/>
      <c r="FP118" s="33"/>
      <c r="FQ118" s="32"/>
      <c r="FR118" s="124"/>
      <c r="FS118" s="33"/>
      <c r="FT118" s="33"/>
      <c r="FU118" s="33"/>
      <c r="FV118" s="124"/>
      <c r="FW118" s="34"/>
      <c r="FX118" s="34"/>
      <c r="FY118" s="39"/>
      <c r="FZ118" s="124"/>
      <c r="GA118" s="33">
        <v>7176789.8300000001</v>
      </c>
      <c r="GB118" s="33">
        <v>7176789.8300000001</v>
      </c>
      <c r="GC118" s="32">
        <v>7118759.9900000002</v>
      </c>
      <c r="GD118" s="124"/>
      <c r="GE118" s="32"/>
      <c r="GF118" s="32"/>
      <c r="GG118" s="32"/>
      <c r="GH118" s="124"/>
      <c r="GI118" s="62"/>
      <c r="GJ118" s="62"/>
      <c r="GK118" s="32"/>
      <c r="GL118" s="130"/>
      <c r="GM118" s="33"/>
      <c r="GN118" s="33"/>
      <c r="GO118" s="33"/>
      <c r="GP118" s="124"/>
      <c r="GQ118" s="40"/>
      <c r="GR118" s="37"/>
      <c r="GS118" s="32"/>
      <c r="GT118" s="124"/>
      <c r="GU118" s="45"/>
      <c r="GV118" s="46"/>
      <c r="GW118" s="32"/>
      <c r="GX118" s="130"/>
      <c r="GY118" s="33"/>
      <c r="GZ118" s="33"/>
      <c r="HA118" s="33"/>
      <c r="HB118" s="130"/>
      <c r="HC118" s="34"/>
      <c r="HD118" s="34"/>
      <c r="HE118" s="34"/>
      <c r="HF118" s="124"/>
      <c r="HG118" s="33"/>
      <c r="HH118" s="33"/>
      <c r="HI118" s="33"/>
      <c r="HJ118" s="124"/>
      <c r="HK118" s="33">
        <v>22762.37</v>
      </c>
      <c r="HL118" s="33">
        <v>22762.37</v>
      </c>
      <c r="HM118" s="32">
        <v>22762.37</v>
      </c>
      <c r="HN118" s="124"/>
      <c r="HO118" s="32"/>
      <c r="HP118" s="32"/>
      <c r="HQ118" s="32"/>
      <c r="HR118" s="124"/>
      <c r="HS118" s="34"/>
      <c r="HT118" s="33"/>
      <c r="HU118" s="32"/>
      <c r="HV118" s="124"/>
      <c r="HW118" s="34"/>
      <c r="HX118" s="34"/>
      <c r="HY118" s="34"/>
      <c r="HZ118" s="124"/>
      <c r="IA118" s="34"/>
      <c r="IB118" s="34"/>
      <c r="IC118" s="34"/>
      <c r="ID118" s="119"/>
      <c r="IE118" s="34"/>
      <c r="IF118" s="32"/>
      <c r="IG118" s="32"/>
      <c r="IH118" s="124"/>
      <c r="II118" s="34"/>
      <c r="IJ118" s="33"/>
      <c r="IK118" s="33"/>
      <c r="IL118" s="124"/>
      <c r="IM118" s="33">
        <v>1700000</v>
      </c>
      <c r="IN118" s="33">
        <v>1700000</v>
      </c>
      <c r="IO118" s="33">
        <v>1700000</v>
      </c>
      <c r="IP118" s="124"/>
      <c r="IQ118" s="45"/>
      <c r="IR118" s="46"/>
      <c r="IS118" s="33"/>
      <c r="IT118" s="127"/>
      <c r="IU118" s="33"/>
      <c r="IV118" s="33"/>
      <c r="IW118" s="33"/>
      <c r="IX118" s="124"/>
      <c r="IY118" s="34"/>
      <c r="IZ118" s="33"/>
      <c r="JA118" s="33"/>
      <c r="JB118" s="127"/>
      <c r="JC118" s="34"/>
      <c r="JD118" s="34"/>
      <c r="JE118" s="34"/>
      <c r="JF118" s="124"/>
      <c r="JG118" s="34"/>
      <c r="JH118" s="34"/>
      <c r="JI118" s="33"/>
      <c r="JJ118" s="127"/>
      <c r="JK118" s="34"/>
      <c r="JL118" s="34"/>
      <c r="JM118" s="34"/>
      <c r="JN118" s="127"/>
      <c r="JO118" s="34"/>
      <c r="JP118" s="34"/>
      <c r="JQ118" s="34"/>
      <c r="JR118" s="119"/>
      <c r="JS118" s="33"/>
      <c r="JT118" s="33"/>
      <c r="JU118" s="33"/>
      <c r="JV118" s="127"/>
      <c r="JW118" s="34"/>
      <c r="JX118" s="33"/>
      <c r="JY118" s="33"/>
      <c r="JZ118" s="127"/>
      <c r="KA118" s="34"/>
      <c r="KB118" s="32"/>
      <c r="KC118" s="32"/>
      <c r="KD118" s="127"/>
      <c r="KE118" s="50"/>
      <c r="KF118" s="50"/>
      <c r="KG118" s="50"/>
      <c r="KH118" s="127"/>
      <c r="KI118" s="34"/>
      <c r="KJ118" s="34"/>
      <c r="KK118" s="34"/>
      <c r="KL118" s="127"/>
      <c r="KM118" s="34"/>
      <c r="KN118" s="36"/>
      <c r="KO118" s="32"/>
      <c r="KP118" s="127"/>
      <c r="KQ118" s="50"/>
      <c r="KR118" s="50"/>
      <c r="KS118" s="50"/>
      <c r="KT118" s="127"/>
      <c r="KU118" s="50"/>
      <c r="KV118" s="50"/>
      <c r="KW118" s="50"/>
      <c r="KX118" s="127"/>
      <c r="KY118" s="34"/>
      <c r="KZ118" s="34"/>
      <c r="LA118" s="33"/>
      <c r="LB118" s="127"/>
      <c r="LC118" s="34"/>
      <c r="LD118" s="39"/>
      <c r="LE118" s="34"/>
      <c r="LF118" s="127"/>
      <c r="LG118" s="34"/>
      <c r="LH118" s="34"/>
      <c r="LI118" s="33"/>
      <c r="LJ118" s="127"/>
      <c r="LK118" s="34"/>
      <c r="LL118" s="33"/>
      <c r="LM118" s="32"/>
      <c r="LN118" s="127"/>
      <c r="LO118" s="34"/>
      <c r="LP118" s="33"/>
      <c r="LQ118" s="33"/>
      <c r="LR118" s="127"/>
      <c r="LS118" s="50"/>
      <c r="LT118" s="50"/>
      <c r="LU118" s="50"/>
      <c r="LV118" s="127"/>
      <c r="LW118" s="50"/>
      <c r="LX118" s="50"/>
      <c r="LY118" s="50"/>
      <c r="LZ118" s="127"/>
      <c r="MA118" s="34"/>
      <c r="MB118" s="34"/>
      <c r="MC118" s="34"/>
      <c r="MD118" s="127"/>
      <c r="ME118" s="40"/>
      <c r="MF118" s="50"/>
      <c r="MG118" s="50"/>
      <c r="MH118" s="127"/>
      <c r="MI118" s="40"/>
      <c r="MJ118" s="50"/>
      <c r="MK118" s="50"/>
      <c r="ML118" s="127"/>
      <c r="MM118" s="34"/>
      <c r="MN118" s="34"/>
      <c r="MO118" s="34"/>
      <c r="MP118" s="127"/>
      <c r="MQ118" s="33"/>
      <c r="MR118" s="33"/>
      <c r="MS118" s="33"/>
      <c r="MT118" s="127"/>
      <c r="MU118" s="34"/>
      <c r="MV118" s="34"/>
      <c r="MW118" s="34"/>
      <c r="MX118" s="124"/>
      <c r="MY118" s="34"/>
      <c r="MZ118" s="33"/>
      <c r="NA118" s="33"/>
      <c r="NB118" s="124"/>
      <c r="NC118" s="52">
        <f t="shared" si="10"/>
        <v>105520548.47</v>
      </c>
      <c r="ND118" s="52">
        <f t="shared" si="10"/>
        <v>105520548.47</v>
      </c>
      <c r="NE118" s="52">
        <f t="shared" si="10"/>
        <v>78602555.950000018</v>
      </c>
      <c r="NF118" s="53">
        <v>83818941</v>
      </c>
      <c r="NG118" s="33">
        <v>83818941</v>
      </c>
      <c r="NH118" s="33">
        <v>62632704</v>
      </c>
      <c r="NI118" s="127"/>
      <c r="NJ118" s="34"/>
      <c r="NK118" s="33"/>
      <c r="NL118" s="33"/>
      <c r="NM118" s="127"/>
      <c r="NN118" s="32">
        <v>13075896</v>
      </c>
      <c r="NO118" s="32">
        <v>13075896</v>
      </c>
      <c r="NP118" s="32">
        <v>9806783</v>
      </c>
      <c r="NQ118" s="127"/>
      <c r="NR118" s="34">
        <v>2531088</v>
      </c>
      <c r="NS118" s="34">
        <v>2531088</v>
      </c>
      <c r="NT118" s="34">
        <v>1898316</v>
      </c>
      <c r="NU118" s="127"/>
      <c r="NV118" s="34"/>
      <c r="NW118" s="33"/>
      <c r="NX118" s="33"/>
      <c r="NY118" s="127"/>
      <c r="NZ118" s="34">
        <v>617586.19999999995</v>
      </c>
      <c r="OA118" s="34">
        <v>617586.19999999995</v>
      </c>
      <c r="OB118" s="33">
        <v>108568.93</v>
      </c>
      <c r="OC118" s="127"/>
      <c r="OD118" s="34">
        <v>253485</v>
      </c>
      <c r="OE118" s="34">
        <v>253485</v>
      </c>
      <c r="OF118" s="33">
        <v>190113.75</v>
      </c>
      <c r="OG118" s="127"/>
      <c r="OH118" s="34">
        <v>29748</v>
      </c>
      <c r="OI118" s="34">
        <v>29748</v>
      </c>
      <c r="OJ118" s="33">
        <v>22311</v>
      </c>
      <c r="OK118" s="127"/>
      <c r="OL118" s="34">
        <v>333361.32</v>
      </c>
      <c r="OM118" s="34">
        <v>333361.32</v>
      </c>
      <c r="ON118" s="32">
        <v>105462.59</v>
      </c>
      <c r="OO118" s="127"/>
      <c r="OP118" s="34">
        <v>1260000</v>
      </c>
      <c r="OQ118" s="34">
        <v>1260000</v>
      </c>
      <c r="OR118" s="34">
        <v>1240000</v>
      </c>
      <c r="OS118" s="127"/>
      <c r="OT118" s="34">
        <v>2496580.7000000002</v>
      </c>
      <c r="OU118" s="34">
        <v>2496580.7000000002</v>
      </c>
      <c r="OV118" s="32">
        <v>2130276.6800000002</v>
      </c>
      <c r="OW118" s="127"/>
      <c r="OX118" s="34">
        <v>29820</v>
      </c>
      <c r="OY118" s="34">
        <v>29820</v>
      </c>
      <c r="OZ118" s="33">
        <v>29820</v>
      </c>
      <c r="PA118" s="127"/>
      <c r="PB118" s="34">
        <v>6118.8</v>
      </c>
      <c r="PC118" s="34">
        <v>6118.8</v>
      </c>
      <c r="PD118" s="33">
        <v>0</v>
      </c>
      <c r="PE118" s="127"/>
      <c r="PF118" s="34">
        <v>659715.79</v>
      </c>
      <c r="PG118" s="34">
        <v>659715.79</v>
      </c>
      <c r="PH118" s="33">
        <v>438200</v>
      </c>
      <c r="PI118" s="127"/>
      <c r="PJ118" s="34">
        <v>324000</v>
      </c>
      <c r="PK118" s="33">
        <v>324000</v>
      </c>
      <c r="PL118" s="32">
        <v>0</v>
      </c>
      <c r="PM118" s="127"/>
      <c r="PN118" s="34">
        <v>81427.360000000001</v>
      </c>
      <c r="PO118" s="33">
        <v>81427.360000000001</v>
      </c>
      <c r="PP118" s="33">
        <v>0</v>
      </c>
      <c r="PQ118" s="127"/>
      <c r="PR118" s="34"/>
      <c r="PS118" s="34"/>
      <c r="PT118" s="34"/>
      <c r="PU118" s="127"/>
      <c r="PV118" s="34">
        <v>2780.3</v>
      </c>
      <c r="PW118" s="34">
        <v>2780.3</v>
      </c>
      <c r="PX118" s="33">
        <v>0</v>
      </c>
      <c r="PY118" s="124"/>
      <c r="PZ118" s="55">
        <f t="shared" si="11"/>
        <v>25538705.280000001</v>
      </c>
      <c r="QA118" s="55">
        <f t="shared" si="11"/>
        <v>25538705.280000001</v>
      </c>
      <c r="QB118" s="55">
        <f t="shared" si="11"/>
        <v>19963391.410000004</v>
      </c>
      <c r="QC118" s="53">
        <v>1370274.84</v>
      </c>
      <c r="QD118" s="53">
        <v>1370274.84</v>
      </c>
      <c r="QE118" s="32">
        <v>962632.46</v>
      </c>
      <c r="QF118" s="127"/>
      <c r="QG118" s="34"/>
      <c r="QH118" s="34"/>
      <c r="QI118" s="34"/>
      <c r="QJ118" s="124"/>
      <c r="QK118" s="56"/>
      <c r="QL118" s="63"/>
      <c r="QM118" s="32"/>
      <c r="QN118" s="127"/>
      <c r="QO118" s="50">
        <v>1475930.5</v>
      </c>
      <c r="QP118" s="50">
        <v>1475930.5</v>
      </c>
      <c r="QQ118" s="50">
        <v>904958.16999999993</v>
      </c>
      <c r="QR118" s="120"/>
      <c r="QS118" s="34">
        <v>5116860</v>
      </c>
      <c r="QT118" s="34">
        <v>5116860</v>
      </c>
      <c r="QU118" s="34">
        <v>5102694.6500000004</v>
      </c>
      <c r="QV118" s="124"/>
      <c r="QW118" s="34">
        <v>210634</v>
      </c>
      <c r="QX118" s="34">
        <v>210634</v>
      </c>
      <c r="QY118" s="32">
        <v>41315.879999999997</v>
      </c>
      <c r="QZ118" s="124"/>
      <c r="RA118" s="53"/>
      <c r="RB118" s="53"/>
      <c r="RC118" s="53"/>
      <c r="RD118" s="120"/>
      <c r="RE118" s="40"/>
      <c r="RF118" s="40"/>
      <c r="RG118" s="40"/>
      <c r="RH118" s="120"/>
      <c r="RI118" s="40">
        <v>12915590.25</v>
      </c>
      <c r="RJ118" s="40">
        <v>12915590.25</v>
      </c>
      <c r="RK118" s="40">
        <v>12915590.25</v>
      </c>
      <c r="RL118" s="120"/>
      <c r="RM118" s="40"/>
      <c r="RN118" s="33"/>
      <c r="RO118" s="32"/>
      <c r="RP118" s="124"/>
      <c r="RQ118" s="34"/>
      <c r="RR118" s="34"/>
      <c r="RS118" s="32"/>
      <c r="RT118" s="124"/>
      <c r="RU118" s="40">
        <v>40000</v>
      </c>
      <c r="RV118" s="40">
        <v>40000</v>
      </c>
      <c r="RW118" s="40">
        <v>36200</v>
      </c>
      <c r="RX118" s="120"/>
      <c r="RY118" s="40">
        <v>4409415.6900000004</v>
      </c>
      <c r="RZ118" s="40">
        <v>4409415.6900000004</v>
      </c>
      <c r="SA118" s="32">
        <v>0</v>
      </c>
      <c r="SB118" s="124"/>
      <c r="SC118" s="40"/>
      <c r="SD118" s="40"/>
      <c r="SE118" s="32"/>
      <c r="SF118" s="124"/>
      <c r="SG118" s="40"/>
      <c r="SH118" s="40"/>
      <c r="SI118" s="32"/>
      <c r="SJ118" s="119"/>
      <c r="SK118" s="58"/>
      <c r="SL118" s="58"/>
      <c r="SM118" s="58"/>
      <c r="SN118" s="59"/>
      <c r="SO118" s="59"/>
      <c r="SP118" s="58"/>
      <c r="SQ118" s="58"/>
      <c r="SR118" s="58"/>
      <c r="SS118" s="58"/>
      <c r="ST118" s="58"/>
      <c r="SU118" s="58"/>
      <c r="SV118" s="58"/>
      <c r="SW118" s="58"/>
      <c r="SX118" s="58"/>
      <c r="SY118" s="58"/>
      <c r="SZ118" s="58"/>
      <c r="TA118" s="58"/>
      <c r="TB118" s="58"/>
      <c r="TC118" s="58"/>
      <c r="TD118" s="59"/>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5"/>
      <c r="WI118" s="5"/>
      <c r="WJ118" s="5"/>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row>
    <row r="119" spans="1:909" x14ac:dyDescent="0.25">
      <c r="A119" s="29" t="s">
        <v>474</v>
      </c>
      <c r="B119" s="30">
        <f t="shared" si="12"/>
        <v>29922552.170000002</v>
      </c>
      <c r="C119" s="30">
        <f t="shared" si="12"/>
        <v>29922552.170000002</v>
      </c>
      <c r="D119" s="30">
        <f t="shared" si="12"/>
        <v>22936531.399999999</v>
      </c>
      <c r="E119" s="31">
        <f t="shared" si="8"/>
        <v>14316180.07</v>
      </c>
      <c r="F119" s="31">
        <f t="shared" si="8"/>
        <v>14316180.07</v>
      </c>
      <c r="G119" s="31">
        <f t="shared" si="8"/>
        <v>10683813.07</v>
      </c>
      <c r="H119" s="36">
        <v>10933100</v>
      </c>
      <c r="I119" s="36">
        <v>10933100</v>
      </c>
      <c r="J119" s="33">
        <v>8199827</v>
      </c>
      <c r="K119" s="124"/>
      <c r="L119" s="34"/>
      <c r="M119" s="34"/>
      <c r="N119" s="34"/>
      <c r="O119" s="124"/>
      <c r="P119" s="36">
        <v>3383080.07</v>
      </c>
      <c r="Q119" s="36">
        <v>3383080.07</v>
      </c>
      <c r="R119" s="60">
        <v>2483986.0699999998</v>
      </c>
      <c r="S119" s="124"/>
      <c r="T119" s="34"/>
      <c r="U119" s="34"/>
      <c r="V119" s="34"/>
      <c r="W119" s="124"/>
      <c r="X119" s="38">
        <f t="shared" si="9"/>
        <v>15260622.1</v>
      </c>
      <c r="Y119" s="38">
        <f t="shared" si="9"/>
        <v>15260622.1</v>
      </c>
      <c r="Z119" s="38">
        <f t="shared" si="9"/>
        <v>12037927.290000001</v>
      </c>
      <c r="AA119" s="32"/>
      <c r="AB119" s="33"/>
      <c r="AC119" s="33"/>
      <c r="AD119" s="124"/>
      <c r="AE119" s="34"/>
      <c r="AF119" s="33"/>
      <c r="AG119" s="33"/>
      <c r="AH119" s="124"/>
      <c r="AI119" s="33"/>
      <c r="AJ119" s="33"/>
      <c r="AK119" s="33"/>
      <c r="AL119" s="124"/>
      <c r="AM119" s="33"/>
      <c r="AN119" s="33"/>
      <c r="AO119" s="33"/>
      <c r="AP119" s="124"/>
      <c r="AQ119" s="34"/>
      <c r="AR119" s="34"/>
      <c r="AS119" s="34"/>
      <c r="AT119" s="124"/>
      <c r="AU119" s="33"/>
      <c r="AV119" s="33"/>
      <c r="AW119" s="33"/>
      <c r="AX119" s="124"/>
      <c r="AY119" s="34"/>
      <c r="AZ119" s="34"/>
      <c r="BA119" s="34"/>
      <c r="BB119" s="124"/>
      <c r="BC119" s="33"/>
      <c r="BD119" s="33"/>
      <c r="BE119" s="33"/>
      <c r="BF119" s="124"/>
      <c r="BG119" s="33"/>
      <c r="BH119" s="33"/>
      <c r="BI119" s="33"/>
      <c r="BJ119" s="124"/>
      <c r="BK119" s="34"/>
      <c r="BL119" s="34"/>
      <c r="BM119" s="34"/>
      <c r="BN119" s="124"/>
      <c r="BO119" s="33"/>
      <c r="BP119" s="33"/>
      <c r="BQ119" s="61"/>
      <c r="BR119" s="124"/>
      <c r="BS119" s="34"/>
      <c r="BT119" s="34"/>
      <c r="BU119" s="34"/>
      <c r="BV119" s="124"/>
      <c r="BW119" s="34"/>
      <c r="BX119" s="34"/>
      <c r="BY119" s="34"/>
      <c r="BZ119" s="124"/>
      <c r="CA119" s="34"/>
      <c r="CB119" s="34"/>
      <c r="CC119" s="34"/>
      <c r="CD119" s="124"/>
      <c r="CE119" s="33"/>
      <c r="CF119" s="33"/>
      <c r="CG119" s="33"/>
      <c r="CH119" s="124"/>
      <c r="CI119" s="33"/>
      <c r="CJ119" s="33"/>
      <c r="CK119" s="33"/>
      <c r="CL119" s="124"/>
      <c r="CM119" s="34"/>
      <c r="CN119" s="34"/>
      <c r="CO119" s="34"/>
      <c r="CP119" s="119"/>
      <c r="CQ119" s="34"/>
      <c r="CR119" s="34"/>
      <c r="CS119" s="34"/>
      <c r="CT119" s="119"/>
      <c r="CU119" s="34"/>
      <c r="CV119" s="33"/>
      <c r="CW119" s="33"/>
      <c r="CX119" s="124"/>
      <c r="CY119" s="41"/>
      <c r="CZ119" s="41"/>
      <c r="DA119" s="33"/>
      <c r="DB119" s="124"/>
      <c r="DC119" s="34">
        <v>3771154.18</v>
      </c>
      <c r="DD119" s="33">
        <v>3771154.18</v>
      </c>
      <c r="DE119" s="32">
        <v>3753428.2</v>
      </c>
      <c r="DF119" s="124"/>
      <c r="DG119" s="34"/>
      <c r="DH119" s="33"/>
      <c r="DI119" s="32"/>
      <c r="DJ119" s="124"/>
      <c r="DK119" s="34"/>
      <c r="DL119" s="33"/>
      <c r="DM119" s="32"/>
      <c r="DN119" s="124"/>
      <c r="DO119" s="33"/>
      <c r="DP119" s="33"/>
      <c r="DQ119" s="32"/>
      <c r="DR119" s="124"/>
      <c r="DS119" s="34"/>
      <c r="DT119" s="34"/>
      <c r="DU119" s="34"/>
      <c r="DV119" s="120"/>
      <c r="DW119" s="33"/>
      <c r="DX119" s="33"/>
      <c r="DY119" s="33"/>
      <c r="DZ119" s="124"/>
      <c r="EA119" s="33"/>
      <c r="EB119" s="33"/>
      <c r="EC119" s="33"/>
      <c r="ED119" s="124"/>
      <c r="EE119" s="33"/>
      <c r="EF119" s="33"/>
      <c r="EG119" s="33"/>
      <c r="EH119" s="124"/>
      <c r="EI119" s="32"/>
      <c r="EJ119" s="32"/>
      <c r="EK119" s="32"/>
      <c r="EL119" s="124"/>
      <c r="EM119" s="34"/>
      <c r="EN119" s="34"/>
      <c r="EO119" s="34"/>
      <c r="EP119" s="124"/>
      <c r="EQ119" s="34"/>
      <c r="ER119" s="34"/>
      <c r="ES119" s="34"/>
      <c r="ET119" s="120"/>
      <c r="EU119" s="33">
        <v>1541153.0299999998</v>
      </c>
      <c r="EV119" s="33">
        <v>1541153.0299999998</v>
      </c>
      <c r="EW119" s="33">
        <v>1541153.0299999998</v>
      </c>
      <c r="EX119" s="124"/>
      <c r="EY119" s="34"/>
      <c r="EZ119" s="34"/>
      <c r="FA119" s="34"/>
      <c r="FB119" s="124"/>
      <c r="FC119" s="33"/>
      <c r="FD119" s="33"/>
      <c r="FE119" s="32"/>
      <c r="FF119" s="124"/>
      <c r="FG119" s="40"/>
      <c r="FH119" s="40"/>
      <c r="FI119" s="40"/>
      <c r="FJ119" s="124"/>
      <c r="FK119" s="40"/>
      <c r="FL119" s="40"/>
      <c r="FM119" s="40"/>
      <c r="FN119" s="124"/>
      <c r="FO119" s="33"/>
      <c r="FP119" s="33"/>
      <c r="FQ119" s="32"/>
      <c r="FR119" s="124"/>
      <c r="FS119" s="33"/>
      <c r="FT119" s="33"/>
      <c r="FU119" s="33"/>
      <c r="FV119" s="124"/>
      <c r="FW119" s="34"/>
      <c r="FX119" s="34"/>
      <c r="FY119" s="39"/>
      <c r="FZ119" s="124"/>
      <c r="GA119" s="33">
        <v>9239195.5600000005</v>
      </c>
      <c r="GB119" s="33">
        <v>9239195.5600000005</v>
      </c>
      <c r="GC119" s="32">
        <v>6434226.7299999995</v>
      </c>
      <c r="GD119" s="124"/>
      <c r="GE119" s="32"/>
      <c r="GF119" s="32"/>
      <c r="GG119" s="32"/>
      <c r="GH119" s="124"/>
      <c r="GI119" s="32"/>
      <c r="GJ119" s="32"/>
      <c r="GK119" s="32"/>
      <c r="GL119" s="130"/>
      <c r="GM119" s="33"/>
      <c r="GN119" s="33"/>
      <c r="GO119" s="33"/>
      <c r="GP119" s="124"/>
      <c r="GQ119" s="40"/>
      <c r="GR119" s="37"/>
      <c r="GS119" s="32"/>
      <c r="GT119" s="124"/>
      <c r="GU119" s="45"/>
      <c r="GV119" s="46"/>
      <c r="GW119" s="32"/>
      <c r="GX119" s="130"/>
      <c r="GY119" s="33"/>
      <c r="GZ119" s="33"/>
      <c r="HA119" s="33"/>
      <c r="HB119" s="130"/>
      <c r="HC119" s="34"/>
      <c r="HD119" s="34"/>
      <c r="HE119" s="34"/>
      <c r="HF119" s="124"/>
      <c r="HG119" s="33"/>
      <c r="HH119" s="33"/>
      <c r="HI119" s="33"/>
      <c r="HJ119" s="124"/>
      <c r="HK119" s="33">
        <v>9119.33</v>
      </c>
      <c r="HL119" s="33">
        <v>9119.33</v>
      </c>
      <c r="HM119" s="32">
        <v>9119.33</v>
      </c>
      <c r="HN119" s="124"/>
      <c r="HO119" s="32"/>
      <c r="HP119" s="32"/>
      <c r="HQ119" s="32"/>
      <c r="HR119" s="124"/>
      <c r="HS119" s="34"/>
      <c r="HT119" s="33"/>
      <c r="HU119" s="32"/>
      <c r="HV119" s="124"/>
      <c r="HW119" s="34"/>
      <c r="HX119" s="34"/>
      <c r="HY119" s="34"/>
      <c r="HZ119" s="124"/>
      <c r="IA119" s="34"/>
      <c r="IB119" s="34"/>
      <c r="IC119" s="34"/>
      <c r="ID119" s="119"/>
      <c r="IE119" s="34"/>
      <c r="IF119" s="32"/>
      <c r="IG119" s="32"/>
      <c r="IH119" s="124"/>
      <c r="II119" s="34"/>
      <c r="IJ119" s="33"/>
      <c r="IK119" s="33"/>
      <c r="IL119" s="124"/>
      <c r="IM119" s="33"/>
      <c r="IN119" s="33"/>
      <c r="IO119" s="33"/>
      <c r="IP119" s="124"/>
      <c r="IQ119" s="45"/>
      <c r="IR119" s="46"/>
      <c r="IS119" s="33"/>
      <c r="IT119" s="127"/>
      <c r="IU119" s="33">
        <v>300000</v>
      </c>
      <c r="IV119" s="33">
        <v>300000</v>
      </c>
      <c r="IW119" s="33">
        <v>300000</v>
      </c>
      <c r="IX119" s="124"/>
      <c r="IY119" s="34">
        <v>400000</v>
      </c>
      <c r="IZ119" s="33">
        <v>400000</v>
      </c>
      <c r="JA119" s="33">
        <v>0</v>
      </c>
      <c r="JB119" s="127"/>
      <c r="JC119" s="34"/>
      <c r="JD119" s="34"/>
      <c r="JE119" s="34"/>
      <c r="JF119" s="124"/>
      <c r="JG119" s="34"/>
      <c r="JH119" s="34"/>
      <c r="JI119" s="33"/>
      <c r="JJ119" s="127"/>
      <c r="JK119" s="34"/>
      <c r="JL119" s="34"/>
      <c r="JM119" s="34"/>
      <c r="JN119" s="127"/>
      <c r="JO119" s="34"/>
      <c r="JP119" s="34"/>
      <c r="JQ119" s="34"/>
      <c r="JR119" s="119"/>
      <c r="JS119" s="33"/>
      <c r="JT119" s="33"/>
      <c r="JU119" s="33"/>
      <c r="JV119" s="127"/>
      <c r="JW119" s="34"/>
      <c r="JX119" s="33"/>
      <c r="JY119" s="33"/>
      <c r="JZ119" s="127"/>
      <c r="KA119" s="34"/>
      <c r="KB119" s="32"/>
      <c r="KC119" s="32"/>
      <c r="KD119" s="127"/>
      <c r="KE119" s="50"/>
      <c r="KF119" s="50"/>
      <c r="KG119" s="50"/>
      <c r="KH119" s="127"/>
      <c r="KI119" s="34"/>
      <c r="KJ119" s="34"/>
      <c r="KK119" s="34"/>
      <c r="KL119" s="127"/>
      <c r="KM119" s="34"/>
      <c r="KN119" s="36"/>
      <c r="KO119" s="32"/>
      <c r="KP119" s="127"/>
      <c r="KQ119" s="50"/>
      <c r="KR119" s="50"/>
      <c r="KS119" s="50"/>
      <c r="KT119" s="127"/>
      <c r="KU119" s="50"/>
      <c r="KV119" s="50"/>
      <c r="KW119" s="50"/>
      <c r="KX119" s="127"/>
      <c r="KY119" s="34"/>
      <c r="KZ119" s="34"/>
      <c r="LA119" s="33"/>
      <c r="LB119" s="127"/>
      <c r="LC119" s="34"/>
      <c r="LD119" s="39"/>
      <c r="LE119" s="34"/>
      <c r="LF119" s="127"/>
      <c r="LG119" s="34"/>
      <c r="LH119" s="34"/>
      <c r="LI119" s="33"/>
      <c r="LJ119" s="127"/>
      <c r="LK119" s="34"/>
      <c r="LL119" s="33"/>
      <c r="LM119" s="32"/>
      <c r="LN119" s="127"/>
      <c r="LO119" s="34"/>
      <c r="LP119" s="33"/>
      <c r="LQ119" s="33"/>
      <c r="LR119" s="127"/>
      <c r="LS119" s="50"/>
      <c r="LT119" s="50"/>
      <c r="LU119" s="50"/>
      <c r="LV119" s="127"/>
      <c r="LW119" s="50"/>
      <c r="LX119" s="50"/>
      <c r="LY119" s="50"/>
      <c r="LZ119" s="127"/>
      <c r="MA119" s="34"/>
      <c r="MB119" s="34"/>
      <c r="MC119" s="34"/>
      <c r="MD119" s="127"/>
      <c r="ME119" s="40"/>
      <c r="MF119" s="50"/>
      <c r="MG119" s="50"/>
      <c r="MH119" s="127"/>
      <c r="MI119" s="40"/>
      <c r="MJ119" s="50"/>
      <c r="MK119" s="50"/>
      <c r="ML119" s="127"/>
      <c r="MM119" s="34"/>
      <c r="MN119" s="34"/>
      <c r="MO119" s="34"/>
      <c r="MP119" s="127"/>
      <c r="MQ119" s="33"/>
      <c r="MR119" s="33"/>
      <c r="MS119" s="33"/>
      <c r="MT119" s="127"/>
      <c r="MU119" s="34"/>
      <c r="MV119" s="34"/>
      <c r="MW119" s="34"/>
      <c r="MX119" s="124"/>
      <c r="MY119" s="34"/>
      <c r="MZ119" s="33"/>
      <c r="NA119" s="33"/>
      <c r="NB119" s="124"/>
      <c r="NC119" s="52">
        <f t="shared" si="10"/>
        <v>345750</v>
      </c>
      <c r="ND119" s="52">
        <f t="shared" si="10"/>
        <v>345750</v>
      </c>
      <c r="NE119" s="52">
        <f t="shared" si="10"/>
        <v>214791.04000000001</v>
      </c>
      <c r="NF119" s="53"/>
      <c r="NG119" s="33"/>
      <c r="NH119" s="33"/>
      <c r="NI119" s="127"/>
      <c r="NJ119" s="34"/>
      <c r="NK119" s="33"/>
      <c r="NL119" s="33"/>
      <c r="NM119" s="127"/>
      <c r="NN119" s="33"/>
      <c r="NO119" s="33"/>
      <c r="NP119" s="33"/>
      <c r="NQ119" s="127"/>
      <c r="NR119" s="34"/>
      <c r="NS119" s="34"/>
      <c r="NT119" s="34"/>
      <c r="NU119" s="127"/>
      <c r="NV119" s="34"/>
      <c r="NW119" s="33"/>
      <c r="NX119" s="33"/>
      <c r="NY119" s="127"/>
      <c r="NZ119" s="34"/>
      <c r="OA119" s="34"/>
      <c r="OB119" s="33"/>
      <c r="OC119" s="127"/>
      <c r="OD119" s="34"/>
      <c r="OE119" s="34"/>
      <c r="OF119" s="33"/>
      <c r="OG119" s="127"/>
      <c r="OH119" s="34"/>
      <c r="OI119" s="34"/>
      <c r="OJ119" s="33"/>
      <c r="OK119" s="127"/>
      <c r="OL119" s="34"/>
      <c r="OM119" s="34"/>
      <c r="ON119" s="32"/>
      <c r="OO119" s="127"/>
      <c r="OP119" s="34"/>
      <c r="OQ119" s="34"/>
      <c r="OR119" s="34"/>
      <c r="OS119" s="127"/>
      <c r="OT119" s="34"/>
      <c r="OU119" s="34"/>
      <c r="OV119" s="32"/>
      <c r="OW119" s="127"/>
      <c r="OX119" s="34"/>
      <c r="OY119" s="34"/>
      <c r="OZ119" s="33"/>
      <c r="PA119" s="127"/>
      <c r="PB119" s="34"/>
      <c r="PC119" s="34"/>
      <c r="PD119" s="33"/>
      <c r="PE119" s="127"/>
      <c r="PF119" s="34"/>
      <c r="PG119" s="34"/>
      <c r="PH119" s="33"/>
      <c r="PI119" s="127"/>
      <c r="PJ119" s="34"/>
      <c r="PK119" s="33"/>
      <c r="PL119" s="32"/>
      <c r="PM119" s="127"/>
      <c r="PN119" s="34"/>
      <c r="PO119" s="33"/>
      <c r="PP119" s="33"/>
      <c r="PQ119" s="127"/>
      <c r="PR119" s="34">
        <v>345750</v>
      </c>
      <c r="PS119" s="34">
        <v>345750</v>
      </c>
      <c r="PT119" s="34">
        <v>214791.04000000001</v>
      </c>
      <c r="PU119" s="127"/>
      <c r="PV119" s="34"/>
      <c r="PW119" s="34"/>
      <c r="PX119" s="33"/>
      <c r="PY119" s="124"/>
      <c r="PZ119" s="55">
        <f t="shared" si="11"/>
        <v>0</v>
      </c>
      <c r="QA119" s="55">
        <f t="shared" si="11"/>
        <v>0</v>
      </c>
      <c r="QB119" s="55">
        <f t="shared" si="11"/>
        <v>0</v>
      </c>
      <c r="QC119" s="53"/>
      <c r="QD119" s="53"/>
      <c r="QE119" s="32"/>
      <c r="QF119" s="127"/>
      <c r="QG119" s="34"/>
      <c r="QH119" s="34"/>
      <c r="QI119" s="34"/>
      <c r="QJ119" s="124"/>
      <c r="QK119" s="56"/>
      <c r="QL119" s="63"/>
      <c r="QM119" s="32"/>
      <c r="QN119" s="127"/>
      <c r="QO119" s="50"/>
      <c r="QP119" s="50"/>
      <c r="QQ119" s="50"/>
      <c r="QR119" s="120"/>
      <c r="QS119" s="34"/>
      <c r="QT119" s="34"/>
      <c r="QU119" s="34"/>
      <c r="QV119" s="124"/>
      <c r="QW119" s="34"/>
      <c r="QX119" s="34"/>
      <c r="QY119" s="32"/>
      <c r="QZ119" s="124"/>
      <c r="RA119" s="53"/>
      <c r="RB119" s="53"/>
      <c r="RC119" s="53"/>
      <c r="RD119" s="120"/>
      <c r="RE119" s="40"/>
      <c r="RF119" s="40"/>
      <c r="RG119" s="40"/>
      <c r="RH119" s="120"/>
      <c r="RI119" s="40"/>
      <c r="RJ119" s="40"/>
      <c r="RK119" s="40"/>
      <c r="RL119" s="120"/>
      <c r="RM119" s="40"/>
      <c r="RN119" s="33"/>
      <c r="RO119" s="32"/>
      <c r="RP119" s="124"/>
      <c r="RQ119" s="34"/>
      <c r="RR119" s="34"/>
      <c r="RS119" s="32"/>
      <c r="RT119" s="124"/>
      <c r="RU119" s="40"/>
      <c r="RV119" s="40"/>
      <c r="RW119" s="40"/>
      <c r="RX119" s="120"/>
      <c r="RY119" s="40"/>
      <c r="RZ119" s="40"/>
      <c r="SA119" s="32"/>
      <c r="SB119" s="124"/>
      <c r="SC119" s="40"/>
      <c r="SD119" s="40"/>
      <c r="SE119" s="32"/>
      <c r="SF119" s="124"/>
      <c r="SG119" s="40"/>
      <c r="SH119" s="40"/>
      <c r="SI119" s="32"/>
      <c r="SJ119" s="119"/>
      <c r="SK119" s="58"/>
      <c r="SL119" s="58"/>
      <c r="SM119" s="58"/>
      <c r="SN119" s="59"/>
      <c r="SO119" s="59"/>
      <c r="SP119" s="58"/>
      <c r="SQ119" s="58"/>
      <c r="SR119" s="58"/>
      <c r="SS119" s="58"/>
      <c r="ST119" s="58"/>
      <c r="SU119" s="58"/>
      <c r="SV119" s="58"/>
      <c r="SW119" s="58"/>
      <c r="SX119" s="58"/>
      <c r="SY119" s="58"/>
      <c r="SZ119" s="58"/>
      <c r="TA119" s="58"/>
      <c r="TB119" s="58"/>
      <c r="TC119" s="58"/>
      <c r="TD119" s="59"/>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5"/>
      <c r="WI119" s="5"/>
      <c r="WJ119" s="5"/>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row>
    <row r="120" spans="1:909" x14ac:dyDescent="0.25">
      <c r="A120" s="29" t="s">
        <v>475</v>
      </c>
      <c r="B120" s="30">
        <f t="shared" si="12"/>
        <v>9066617.8000000007</v>
      </c>
      <c r="C120" s="30">
        <f t="shared" si="12"/>
        <v>9066617.8000000007</v>
      </c>
      <c r="D120" s="30">
        <f t="shared" si="12"/>
        <v>6747518.7999999998</v>
      </c>
      <c r="E120" s="31">
        <f t="shared" si="8"/>
        <v>8928317.8000000007</v>
      </c>
      <c r="F120" s="31">
        <f t="shared" si="8"/>
        <v>8928317.8000000007</v>
      </c>
      <c r="G120" s="31">
        <f t="shared" si="8"/>
        <v>6643793.7999999998</v>
      </c>
      <c r="H120" s="36">
        <v>7533700</v>
      </c>
      <c r="I120" s="36">
        <v>7533700</v>
      </c>
      <c r="J120" s="33">
        <v>5650276</v>
      </c>
      <c r="K120" s="124"/>
      <c r="L120" s="34"/>
      <c r="M120" s="34"/>
      <c r="N120" s="34"/>
      <c r="O120" s="124"/>
      <c r="P120" s="36">
        <v>1394617.8</v>
      </c>
      <c r="Q120" s="36">
        <v>1394617.8</v>
      </c>
      <c r="R120" s="60">
        <v>993517.8</v>
      </c>
      <c r="S120" s="124"/>
      <c r="T120" s="34"/>
      <c r="U120" s="34"/>
      <c r="V120" s="34"/>
      <c r="W120" s="124"/>
      <c r="X120" s="38">
        <f t="shared" si="9"/>
        <v>0</v>
      </c>
      <c r="Y120" s="38">
        <f t="shared" si="9"/>
        <v>0</v>
      </c>
      <c r="Z120" s="38">
        <f t="shared" si="9"/>
        <v>0</v>
      </c>
      <c r="AA120" s="32"/>
      <c r="AB120" s="33"/>
      <c r="AC120" s="33"/>
      <c r="AD120" s="124"/>
      <c r="AE120" s="34"/>
      <c r="AF120" s="33"/>
      <c r="AG120" s="33"/>
      <c r="AH120" s="124"/>
      <c r="AI120" s="33"/>
      <c r="AJ120" s="33"/>
      <c r="AK120" s="33"/>
      <c r="AL120" s="124"/>
      <c r="AM120" s="33"/>
      <c r="AN120" s="33"/>
      <c r="AO120" s="33"/>
      <c r="AP120" s="124"/>
      <c r="AQ120" s="34"/>
      <c r="AR120" s="34"/>
      <c r="AS120" s="34"/>
      <c r="AT120" s="124"/>
      <c r="AU120" s="33"/>
      <c r="AV120" s="33"/>
      <c r="AW120" s="33"/>
      <c r="AX120" s="124"/>
      <c r="AY120" s="34"/>
      <c r="AZ120" s="34"/>
      <c r="BA120" s="34"/>
      <c r="BB120" s="124"/>
      <c r="BC120" s="33"/>
      <c r="BD120" s="33"/>
      <c r="BE120" s="33"/>
      <c r="BF120" s="124"/>
      <c r="BG120" s="33"/>
      <c r="BH120" s="33"/>
      <c r="BI120" s="33"/>
      <c r="BJ120" s="124"/>
      <c r="BK120" s="34"/>
      <c r="BL120" s="34"/>
      <c r="BM120" s="34"/>
      <c r="BN120" s="124"/>
      <c r="BO120" s="33"/>
      <c r="BP120" s="33"/>
      <c r="BQ120" s="61"/>
      <c r="BR120" s="124"/>
      <c r="BS120" s="34"/>
      <c r="BT120" s="34"/>
      <c r="BU120" s="34"/>
      <c r="BV120" s="124"/>
      <c r="BW120" s="34"/>
      <c r="BX120" s="34"/>
      <c r="BY120" s="34"/>
      <c r="BZ120" s="124"/>
      <c r="CA120" s="34"/>
      <c r="CB120" s="34"/>
      <c r="CC120" s="34"/>
      <c r="CD120" s="124"/>
      <c r="CE120" s="33"/>
      <c r="CF120" s="33"/>
      <c r="CG120" s="33"/>
      <c r="CH120" s="124"/>
      <c r="CI120" s="33"/>
      <c r="CJ120" s="33"/>
      <c r="CK120" s="33"/>
      <c r="CL120" s="124"/>
      <c r="CM120" s="34"/>
      <c r="CN120" s="34"/>
      <c r="CO120" s="34"/>
      <c r="CP120" s="119"/>
      <c r="CQ120" s="34"/>
      <c r="CR120" s="34"/>
      <c r="CS120" s="34"/>
      <c r="CT120" s="119"/>
      <c r="CU120" s="34"/>
      <c r="CV120" s="33"/>
      <c r="CW120" s="33"/>
      <c r="CX120" s="124"/>
      <c r="CY120" s="41"/>
      <c r="CZ120" s="41"/>
      <c r="DA120" s="33"/>
      <c r="DB120" s="124"/>
      <c r="DC120" s="34"/>
      <c r="DD120" s="33"/>
      <c r="DE120" s="32"/>
      <c r="DF120" s="124"/>
      <c r="DG120" s="34"/>
      <c r="DH120" s="33"/>
      <c r="DI120" s="32"/>
      <c r="DJ120" s="124"/>
      <c r="DK120" s="34"/>
      <c r="DL120" s="33"/>
      <c r="DM120" s="32"/>
      <c r="DN120" s="124"/>
      <c r="DO120" s="33"/>
      <c r="DP120" s="33"/>
      <c r="DQ120" s="32"/>
      <c r="DR120" s="124"/>
      <c r="DS120" s="34"/>
      <c r="DT120" s="34"/>
      <c r="DU120" s="34"/>
      <c r="DV120" s="120"/>
      <c r="DW120" s="33"/>
      <c r="DX120" s="33"/>
      <c r="DY120" s="33"/>
      <c r="DZ120" s="124"/>
      <c r="EA120" s="33"/>
      <c r="EB120" s="33"/>
      <c r="EC120" s="33"/>
      <c r="ED120" s="124"/>
      <c r="EE120" s="33"/>
      <c r="EF120" s="33"/>
      <c r="EG120" s="33"/>
      <c r="EH120" s="124"/>
      <c r="EI120" s="32"/>
      <c r="EJ120" s="32"/>
      <c r="EK120" s="32"/>
      <c r="EL120" s="124"/>
      <c r="EM120" s="34"/>
      <c r="EN120" s="34"/>
      <c r="EO120" s="34"/>
      <c r="EP120" s="124"/>
      <c r="EQ120" s="34"/>
      <c r="ER120" s="34"/>
      <c r="ES120" s="34"/>
      <c r="ET120" s="120"/>
      <c r="EU120" s="33"/>
      <c r="EV120" s="33"/>
      <c r="EW120" s="33"/>
      <c r="EX120" s="124"/>
      <c r="EY120" s="34"/>
      <c r="EZ120" s="34"/>
      <c r="FA120" s="34"/>
      <c r="FB120" s="124"/>
      <c r="FC120" s="33"/>
      <c r="FD120" s="33"/>
      <c r="FE120" s="32"/>
      <c r="FF120" s="124"/>
      <c r="FG120" s="40"/>
      <c r="FH120" s="40"/>
      <c r="FI120" s="40"/>
      <c r="FJ120" s="124"/>
      <c r="FK120" s="40"/>
      <c r="FL120" s="40"/>
      <c r="FM120" s="40"/>
      <c r="FN120" s="124"/>
      <c r="FO120" s="33"/>
      <c r="FP120" s="33"/>
      <c r="FQ120" s="32"/>
      <c r="FR120" s="124"/>
      <c r="FS120" s="33"/>
      <c r="FT120" s="33"/>
      <c r="FU120" s="33"/>
      <c r="FV120" s="124"/>
      <c r="FW120" s="34"/>
      <c r="FX120" s="34"/>
      <c r="FY120" s="39"/>
      <c r="FZ120" s="124"/>
      <c r="GA120" s="33"/>
      <c r="GB120" s="33"/>
      <c r="GC120" s="32"/>
      <c r="GD120" s="124"/>
      <c r="GE120" s="32"/>
      <c r="GF120" s="32"/>
      <c r="GG120" s="32"/>
      <c r="GH120" s="124"/>
      <c r="GI120" s="32"/>
      <c r="GJ120" s="32"/>
      <c r="GK120" s="32"/>
      <c r="GL120" s="130"/>
      <c r="GM120" s="33"/>
      <c r="GN120" s="33"/>
      <c r="GO120" s="33"/>
      <c r="GP120" s="124"/>
      <c r="GQ120" s="40"/>
      <c r="GR120" s="37"/>
      <c r="GS120" s="32"/>
      <c r="GT120" s="124"/>
      <c r="GU120" s="45"/>
      <c r="GV120" s="46"/>
      <c r="GW120" s="32"/>
      <c r="GX120" s="130"/>
      <c r="GY120" s="33"/>
      <c r="GZ120" s="33"/>
      <c r="HA120" s="33"/>
      <c r="HB120" s="130"/>
      <c r="HC120" s="34"/>
      <c r="HD120" s="34"/>
      <c r="HE120" s="34"/>
      <c r="HF120" s="124"/>
      <c r="HG120" s="33"/>
      <c r="HH120" s="33"/>
      <c r="HI120" s="33"/>
      <c r="HJ120" s="124"/>
      <c r="HK120" s="33"/>
      <c r="HL120" s="33"/>
      <c r="HM120" s="32"/>
      <c r="HN120" s="124"/>
      <c r="HO120" s="32"/>
      <c r="HP120" s="32"/>
      <c r="HQ120" s="32"/>
      <c r="HR120" s="124"/>
      <c r="HS120" s="34"/>
      <c r="HT120" s="33"/>
      <c r="HU120" s="32"/>
      <c r="HV120" s="124"/>
      <c r="HW120" s="34"/>
      <c r="HX120" s="34"/>
      <c r="HY120" s="34"/>
      <c r="HZ120" s="124"/>
      <c r="IA120" s="34"/>
      <c r="IB120" s="34"/>
      <c r="IC120" s="34"/>
      <c r="ID120" s="119"/>
      <c r="IE120" s="34"/>
      <c r="IF120" s="32"/>
      <c r="IG120" s="32"/>
      <c r="IH120" s="124"/>
      <c r="II120" s="34"/>
      <c r="IJ120" s="33"/>
      <c r="IK120" s="33"/>
      <c r="IL120" s="124"/>
      <c r="IM120" s="33"/>
      <c r="IN120" s="33"/>
      <c r="IO120" s="33"/>
      <c r="IP120" s="124"/>
      <c r="IQ120" s="45"/>
      <c r="IR120" s="46"/>
      <c r="IS120" s="33"/>
      <c r="IT120" s="127"/>
      <c r="IU120" s="33"/>
      <c r="IV120" s="33"/>
      <c r="IW120" s="33"/>
      <c r="IX120" s="124"/>
      <c r="IY120" s="34"/>
      <c r="IZ120" s="33"/>
      <c r="JA120" s="33"/>
      <c r="JB120" s="127"/>
      <c r="JC120" s="34"/>
      <c r="JD120" s="34"/>
      <c r="JE120" s="34"/>
      <c r="JF120" s="124"/>
      <c r="JG120" s="34"/>
      <c r="JH120" s="34"/>
      <c r="JI120" s="33"/>
      <c r="JJ120" s="127"/>
      <c r="JK120" s="34"/>
      <c r="JL120" s="34"/>
      <c r="JM120" s="34"/>
      <c r="JN120" s="127"/>
      <c r="JO120" s="34"/>
      <c r="JP120" s="34"/>
      <c r="JQ120" s="34"/>
      <c r="JR120" s="119"/>
      <c r="JS120" s="33"/>
      <c r="JT120" s="33"/>
      <c r="JU120" s="33"/>
      <c r="JV120" s="127"/>
      <c r="JW120" s="34"/>
      <c r="JX120" s="33"/>
      <c r="JY120" s="33"/>
      <c r="JZ120" s="127"/>
      <c r="KA120" s="34"/>
      <c r="KB120" s="32"/>
      <c r="KC120" s="32"/>
      <c r="KD120" s="127"/>
      <c r="KE120" s="50"/>
      <c r="KF120" s="50"/>
      <c r="KG120" s="50"/>
      <c r="KH120" s="127"/>
      <c r="KI120" s="34"/>
      <c r="KJ120" s="34"/>
      <c r="KK120" s="34"/>
      <c r="KL120" s="127"/>
      <c r="KM120" s="34"/>
      <c r="KN120" s="36"/>
      <c r="KO120" s="32"/>
      <c r="KP120" s="127"/>
      <c r="KQ120" s="50"/>
      <c r="KR120" s="50"/>
      <c r="KS120" s="50"/>
      <c r="KT120" s="127"/>
      <c r="KU120" s="50"/>
      <c r="KV120" s="50"/>
      <c r="KW120" s="50"/>
      <c r="KX120" s="127"/>
      <c r="KY120" s="34"/>
      <c r="KZ120" s="34"/>
      <c r="LA120" s="33"/>
      <c r="LB120" s="127"/>
      <c r="LC120" s="34"/>
      <c r="LD120" s="39"/>
      <c r="LE120" s="34"/>
      <c r="LF120" s="127"/>
      <c r="LG120" s="34"/>
      <c r="LH120" s="34"/>
      <c r="LI120" s="33"/>
      <c r="LJ120" s="127"/>
      <c r="LK120" s="34"/>
      <c r="LL120" s="33"/>
      <c r="LM120" s="32"/>
      <c r="LN120" s="127"/>
      <c r="LO120" s="34"/>
      <c r="LP120" s="33"/>
      <c r="LQ120" s="33"/>
      <c r="LR120" s="127"/>
      <c r="LS120" s="50"/>
      <c r="LT120" s="50"/>
      <c r="LU120" s="50"/>
      <c r="LV120" s="127"/>
      <c r="LW120" s="50"/>
      <c r="LX120" s="50"/>
      <c r="LY120" s="50"/>
      <c r="LZ120" s="127"/>
      <c r="MA120" s="34"/>
      <c r="MB120" s="34"/>
      <c r="MC120" s="34"/>
      <c r="MD120" s="127"/>
      <c r="ME120" s="40"/>
      <c r="MF120" s="50"/>
      <c r="MG120" s="50"/>
      <c r="MH120" s="127"/>
      <c r="MI120" s="40"/>
      <c r="MJ120" s="50"/>
      <c r="MK120" s="50"/>
      <c r="ML120" s="127"/>
      <c r="MM120" s="34"/>
      <c r="MN120" s="34"/>
      <c r="MO120" s="34"/>
      <c r="MP120" s="127"/>
      <c r="MQ120" s="33"/>
      <c r="MR120" s="33"/>
      <c r="MS120" s="33"/>
      <c r="MT120" s="127"/>
      <c r="MU120" s="34"/>
      <c r="MV120" s="34"/>
      <c r="MW120" s="34"/>
      <c r="MX120" s="124"/>
      <c r="MY120" s="34"/>
      <c r="MZ120" s="33"/>
      <c r="NA120" s="33"/>
      <c r="NB120" s="124"/>
      <c r="NC120" s="52">
        <f t="shared" si="10"/>
        <v>138300</v>
      </c>
      <c r="ND120" s="52">
        <f t="shared" si="10"/>
        <v>138300</v>
      </c>
      <c r="NE120" s="52">
        <f t="shared" si="10"/>
        <v>103725</v>
      </c>
      <c r="NF120" s="53"/>
      <c r="NG120" s="33"/>
      <c r="NH120" s="33"/>
      <c r="NI120" s="127"/>
      <c r="NJ120" s="34"/>
      <c r="NK120" s="33"/>
      <c r="NL120" s="33"/>
      <c r="NM120" s="127"/>
      <c r="NN120" s="33"/>
      <c r="NO120" s="33"/>
      <c r="NP120" s="33"/>
      <c r="NQ120" s="127"/>
      <c r="NR120" s="34"/>
      <c r="NS120" s="34"/>
      <c r="NT120" s="34"/>
      <c r="NU120" s="127"/>
      <c r="NV120" s="34"/>
      <c r="NW120" s="33"/>
      <c r="NX120" s="33"/>
      <c r="NY120" s="127"/>
      <c r="NZ120" s="34"/>
      <c r="OA120" s="34"/>
      <c r="OB120" s="33"/>
      <c r="OC120" s="127"/>
      <c r="OD120" s="34"/>
      <c r="OE120" s="34"/>
      <c r="OF120" s="33"/>
      <c r="OG120" s="127"/>
      <c r="OH120" s="34"/>
      <c r="OI120" s="34"/>
      <c r="OJ120" s="33"/>
      <c r="OK120" s="127"/>
      <c r="OL120" s="34"/>
      <c r="OM120" s="34"/>
      <c r="ON120" s="32"/>
      <c r="OO120" s="127"/>
      <c r="OP120" s="34"/>
      <c r="OQ120" s="34"/>
      <c r="OR120" s="34"/>
      <c r="OS120" s="127"/>
      <c r="OT120" s="34"/>
      <c r="OU120" s="34"/>
      <c r="OV120" s="32"/>
      <c r="OW120" s="127"/>
      <c r="OX120" s="34"/>
      <c r="OY120" s="34"/>
      <c r="OZ120" s="33"/>
      <c r="PA120" s="127"/>
      <c r="PB120" s="34"/>
      <c r="PC120" s="34"/>
      <c r="PD120" s="33"/>
      <c r="PE120" s="127"/>
      <c r="PF120" s="34"/>
      <c r="PG120" s="34"/>
      <c r="PH120" s="33"/>
      <c r="PI120" s="127"/>
      <c r="PJ120" s="34"/>
      <c r="PK120" s="33"/>
      <c r="PL120" s="32"/>
      <c r="PM120" s="127"/>
      <c r="PN120" s="34"/>
      <c r="PO120" s="33"/>
      <c r="PP120" s="33"/>
      <c r="PQ120" s="127"/>
      <c r="PR120" s="34">
        <v>138300</v>
      </c>
      <c r="PS120" s="34">
        <v>138300</v>
      </c>
      <c r="PT120" s="34">
        <v>103725</v>
      </c>
      <c r="PU120" s="127"/>
      <c r="PV120" s="34"/>
      <c r="PW120" s="34"/>
      <c r="PX120" s="33"/>
      <c r="PY120" s="124"/>
      <c r="PZ120" s="55">
        <f t="shared" si="11"/>
        <v>0</v>
      </c>
      <c r="QA120" s="55">
        <f t="shared" si="11"/>
        <v>0</v>
      </c>
      <c r="QB120" s="55">
        <f t="shared" si="11"/>
        <v>0</v>
      </c>
      <c r="QC120" s="53"/>
      <c r="QD120" s="53"/>
      <c r="QE120" s="32"/>
      <c r="QF120" s="127"/>
      <c r="QG120" s="34"/>
      <c r="QH120" s="34"/>
      <c r="QI120" s="34"/>
      <c r="QJ120" s="124"/>
      <c r="QK120" s="56"/>
      <c r="QL120" s="63"/>
      <c r="QM120" s="32"/>
      <c r="QN120" s="127"/>
      <c r="QO120" s="50"/>
      <c r="QP120" s="50"/>
      <c r="QQ120" s="50"/>
      <c r="QR120" s="120"/>
      <c r="QS120" s="34"/>
      <c r="QT120" s="34"/>
      <c r="QU120" s="34"/>
      <c r="QV120" s="124"/>
      <c r="QW120" s="34"/>
      <c r="QX120" s="34"/>
      <c r="QY120" s="32"/>
      <c r="QZ120" s="124"/>
      <c r="RA120" s="53"/>
      <c r="RB120" s="53"/>
      <c r="RC120" s="53"/>
      <c r="RD120" s="120"/>
      <c r="RE120" s="40"/>
      <c r="RF120" s="40"/>
      <c r="RG120" s="40"/>
      <c r="RH120" s="120"/>
      <c r="RI120" s="40"/>
      <c r="RJ120" s="40"/>
      <c r="RK120" s="40"/>
      <c r="RL120" s="120"/>
      <c r="RM120" s="40"/>
      <c r="RN120" s="33"/>
      <c r="RO120" s="32"/>
      <c r="RP120" s="124"/>
      <c r="RQ120" s="34"/>
      <c r="RR120" s="34"/>
      <c r="RS120" s="32"/>
      <c r="RT120" s="124"/>
      <c r="RU120" s="40"/>
      <c r="RV120" s="40"/>
      <c r="RW120" s="40"/>
      <c r="RX120" s="120"/>
      <c r="RY120" s="40"/>
      <c r="RZ120" s="40"/>
      <c r="SA120" s="32"/>
      <c r="SB120" s="124"/>
      <c r="SC120" s="40"/>
      <c r="SD120" s="40"/>
      <c r="SE120" s="32"/>
      <c r="SF120" s="124"/>
      <c r="SG120" s="40"/>
      <c r="SH120" s="40"/>
      <c r="SI120" s="32"/>
      <c r="SJ120" s="119"/>
      <c r="SK120" s="58"/>
      <c r="SL120" s="58"/>
      <c r="SM120" s="58"/>
      <c r="SN120" s="59"/>
      <c r="SO120" s="59"/>
      <c r="SP120" s="58"/>
      <c r="SQ120" s="58"/>
      <c r="SR120" s="58"/>
      <c r="SS120" s="58"/>
      <c r="ST120" s="58"/>
      <c r="SU120" s="58"/>
      <c r="SV120" s="58"/>
      <c r="SW120" s="58"/>
      <c r="SX120" s="58"/>
      <c r="SY120" s="58"/>
      <c r="SZ120" s="58"/>
      <c r="TA120" s="58"/>
      <c r="TB120" s="58"/>
      <c r="TC120" s="58"/>
      <c r="TD120" s="59"/>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5"/>
      <c r="WI120" s="5"/>
      <c r="WJ120" s="5"/>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row>
    <row r="121" spans="1:909" x14ac:dyDescent="0.25">
      <c r="A121" s="29" t="s">
        <v>476</v>
      </c>
      <c r="B121" s="30">
        <f t="shared" si="12"/>
        <v>5517298.5800000001</v>
      </c>
      <c r="C121" s="30">
        <f t="shared" si="12"/>
        <v>5517298.5800000001</v>
      </c>
      <c r="D121" s="30">
        <f t="shared" si="12"/>
        <v>4111228.58</v>
      </c>
      <c r="E121" s="31">
        <f t="shared" si="8"/>
        <v>5378998.5800000001</v>
      </c>
      <c r="F121" s="31">
        <f t="shared" si="8"/>
        <v>5378998.5800000001</v>
      </c>
      <c r="G121" s="31">
        <f t="shared" si="8"/>
        <v>4007503.58</v>
      </c>
      <c r="H121" s="36">
        <v>3885700</v>
      </c>
      <c r="I121" s="36">
        <v>3885700</v>
      </c>
      <c r="J121" s="33">
        <v>2914276</v>
      </c>
      <c r="K121" s="124"/>
      <c r="L121" s="34"/>
      <c r="M121" s="34"/>
      <c r="N121" s="34"/>
      <c r="O121" s="124"/>
      <c r="P121" s="36">
        <v>1493298.58</v>
      </c>
      <c r="Q121" s="36">
        <v>1493298.58</v>
      </c>
      <c r="R121" s="60">
        <v>1093227.58</v>
      </c>
      <c r="S121" s="124"/>
      <c r="T121" s="34"/>
      <c r="U121" s="34"/>
      <c r="V121" s="34"/>
      <c r="W121" s="124"/>
      <c r="X121" s="38">
        <f t="shared" si="9"/>
        <v>0</v>
      </c>
      <c r="Y121" s="38">
        <f t="shared" si="9"/>
        <v>0</v>
      </c>
      <c r="Z121" s="38">
        <f t="shared" si="9"/>
        <v>0</v>
      </c>
      <c r="AA121" s="32"/>
      <c r="AB121" s="33"/>
      <c r="AC121" s="33"/>
      <c r="AD121" s="124"/>
      <c r="AE121" s="34"/>
      <c r="AF121" s="33"/>
      <c r="AG121" s="33"/>
      <c r="AH121" s="124"/>
      <c r="AI121" s="33"/>
      <c r="AJ121" s="33"/>
      <c r="AK121" s="33"/>
      <c r="AL121" s="124"/>
      <c r="AM121" s="33"/>
      <c r="AN121" s="33"/>
      <c r="AO121" s="33"/>
      <c r="AP121" s="124"/>
      <c r="AQ121" s="34"/>
      <c r="AR121" s="34"/>
      <c r="AS121" s="34"/>
      <c r="AT121" s="124"/>
      <c r="AU121" s="33"/>
      <c r="AV121" s="33"/>
      <c r="AW121" s="33"/>
      <c r="AX121" s="124"/>
      <c r="AY121" s="34"/>
      <c r="AZ121" s="34"/>
      <c r="BA121" s="34"/>
      <c r="BB121" s="124"/>
      <c r="BC121" s="33"/>
      <c r="BD121" s="33"/>
      <c r="BE121" s="33"/>
      <c r="BF121" s="124"/>
      <c r="BG121" s="33"/>
      <c r="BH121" s="33"/>
      <c r="BI121" s="33"/>
      <c r="BJ121" s="124"/>
      <c r="BK121" s="34"/>
      <c r="BL121" s="34"/>
      <c r="BM121" s="34"/>
      <c r="BN121" s="124"/>
      <c r="BO121" s="33"/>
      <c r="BP121" s="33"/>
      <c r="BQ121" s="61"/>
      <c r="BR121" s="124"/>
      <c r="BS121" s="34"/>
      <c r="BT121" s="34"/>
      <c r="BU121" s="34"/>
      <c r="BV121" s="124"/>
      <c r="BW121" s="34"/>
      <c r="BX121" s="34"/>
      <c r="BY121" s="34"/>
      <c r="BZ121" s="124"/>
      <c r="CA121" s="34"/>
      <c r="CB121" s="34"/>
      <c r="CC121" s="34"/>
      <c r="CD121" s="124"/>
      <c r="CE121" s="33"/>
      <c r="CF121" s="33"/>
      <c r="CG121" s="33"/>
      <c r="CH121" s="124"/>
      <c r="CI121" s="33"/>
      <c r="CJ121" s="33"/>
      <c r="CK121" s="33"/>
      <c r="CL121" s="124"/>
      <c r="CM121" s="34"/>
      <c r="CN121" s="34"/>
      <c r="CO121" s="34"/>
      <c r="CP121" s="119"/>
      <c r="CQ121" s="34"/>
      <c r="CR121" s="34"/>
      <c r="CS121" s="34"/>
      <c r="CT121" s="119"/>
      <c r="CU121" s="34"/>
      <c r="CV121" s="33"/>
      <c r="CW121" s="33"/>
      <c r="CX121" s="124"/>
      <c r="CY121" s="41"/>
      <c r="CZ121" s="41"/>
      <c r="DA121" s="33"/>
      <c r="DB121" s="124"/>
      <c r="DC121" s="34"/>
      <c r="DD121" s="33"/>
      <c r="DE121" s="32"/>
      <c r="DF121" s="124"/>
      <c r="DG121" s="34"/>
      <c r="DH121" s="33"/>
      <c r="DI121" s="32"/>
      <c r="DJ121" s="124"/>
      <c r="DK121" s="34"/>
      <c r="DL121" s="33"/>
      <c r="DM121" s="32"/>
      <c r="DN121" s="124"/>
      <c r="DO121" s="33"/>
      <c r="DP121" s="33"/>
      <c r="DQ121" s="32"/>
      <c r="DR121" s="124"/>
      <c r="DS121" s="34"/>
      <c r="DT121" s="34"/>
      <c r="DU121" s="34"/>
      <c r="DV121" s="120"/>
      <c r="DW121" s="33"/>
      <c r="DX121" s="33"/>
      <c r="DY121" s="33"/>
      <c r="DZ121" s="124"/>
      <c r="EA121" s="33"/>
      <c r="EB121" s="33"/>
      <c r="EC121" s="33"/>
      <c r="ED121" s="124"/>
      <c r="EE121" s="33"/>
      <c r="EF121" s="33"/>
      <c r="EG121" s="33"/>
      <c r="EH121" s="124"/>
      <c r="EI121" s="32"/>
      <c r="EJ121" s="32"/>
      <c r="EK121" s="32"/>
      <c r="EL121" s="124"/>
      <c r="EM121" s="34"/>
      <c r="EN121" s="34"/>
      <c r="EO121" s="34"/>
      <c r="EP121" s="124"/>
      <c r="EQ121" s="34"/>
      <c r="ER121" s="34"/>
      <c r="ES121" s="34"/>
      <c r="ET121" s="120"/>
      <c r="EU121" s="33"/>
      <c r="EV121" s="33"/>
      <c r="EW121" s="33"/>
      <c r="EX121" s="124"/>
      <c r="EY121" s="34"/>
      <c r="EZ121" s="34"/>
      <c r="FA121" s="34"/>
      <c r="FB121" s="124"/>
      <c r="FC121" s="33"/>
      <c r="FD121" s="33"/>
      <c r="FE121" s="32"/>
      <c r="FF121" s="124"/>
      <c r="FG121" s="40"/>
      <c r="FH121" s="40"/>
      <c r="FI121" s="40"/>
      <c r="FJ121" s="124"/>
      <c r="FK121" s="40"/>
      <c r="FL121" s="40"/>
      <c r="FM121" s="40"/>
      <c r="FN121" s="124"/>
      <c r="FO121" s="33"/>
      <c r="FP121" s="33"/>
      <c r="FQ121" s="32"/>
      <c r="FR121" s="124"/>
      <c r="FS121" s="33"/>
      <c r="FT121" s="33"/>
      <c r="FU121" s="33"/>
      <c r="FV121" s="124"/>
      <c r="FW121" s="34"/>
      <c r="FX121" s="34"/>
      <c r="FY121" s="39"/>
      <c r="FZ121" s="124"/>
      <c r="GA121" s="33"/>
      <c r="GB121" s="33"/>
      <c r="GC121" s="32"/>
      <c r="GD121" s="124"/>
      <c r="GE121" s="32"/>
      <c r="GF121" s="32"/>
      <c r="GG121" s="32"/>
      <c r="GH121" s="124"/>
      <c r="GI121" s="32"/>
      <c r="GJ121" s="32"/>
      <c r="GK121" s="32"/>
      <c r="GL121" s="130"/>
      <c r="GM121" s="33"/>
      <c r="GN121" s="33"/>
      <c r="GO121" s="33"/>
      <c r="GP121" s="124"/>
      <c r="GQ121" s="40"/>
      <c r="GR121" s="37"/>
      <c r="GS121" s="32"/>
      <c r="GT121" s="124"/>
      <c r="GU121" s="45"/>
      <c r="GV121" s="46"/>
      <c r="GW121" s="32"/>
      <c r="GX121" s="130"/>
      <c r="GY121" s="33"/>
      <c r="GZ121" s="33"/>
      <c r="HA121" s="33"/>
      <c r="HB121" s="130"/>
      <c r="HC121" s="34"/>
      <c r="HD121" s="34"/>
      <c r="HE121" s="34"/>
      <c r="HF121" s="124"/>
      <c r="HG121" s="33"/>
      <c r="HH121" s="33"/>
      <c r="HI121" s="33"/>
      <c r="HJ121" s="124"/>
      <c r="HK121" s="33"/>
      <c r="HL121" s="33"/>
      <c r="HM121" s="32"/>
      <c r="HN121" s="124"/>
      <c r="HO121" s="32"/>
      <c r="HP121" s="32"/>
      <c r="HQ121" s="32"/>
      <c r="HR121" s="124"/>
      <c r="HS121" s="34"/>
      <c r="HT121" s="33"/>
      <c r="HU121" s="32"/>
      <c r="HV121" s="124"/>
      <c r="HW121" s="34"/>
      <c r="HX121" s="34"/>
      <c r="HY121" s="34"/>
      <c r="HZ121" s="124"/>
      <c r="IA121" s="34"/>
      <c r="IB121" s="34"/>
      <c r="IC121" s="34"/>
      <c r="ID121" s="119"/>
      <c r="IE121" s="34"/>
      <c r="IF121" s="32"/>
      <c r="IG121" s="32"/>
      <c r="IH121" s="124"/>
      <c r="II121" s="34"/>
      <c r="IJ121" s="33"/>
      <c r="IK121" s="33"/>
      <c r="IL121" s="124"/>
      <c r="IM121" s="33"/>
      <c r="IN121" s="33"/>
      <c r="IO121" s="33"/>
      <c r="IP121" s="124"/>
      <c r="IQ121" s="45"/>
      <c r="IR121" s="46"/>
      <c r="IS121" s="33"/>
      <c r="IT121" s="127"/>
      <c r="IU121" s="33"/>
      <c r="IV121" s="33"/>
      <c r="IW121" s="33"/>
      <c r="IX121" s="124"/>
      <c r="IY121" s="34"/>
      <c r="IZ121" s="33"/>
      <c r="JA121" s="33"/>
      <c r="JB121" s="127"/>
      <c r="JC121" s="34"/>
      <c r="JD121" s="34"/>
      <c r="JE121" s="34"/>
      <c r="JF121" s="124"/>
      <c r="JG121" s="34"/>
      <c r="JH121" s="34"/>
      <c r="JI121" s="33"/>
      <c r="JJ121" s="127"/>
      <c r="JK121" s="34"/>
      <c r="JL121" s="34"/>
      <c r="JM121" s="34"/>
      <c r="JN121" s="127"/>
      <c r="JO121" s="34"/>
      <c r="JP121" s="34"/>
      <c r="JQ121" s="34"/>
      <c r="JR121" s="119"/>
      <c r="JS121" s="33"/>
      <c r="JT121" s="33"/>
      <c r="JU121" s="33"/>
      <c r="JV121" s="127"/>
      <c r="JW121" s="34"/>
      <c r="JX121" s="33"/>
      <c r="JY121" s="33"/>
      <c r="JZ121" s="127"/>
      <c r="KA121" s="34"/>
      <c r="KB121" s="32"/>
      <c r="KC121" s="32"/>
      <c r="KD121" s="127"/>
      <c r="KE121" s="50"/>
      <c r="KF121" s="50"/>
      <c r="KG121" s="50"/>
      <c r="KH121" s="127"/>
      <c r="KI121" s="34"/>
      <c r="KJ121" s="34"/>
      <c r="KK121" s="34"/>
      <c r="KL121" s="127"/>
      <c r="KM121" s="34"/>
      <c r="KN121" s="36"/>
      <c r="KO121" s="32"/>
      <c r="KP121" s="127"/>
      <c r="KQ121" s="50"/>
      <c r="KR121" s="50"/>
      <c r="KS121" s="50"/>
      <c r="KT121" s="127"/>
      <c r="KU121" s="50"/>
      <c r="KV121" s="50"/>
      <c r="KW121" s="50"/>
      <c r="KX121" s="127"/>
      <c r="KY121" s="34"/>
      <c r="KZ121" s="34"/>
      <c r="LA121" s="33"/>
      <c r="LB121" s="127"/>
      <c r="LC121" s="34"/>
      <c r="LD121" s="39"/>
      <c r="LE121" s="34"/>
      <c r="LF121" s="127"/>
      <c r="LG121" s="34"/>
      <c r="LH121" s="34"/>
      <c r="LI121" s="33"/>
      <c r="LJ121" s="127"/>
      <c r="LK121" s="34"/>
      <c r="LL121" s="33"/>
      <c r="LM121" s="32"/>
      <c r="LN121" s="127"/>
      <c r="LO121" s="34"/>
      <c r="LP121" s="33"/>
      <c r="LQ121" s="33"/>
      <c r="LR121" s="127"/>
      <c r="LS121" s="50"/>
      <c r="LT121" s="50"/>
      <c r="LU121" s="50"/>
      <c r="LV121" s="127"/>
      <c r="LW121" s="50"/>
      <c r="LX121" s="50"/>
      <c r="LY121" s="50"/>
      <c r="LZ121" s="127"/>
      <c r="MA121" s="34"/>
      <c r="MB121" s="34"/>
      <c r="MC121" s="34"/>
      <c r="MD121" s="127"/>
      <c r="ME121" s="40"/>
      <c r="MF121" s="50"/>
      <c r="MG121" s="50"/>
      <c r="MH121" s="127"/>
      <c r="MI121" s="40"/>
      <c r="MJ121" s="50"/>
      <c r="MK121" s="50"/>
      <c r="ML121" s="127"/>
      <c r="MM121" s="34"/>
      <c r="MN121" s="34"/>
      <c r="MO121" s="34"/>
      <c r="MP121" s="127"/>
      <c r="MQ121" s="33"/>
      <c r="MR121" s="33"/>
      <c r="MS121" s="33"/>
      <c r="MT121" s="127"/>
      <c r="MU121" s="34"/>
      <c r="MV121" s="34"/>
      <c r="MW121" s="34"/>
      <c r="MX121" s="124"/>
      <c r="MY121" s="34"/>
      <c r="MZ121" s="33"/>
      <c r="NA121" s="33"/>
      <c r="NB121" s="124"/>
      <c r="NC121" s="52">
        <f t="shared" si="10"/>
        <v>138300</v>
      </c>
      <c r="ND121" s="52">
        <f t="shared" si="10"/>
        <v>138300</v>
      </c>
      <c r="NE121" s="52">
        <f t="shared" si="10"/>
        <v>103725</v>
      </c>
      <c r="NF121" s="53"/>
      <c r="NG121" s="33"/>
      <c r="NH121" s="33"/>
      <c r="NI121" s="127"/>
      <c r="NJ121" s="34"/>
      <c r="NK121" s="33"/>
      <c r="NL121" s="33"/>
      <c r="NM121" s="127"/>
      <c r="NN121" s="33"/>
      <c r="NO121" s="33"/>
      <c r="NP121" s="33"/>
      <c r="NQ121" s="127"/>
      <c r="NR121" s="34"/>
      <c r="NS121" s="34"/>
      <c r="NT121" s="34"/>
      <c r="NU121" s="127"/>
      <c r="NV121" s="34"/>
      <c r="NW121" s="33"/>
      <c r="NX121" s="33"/>
      <c r="NY121" s="127"/>
      <c r="NZ121" s="34"/>
      <c r="OA121" s="34"/>
      <c r="OB121" s="33"/>
      <c r="OC121" s="127"/>
      <c r="OD121" s="34"/>
      <c r="OE121" s="34"/>
      <c r="OF121" s="33"/>
      <c r="OG121" s="127"/>
      <c r="OH121" s="34"/>
      <c r="OI121" s="34"/>
      <c r="OJ121" s="33"/>
      <c r="OK121" s="127"/>
      <c r="OL121" s="34"/>
      <c r="OM121" s="34"/>
      <c r="ON121" s="32"/>
      <c r="OO121" s="127"/>
      <c r="OP121" s="34"/>
      <c r="OQ121" s="34"/>
      <c r="OR121" s="34"/>
      <c r="OS121" s="127"/>
      <c r="OT121" s="34"/>
      <c r="OU121" s="34"/>
      <c r="OV121" s="32"/>
      <c r="OW121" s="127"/>
      <c r="OX121" s="34"/>
      <c r="OY121" s="34"/>
      <c r="OZ121" s="33"/>
      <c r="PA121" s="127"/>
      <c r="PB121" s="34"/>
      <c r="PC121" s="34"/>
      <c r="PD121" s="33"/>
      <c r="PE121" s="127"/>
      <c r="PF121" s="34"/>
      <c r="PG121" s="34"/>
      <c r="PH121" s="33"/>
      <c r="PI121" s="127"/>
      <c r="PJ121" s="34"/>
      <c r="PK121" s="33"/>
      <c r="PL121" s="32"/>
      <c r="PM121" s="127"/>
      <c r="PN121" s="34"/>
      <c r="PO121" s="33"/>
      <c r="PP121" s="33"/>
      <c r="PQ121" s="127"/>
      <c r="PR121" s="34">
        <v>138300</v>
      </c>
      <c r="PS121" s="34">
        <v>138300</v>
      </c>
      <c r="PT121" s="34">
        <v>103725</v>
      </c>
      <c r="PU121" s="127"/>
      <c r="PV121" s="34"/>
      <c r="PW121" s="34"/>
      <c r="PX121" s="33"/>
      <c r="PY121" s="124"/>
      <c r="PZ121" s="55">
        <f t="shared" si="11"/>
        <v>0</v>
      </c>
      <c r="QA121" s="55">
        <f t="shared" si="11"/>
        <v>0</v>
      </c>
      <c r="QB121" s="55">
        <f t="shared" si="11"/>
        <v>0</v>
      </c>
      <c r="QC121" s="53"/>
      <c r="QD121" s="53"/>
      <c r="QE121" s="32"/>
      <c r="QF121" s="127"/>
      <c r="QG121" s="34"/>
      <c r="QH121" s="34"/>
      <c r="QI121" s="34"/>
      <c r="QJ121" s="124"/>
      <c r="QK121" s="56"/>
      <c r="QL121" s="63"/>
      <c r="QM121" s="32"/>
      <c r="QN121" s="127"/>
      <c r="QO121" s="50"/>
      <c r="QP121" s="50"/>
      <c r="QQ121" s="50"/>
      <c r="QR121" s="120"/>
      <c r="QS121" s="34"/>
      <c r="QT121" s="34"/>
      <c r="QU121" s="34"/>
      <c r="QV121" s="124"/>
      <c r="QW121" s="34"/>
      <c r="QX121" s="34"/>
      <c r="QY121" s="32"/>
      <c r="QZ121" s="124"/>
      <c r="RA121" s="53"/>
      <c r="RB121" s="53"/>
      <c r="RC121" s="53"/>
      <c r="RD121" s="120"/>
      <c r="RE121" s="40"/>
      <c r="RF121" s="40"/>
      <c r="RG121" s="40"/>
      <c r="RH121" s="120"/>
      <c r="RI121" s="40"/>
      <c r="RJ121" s="40"/>
      <c r="RK121" s="40"/>
      <c r="RL121" s="120"/>
      <c r="RM121" s="40"/>
      <c r="RN121" s="33"/>
      <c r="RO121" s="32"/>
      <c r="RP121" s="124"/>
      <c r="RQ121" s="34"/>
      <c r="RR121" s="34"/>
      <c r="RS121" s="32"/>
      <c r="RT121" s="124"/>
      <c r="RU121" s="40"/>
      <c r="RV121" s="40"/>
      <c r="RW121" s="40"/>
      <c r="RX121" s="120"/>
      <c r="RY121" s="40"/>
      <c r="RZ121" s="40"/>
      <c r="SA121" s="32"/>
      <c r="SB121" s="124"/>
      <c r="SC121" s="40"/>
      <c r="SD121" s="40"/>
      <c r="SE121" s="32"/>
      <c r="SF121" s="124"/>
      <c r="SG121" s="40"/>
      <c r="SH121" s="40"/>
      <c r="SI121" s="32"/>
      <c r="SJ121" s="119"/>
      <c r="SK121" s="58"/>
      <c r="SL121" s="58"/>
      <c r="SM121" s="58"/>
      <c r="SN121" s="59"/>
      <c r="SO121" s="59"/>
      <c r="SP121" s="58"/>
      <c r="SQ121" s="58"/>
      <c r="SR121" s="58"/>
      <c r="SS121" s="58"/>
      <c r="ST121" s="58"/>
      <c r="SU121" s="58"/>
      <c r="SV121" s="58"/>
      <c r="SW121" s="58"/>
      <c r="SX121" s="58"/>
      <c r="SY121" s="58"/>
      <c r="SZ121" s="58"/>
      <c r="TA121" s="58"/>
      <c r="TB121" s="58"/>
      <c r="TC121" s="58"/>
      <c r="TD121" s="59"/>
      <c r="TE121" s="28"/>
      <c r="TF121" s="28"/>
      <c r="TG121" s="28"/>
      <c r="TH121" s="28"/>
      <c r="TI121" s="28"/>
      <c r="TJ121" s="28"/>
      <c r="TK121" s="28"/>
      <c r="TL121" s="28"/>
      <c r="TM121" s="28"/>
      <c r="TN121" s="28"/>
      <c r="TO121" s="28"/>
      <c r="TP121" s="28"/>
      <c r="TQ121" s="28"/>
      <c r="TR121" s="28"/>
      <c r="TS121" s="28"/>
      <c r="TT121" s="28"/>
      <c r="TU121" s="28"/>
      <c r="TV121" s="28"/>
      <c r="TW121" s="28"/>
      <c r="TX121" s="28"/>
      <c r="TY121" s="28"/>
      <c r="TZ121" s="28"/>
      <c r="UA121" s="28"/>
      <c r="UB121" s="28"/>
      <c r="UC121" s="28"/>
      <c r="UD121" s="28"/>
      <c r="UE121" s="28"/>
      <c r="UF121" s="28"/>
      <c r="UG121" s="28"/>
      <c r="UH121" s="28"/>
      <c r="UI121" s="28"/>
      <c r="UJ121" s="28"/>
      <c r="UK121" s="28"/>
      <c r="UL121" s="28"/>
      <c r="UM121" s="28"/>
      <c r="UN121" s="28"/>
      <c r="UO121" s="28"/>
      <c r="UP121" s="28"/>
      <c r="UQ121" s="28"/>
      <c r="UR121" s="28"/>
      <c r="US121" s="28"/>
      <c r="UT121" s="28"/>
      <c r="UU121" s="28"/>
      <c r="UV121" s="28"/>
      <c r="UW121" s="28"/>
      <c r="UX121" s="28"/>
      <c r="UY121" s="28"/>
      <c r="UZ121" s="28"/>
      <c r="VA121" s="28"/>
      <c r="VB121" s="28"/>
      <c r="VC121" s="28"/>
      <c r="VD121" s="28"/>
      <c r="VE121" s="28"/>
      <c r="VF121" s="28"/>
      <c r="VG121" s="28"/>
      <c r="VH121" s="28"/>
      <c r="VI121" s="28"/>
      <c r="VJ121" s="28"/>
      <c r="VK121" s="28"/>
      <c r="VL121" s="28"/>
      <c r="VM121" s="28"/>
      <c r="VN121" s="28"/>
      <c r="VO121" s="28"/>
      <c r="VP121" s="28"/>
      <c r="VQ121" s="28"/>
      <c r="VR121" s="28"/>
      <c r="VS121" s="28"/>
      <c r="VT121" s="28"/>
      <c r="VU121" s="28"/>
      <c r="VV121" s="28"/>
      <c r="VW121" s="28"/>
      <c r="VX121" s="28"/>
      <c r="VY121" s="28"/>
      <c r="VZ121" s="28"/>
      <c r="WA121" s="28"/>
      <c r="WB121" s="28"/>
      <c r="WC121" s="28"/>
      <c r="WD121" s="28"/>
      <c r="WE121" s="28"/>
      <c r="WF121" s="28"/>
      <c r="WG121" s="28"/>
      <c r="WH121" s="5"/>
      <c r="WI121" s="5"/>
      <c r="WJ121" s="5"/>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row>
    <row r="122" spans="1:909" x14ac:dyDescent="0.25">
      <c r="A122" s="29" t="s">
        <v>477</v>
      </c>
      <c r="B122" s="30">
        <f t="shared" si="12"/>
        <v>10422214.870000001</v>
      </c>
      <c r="C122" s="30">
        <f t="shared" si="12"/>
        <v>10422214.870000001</v>
      </c>
      <c r="D122" s="30">
        <f t="shared" si="12"/>
        <v>7995238.8700000001</v>
      </c>
      <c r="E122" s="31">
        <f t="shared" si="8"/>
        <v>9383914.870000001</v>
      </c>
      <c r="F122" s="31">
        <f t="shared" si="8"/>
        <v>9383914.870000001</v>
      </c>
      <c r="G122" s="31">
        <f t="shared" si="8"/>
        <v>6991513.8700000001</v>
      </c>
      <c r="H122" s="36">
        <v>7485400</v>
      </c>
      <c r="I122" s="36">
        <v>7485400</v>
      </c>
      <c r="J122" s="33">
        <v>5614051</v>
      </c>
      <c r="K122" s="124"/>
      <c r="L122" s="34"/>
      <c r="M122" s="34"/>
      <c r="N122" s="34"/>
      <c r="O122" s="124"/>
      <c r="P122" s="36">
        <v>1898514.87</v>
      </c>
      <c r="Q122" s="36">
        <v>1898514.87</v>
      </c>
      <c r="R122" s="60">
        <v>1377462.87</v>
      </c>
      <c r="S122" s="124"/>
      <c r="T122" s="34"/>
      <c r="U122" s="34"/>
      <c r="V122" s="34"/>
      <c r="W122" s="124"/>
      <c r="X122" s="38">
        <f t="shared" si="9"/>
        <v>900000</v>
      </c>
      <c r="Y122" s="38">
        <f t="shared" si="9"/>
        <v>900000</v>
      </c>
      <c r="Z122" s="38">
        <f t="shared" si="9"/>
        <v>900000</v>
      </c>
      <c r="AA122" s="32"/>
      <c r="AB122" s="33"/>
      <c r="AC122" s="33"/>
      <c r="AD122" s="124"/>
      <c r="AE122" s="34"/>
      <c r="AF122" s="33"/>
      <c r="AG122" s="33"/>
      <c r="AH122" s="124"/>
      <c r="AI122" s="33"/>
      <c r="AJ122" s="33"/>
      <c r="AK122" s="33"/>
      <c r="AL122" s="124"/>
      <c r="AM122" s="33"/>
      <c r="AN122" s="33"/>
      <c r="AO122" s="33"/>
      <c r="AP122" s="124"/>
      <c r="AQ122" s="34"/>
      <c r="AR122" s="34"/>
      <c r="AS122" s="34"/>
      <c r="AT122" s="124"/>
      <c r="AU122" s="33"/>
      <c r="AV122" s="33"/>
      <c r="AW122" s="33"/>
      <c r="AX122" s="124"/>
      <c r="AY122" s="34"/>
      <c r="AZ122" s="34"/>
      <c r="BA122" s="34"/>
      <c r="BB122" s="124"/>
      <c r="BC122" s="33"/>
      <c r="BD122" s="33"/>
      <c r="BE122" s="33"/>
      <c r="BF122" s="124"/>
      <c r="BG122" s="33"/>
      <c r="BH122" s="33"/>
      <c r="BI122" s="33"/>
      <c r="BJ122" s="124"/>
      <c r="BK122" s="34"/>
      <c r="BL122" s="34"/>
      <c r="BM122" s="34"/>
      <c r="BN122" s="124"/>
      <c r="BO122" s="33"/>
      <c r="BP122" s="33"/>
      <c r="BQ122" s="61"/>
      <c r="BR122" s="124"/>
      <c r="BS122" s="34"/>
      <c r="BT122" s="34"/>
      <c r="BU122" s="34"/>
      <c r="BV122" s="124"/>
      <c r="BW122" s="34"/>
      <c r="BX122" s="34"/>
      <c r="BY122" s="34"/>
      <c r="BZ122" s="124"/>
      <c r="CA122" s="34"/>
      <c r="CB122" s="34"/>
      <c r="CC122" s="34"/>
      <c r="CD122" s="124"/>
      <c r="CE122" s="33"/>
      <c r="CF122" s="33"/>
      <c r="CG122" s="33"/>
      <c r="CH122" s="124"/>
      <c r="CI122" s="33"/>
      <c r="CJ122" s="33"/>
      <c r="CK122" s="33"/>
      <c r="CL122" s="124"/>
      <c r="CM122" s="34"/>
      <c r="CN122" s="34"/>
      <c r="CO122" s="34"/>
      <c r="CP122" s="119"/>
      <c r="CQ122" s="34"/>
      <c r="CR122" s="34"/>
      <c r="CS122" s="34"/>
      <c r="CT122" s="119"/>
      <c r="CU122" s="34"/>
      <c r="CV122" s="33"/>
      <c r="CW122" s="33"/>
      <c r="CX122" s="124"/>
      <c r="CY122" s="41"/>
      <c r="CZ122" s="41"/>
      <c r="DA122" s="33"/>
      <c r="DB122" s="124"/>
      <c r="DC122" s="34"/>
      <c r="DD122" s="33"/>
      <c r="DE122" s="32"/>
      <c r="DF122" s="124"/>
      <c r="DG122" s="34"/>
      <c r="DH122" s="33"/>
      <c r="DI122" s="32"/>
      <c r="DJ122" s="124"/>
      <c r="DK122" s="34"/>
      <c r="DL122" s="33"/>
      <c r="DM122" s="32"/>
      <c r="DN122" s="124"/>
      <c r="DO122" s="33"/>
      <c r="DP122" s="33"/>
      <c r="DQ122" s="32"/>
      <c r="DR122" s="124"/>
      <c r="DS122" s="34"/>
      <c r="DT122" s="34"/>
      <c r="DU122" s="34"/>
      <c r="DV122" s="120"/>
      <c r="DW122" s="33"/>
      <c r="DX122" s="33"/>
      <c r="DY122" s="33"/>
      <c r="DZ122" s="124"/>
      <c r="EA122" s="33"/>
      <c r="EB122" s="33"/>
      <c r="EC122" s="33"/>
      <c r="ED122" s="124"/>
      <c r="EE122" s="33"/>
      <c r="EF122" s="33"/>
      <c r="EG122" s="33"/>
      <c r="EH122" s="124"/>
      <c r="EI122" s="32"/>
      <c r="EJ122" s="32"/>
      <c r="EK122" s="32"/>
      <c r="EL122" s="124"/>
      <c r="EM122" s="34"/>
      <c r="EN122" s="34"/>
      <c r="EO122" s="34"/>
      <c r="EP122" s="124"/>
      <c r="EQ122" s="34"/>
      <c r="ER122" s="34"/>
      <c r="ES122" s="34"/>
      <c r="ET122" s="120"/>
      <c r="EU122" s="33"/>
      <c r="EV122" s="33"/>
      <c r="EW122" s="33"/>
      <c r="EX122" s="124"/>
      <c r="EY122" s="34"/>
      <c r="EZ122" s="34"/>
      <c r="FA122" s="34"/>
      <c r="FB122" s="124"/>
      <c r="FC122" s="33"/>
      <c r="FD122" s="33"/>
      <c r="FE122" s="32"/>
      <c r="FF122" s="124"/>
      <c r="FG122" s="40"/>
      <c r="FH122" s="40"/>
      <c r="FI122" s="40"/>
      <c r="FJ122" s="124"/>
      <c r="FK122" s="40"/>
      <c r="FL122" s="40"/>
      <c r="FM122" s="40"/>
      <c r="FN122" s="124"/>
      <c r="FO122" s="33"/>
      <c r="FP122" s="33"/>
      <c r="FQ122" s="32"/>
      <c r="FR122" s="124"/>
      <c r="FS122" s="33"/>
      <c r="FT122" s="33"/>
      <c r="FU122" s="33"/>
      <c r="FV122" s="124"/>
      <c r="FW122" s="34"/>
      <c r="FX122" s="34"/>
      <c r="FY122" s="39"/>
      <c r="FZ122" s="124"/>
      <c r="GA122" s="33"/>
      <c r="GB122" s="33"/>
      <c r="GC122" s="32"/>
      <c r="GD122" s="124"/>
      <c r="GE122" s="32"/>
      <c r="GF122" s="32"/>
      <c r="GG122" s="32"/>
      <c r="GH122" s="124"/>
      <c r="GI122" s="32"/>
      <c r="GJ122" s="32"/>
      <c r="GK122" s="32"/>
      <c r="GL122" s="130"/>
      <c r="GM122" s="33"/>
      <c r="GN122" s="33"/>
      <c r="GO122" s="33"/>
      <c r="GP122" s="124"/>
      <c r="GQ122" s="40"/>
      <c r="GR122" s="37"/>
      <c r="GS122" s="32"/>
      <c r="GT122" s="124"/>
      <c r="GU122" s="45"/>
      <c r="GV122" s="46"/>
      <c r="GW122" s="32"/>
      <c r="GX122" s="130"/>
      <c r="GY122" s="33"/>
      <c r="GZ122" s="33"/>
      <c r="HA122" s="33"/>
      <c r="HB122" s="130"/>
      <c r="HC122" s="34"/>
      <c r="HD122" s="34"/>
      <c r="HE122" s="34"/>
      <c r="HF122" s="124"/>
      <c r="HG122" s="33"/>
      <c r="HH122" s="33"/>
      <c r="HI122" s="33"/>
      <c r="HJ122" s="124"/>
      <c r="HK122" s="33"/>
      <c r="HL122" s="33"/>
      <c r="HM122" s="32"/>
      <c r="HN122" s="124"/>
      <c r="HO122" s="32">
        <v>600000</v>
      </c>
      <c r="HP122" s="32">
        <v>600000</v>
      </c>
      <c r="HQ122" s="32">
        <v>600000</v>
      </c>
      <c r="HR122" s="124"/>
      <c r="HS122" s="34"/>
      <c r="HT122" s="33"/>
      <c r="HU122" s="32"/>
      <c r="HV122" s="124"/>
      <c r="HW122" s="34"/>
      <c r="HX122" s="34"/>
      <c r="HY122" s="34"/>
      <c r="HZ122" s="124"/>
      <c r="IA122" s="34"/>
      <c r="IB122" s="34"/>
      <c r="IC122" s="34"/>
      <c r="ID122" s="119"/>
      <c r="IE122" s="34"/>
      <c r="IF122" s="32"/>
      <c r="IG122" s="32"/>
      <c r="IH122" s="124"/>
      <c r="II122" s="34"/>
      <c r="IJ122" s="33"/>
      <c r="IK122" s="33"/>
      <c r="IL122" s="124"/>
      <c r="IM122" s="33"/>
      <c r="IN122" s="33"/>
      <c r="IO122" s="33"/>
      <c r="IP122" s="124"/>
      <c r="IQ122" s="45"/>
      <c r="IR122" s="46"/>
      <c r="IS122" s="33"/>
      <c r="IT122" s="127"/>
      <c r="IU122" s="33">
        <v>300000</v>
      </c>
      <c r="IV122" s="33">
        <v>300000</v>
      </c>
      <c r="IW122" s="33">
        <v>300000</v>
      </c>
      <c r="IX122" s="124"/>
      <c r="IY122" s="34"/>
      <c r="IZ122" s="33"/>
      <c r="JA122" s="33"/>
      <c r="JB122" s="127"/>
      <c r="JC122" s="34"/>
      <c r="JD122" s="34"/>
      <c r="JE122" s="34"/>
      <c r="JF122" s="124"/>
      <c r="JG122" s="34"/>
      <c r="JH122" s="34"/>
      <c r="JI122" s="33"/>
      <c r="JJ122" s="127"/>
      <c r="JK122" s="34"/>
      <c r="JL122" s="34"/>
      <c r="JM122" s="34"/>
      <c r="JN122" s="127"/>
      <c r="JO122" s="34"/>
      <c r="JP122" s="34"/>
      <c r="JQ122" s="34"/>
      <c r="JR122" s="119"/>
      <c r="JS122" s="33"/>
      <c r="JT122" s="33"/>
      <c r="JU122" s="33"/>
      <c r="JV122" s="127"/>
      <c r="JW122" s="34"/>
      <c r="JX122" s="33"/>
      <c r="JY122" s="33"/>
      <c r="JZ122" s="127"/>
      <c r="KA122" s="34"/>
      <c r="KB122" s="32"/>
      <c r="KC122" s="32"/>
      <c r="KD122" s="127"/>
      <c r="KE122" s="50"/>
      <c r="KF122" s="50"/>
      <c r="KG122" s="50"/>
      <c r="KH122" s="127"/>
      <c r="KI122" s="34"/>
      <c r="KJ122" s="34"/>
      <c r="KK122" s="34"/>
      <c r="KL122" s="127"/>
      <c r="KM122" s="34"/>
      <c r="KN122" s="36"/>
      <c r="KO122" s="32"/>
      <c r="KP122" s="127"/>
      <c r="KQ122" s="50"/>
      <c r="KR122" s="50"/>
      <c r="KS122" s="50"/>
      <c r="KT122" s="127"/>
      <c r="KU122" s="50"/>
      <c r="KV122" s="50"/>
      <c r="KW122" s="50"/>
      <c r="KX122" s="127"/>
      <c r="KY122" s="34"/>
      <c r="KZ122" s="34"/>
      <c r="LA122" s="33"/>
      <c r="LB122" s="127"/>
      <c r="LC122" s="34"/>
      <c r="LD122" s="39"/>
      <c r="LE122" s="34"/>
      <c r="LF122" s="127"/>
      <c r="LG122" s="34"/>
      <c r="LH122" s="34"/>
      <c r="LI122" s="33"/>
      <c r="LJ122" s="127"/>
      <c r="LK122" s="34"/>
      <c r="LL122" s="33"/>
      <c r="LM122" s="32"/>
      <c r="LN122" s="127"/>
      <c r="LO122" s="34"/>
      <c r="LP122" s="33"/>
      <c r="LQ122" s="33"/>
      <c r="LR122" s="127"/>
      <c r="LS122" s="50"/>
      <c r="LT122" s="50"/>
      <c r="LU122" s="50"/>
      <c r="LV122" s="127"/>
      <c r="LW122" s="50"/>
      <c r="LX122" s="50"/>
      <c r="LY122" s="50"/>
      <c r="LZ122" s="127"/>
      <c r="MA122" s="34"/>
      <c r="MB122" s="34"/>
      <c r="MC122" s="34"/>
      <c r="MD122" s="127"/>
      <c r="ME122" s="40"/>
      <c r="MF122" s="50"/>
      <c r="MG122" s="50"/>
      <c r="MH122" s="127"/>
      <c r="MI122" s="40"/>
      <c r="MJ122" s="50"/>
      <c r="MK122" s="50"/>
      <c r="ML122" s="127"/>
      <c r="MM122" s="34"/>
      <c r="MN122" s="34"/>
      <c r="MO122" s="34"/>
      <c r="MP122" s="127"/>
      <c r="MQ122" s="33"/>
      <c r="MR122" s="33"/>
      <c r="MS122" s="33"/>
      <c r="MT122" s="127"/>
      <c r="MU122" s="34"/>
      <c r="MV122" s="34"/>
      <c r="MW122" s="34"/>
      <c r="MX122" s="124"/>
      <c r="MY122" s="34"/>
      <c r="MZ122" s="33"/>
      <c r="NA122" s="33"/>
      <c r="NB122" s="124"/>
      <c r="NC122" s="52">
        <f t="shared" si="10"/>
        <v>138300</v>
      </c>
      <c r="ND122" s="52">
        <f t="shared" si="10"/>
        <v>138300</v>
      </c>
      <c r="NE122" s="52">
        <f t="shared" si="10"/>
        <v>103725</v>
      </c>
      <c r="NF122" s="53"/>
      <c r="NG122" s="33"/>
      <c r="NH122" s="33"/>
      <c r="NI122" s="127"/>
      <c r="NJ122" s="34"/>
      <c r="NK122" s="33"/>
      <c r="NL122" s="33"/>
      <c r="NM122" s="127"/>
      <c r="NN122" s="33"/>
      <c r="NO122" s="33"/>
      <c r="NP122" s="33"/>
      <c r="NQ122" s="127"/>
      <c r="NR122" s="34"/>
      <c r="NS122" s="34"/>
      <c r="NT122" s="34"/>
      <c r="NU122" s="127"/>
      <c r="NV122" s="34"/>
      <c r="NW122" s="33"/>
      <c r="NX122" s="33"/>
      <c r="NY122" s="127"/>
      <c r="NZ122" s="34"/>
      <c r="OA122" s="34"/>
      <c r="OB122" s="33"/>
      <c r="OC122" s="127"/>
      <c r="OD122" s="34"/>
      <c r="OE122" s="34"/>
      <c r="OF122" s="33"/>
      <c r="OG122" s="127"/>
      <c r="OH122" s="34"/>
      <c r="OI122" s="34"/>
      <c r="OJ122" s="33"/>
      <c r="OK122" s="127"/>
      <c r="OL122" s="34"/>
      <c r="OM122" s="34"/>
      <c r="ON122" s="32"/>
      <c r="OO122" s="127"/>
      <c r="OP122" s="34"/>
      <c r="OQ122" s="34"/>
      <c r="OR122" s="34"/>
      <c r="OS122" s="127"/>
      <c r="OT122" s="34"/>
      <c r="OU122" s="34"/>
      <c r="OV122" s="32"/>
      <c r="OW122" s="127"/>
      <c r="OX122" s="34"/>
      <c r="OY122" s="34"/>
      <c r="OZ122" s="33"/>
      <c r="PA122" s="127"/>
      <c r="PB122" s="34"/>
      <c r="PC122" s="34"/>
      <c r="PD122" s="33"/>
      <c r="PE122" s="127"/>
      <c r="PF122" s="34"/>
      <c r="PG122" s="34"/>
      <c r="PH122" s="33"/>
      <c r="PI122" s="127"/>
      <c r="PJ122" s="34"/>
      <c r="PK122" s="33"/>
      <c r="PL122" s="32"/>
      <c r="PM122" s="127"/>
      <c r="PN122" s="34"/>
      <c r="PO122" s="33"/>
      <c r="PP122" s="33"/>
      <c r="PQ122" s="127"/>
      <c r="PR122" s="34">
        <v>138300</v>
      </c>
      <c r="PS122" s="34">
        <v>138300</v>
      </c>
      <c r="PT122" s="34">
        <v>103725</v>
      </c>
      <c r="PU122" s="127"/>
      <c r="PV122" s="34"/>
      <c r="PW122" s="34"/>
      <c r="PX122" s="33"/>
      <c r="PY122" s="124"/>
      <c r="PZ122" s="55">
        <f t="shared" si="11"/>
        <v>0</v>
      </c>
      <c r="QA122" s="55">
        <f t="shared" si="11"/>
        <v>0</v>
      </c>
      <c r="QB122" s="55">
        <f t="shared" si="11"/>
        <v>0</v>
      </c>
      <c r="QC122" s="53"/>
      <c r="QD122" s="53"/>
      <c r="QE122" s="32"/>
      <c r="QF122" s="127"/>
      <c r="QG122" s="34"/>
      <c r="QH122" s="34"/>
      <c r="QI122" s="34"/>
      <c r="QJ122" s="124"/>
      <c r="QK122" s="56"/>
      <c r="QL122" s="63"/>
      <c r="QM122" s="32"/>
      <c r="QN122" s="127"/>
      <c r="QO122" s="50"/>
      <c r="QP122" s="50"/>
      <c r="QQ122" s="50"/>
      <c r="QR122" s="120"/>
      <c r="QS122" s="34"/>
      <c r="QT122" s="34"/>
      <c r="QU122" s="34"/>
      <c r="QV122" s="124"/>
      <c r="QW122" s="34"/>
      <c r="QX122" s="34"/>
      <c r="QY122" s="32"/>
      <c r="QZ122" s="124"/>
      <c r="RA122" s="53"/>
      <c r="RB122" s="53"/>
      <c r="RC122" s="53"/>
      <c r="RD122" s="120"/>
      <c r="RE122" s="40"/>
      <c r="RF122" s="40"/>
      <c r="RG122" s="40"/>
      <c r="RH122" s="120"/>
      <c r="RI122" s="40"/>
      <c r="RJ122" s="40"/>
      <c r="RK122" s="40"/>
      <c r="RL122" s="120"/>
      <c r="RM122" s="40"/>
      <c r="RN122" s="33"/>
      <c r="RO122" s="32"/>
      <c r="RP122" s="124"/>
      <c r="RQ122" s="34"/>
      <c r="RR122" s="34"/>
      <c r="RS122" s="32"/>
      <c r="RT122" s="124"/>
      <c r="RU122" s="40"/>
      <c r="RV122" s="40"/>
      <c r="RW122" s="40"/>
      <c r="RX122" s="120"/>
      <c r="RY122" s="40"/>
      <c r="RZ122" s="40"/>
      <c r="SA122" s="32"/>
      <c r="SB122" s="124"/>
      <c r="SC122" s="40"/>
      <c r="SD122" s="40"/>
      <c r="SE122" s="32"/>
      <c r="SF122" s="124"/>
      <c r="SG122" s="40"/>
      <c r="SH122" s="40"/>
      <c r="SI122" s="32"/>
      <c r="SJ122" s="119"/>
      <c r="SK122" s="58"/>
      <c r="SL122" s="58"/>
      <c r="SM122" s="58"/>
      <c r="SN122" s="59"/>
      <c r="SO122" s="59"/>
      <c r="SP122" s="58"/>
      <c r="SQ122" s="58"/>
      <c r="SR122" s="58"/>
      <c r="SS122" s="58"/>
      <c r="ST122" s="58"/>
      <c r="SU122" s="58"/>
      <c r="SV122" s="58"/>
      <c r="SW122" s="58"/>
      <c r="SX122" s="58"/>
      <c r="SY122" s="58"/>
      <c r="SZ122" s="58"/>
      <c r="TA122" s="58"/>
      <c r="TB122" s="58"/>
      <c r="TC122" s="58"/>
      <c r="TD122" s="59"/>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5"/>
      <c r="WI122" s="5"/>
      <c r="WJ122" s="5"/>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row>
    <row r="123" spans="1:909" x14ac:dyDescent="0.25">
      <c r="A123" s="29" t="s">
        <v>478</v>
      </c>
      <c r="B123" s="30">
        <f t="shared" si="12"/>
        <v>6973090.4800000004</v>
      </c>
      <c r="C123" s="30">
        <f t="shared" si="12"/>
        <v>6973090.4800000004</v>
      </c>
      <c r="D123" s="30">
        <f t="shared" si="12"/>
        <v>5556682.5499999998</v>
      </c>
      <c r="E123" s="31">
        <f t="shared" si="8"/>
        <v>4942772.7300000004</v>
      </c>
      <c r="F123" s="31">
        <f t="shared" si="8"/>
        <v>4942772.7300000004</v>
      </c>
      <c r="G123" s="31">
        <f t="shared" si="8"/>
        <v>3676706.73</v>
      </c>
      <c r="H123" s="36">
        <v>3921900</v>
      </c>
      <c r="I123" s="36">
        <v>3921900</v>
      </c>
      <c r="J123" s="33">
        <v>2941425</v>
      </c>
      <c r="K123" s="124"/>
      <c r="L123" s="34"/>
      <c r="M123" s="34"/>
      <c r="N123" s="34"/>
      <c r="O123" s="124"/>
      <c r="P123" s="36">
        <v>1020872.73</v>
      </c>
      <c r="Q123" s="36">
        <v>1020872.73</v>
      </c>
      <c r="R123" s="60">
        <v>735281.73</v>
      </c>
      <c r="S123" s="124"/>
      <c r="T123" s="34"/>
      <c r="U123" s="34"/>
      <c r="V123" s="34"/>
      <c r="W123" s="124"/>
      <c r="X123" s="38">
        <f t="shared" si="9"/>
        <v>1892017.75</v>
      </c>
      <c r="Y123" s="38">
        <f t="shared" si="9"/>
        <v>1892017.75</v>
      </c>
      <c r="Z123" s="38">
        <f t="shared" si="9"/>
        <v>1776250.8199999998</v>
      </c>
      <c r="AA123" s="32"/>
      <c r="AB123" s="33"/>
      <c r="AC123" s="33"/>
      <c r="AD123" s="124"/>
      <c r="AE123" s="34"/>
      <c r="AF123" s="33"/>
      <c r="AG123" s="33"/>
      <c r="AH123" s="124"/>
      <c r="AI123" s="33"/>
      <c r="AJ123" s="33"/>
      <c r="AK123" s="33"/>
      <c r="AL123" s="124"/>
      <c r="AM123" s="33"/>
      <c r="AN123" s="33"/>
      <c r="AO123" s="33"/>
      <c r="AP123" s="124"/>
      <c r="AQ123" s="34"/>
      <c r="AR123" s="34"/>
      <c r="AS123" s="34"/>
      <c r="AT123" s="124"/>
      <c r="AU123" s="33"/>
      <c r="AV123" s="33"/>
      <c r="AW123" s="33"/>
      <c r="AX123" s="124"/>
      <c r="AY123" s="34"/>
      <c r="AZ123" s="34"/>
      <c r="BA123" s="34"/>
      <c r="BB123" s="124"/>
      <c r="BC123" s="33"/>
      <c r="BD123" s="33"/>
      <c r="BE123" s="33"/>
      <c r="BF123" s="124"/>
      <c r="BG123" s="33"/>
      <c r="BH123" s="33"/>
      <c r="BI123" s="33"/>
      <c r="BJ123" s="124"/>
      <c r="BK123" s="34"/>
      <c r="BL123" s="34"/>
      <c r="BM123" s="34"/>
      <c r="BN123" s="124"/>
      <c r="BO123" s="33"/>
      <c r="BP123" s="33"/>
      <c r="BQ123" s="61"/>
      <c r="BR123" s="124"/>
      <c r="BS123" s="34"/>
      <c r="BT123" s="34"/>
      <c r="BU123" s="34"/>
      <c r="BV123" s="124"/>
      <c r="BW123" s="34"/>
      <c r="BX123" s="34"/>
      <c r="BY123" s="34"/>
      <c r="BZ123" s="124"/>
      <c r="CA123" s="34"/>
      <c r="CB123" s="34"/>
      <c r="CC123" s="34"/>
      <c r="CD123" s="124"/>
      <c r="CE123" s="33"/>
      <c r="CF123" s="33"/>
      <c r="CG123" s="33"/>
      <c r="CH123" s="124"/>
      <c r="CI123" s="33"/>
      <c r="CJ123" s="33"/>
      <c r="CK123" s="33"/>
      <c r="CL123" s="124"/>
      <c r="CM123" s="34"/>
      <c r="CN123" s="34"/>
      <c r="CO123" s="34"/>
      <c r="CP123" s="119"/>
      <c r="CQ123" s="34"/>
      <c r="CR123" s="34"/>
      <c r="CS123" s="34"/>
      <c r="CT123" s="119"/>
      <c r="CU123" s="34"/>
      <c r="CV123" s="33"/>
      <c r="CW123" s="33"/>
      <c r="CX123" s="124"/>
      <c r="CY123" s="41"/>
      <c r="CZ123" s="41"/>
      <c r="DA123" s="33"/>
      <c r="DB123" s="124"/>
      <c r="DC123" s="34"/>
      <c r="DD123" s="33"/>
      <c r="DE123" s="32"/>
      <c r="DF123" s="124"/>
      <c r="DG123" s="34"/>
      <c r="DH123" s="33"/>
      <c r="DI123" s="32"/>
      <c r="DJ123" s="124"/>
      <c r="DK123" s="34"/>
      <c r="DL123" s="33"/>
      <c r="DM123" s="32"/>
      <c r="DN123" s="124"/>
      <c r="DO123" s="33"/>
      <c r="DP123" s="33"/>
      <c r="DQ123" s="32"/>
      <c r="DR123" s="124"/>
      <c r="DS123" s="34"/>
      <c r="DT123" s="34"/>
      <c r="DU123" s="34"/>
      <c r="DV123" s="120"/>
      <c r="DW123" s="33"/>
      <c r="DX123" s="33"/>
      <c r="DY123" s="33"/>
      <c r="DZ123" s="124"/>
      <c r="EA123" s="33"/>
      <c r="EB123" s="33"/>
      <c r="EC123" s="33"/>
      <c r="ED123" s="124"/>
      <c r="EE123" s="33"/>
      <c r="EF123" s="33"/>
      <c r="EG123" s="33"/>
      <c r="EH123" s="124"/>
      <c r="EI123" s="32"/>
      <c r="EJ123" s="32"/>
      <c r="EK123" s="32"/>
      <c r="EL123" s="124"/>
      <c r="EM123" s="34"/>
      <c r="EN123" s="34"/>
      <c r="EO123" s="34"/>
      <c r="EP123" s="124"/>
      <c r="EQ123" s="34"/>
      <c r="ER123" s="34"/>
      <c r="ES123" s="34"/>
      <c r="ET123" s="120"/>
      <c r="EU123" s="33">
        <v>1892017.75</v>
      </c>
      <c r="EV123" s="33">
        <v>1892017.75</v>
      </c>
      <c r="EW123" s="33">
        <v>1776250.8199999998</v>
      </c>
      <c r="EX123" s="124"/>
      <c r="EY123" s="34"/>
      <c r="EZ123" s="34"/>
      <c r="FA123" s="34"/>
      <c r="FB123" s="124"/>
      <c r="FC123" s="33"/>
      <c r="FD123" s="33"/>
      <c r="FE123" s="32"/>
      <c r="FF123" s="124"/>
      <c r="FG123" s="40"/>
      <c r="FH123" s="40"/>
      <c r="FI123" s="40"/>
      <c r="FJ123" s="124"/>
      <c r="FK123" s="40"/>
      <c r="FL123" s="40"/>
      <c r="FM123" s="40"/>
      <c r="FN123" s="124"/>
      <c r="FO123" s="33"/>
      <c r="FP123" s="33"/>
      <c r="FQ123" s="32"/>
      <c r="FR123" s="124"/>
      <c r="FS123" s="33"/>
      <c r="FT123" s="33"/>
      <c r="FU123" s="33"/>
      <c r="FV123" s="124"/>
      <c r="FW123" s="34"/>
      <c r="FX123" s="34"/>
      <c r="FY123" s="39"/>
      <c r="FZ123" s="124"/>
      <c r="GA123" s="33"/>
      <c r="GB123" s="33"/>
      <c r="GC123" s="32"/>
      <c r="GD123" s="124"/>
      <c r="GE123" s="32"/>
      <c r="GF123" s="32"/>
      <c r="GG123" s="32"/>
      <c r="GH123" s="124"/>
      <c r="GI123" s="32"/>
      <c r="GJ123" s="32"/>
      <c r="GK123" s="32"/>
      <c r="GL123" s="130"/>
      <c r="GM123" s="33"/>
      <c r="GN123" s="33"/>
      <c r="GO123" s="33"/>
      <c r="GP123" s="124"/>
      <c r="GQ123" s="40"/>
      <c r="GR123" s="37"/>
      <c r="GS123" s="32"/>
      <c r="GT123" s="124"/>
      <c r="GU123" s="45"/>
      <c r="GV123" s="46"/>
      <c r="GW123" s="32"/>
      <c r="GX123" s="130"/>
      <c r="GY123" s="33"/>
      <c r="GZ123" s="33"/>
      <c r="HA123" s="33"/>
      <c r="HB123" s="130"/>
      <c r="HC123" s="34"/>
      <c r="HD123" s="34"/>
      <c r="HE123" s="34"/>
      <c r="HF123" s="124"/>
      <c r="HG123" s="33"/>
      <c r="HH123" s="33"/>
      <c r="HI123" s="33"/>
      <c r="HJ123" s="124"/>
      <c r="HK123" s="33"/>
      <c r="HL123" s="33"/>
      <c r="HM123" s="32"/>
      <c r="HN123" s="124"/>
      <c r="HO123" s="32"/>
      <c r="HP123" s="32"/>
      <c r="HQ123" s="32"/>
      <c r="HR123" s="124"/>
      <c r="HS123" s="34"/>
      <c r="HT123" s="33"/>
      <c r="HU123" s="32"/>
      <c r="HV123" s="124"/>
      <c r="HW123" s="34"/>
      <c r="HX123" s="34"/>
      <c r="HY123" s="34"/>
      <c r="HZ123" s="124"/>
      <c r="IA123" s="34"/>
      <c r="IB123" s="34"/>
      <c r="IC123" s="34"/>
      <c r="ID123" s="119"/>
      <c r="IE123" s="34"/>
      <c r="IF123" s="32"/>
      <c r="IG123" s="32"/>
      <c r="IH123" s="124"/>
      <c r="II123" s="34"/>
      <c r="IJ123" s="33"/>
      <c r="IK123" s="33"/>
      <c r="IL123" s="124"/>
      <c r="IM123" s="33"/>
      <c r="IN123" s="33"/>
      <c r="IO123" s="33"/>
      <c r="IP123" s="124"/>
      <c r="IQ123" s="45"/>
      <c r="IR123" s="46"/>
      <c r="IS123" s="33"/>
      <c r="IT123" s="127"/>
      <c r="IU123" s="33"/>
      <c r="IV123" s="33"/>
      <c r="IW123" s="33"/>
      <c r="IX123" s="124"/>
      <c r="IY123" s="34"/>
      <c r="IZ123" s="33"/>
      <c r="JA123" s="33"/>
      <c r="JB123" s="127"/>
      <c r="JC123" s="34"/>
      <c r="JD123" s="34"/>
      <c r="JE123" s="34"/>
      <c r="JF123" s="124"/>
      <c r="JG123" s="34"/>
      <c r="JH123" s="34"/>
      <c r="JI123" s="33"/>
      <c r="JJ123" s="127"/>
      <c r="JK123" s="34"/>
      <c r="JL123" s="34"/>
      <c r="JM123" s="34"/>
      <c r="JN123" s="127"/>
      <c r="JO123" s="34"/>
      <c r="JP123" s="34"/>
      <c r="JQ123" s="34"/>
      <c r="JR123" s="119"/>
      <c r="JS123" s="33"/>
      <c r="JT123" s="33"/>
      <c r="JU123" s="33"/>
      <c r="JV123" s="127"/>
      <c r="JW123" s="34"/>
      <c r="JX123" s="33"/>
      <c r="JY123" s="33"/>
      <c r="JZ123" s="127"/>
      <c r="KA123" s="34"/>
      <c r="KB123" s="32"/>
      <c r="KC123" s="32"/>
      <c r="KD123" s="127"/>
      <c r="KE123" s="50"/>
      <c r="KF123" s="50"/>
      <c r="KG123" s="50"/>
      <c r="KH123" s="127"/>
      <c r="KI123" s="34"/>
      <c r="KJ123" s="34"/>
      <c r="KK123" s="34"/>
      <c r="KL123" s="127"/>
      <c r="KM123" s="34"/>
      <c r="KN123" s="36"/>
      <c r="KO123" s="32"/>
      <c r="KP123" s="127"/>
      <c r="KQ123" s="50"/>
      <c r="KR123" s="50"/>
      <c r="KS123" s="50"/>
      <c r="KT123" s="127"/>
      <c r="KU123" s="50"/>
      <c r="KV123" s="50"/>
      <c r="KW123" s="50"/>
      <c r="KX123" s="127"/>
      <c r="KY123" s="34"/>
      <c r="KZ123" s="34"/>
      <c r="LA123" s="33"/>
      <c r="LB123" s="127"/>
      <c r="LC123" s="34"/>
      <c r="LD123" s="39"/>
      <c r="LE123" s="34"/>
      <c r="LF123" s="127"/>
      <c r="LG123" s="34"/>
      <c r="LH123" s="34"/>
      <c r="LI123" s="33"/>
      <c r="LJ123" s="127"/>
      <c r="LK123" s="34"/>
      <c r="LL123" s="33"/>
      <c r="LM123" s="32"/>
      <c r="LN123" s="127"/>
      <c r="LO123" s="34"/>
      <c r="LP123" s="33"/>
      <c r="LQ123" s="33"/>
      <c r="LR123" s="127"/>
      <c r="LS123" s="50"/>
      <c r="LT123" s="50"/>
      <c r="LU123" s="50"/>
      <c r="LV123" s="127"/>
      <c r="LW123" s="50"/>
      <c r="LX123" s="50"/>
      <c r="LY123" s="50"/>
      <c r="LZ123" s="127"/>
      <c r="MA123" s="34"/>
      <c r="MB123" s="34"/>
      <c r="MC123" s="34"/>
      <c r="MD123" s="127"/>
      <c r="ME123" s="40"/>
      <c r="MF123" s="50"/>
      <c r="MG123" s="50"/>
      <c r="MH123" s="127"/>
      <c r="MI123" s="40"/>
      <c r="MJ123" s="50"/>
      <c r="MK123" s="50"/>
      <c r="ML123" s="127"/>
      <c r="MM123" s="34"/>
      <c r="MN123" s="34"/>
      <c r="MO123" s="34"/>
      <c r="MP123" s="127"/>
      <c r="MQ123" s="33"/>
      <c r="MR123" s="33"/>
      <c r="MS123" s="33"/>
      <c r="MT123" s="127"/>
      <c r="MU123" s="34"/>
      <c r="MV123" s="34"/>
      <c r="MW123" s="34"/>
      <c r="MX123" s="124"/>
      <c r="MY123" s="34"/>
      <c r="MZ123" s="33"/>
      <c r="NA123" s="33"/>
      <c r="NB123" s="124"/>
      <c r="NC123" s="52">
        <f t="shared" si="10"/>
        <v>138300</v>
      </c>
      <c r="ND123" s="52">
        <f t="shared" si="10"/>
        <v>138300</v>
      </c>
      <c r="NE123" s="52">
        <f t="shared" si="10"/>
        <v>103725</v>
      </c>
      <c r="NF123" s="53"/>
      <c r="NG123" s="33"/>
      <c r="NH123" s="33"/>
      <c r="NI123" s="127"/>
      <c r="NJ123" s="34"/>
      <c r="NK123" s="33"/>
      <c r="NL123" s="33"/>
      <c r="NM123" s="127"/>
      <c r="NN123" s="33"/>
      <c r="NO123" s="33"/>
      <c r="NP123" s="33"/>
      <c r="NQ123" s="127"/>
      <c r="NR123" s="34"/>
      <c r="NS123" s="34"/>
      <c r="NT123" s="34"/>
      <c r="NU123" s="127"/>
      <c r="NV123" s="34"/>
      <c r="NW123" s="33"/>
      <c r="NX123" s="33"/>
      <c r="NY123" s="127"/>
      <c r="NZ123" s="34"/>
      <c r="OA123" s="34"/>
      <c r="OB123" s="33"/>
      <c r="OC123" s="127"/>
      <c r="OD123" s="34"/>
      <c r="OE123" s="34"/>
      <c r="OF123" s="33"/>
      <c r="OG123" s="127"/>
      <c r="OH123" s="34"/>
      <c r="OI123" s="34"/>
      <c r="OJ123" s="33"/>
      <c r="OK123" s="127"/>
      <c r="OL123" s="34"/>
      <c r="OM123" s="34"/>
      <c r="ON123" s="32"/>
      <c r="OO123" s="127"/>
      <c r="OP123" s="34"/>
      <c r="OQ123" s="34"/>
      <c r="OR123" s="34"/>
      <c r="OS123" s="127"/>
      <c r="OT123" s="34"/>
      <c r="OU123" s="34"/>
      <c r="OV123" s="32"/>
      <c r="OW123" s="127"/>
      <c r="OX123" s="34"/>
      <c r="OY123" s="34"/>
      <c r="OZ123" s="33"/>
      <c r="PA123" s="127"/>
      <c r="PB123" s="34"/>
      <c r="PC123" s="34"/>
      <c r="PD123" s="33"/>
      <c r="PE123" s="127"/>
      <c r="PF123" s="34"/>
      <c r="PG123" s="34"/>
      <c r="PH123" s="33"/>
      <c r="PI123" s="127"/>
      <c r="PJ123" s="34"/>
      <c r="PK123" s="33"/>
      <c r="PL123" s="32"/>
      <c r="PM123" s="127"/>
      <c r="PN123" s="34"/>
      <c r="PO123" s="33"/>
      <c r="PP123" s="33"/>
      <c r="PQ123" s="127"/>
      <c r="PR123" s="34">
        <v>138300</v>
      </c>
      <c r="PS123" s="34">
        <v>138300</v>
      </c>
      <c r="PT123" s="34">
        <v>103725</v>
      </c>
      <c r="PU123" s="127"/>
      <c r="PV123" s="34"/>
      <c r="PW123" s="34"/>
      <c r="PX123" s="33"/>
      <c r="PY123" s="124"/>
      <c r="PZ123" s="55">
        <f t="shared" si="11"/>
        <v>0</v>
      </c>
      <c r="QA123" s="55">
        <f t="shared" si="11"/>
        <v>0</v>
      </c>
      <c r="QB123" s="55">
        <f t="shared" si="11"/>
        <v>0</v>
      </c>
      <c r="QC123" s="53"/>
      <c r="QD123" s="53"/>
      <c r="QE123" s="32"/>
      <c r="QF123" s="127"/>
      <c r="QG123" s="34"/>
      <c r="QH123" s="34"/>
      <c r="QI123" s="34"/>
      <c r="QJ123" s="124"/>
      <c r="QK123" s="56"/>
      <c r="QL123" s="63"/>
      <c r="QM123" s="32"/>
      <c r="QN123" s="127"/>
      <c r="QO123" s="50"/>
      <c r="QP123" s="50"/>
      <c r="QQ123" s="50"/>
      <c r="QR123" s="120"/>
      <c r="QS123" s="34"/>
      <c r="QT123" s="34"/>
      <c r="QU123" s="34"/>
      <c r="QV123" s="124"/>
      <c r="QW123" s="34"/>
      <c r="QX123" s="34"/>
      <c r="QY123" s="32"/>
      <c r="QZ123" s="124"/>
      <c r="RA123" s="53"/>
      <c r="RB123" s="53"/>
      <c r="RC123" s="53"/>
      <c r="RD123" s="120"/>
      <c r="RE123" s="40"/>
      <c r="RF123" s="40"/>
      <c r="RG123" s="40"/>
      <c r="RH123" s="120"/>
      <c r="RI123" s="40"/>
      <c r="RJ123" s="40"/>
      <c r="RK123" s="40"/>
      <c r="RL123" s="120"/>
      <c r="RM123" s="40"/>
      <c r="RN123" s="33"/>
      <c r="RO123" s="32"/>
      <c r="RP123" s="124"/>
      <c r="RQ123" s="34"/>
      <c r="RR123" s="34"/>
      <c r="RS123" s="32"/>
      <c r="RT123" s="124"/>
      <c r="RU123" s="40"/>
      <c r="RV123" s="40"/>
      <c r="RW123" s="40"/>
      <c r="RX123" s="120"/>
      <c r="RY123" s="40"/>
      <c r="RZ123" s="40"/>
      <c r="SA123" s="32"/>
      <c r="SB123" s="124"/>
      <c r="SC123" s="40"/>
      <c r="SD123" s="40"/>
      <c r="SE123" s="32"/>
      <c r="SF123" s="124"/>
      <c r="SG123" s="40"/>
      <c r="SH123" s="40"/>
      <c r="SI123" s="32"/>
      <c r="SJ123" s="119"/>
      <c r="SK123" s="58"/>
      <c r="SL123" s="58"/>
      <c r="SM123" s="58"/>
      <c r="SN123" s="59"/>
      <c r="SO123" s="59"/>
      <c r="SP123" s="58"/>
      <c r="SQ123" s="58"/>
      <c r="SR123" s="58"/>
      <c r="SS123" s="58"/>
      <c r="ST123" s="58"/>
      <c r="SU123" s="58"/>
      <c r="SV123" s="58"/>
      <c r="SW123" s="58"/>
      <c r="SX123" s="58"/>
      <c r="SY123" s="58"/>
      <c r="SZ123" s="58"/>
      <c r="TA123" s="58"/>
      <c r="TB123" s="58"/>
      <c r="TC123" s="58"/>
      <c r="TD123" s="59"/>
      <c r="TE123" s="28"/>
      <c r="TF123" s="28"/>
      <c r="TG123" s="28"/>
      <c r="TH123" s="28"/>
      <c r="TI123" s="28"/>
      <c r="TJ123" s="28"/>
      <c r="TK123" s="28"/>
      <c r="TL123" s="28"/>
      <c r="TM123" s="28"/>
      <c r="TN123" s="28"/>
      <c r="TO123" s="28"/>
      <c r="TP123" s="28"/>
      <c r="TQ123" s="28"/>
      <c r="TR123" s="28"/>
      <c r="TS123" s="28"/>
      <c r="TT123" s="28"/>
      <c r="TU123" s="28"/>
      <c r="TV123" s="28"/>
      <c r="TW123" s="28"/>
      <c r="TX123" s="28"/>
      <c r="TY123" s="28"/>
      <c r="TZ123" s="28"/>
      <c r="UA123" s="28"/>
      <c r="UB123" s="28"/>
      <c r="UC123" s="28"/>
      <c r="UD123" s="28"/>
      <c r="UE123" s="28"/>
      <c r="UF123" s="28"/>
      <c r="UG123" s="28"/>
      <c r="UH123" s="28"/>
      <c r="UI123" s="28"/>
      <c r="UJ123" s="28"/>
      <c r="UK123" s="28"/>
      <c r="UL123" s="28"/>
      <c r="UM123" s="28"/>
      <c r="UN123" s="28"/>
      <c r="UO123" s="28"/>
      <c r="UP123" s="28"/>
      <c r="UQ123" s="28"/>
      <c r="UR123" s="28"/>
      <c r="US123" s="28"/>
      <c r="UT123" s="28"/>
      <c r="UU123" s="28"/>
      <c r="UV123" s="28"/>
      <c r="UW123" s="28"/>
      <c r="UX123" s="28"/>
      <c r="UY123" s="28"/>
      <c r="UZ123" s="28"/>
      <c r="VA123" s="28"/>
      <c r="VB123" s="28"/>
      <c r="VC123" s="28"/>
      <c r="VD123" s="28"/>
      <c r="VE123" s="28"/>
      <c r="VF123" s="28"/>
      <c r="VG123" s="28"/>
      <c r="VH123" s="28"/>
      <c r="VI123" s="28"/>
      <c r="VJ123" s="28"/>
      <c r="VK123" s="28"/>
      <c r="VL123" s="28"/>
      <c r="VM123" s="28"/>
      <c r="VN123" s="28"/>
      <c r="VO123" s="28"/>
      <c r="VP123" s="28"/>
      <c r="VQ123" s="28"/>
      <c r="VR123" s="28"/>
      <c r="VS123" s="28"/>
      <c r="VT123" s="28"/>
      <c r="VU123" s="28"/>
      <c r="VV123" s="28"/>
      <c r="VW123" s="28"/>
      <c r="VX123" s="28"/>
      <c r="VY123" s="28"/>
      <c r="VZ123" s="28"/>
      <c r="WA123" s="28"/>
      <c r="WB123" s="28"/>
      <c r="WC123" s="28"/>
      <c r="WD123" s="28"/>
      <c r="WE123" s="28"/>
      <c r="WF123" s="28"/>
      <c r="WG123" s="28"/>
      <c r="WH123" s="5"/>
      <c r="WI123" s="5"/>
      <c r="WJ123" s="5"/>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row>
    <row r="124" spans="1:909" x14ac:dyDescent="0.25">
      <c r="A124" s="29" t="s">
        <v>479</v>
      </c>
      <c r="B124" s="30">
        <f t="shared" si="12"/>
        <v>8615800.0199999996</v>
      </c>
      <c r="C124" s="30">
        <f t="shared" si="12"/>
        <v>8615800.0199999996</v>
      </c>
      <c r="D124" s="30">
        <f t="shared" si="12"/>
        <v>6584162.5499999998</v>
      </c>
      <c r="E124" s="31">
        <f t="shared" si="8"/>
        <v>7668994.1299999999</v>
      </c>
      <c r="F124" s="31">
        <f t="shared" si="8"/>
        <v>7668994.1299999999</v>
      </c>
      <c r="G124" s="31">
        <f t="shared" si="8"/>
        <v>5689600.1299999999</v>
      </c>
      <c r="H124" s="36">
        <v>6841000</v>
      </c>
      <c r="I124" s="36">
        <v>6841000</v>
      </c>
      <c r="J124" s="33">
        <v>5130751</v>
      </c>
      <c r="K124" s="124"/>
      <c r="L124" s="34"/>
      <c r="M124" s="34"/>
      <c r="N124" s="34"/>
      <c r="O124" s="124"/>
      <c r="P124" s="36">
        <v>827994.13</v>
      </c>
      <c r="Q124" s="36">
        <v>827994.13</v>
      </c>
      <c r="R124" s="60">
        <v>558849.13</v>
      </c>
      <c r="S124" s="124"/>
      <c r="T124" s="34"/>
      <c r="U124" s="34"/>
      <c r="V124" s="34"/>
      <c r="W124" s="124"/>
      <c r="X124" s="38">
        <f t="shared" si="9"/>
        <v>808505.89</v>
      </c>
      <c r="Y124" s="38">
        <f t="shared" si="9"/>
        <v>808505.89</v>
      </c>
      <c r="Z124" s="38">
        <f t="shared" si="9"/>
        <v>808505.89</v>
      </c>
      <c r="AA124" s="32"/>
      <c r="AB124" s="33"/>
      <c r="AC124" s="33"/>
      <c r="AD124" s="124"/>
      <c r="AE124" s="34"/>
      <c r="AF124" s="33"/>
      <c r="AG124" s="33"/>
      <c r="AH124" s="124"/>
      <c r="AI124" s="33"/>
      <c r="AJ124" s="33"/>
      <c r="AK124" s="33"/>
      <c r="AL124" s="124"/>
      <c r="AM124" s="33"/>
      <c r="AN124" s="33"/>
      <c r="AO124" s="33"/>
      <c r="AP124" s="124"/>
      <c r="AQ124" s="34"/>
      <c r="AR124" s="34"/>
      <c r="AS124" s="34"/>
      <c r="AT124" s="124"/>
      <c r="AU124" s="33"/>
      <c r="AV124" s="33"/>
      <c r="AW124" s="33"/>
      <c r="AX124" s="124"/>
      <c r="AY124" s="34"/>
      <c r="AZ124" s="34"/>
      <c r="BA124" s="34"/>
      <c r="BB124" s="124"/>
      <c r="BC124" s="33"/>
      <c r="BD124" s="33"/>
      <c r="BE124" s="33"/>
      <c r="BF124" s="124"/>
      <c r="BG124" s="33"/>
      <c r="BH124" s="33"/>
      <c r="BI124" s="33"/>
      <c r="BJ124" s="124"/>
      <c r="BK124" s="34"/>
      <c r="BL124" s="34"/>
      <c r="BM124" s="34"/>
      <c r="BN124" s="124"/>
      <c r="BO124" s="33"/>
      <c r="BP124" s="33"/>
      <c r="BQ124" s="61"/>
      <c r="BR124" s="124"/>
      <c r="BS124" s="34"/>
      <c r="BT124" s="34"/>
      <c r="BU124" s="34"/>
      <c r="BV124" s="124"/>
      <c r="BW124" s="34"/>
      <c r="BX124" s="34"/>
      <c r="BY124" s="34"/>
      <c r="BZ124" s="124"/>
      <c r="CA124" s="34"/>
      <c r="CB124" s="34"/>
      <c r="CC124" s="34"/>
      <c r="CD124" s="124"/>
      <c r="CE124" s="33"/>
      <c r="CF124" s="33"/>
      <c r="CG124" s="33"/>
      <c r="CH124" s="124"/>
      <c r="CI124" s="33"/>
      <c r="CJ124" s="33"/>
      <c r="CK124" s="33"/>
      <c r="CL124" s="124"/>
      <c r="CM124" s="34"/>
      <c r="CN124" s="34"/>
      <c r="CO124" s="34"/>
      <c r="CP124" s="119"/>
      <c r="CQ124" s="34"/>
      <c r="CR124" s="34"/>
      <c r="CS124" s="34"/>
      <c r="CT124" s="119"/>
      <c r="CU124" s="34"/>
      <c r="CV124" s="33"/>
      <c r="CW124" s="33"/>
      <c r="CX124" s="124"/>
      <c r="CY124" s="41"/>
      <c r="CZ124" s="41"/>
      <c r="DA124" s="33"/>
      <c r="DB124" s="124"/>
      <c r="DC124" s="34"/>
      <c r="DD124" s="33"/>
      <c r="DE124" s="32"/>
      <c r="DF124" s="124"/>
      <c r="DG124" s="34"/>
      <c r="DH124" s="33"/>
      <c r="DI124" s="32"/>
      <c r="DJ124" s="124"/>
      <c r="DK124" s="34"/>
      <c r="DL124" s="33"/>
      <c r="DM124" s="32"/>
      <c r="DN124" s="124"/>
      <c r="DO124" s="33"/>
      <c r="DP124" s="33"/>
      <c r="DQ124" s="32"/>
      <c r="DR124" s="124"/>
      <c r="DS124" s="34"/>
      <c r="DT124" s="34"/>
      <c r="DU124" s="34"/>
      <c r="DV124" s="120"/>
      <c r="DW124" s="33"/>
      <c r="DX124" s="33"/>
      <c r="DY124" s="33"/>
      <c r="DZ124" s="124"/>
      <c r="EA124" s="33"/>
      <c r="EB124" s="33"/>
      <c r="EC124" s="33"/>
      <c r="ED124" s="124"/>
      <c r="EE124" s="33"/>
      <c r="EF124" s="33"/>
      <c r="EG124" s="33"/>
      <c r="EH124" s="124"/>
      <c r="EI124" s="32"/>
      <c r="EJ124" s="32"/>
      <c r="EK124" s="32"/>
      <c r="EL124" s="124"/>
      <c r="EM124" s="34"/>
      <c r="EN124" s="34"/>
      <c r="EO124" s="34"/>
      <c r="EP124" s="124"/>
      <c r="EQ124" s="34"/>
      <c r="ER124" s="34"/>
      <c r="ES124" s="34"/>
      <c r="ET124" s="120"/>
      <c r="EU124" s="33">
        <v>808505.89</v>
      </c>
      <c r="EV124" s="33">
        <v>808505.89</v>
      </c>
      <c r="EW124" s="33">
        <v>808505.89</v>
      </c>
      <c r="EX124" s="124"/>
      <c r="EY124" s="34"/>
      <c r="EZ124" s="34"/>
      <c r="FA124" s="34"/>
      <c r="FB124" s="124"/>
      <c r="FC124" s="33"/>
      <c r="FD124" s="33"/>
      <c r="FE124" s="32"/>
      <c r="FF124" s="124"/>
      <c r="FG124" s="40"/>
      <c r="FH124" s="40"/>
      <c r="FI124" s="40"/>
      <c r="FJ124" s="124"/>
      <c r="FK124" s="40"/>
      <c r="FL124" s="40"/>
      <c r="FM124" s="40"/>
      <c r="FN124" s="124"/>
      <c r="FO124" s="33"/>
      <c r="FP124" s="33"/>
      <c r="FQ124" s="32"/>
      <c r="FR124" s="124"/>
      <c r="FS124" s="33"/>
      <c r="FT124" s="33"/>
      <c r="FU124" s="33"/>
      <c r="FV124" s="124"/>
      <c r="FW124" s="34"/>
      <c r="FX124" s="34"/>
      <c r="FY124" s="39"/>
      <c r="FZ124" s="124"/>
      <c r="GA124" s="33"/>
      <c r="GB124" s="33"/>
      <c r="GC124" s="32"/>
      <c r="GD124" s="124"/>
      <c r="GE124" s="32"/>
      <c r="GF124" s="32"/>
      <c r="GG124" s="32"/>
      <c r="GH124" s="124"/>
      <c r="GI124" s="32"/>
      <c r="GJ124" s="32"/>
      <c r="GK124" s="32"/>
      <c r="GL124" s="130"/>
      <c r="GM124" s="33"/>
      <c r="GN124" s="33"/>
      <c r="GO124" s="33"/>
      <c r="GP124" s="124"/>
      <c r="GQ124" s="40"/>
      <c r="GR124" s="37"/>
      <c r="GS124" s="32"/>
      <c r="GT124" s="124"/>
      <c r="GU124" s="45"/>
      <c r="GV124" s="46"/>
      <c r="GW124" s="32"/>
      <c r="GX124" s="130"/>
      <c r="GY124" s="33"/>
      <c r="GZ124" s="33"/>
      <c r="HA124" s="33"/>
      <c r="HB124" s="130"/>
      <c r="HC124" s="34"/>
      <c r="HD124" s="34"/>
      <c r="HE124" s="34"/>
      <c r="HF124" s="124"/>
      <c r="HG124" s="33"/>
      <c r="HH124" s="33"/>
      <c r="HI124" s="33"/>
      <c r="HJ124" s="124"/>
      <c r="HK124" s="33"/>
      <c r="HL124" s="33"/>
      <c r="HM124" s="32"/>
      <c r="HN124" s="124"/>
      <c r="HO124" s="32"/>
      <c r="HP124" s="32"/>
      <c r="HQ124" s="32"/>
      <c r="HR124" s="124"/>
      <c r="HS124" s="34"/>
      <c r="HT124" s="33"/>
      <c r="HU124" s="32"/>
      <c r="HV124" s="124"/>
      <c r="HW124" s="34"/>
      <c r="HX124" s="34"/>
      <c r="HY124" s="34"/>
      <c r="HZ124" s="124"/>
      <c r="IA124" s="34"/>
      <c r="IB124" s="34"/>
      <c r="IC124" s="34"/>
      <c r="ID124" s="119"/>
      <c r="IE124" s="34"/>
      <c r="IF124" s="32"/>
      <c r="IG124" s="32"/>
      <c r="IH124" s="124"/>
      <c r="II124" s="34"/>
      <c r="IJ124" s="33"/>
      <c r="IK124" s="33"/>
      <c r="IL124" s="124"/>
      <c r="IM124" s="33"/>
      <c r="IN124" s="33"/>
      <c r="IO124" s="33"/>
      <c r="IP124" s="124"/>
      <c r="IQ124" s="45"/>
      <c r="IR124" s="46"/>
      <c r="IS124" s="33"/>
      <c r="IT124" s="127"/>
      <c r="IU124" s="33"/>
      <c r="IV124" s="33"/>
      <c r="IW124" s="33"/>
      <c r="IX124" s="124"/>
      <c r="IY124" s="34"/>
      <c r="IZ124" s="33"/>
      <c r="JA124" s="33"/>
      <c r="JB124" s="127"/>
      <c r="JC124" s="34"/>
      <c r="JD124" s="34"/>
      <c r="JE124" s="34"/>
      <c r="JF124" s="124"/>
      <c r="JG124" s="34"/>
      <c r="JH124" s="34"/>
      <c r="JI124" s="33"/>
      <c r="JJ124" s="127"/>
      <c r="JK124" s="34"/>
      <c r="JL124" s="34"/>
      <c r="JM124" s="34"/>
      <c r="JN124" s="127"/>
      <c r="JO124" s="34"/>
      <c r="JP124" s="34"/>
      <c r="JQ124" s="34"/>
      <c r="JR124" s="119"/>
      <c r="JS124" s="33"/>
      <c r="JT124" s="33"/>
      <c r="JU124" s="33"/>
      <c r="JV124" s="127"/>
      <c r="JW124" s="34"/>
      <c r="JX124" s="33"/>
      <c r="JY124" s="33"/>
      <c r="JZ124" s="127"/>
      <c r="KA124" s="34"/>
      <c r="KB124" s="32"/>
      <c r="KC124" s="32"/>
      <c r="KD124" s="127"/>
      <c r="KE124" s="50"/>
      <c r="KF124" s="50"/>
      <c r="KG124" s="50"/>
      <c r="KH124" s="127"/>
      <c r="KI124" s="34"/>
      <c r="KJ124" s="34"/>
      <c r="KK124" s="34"/>
      <c r="KL124" s="127"/>
      <c r="KM124" s="34"/>
      <c r="KN124" s="36"/>
      <c r="KO124" s="32"/>
      <c r="KP124" s="127"/>
      <c r="KQ124" s="50"/>
      <c r="KR124" s="50"/>
      <c r="KS124" s="50"/>
      <c r="KT124" s="127"/>
      <c r="KU124" s="50"/>
      <c r="KV124" s="50"/>
      <c r="KW124" s="50"/>
      <c r="KX124" s="127"/>
      <c r="KY124" s="34"/>
      <c r="KZ124" s="34"/>
      <c r="LA124" s="33"/>
      <c r="LB124" s="127"/>
      <c r="LC124" s="34"/>
      <c r="LD124" s="39"/>
      <c r="LE124" s="34"/>
      <c r="LF124" s="127"/>
      <c r="LG124" s="34"/>
      <c r="LH124" s="34"/>
      <c r="LI124" s="33"/>
      <c r="LJ124" s="127"/>
      <c r="LK124" s="34"/>
      <c r="LL124" s="33"/>
      <c r="LM124" s="32"/>
      <c r="LN124" s="127"/>
      <c r="LO124" s="34"/>
      <c r="LP124" s="33"/>
      <c r="LQ124" s="33"/>
      <c r="LR124" s="127"/>
      <c r="LS124" s="50"/>
      <c r="LT124" s="50"/>
      <c r="LU124" s="50"/>
      <c r="LV124" s="127"/>
      <c r="LW124" s="50"/>
      <c r="LX124" s="50"/>
      <c r="LY124" s="50"/>
      <c r="LZ124" s="127"/>
      <c r="MA124" s="34"/>
      <c r="MB124" s="34"/>
      <c r="MC124" s="34"/>
      <c r="MD124" s="127"/>
      <c r="ME124" s="40"/>
      <c r="MF124" s="50"/>
      <c r="MG124" s="50"/>
      <c r="MH124" s="127"/>
      <c r="MI124" s="40"/>
      <c r="MJ124" s="50"/>
      <c r="MK124" s="50"/>
      <c r="ML124" s="127"/>
      <c r="MM124" s="34"/>
      <c r="MN124" s="34"/>
      <c r="MO124" s="34"/>
      <c r="MP124" s="127"/>
      <c r="MQ124" s="33"/>
      <c r="MR124" s="33"/>
      <c r="MS124" s="33"/>
      <c r="MT124" s="127"/>
      <c r="MU124" s="34"/>
      <c r="MV124" s="34"/>
      <c r="MW124" s="34"/>
      <c r="MX124" s="124"/>
      <c r="MY124" s="34"/>
      <c r="MZ124" s="33"/>
      <c r="NA124" s="33"/>
      <c r="NB124" s="124"/>
      <c r="NC124" s="52">
        <f t="shared" si="10"/>
        <v>138300</v>
      </c>
      <c r="ND124" s="52">
        <f t="shared" si="10"/>
        <v>138300</v>
      </c>
      <c r="NE124" s="52">
        <f t="shared" si="10"/>
        <v>86056.53</v>
      </c>
      <c r="NF124" s="53"/>
      <c r="NG124" s="33"/>
      <c r="NH124" s="33"/>
      <c r="NI124" s="127"/>
      <c r="NJ124" s="34"/>
      <c r="NK124" s="33"/>
      <c r="NL124" s="33"/>
      <c r="NM124" s="127"/>
      <c r="NN124" s="33"/>
      <c r="NO124" s="33"/>
      <c r="NP124" s="33"/>
      <c r="NQ124" s="127"/>
      <c r="NR124" s="34"/>
      <c r="NS124" s="34"/>
      <c r="NT124" s="34"/>
      <c r="NU124" s="127"/>
      <c r="NV124" s="34"/>
      <c r="NW124" s="33"/>
      <c r="NX124" s="33"/>
      <c r="NY124" s="127"/>
      <c r="NZ124" s="34"/>
      <c r="OA124" s="34"/>
      <c r="OB124" s="33"/>
      <c r="OC124" s="127"/>
      <c r="OD124" s="34"/>
      <c r="OE124" s="34"/>
      <c r="OF124" s="33"/>
      <c r="OG124" s="127"/>
      <c r="OH124" s="34"/>
      <c r="OI124" s="34"/>
      <c r="OJ124" s="33"/>
      <c r="OK124" s="127"/>
      <c r="OL124" s="34"/>
      <c r="OM124" s="34"/>
      <c r="ON124" s="32"/>
      <c r="OO124" s="127"/>
      <c r="OP124" s="34"/>
      <c r="OQ124" s="34"/>
      <c r="OR124" s="34"/>
      <c r="OS124" s="127"/>
      <c r="OT124" s="34"/>
      <c r="OU124" s="34"/>
      <c r="OV124" s="32"/>
      <c r="OW124" s="127"/>
      <c r="OX124" s="34"/>
      <c r="OY124" s="34"/>
      <c r="OZ124" s="33"/>
      <c r="PA124" s="127"/>
      <c r="PB124" s="34"/>
      <c r="PC124" s="34"/>
      <c r="PD124" s="33"/>
      <c r="PE124" s="127"/>
      <c r="PF124" s="34"/>
      <c r="PG124" s="34"/>
      <c r="PH124" s="33"/>
      <c r="PI124" s="127"/>
      <c r="PJ124" s="34"/>
      <c r="PK124" s="33"/>
      <c r="PL124" s="32"/>
      <c r="PM124" s="127"/>
      <c r="PN124" s="34"/>
      <c r="PO124" s="33"/>
      <c r="PP124" s="33"/>
      <c r="PQ124" s="127"/>
      <c r="PR124" s="34">
        <v>138300</v>
      </c>
      <c r="PS124" s="34">
        <v>138300</v>
      </c>
      <c r="PT124" s="34">
        <v>86056.53</v>
      </c>
      <c r="PU124" s="127"/>
      <c r="PV124" s="34"/>
      <c r="PW124" s="34"/>
      <c r="PX124" s="33"/>
      <c r="PY124" s="124"/>
      <c r="PZ124" s="55">
        <f t="shared" si="11"/>
        <v>0</v>
      </c>
      <c r="QA124" s="55">
        <f t="shared" si="11"/>
        <v>0</v>
      </c>
      <c r="QB124" s="55">
        <f t="shared" si="11"/>
        <v>0</v>
      </c>
      <c r="QC124" s="53"/>
      <c r="QD124" s="53"/>
      <c r="QE124" s="32"/>
      <c r="QF124" s="127"/>
      <c r="QG124" s="34"/>
      <c r="QH124" s="34"/>
      <c r="QI124" s="34"/>
      <c r="QJ124" s="124"/>
      <c r="QK124" s="56"/>
      <c r="QL124" s="63"/>
      <c r="QM124" s="32"/>
      <c r="QN124" s="127"/>
      <c r="QO124" s="50"/>
      <c r="QP124" s="50"/>
      <c r="QQ124" s="50"/>
      <c r="QR124" s="120"/>
      <c r="QS124" s="34"/>
      <c r="QT124" s="34"/>
      <c r="QU124" s="34"/>
      <c r="QV124" s="124"/>
      <c r="QW124" s="34"/>
      <c r="QX124" s="34"/>
      <c r="QY124" s="32"/>
      <c r="QZ124" s="124"/>
      <c r="RA124" s="53"/>
      <c r="RB124" s="53"/>
      <c r="RC124" s="53"/>
      <c r="RD124" s="120"/>
      <c r="RE124" s="40"/>
      <c r="RF124" s="40"/>
      <c r="RG124" s="40"/>
      <c r="RH124" s="120"/>
      <c r="RI124" s="40"/>
      <c r="RJ124" s="40"/>
      <c r="RK124" s="40"/>
      <c r="RL124" s="120"/>
      <c r="RM124" s="40"/>
      <c r="RN124" s="33"/>
      <c r="RO124" s="32"/>
      <c r="RP124" s="124"/>
      <c r="RQ124" s="34"/>
      <c r="RR124" s="34"/>
      <c r="RS124" s="32"/>
      <c r="RT124" s="124"/>
      <c r="RU124" s="40"/>
      <c r="RV124" s="40"/>
      <c r="RW124" s="40"/>
      <c r="RX124" s="120"/>
      <c r="RY124" s="40"/>
      <c r="RZ124" s="40"/>
      <c r="SA124" s="32"/>
      <c r="SB124" s="124"/>
      <c r="SC124" s="40"/>
      <c r="SD124" s="40"/>
      <c r="SE124" s="32"/>
      <c r="SF124" s="124"/>
      <c r="SG124" s="40"/>
      <c r="SH124" s="40"/>
      <c r="SI124" s="32"/>
      <c r="SJ124" s="119"/>
      <c r="SK124" s="58"/>
      <c r="SL124" s="58"/>
      <c r="SM124" s="58"/>
      <c r="SN124" s="59"/>
      <c r="SO124" s="59"/>
      <c r="SP124" s="58"/>
      <c r="SQ124" s="58"/>
      <c r="SR124" s="58"/>
      <c r="SS124" s="58"/>
      <c r="ST124" s="58"/>
      <c r="SU124" s="58"/>
      <c r="SV124" s="58"/>
      <c r="SW124" s="58"/>
      <c r="SX124" s="58"/>
      <c r="SY124" s="58"/>
      <c r="SZ124" s="58"/>
      <c r="TA124" s="58"/>
      <c r="TB124" s="58"/>
      <c r="TC124" s="58"/>
      <c r="TD124" s="59"/>
      <c r="TE124" s="28"/>
      <c r="TF124" s="28"/>
      <c r="TG124" s="28"/>
      <c r="TH124" s="28"/>
      <c r="TI124" s="28"/>
      <c r="TJ124" s="28"/>
      <c r="TK124" s="28"/>
      <c r="TL124" s="28"/>
      <c r="TM124" s="28"/>
      <c r="TN124" s="28"/>
      <c r="TO124" s="28"/>
      <c r="TP124" s="28"/>
      <c r="TQ124" s="28"/>
      <c r="TR124" s="28"/>
      <c r="TS124" s="28"/>
      <c r="TT124" s="28"/>
      <c r="TU124" s="28"/>
      <c r="TV124" s="28"/>
      <c r="TW124" s="28"/>
      <c r="TX124" s="28"/>
      <c r="TY124" s="28"/>
      <c r="TZ124" s="28"/>
      <c r="UA124" s="28"/>
      <c r="UB124" s="28"/>
      <c r="UC124" s="28"/>
      <c r="UD124" s="28"/>
      <c r="UE124" s="28"/>
      <c r="UF124" s="28"/>
      <c r="UG124" s="28"/>
      <c r="UH124" s="28"/>
      <c r="UI124" s="28"/>
      <c r="UJ124" s="28"/>
      <c r="UK124" s="28"/>
      <c r="UL124" s="28"/>
      <c r="UM124" s="28"/>
      <c r="UN124" s="28"/>
      <c r="UO124" s="28"/>
      <c r="UP124" s="28"/>
      <c r="UQ124" s="28"/>
      <c r="UR124" s="28"/>
      <c r="US124" s="28"/>
      <c r="UT124" s="28"/>
      <c r="UU124" s="28"/>
      <c r="UV124" s="28"/>
      <c r="UW124" s="28"/>
      <c r="UX124" s="28"/>
      <c r="UY124" s="28"/>
      <c r="UZ124" s="28"/>
      <c r="VA124" s="28"/>
      <c r="VB124" s="28"/>
      <c r="VC124" s="28"/>
      <c r="VD124" s="28"/>
      <c r="VE124" s="28"/>
      <c r="VF124" s="28"/>
      <c r="VG124" s="28"/>
      <c r="VH124" s="28"/>
      <c r="VI124" s="28"/>
      <c r="VJ124" s="28"/>
      <c r="VK124" s="28"/>
      <c r="VL124" s="28"/>
      <c r="VM124" s="28"/>
      <c r="VN124" s="28"/>
      <c r="VO124" s="28"/>
      <c r="VP124" s="28"/>
      <c r="VQ124" s="28"/>
      <c r="VR124" s="28"/>
      <c r="VS124" s="28"/>
      <c r="VT124" s="28"/>
      <c r="VU124" s="28"/>
      <c r="VV124" s="28"/>
      <c r="VW124" s="28"/>
      <c r="VX124" s="28"/>
      <c r="VY124" s="28"/>
      <c r="VZ124" s="28"/>
      <c r="WA124" s="28"/>
      <c r="WB124" s="28"/>
      <c r="WC124" s="28"/>
      <c r="WD124" s="28"/>
      <c r="WE124" s="28"/>
      <c r="WF124" s="28"/>
      <c r="WG124" s="28"/>
      <c r="WH124" s="5"/>
      <c r="WI124" s="5"/>
      <c r="WJ124" s="5"/>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row>
    <row r="125" spans="1:909" ht="25.5" x14ac:dyDescent="0.25">
      <c r="A125" s="17" t="s">
        <v>480</v>
      </c>
      <c r="B125" s="30">
        <f t="shared" si="12"/>
        <v>688618508.6099999</v>
      </c>
      <c r="C125" s="30">
        <f t="shared" si="12"/>
        <v>692696473.0999999</v>
      </c>
      <c r="D125" s="30">
        <f t="shared" si="12"/>
        <v>485690213.03000003</v>
      </c>
      <c r="E125" s="31">
        <f t="shared" si="8"/>
        <v>242406991.57999998</v>
      </c>
      <c r="F125" s="31">
        <f t="shared" si="8"/>
        <v>242406991.57999998</v>
      </c>
      <c r="G125" s="31">
        <f t="shared" si="8"/>
        <v>179804488.57999998</v>
      </c>
      <c r="H125" s="36">
        <v>166789600</v>
      </c>
      <c r="I125" s="36">
        <v>166789600</v>
      </c>
      <c r="J125" s="33">
        <v>125092201</v>
      </c>
      <c r="K125" s="124"/>
      <c r="L125" s="34"/>
      <c r="M125" s="34"/>
      <c r="N125" s="34"/>
      <c r="O125" s="124"/>
      <c r="P125" s="36">
        <v>75617391.579999998</v>
      </c>
      <c r="Q125" s="36">
        <v>75617391.579999998</v>
      </c>
      <c r="R125" s="60">
        <v>54712287.579999998</v>
      </c>
      <c r="S125" s="124"/>
      <c r="T125" s="34"/>
      <c r="U125" s="34"/>
      <c r="V125" s="34"/>
      <c r="W125" s="124"/>
      <c r="X125" s="38">
        <f t="shared" si="9"/>
        <v>100940803.34999999</v>
      </c>
      <c r="Y125" s="38">
        <f t="shared" si="9"/>
        <v>105018767.83999999</v>
      </c>
      <c r="Z125" s="38">
        <f t="shared" si="9"/>
        <v>41723694.809999995</v>
      </c>
      <c r="AA125" s="32"/>
      <c r="AB125" s="33"/>
      <c r="AC125" s="33"/>
      <c r="AD125" s="124"/>
      <c r="AE125" s="34">
        <v>2472252.5299999998</v>
      </c>
      <c r="AF125" s="33">
        <v>2472252.5299999998</v>
      </c>
      <c r="AG125" s="33">
        <v>1824618.23</v>
      </c>
      <c r="AH125" s="124"/>
      <c r="AI125" s="33"/>
      <c r="AJ125" s="33"/>
      <c r="AK125" s="33"/>
      <c r="AL125" s="124"/>
      <c r="AM125" s="33"/>
      <c r="AN125" s="33"/>
      <c r="AO125" s="33"/>
      <c r="AP125" s="124"/>
      <c r="AQ125" s="34"/>
      <c r="AR125" s="34"/>
      <c r="AS125" s="34"/>
      <c r="AT125" s="124"/>
      <c r="AU125" s="33">
        <v>11696334.449999999</v>
      </c>
      <c r="AV125" s="33">
        <v>11696334.449999999</v>
      </c>
      <c r="AW125" s="33">
        <v>3334500</v>
      </c>
      <c r="AX125" s="124"/>
      <c r="AY125" s="34"/>
      <c r="AZ125" s="34"/>
      <c r="BA125" s="34"/>
      <c r="BB125" s="124"/>
      <c r="BC125" s="33">
        <v>8558557.9399999995</v>
      </c>
      <c r="BD125" s="33">
        <v>8558557.9399999995</v>
      </c>
      <c r="BE125" s="33">
        <f>367240.64+2599817.5</f>
        <v>2967058.14</v>
      </c>
      <c r="BF125" s="124"/>
      <c r="BG125" s="33"/>
      <c r="BH125" s="33"/>
      <c r="BI125" s="33"/>
      <c r="BJ125" s="124"/>
      <c r="BK125" s="34">
        <v>237500</v>
      </c>
      <c r="BL125" s="34">
        <v>237500</v>
      </c>
      <c r="BM125" s="34">
        <v>237500</v>
      </c>
      <c r="BN125" s="124"/>
      <c r="BO125" s="33">
        <v>7522828.6500000004</v>
      </c>
      <c r="BP125" s="33">
        <v>7522828.6500000004</v>
      </c>
      <c r="BQ125" s="61">
        <v>7282103.2699999996</v>
      </c>
      <c r="BR125" s="124"/>
      <c r="BS125" s="34">
        <v>20716756.5</v>
      </c>
      <c r="BT125" s="34">
        <v>20716756.5</v>
      </c>
      <c r="BU125" s="34">
        <v>9720360.1199999992</v>
      </c>
      <c r="BV125" s="124"/>
      <c r="BW125" s="34">
        <v>1133160</v>
      </c>
      <c r="BX125" s="34">
        <v>1133160</v>
      </c>
      <c r="BY125" s="34">
        <v>1133160</v>
      </c>
      <c r="BZ125" s="124"/>
      <c r="CA125" s="34"/>
      <c r="CB125" s="34"/>
      <c r="CC125" s="34"/>
      <c r="CD125" s="124"/>
      <c r="CE125" s="62"/>
      <c r="CF125" s="62"/>
      <c r="CG125" s="33"/>
      <c r="CH125" s="124"/>
      <c r="CI125" s="33"/>
      <c r="CJ125" s="33"/>
      <c r="CK125" s="33"/>
      <c r="CL125" s="124"/>
      <c r="CM125" s="34"/>
      <c r="CN125" s="34"/>
      <c r="CO125" s="34"/>
      <c r="CP125" s="119"/>
      <c r="CQ125" s="34"/>
      <c r="CR125" s="34"/>
      <c r="CS125" s="34"/>
      <c r="CT125" s="119"/>
      <c r="CU125" s="34">
        <v>2274879</v>
      </c>
      <c r="CV125" s="33">
        <v>2274879</v>
      </c>
      <c r="CW125" s="33">
        <v>1706159.25</v>
      </c>
      <c r="CX125" s="124"/>
      <c r="CY125" s="41"/>
      <c r="CZ125" s="41"/>
      <c r="DA125" s="33"/>
      <c r="DB125" s="124"/>
      <c r="DC125" s="34">
        <v>7607637.4699999997</v>
      </c>
      <c r="DD125" s="33">
        <v>7607637.4699999997</v>
      </c>
      <c r="DE125" s="32">
        <v>7212177.6200000001</v>
      </c>
      <c r="DF125" s="124"/>
      <c r="DG125" s="34"/>
      <c r="DH125" s="33"/>
      <c r="DI125" s="32"/>
      <c r="DJ125" s="124"/>
      <c r="DK125" s="34"/>
      <c r="DL125" s="33"/>
      <c r="DM125" s="32"/>
      <c r="DN125" s="124"/>
      <c r="DO125" s="33">
        <v>2086213.12</v>
      </c>
      <c r="DP125" s="33">
        <v>2086213.12</v>
      </c>
      <c r="DQ125" s="32">
        <v>0</v>
      </c>
      <c r="DR125" s="124"/>
      <c r="DS125" s="34"/>
      <c r="DT125" s="34"/>
      <c r="DU125" s="34"/>
      <c r="DV125" s="120"/>
      <c r="DW125" s="33"/>
      <c r="DX125" s="33"/>
      <c r="DY125" s="33"/>
      <c r="DZ125" s="124"/>
      <c r="EA125" s="33"/>
      <c r="EB125" s="33"/>
      <c r="EC125" s="33"/>
      <c r="ED125" s="124"/>
      <c r="EE125" s="33"/>
      <c r="EF125" s="33"/>
      <c r="EG125" s="33"/>
      <c r="EH125" s="124"/>
      <c r="EI125" s="32"/>
      <c r="EJ125" s="32"/>
      <c r="EK125" s="32"/>
      <c r="EL125" s="124"/>
      <c r="EM125" s="34"/>
      <c r="EN125" s="34"/>
      <c r="EO125" s="34"/>
      <c r="EP125" s="124"/>
      <c r="EQ125" s="34"/>
      <c r="ER125" s="34"/>
      <c r="ES125" s="34"/>
      <c r="ET125" s="120"/>
      <c r="EU125" s="33"/>
      <c r="EV125" s="33"/>
      <c r="EW125" s="33"/>
      <c r="EX125" s="124"/>
      <c r="EY125" s="34"/>
      <c r="EZ125" s="34"/>
      <c r="FA125" s="34"/>
      <c r="FB125" s="124"/>
      <c r="FC125" s="33"/>
      <c r="FD125" s="33"/>
      <c r="FE125" s="32"/>
      <c r="FF125" s="124"/>
      <c r="FG125" s="40"/>
      <c r="FH125" s="40"/>
      <c r="FI125" s="40"/>
      <c r="FJ125" s="124"/>
      <c r="FK125" s="40"/>
      <c r="FL125" s="40"/>
      <c r="FM125" s="40"/>
      <c r="FN125" s="124"/>
      <c r="FO125" s="33">
        <v>1920672</v>
      </c>
      <c r="FP125" s="33">
        <v>1920672</v>
      </c>
      <c r="FQ125" s="32">
        <v>1920672</v>
      </c>
      <c r="FR125" s="124"/>
      <c r="FS125" s="33"/>
      <c r="FT125" s="33"/>
      <c r="FU125" s="33"/>
      <c r="FV125" s="124"/>
      <c r="FW125" s="34"/>
      <c r="FX125" s="34"/>
      <c r="FY125" s="39"/>
      <c r="FZ125" s="124"/>
      <c r="GA125" s="33"/>
      <c r="GB125" s="33">
        <v>4077964.49</v>
      </c>
      <c r="GC125" s="32">
        <v>4077964.49</v>
      </c>
      <c r="GD125" s="124"/>
      <c r="GE125" s="32"/>
      <c r="GF125" s="32"/>
      <c r="GG125" s="32"/>
      <c r="GH125" s="124"/>
      <c r="GI125" s="62"/>
      <c r="GJ125" s="62"/>
      <c r="GK125" s="32"/>
      <c r="GL125" s="130"/>
      <c r="GM125" s="33"/>
      <c r="GN125" s="33"/>
      <c r="GO125" s="33"/>
      <c r="GP125" s="124"/>
      <c r="GQ125" s="40"/>
      <c r="GR125" s="37"/>
      <c r="GS125" s="32"/>
      <c r="GT125" s="124"/>
      <c r="GU125" s="45"/>
      <c r="GV125" s="46"/>
      <c r="GW125" s="32"/>
      <c r="GX125" s="130"/>
      <c r="GY125" s="33"/>
      <c r="GZ125" s="33"/>
      <c r="HA125" s="33"/>
      <c r="HB125" s="130"/>
      <c r="HC125" s="34"/>
      <c r="HD125" s="34"/>
      <c r="HE125" s="34"/>
      <c r="HF125" s="124"/>
      <c r="HG125" s="33"/>
      <c r="HH125" s="33"/>
      <c r="HI125" s="33"/>
      <c r="HJ125" s="124"/>
      <c r="HK125" s="33">
        <v>14921.69</v>
      </c>
      <c r="HL125" s="33">
        <v>14921.69</v>
      </c>
      <c r="HM125" s="32">
        <v>14921.69</v>
      </c>
      <c r="HN125" s="124"/>
      <c r="HO125" s="32"/>
      <c r="HP125" s="32"/>
      <c r="HQ125" s="32"/>
      <c r="HR125" s="124"/>
      <c r="HS125" s="34"/>
      <c r="HT125" s="33"/>
      <c r="HU125" s="32"/>
      <c r="HV125" s="124"/>
      <c r="HW125" s="34"/>
      <c r="HX125" s="34"/>
      <c r="HY125" s="34"/>
      <c r="HZ125" s="124"/>
      <c r="IA125" s="34"/>
      <c r="IB125" s="34"/>
      <c r="IC125" s="34"/>
      <c r="ID125" s="119"/>
      <c r="IE125" s="34"/>
      <c r="IF125" s="32"/>
      <c r="IG125" s="32"/>
      <c r="IH125" s="124"/>
      <c r="II125" s="34"/>
      <c r="IJ125" s="33"/>
      <c r="IK125" s="33"/>
      <c r="IL125" s="124"/>
      <c r="IM125" s="33">
        <v>600000</v>
      </c>
      <c r="IN125" s="33">
        <v>600000</v>
      </c>
      <c r="IO125" s="33">
        <v>292500</v>
      </c>
      <c r="IP125" s="124"/>
      <c r="IQ125" s="45"/>
      <c r="IR125" s="46"/>
      <c r="IS125" s="33"/>
      <c r="IT125" s="127"/>
      <c r="IU125" s="33"/>
      <c r="IV125" s="33"/>
      <c r="IW125" s="33"/>
      <c r="IX125" s="124"/>
      <c r="IY125" s="34"/>
      <c r="IZ125" s="33"/>
      <c r="JA125" s="33"/>
      <c r="JB125" s="127"/>
      <c r="JC125" s="34"/>
      <c r="JD125" s="34"/>
      <c r="JE125" s="34"/>
      <c r="JF125" s="124"/>
      <c r="JG125" s="34"/>
      <c r="JH125" s="34"/>
      <c r="JI125" s="33"/>
      <c r="JJ125" s="127"/>
      <c r="JK125" s="34"/>
      <c r="JL125" s="34"/>
      <c r="JM125" s="34"/>
      <c r="JN125" s="127"/>
      <c r="JO125" s="34"/>
      <c r="JP125" s="34"/>
      <c r="JQ125" s="34"/>
      <c r="JR125" s="119"/>
      <c r="JS125" s="33"/>
      <c r="JT125" s="33"/>
      <c r="JU125" s="33"/>
      <c r="JV125" s="127"/>
      <c r="JW125" s="34"/>
      <c r="JX125" s="33"/>
      <c r="JY125" s="33"/>
      <c r="JZ125" s="127"/>
      <c r="KA125" s="34"/>
      <c r="KB125" s="32"/>
      <c r="KC125" s="32"/>
      <c r="KD125" s="127"/>
      <c r="KE125" s="50"/>
      <c r="KF125" s="50"/>
      <c r="KG125" s="50"/>
      <c r="KH125" s="127"/>
      <c r="KI125" s="34"/>
      <c r="KJ125" s="34"/>
      <c r="KK125" s="34"/>
      <c r="KL125" s="127"/>
      <c r="KM125" s="34"/>
      <c r="KN125" s="36"/>
      <c r="KO125" s="32"/>
      <c r="KP125" s="127"/>
      <c r="KQ125" s="50"/>
      <c r="KR125" s="50"/>
      <c r="KS125" s="50"/>
      <c r="KT125" s="127"/>
      <c r="KU125" s="50"/>
      <c r="KV125" s="50"/>
      <c r="KW125" s="50"/>
      <c r="KX125" s="127"/>
      <c r="KY125" s="34">
        <v>34099090</v>
      </c>
      <c r="KZ125" s="34">
        <v>34099090</v>
      </c>
      <c r="LA125" s="33">
        <v>0</v>
      </c>
      <c r="LB125" s="127"/>
      <c r="LC125" s="34"/>
      <c r="LD125" s="39"/>
      <c r="LE125" s="34"/>
      <c r="LF125" s="127"/>
      <c r="LG125" s="34"/>
      <c r="LH125" s="34"/>
      <c r="LI125" s="33"/>
      <c r="LJ125" s="127"/>
      <c r="LK125" s="34"/>
      <c r="LL125" s="33"/>
      <c r="LM125" s="32"/>
      <c r="LN125" s="127"/>
      <c r="LO125" s="34"/>
      <c r="LP125" s="33"/>
      <c r="LQ125" s="33"/>
      <c r="LR125" s="127"/>
      <c r="LS125" s="50"/>
      <c r="LT125" s="50"/>
      <c r="LU125" s="50"/>
      <c r="LV125" s="127"/>
      <c r="LW125" s="50"/>
      <c r="LX125" s="50"/>
      <c r="LY125" s="50"/>
      <c r="LZ125" s="127"/>
      <c r="MA125" s="34"/>
      <c r="MB125" s="34"/>
      <c r="MC125" s="34"/>
      <c r="MD125" s="127"/>
      <c r="ME125" s="40"/>
      <c r="MF125" s="50"/>
      <c r="MG125" s="50"/>
      <c r="MH125" s="127"/>
      <c r="MI125" s="40"/>
      <c r="MJ125" s="50"/>
      <c r="MK125" s="50"/>
      <c r="ML125" s="127"/>
      <c r="MM125" s="34"/>
      <c r="MN125" s="34"/>
      <c r="MO125" s="34"/>
      <c r="MP125" s="127"/>
      <c r="MQ125" s="33"/>
      <c r="MR125" s="33"/>
      <c r="MS125" s="33"/>
      <c r="MT125" s="127"/>
      <c r="MU125" s="34"/>
      <c r="MV125" s="34"/>
      <c r="MW125" s="34"/>
      <c r="MX125" s="124"/>
      <c r="MY125" s="34"/>
      <c r="MZ125" s="33"/>
      <c r="NA125" s="33"/>
      <c r="NB125" s="124"/>
      <c r="NC125" s="52">
        <f t="shared" si="10"/>
        <v>319187011.51999998</v>
      </c>
      <c r="ND125" s="52">
        <f t="shared" si="10"/>
        <v>319187011.51999998</v>
      </c>
      <c r="NE125" s="52">
        <f t="shared" si="10"/>
        <v>242494055.47</v>
      </c>
      <c r="NF125" s="53">
        <v>165892588.25</v>
      </c>
      <c r="NG125" s="33">
        <v>165892588.25</v>
      </c>
      <c r="NH125" s="33">
        <v>125031162</v>
      </c>
      <c r="NI125" s="127"/>
      <c r="NJ125" s="34"/>
      <c r="NK125" s="32"/>
      <c r="NL125" s="32"/>
      <c r="NM125" s="127"/>
      <c r="NN125" s="32">
        <v>118032920</v>
      </c>
      <c r="NO125" s="32">
        <v>118032920</v>
      </c>
      <c r="NP125" s="32">
        <v>88327096</v>
      </c>
      <c r="NQ125" s="127"/>
      <c r="NR125" s="34">
        <v>8108856</v>
      </c>
      <c r="NS125" s="34">
        <v>8108856</v>
      </c>
      <c r="NT125" s="34">
        <v>6081642</v>
      </c>
      <c r="NU125" s="127"/>
      <c r="NV125" s="34"/>
      <c r="NW125" s="33"/>
      <c r="NX125" s="33"/>
      <c r="NY125" s="127"/>
      <c r="NZ125" s="34">
        <v>680605.2</v>
      </c>
      <c r="OA125" s="34">
        <v>680605.2</v>
      </c>
      <c r="OB125" s="33">
        <v>321953.5</v>
      </c>
      <c r="OC125" s="127"/>
      <c r="OD125" s="34">
        <v>152091</v>
      </c>
      <c r="OE125" s="34">
        <v>152091</v>
      </c>
      <c r="OF125" s="33">
        <v>110608</v>
      </c>
      <c r="OG125" s="127"/>
      <c r="OH125" s="34">
        <v>885275</v>
      </c>
      <c r="OI125" s="34">
        <v>885275</v>
      </c>
      <c r="OJ125" s="33">
        <v>643600</v>
      </c>
      <c r="OK125" s="127"/>
      <c r="OL125" s="34">
        <v>3062721.09</v>
      </c>
      <c r="OM125" s="34">
        <v>3062721.09</v>
      </c>
      <c r="ON125" s="32">
        <v>926087.39</v>
      </c>
      <c r="OO125" s="127"/>
      <c r="OP125" s="34">
        <v>4460000</v>
      </c>
      <c r="OQ125" s="34">
        <v>4460000</v>
      </c>
      <c r="OR125" s="34">
        <v>4390000</v>
      </c>
      <c r="OS125" s="127"/>
      <c r="OT125" s="34">
        <v>15674966.689999999</v>
      </c>
      <c r="OU125" s="34">
        <v>15674966.689999999</v>
      </c>
      <c r="OV125" s="32">
        <v>15423166.779999999</v>
      </c>
      <c r="OW125" s="127"/>
      <c r="OX125" s="34">
        <v>119280</v>
      </c>
      <c r="OY125" s="34">
        <v>119280</v>
      </c>
      <c r="OZ125" s="33">
        <v>119280</v>
      </c>
      <c r="PA125" s="127"/>
      <c r="PB125" s="34">
        <v>16952</v>
      </c>
      <c r="PC125" s="34">
        <v>16952</v>
      </c>
      <c r="PD125" s="33">
        <v>0</v>
      </c>
      <c r="PE125" s="127"/>
      <c r="PF125" s="34">
        <v>1468871.32</v>
      </c>
      <c r="PG125" s="34">
        <v>1468871.32</v>
      </c>
      <c r="PH125" s="33">
        <v>933960</v>
      </c>
      <c r="PI125" s="127"/>
      <c r="PJ125" s="34">
        <v>445500</v>
      </c>
      <c r="PK125" s="33">
        <v>445500</v>
      </c>
      <c r="PL125" s="32">
        <v>0</v>
      </c>
      <c r="PM125" s="127"/>
      <c r="PN125" s="34">
        <v>178999.8</v>
      </c>
      <c r="PO125" s="33">
        <v>178999.8</v>
      </c>
      <c r="PP125" s="33">
        <v>178999.8</v>
      </c>
      <c r="PQ125" s="127"/>
      <c r="PR125" s="34"/>
      <c r="PS125" s="34"/>
      <c r="PT125" s="34"/>
      <c r="PU125" s="127"/>
      <c r="PV125" s="34">
        <v>7385.17</v>
      </c>
      <c r="PW125" s="34">
        <v>7385.17</v>
      </c>
      <c r="PX125" s="33">
        <v>6500</v>
      </c>
      <c r="PY125" s="124"/>
      <c r="PZ125" s="55">
        <f t="shared" si="11"/>
        <v>26083702.16</v>
      </c>
      <c r="QA125" s="55">
        <f t="shared" si="11"/>
        <v>26083702.16</v>
      </c>
      <c r="QB125" s="55">
        <f t="shared" si="11"/>
        <v>21667974.170000002</v>
      </c>
      <c r="QC125" s="53">
        <v>2055412.26</v>
      </c>
      <c r="QD125" s="53">
        <v>2055412.26</v>
      </c>
      <c r="QE125" s="32">
        <v>1454710.06</v>
      </c>
      <c r="QF125" s="127"/>
      <c r="QG125" s="34"/>
      <c r="QH125" s="34"/>
      <c r="QI125" s="34"/>
      <c r="QJ125" s="124"/>
      <c r="QK125" s="56"/>
      <c r="QL125" s="63"/>
      <c r="QM125" s="32"/>
      <c r="QN125" s="127"/>
      <c r="QO125" s="50">
        <v>6968285.5</v>
      </c>
      <c r="QP125" s="50">
        <v>6968285.5</v>
      </c>
      <c r="QQ125" s="50">
        <v>4372349.37</v>
      </c>
      <c r="QR125" s="120"/>
      <c r="QS125" s="34">
        <v>15767220</v>
      </c>
      <c r="QT125" s="34">
        <v>15767220</v>
      </c>
      <c r="QU125" s="34">
        <v>15634269.74</v>
      </c>
      <c r="QV125" s="124"/>
      <c r="QW125" s="34">
        <v>1252784.3999999999</v>
      </c>
      <c r="QX125" s="34">
        <v>1252784.3999999999</v>
      </c>
      <c r="QY125" s="32">
        <v>170445</v>
      </c>
      <c r="QZ125" s="124"/>
      <c r="RA125" s="53"/>
      <c r="RB125" s="53"/>
      <c r="RC125" s="53"/>
      <c r="RD125" s="120"/>
      <c r="RE125" s="40"/>
      <c r="RF125" s="40"/>
      <c r="RG125" s="40"/>
      <c r="RH125" s="120"/>
      <c r="RI125" s="40"/>
      <c r="RJ125" s="40"/>
      <c r="RK125" s="40"/>
      <c r="RL125" s="120"/>
      <c r="RM125" s="40"/>
      <c r="RN125" s="33"/>
      <c r="RO125" s="32"/>
      <c r="RP125" s="124"/>
      <c r="RQ125" s="34"/>
      <c r="RR125" s="34"/>
      <c r="RS125" s="32"/>
      <c r="RT125" s="124"/>
      <c r="RU125" s="40">
        <v>40000</v>
      </c>
      <c r="RV125" s="40">
        <v>40000</v>
      </c>
      <c r="RW125" s="40">
        <v>36200</v>
      </c>
      <c r="RX125" s="120"/>
      <c r="RY125" s="40"/>
      <c r="RZ125" s="40"/>
      <c r="SA125" s="32"/>
      <c r="SB125" s="124"/>
      <c r="SC125" s="40"/>
      <c r="SD125" s="40"/>
      <c r="SE125" s="32"/>
      <c r="SF125" s="124"/>
      <c r="SG125" s="40"/>
      <c r="SH125" s="40"/>
      <c r="SI125" s="32"/>
      <c r="SJ125" s="119"/>
      <c r="SK125" s="58"/>
      <c r="SL125" s="58"/>
      <c r="SM125" s="58"/>
      <c r="SN125" s="59"/>
      <c r="SO125" s="59"/>
      <c r="SP125" s="58"/>
      <c r="SQ125" s="58"/>
      <c r="SR125" s="58"/>
      <c r="SS125" s="58"/>
      <c r="ST125" s="58"/>
      <c r="SU125" s="58"/>
      <c r="SV125" s="58"/>
      <c r="SW125" s="58"/>
      <c r="SX125" s="58"/>
      <c r="SY125" s="58"/>
      <c r="SZ125" s="58"/>
      <c r="TA125" s="58"/>
      <c r="TB125" s="58"/>
      <c r="TC125" s="58"/>
      <c r="TD125" s="59"/>
      <c r="TE125" s="28"/>
      <c r="TF125" s="28"/>
      <c r="TG125" s="28"/>
      <c r="TH125" s="28"/>
      <c r="TI125" s="28"/>
      <c r="TJ125" s="28"/>
      <c r="TK125" s="28"/>
      <c r="TL125" s="28"/>
      <c r="TM125" s="28"/>
      <c r="TN125" s="28"/>
      <c r="TO125" s="28"/>
      <c r="TP125" s="28"/>
      <c r="TQ125" s="28"/>
      <c r="TR125" s="28"/>
      <c r="TS125" s="28"/>
      <c r="TT125" s="28"/>
      <c r="TU125" s="28"/>
      <c r="TV125" s="28"/>
      <c r="TW125" s="28"/>
      <c r="TX125" s="28"/>
      <c r="TY125" s="28"/>
      <c r="TZ125" s="28"/>
      <c r="UA125" s="28"/>
      <c r="UB125" s="28"/>
      <c r="UC125" s="28"/>
      <c r="UD125" s="28"/>
      <c r="UE125" s="28"/>
      <c r="UF125" s="28"/>
      <c r="UG125" s="28"/>
      <c r="UH125" s="28"/>
      <c r="UI125" s="28"/>
      <c r="UJ125" s="28"/>
      <c r="UK125" s="28"/>
      <c r="UL125" s="28"/>
      <c r="UM125" s="28"/>
      <c r="UN125" s="28"/>
      <c r="UO125" s="28"/>
      <c r="UP125" s="28"/>
      <c r="UQ125" s="28"/>
      <c r="UR125" s="28"/>
      <c r="US125" s="28"/>
      <c r="UT125" s="28"/>
      <c r="UU125" s="28"/>
      <c r="UV125" s="28"/>
      <c r="UW125" s="28"/>
      <c r="UX125" s="28"/>
      <c r="UY125" s="28"/>
      <c r="UZ125" s="28"/>
      <c r="VA125" s="28"/>
      <c r="VB125" s="28"/>
      <c r="VC125" s="28"/>
      <c r="VD125" s="28"/>
      <c r="VE125" s="28"/>
      <c r="VF125" s="28"/>
      <c r="VG125" s="28"/>
      <c r="VH125" s="28"/>
      <c r="VI125" s="28"/>
      <c r="VJ125" s="28"/>
      <c r="VK125" s="28"/>
      <c r="VL125" s="28"/>
      <c r="VM125" s="28"/>
      <c r="VN125" s="28"/>
      <c r="VO125" s="28"/>
      <c r="VP125" s="28"/>
      <c r="VQ125" s="28"/>
      <c r="VR125" s="28"/>
      <c r="VS125" s="28"/>
      <c r="VT125" s="28"/>
      <c r="VU125" s="28"/>
      <c r="VV125" s="28"/>
      <c r="VW125" s="28"/>
      <c r="VX125" s="28"/>
      <c r="VY125" s="28"/>
      <c r="VZ125" s="28"/>
      <c r="WA125" s="28"/>
      <c r="WB125" s="28"/>
      <c r="WC125" s="28"/>
      <c r="WD125" s="28"/>
      <c r="WE125" s="28"/>
      <c r="WF125" s="28"/>
      <c r="WG125" s="28"/>
      <c r="WH125" s="5"/>
      <c r="WI125" s="5"/>
      <c r="WJ125" s="5"/>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row>
    <row r="126" spans="1:909" x14ac:dyDescent="0.25">
      <c r="A126" s="29" t="s">
        <v>481</v>
      </c>
      <c r="B126" s="30">
        <f t="shared" si="12"/>
        <v>322039194.12000006</v>
      </c>
      <c r="C126" s="30">
        <f t="shared" si="12"/>
        <v>322030089.52000004</v>
      </c>
      <c r="D126" s="30">
        <f t="shared" si="12"/>
        <v>159533579.18000001</v>
      </c>
      <c r="E126" s="31">
        <f t="shared" si="8"/>
        <v>58451939.980000004</v>
      </c>
      <c r="F126" s="31">
        <f t="shared" si="8"/>
        <v>58451939.980000004</v>
      </c>
      <c r="G126" s="31">
        <f t="shared" si="8"/>
        <v>43838957.980000004</v>
      </c>
      <c r="H126" s="36">
        <v>41844500</v>
      </c>
      <c r="I126" s="36">
        <v>41844500</v>
      </c>
      <c r="J126" s="33">
        <v>31383377</v>
      </c>
      <c r="K126" s="124"/>
      <c r="L126" s="34"/>
      <c r="M126" s="34"/>
      <c r="N126" s="34"/>
      <c r="O126" s="124"/>
      <c r="P126" s="36">
        <v>16607439.98</v>
      </c>
      <c r="Q126" s="36">
        <v>16607439.98</v>
      </c>
      <c r="R126" s="60">
        <v>12455580.98</v>
      </c>
      <c r="S126" s="124"/>
      <c r="T126" s="34"/>
      <c r="U126" s="34"/>
      <c r="V126" s="34"/>
      <c r="W126" s="124"/>
      <c r="X126" s="38">
        <f t="shared" si="9"/>
        <v>151893580.64000005</v>
      </c>
      <c r="Y126" s="38">
        <f t="shared" si="9"/>
        <v>151884476.04000005</v>
      </c>
      <c r="Z126" s="38">
        <f t="shared" si="9"/>
        <v>96415805.780000001</v>
      </c>
      <c r="AA126" s="32"/>
      <c r="AB126" s="33"/>
      <c r="AC126" s="33"/>
      <c r="AD126" s="124"/>
      <c r="AE126" s="34"/>
      <c r="AF126" s="33"/>
      <c r="AG126" s="33"/>
      <c r="AH126" s="124"/>
      <c r="AI126" s="33"/>
      <c r="AJ126" s="33"/>
      <c r="AK126" s="33"/>
      <c r="AL126" s="124"/>
      <c r="AM126" s="33"/>
      <c r="AN126" s="33"/>
      <c r="AO126" s="33"/>
      <c r="AP126" s="124"/>
      <c r="AQ126" s="34"/>
      <c r="AR126" s="34"/>
      <c r="AS126" s="34"/>
      <c r="AT126" s="124"/>
      <c r="AU126" s="33"/>
      <c r="AV126" s="33"/>
      <c r="AW126" s="33"/>
      <c r="AX126" s="124"/>
      <c r="AY126" s="34"/>
      <c r="AZ126" s="34"/>
      <c r="BA126" s="34"/>
      <c r="BB126" s="124"/>
      <c r="BC126" s="33"/>
      <c r="BD126" s="33"/>
      <c r="BE126" s="33"/>
      <c r="BF126" s="124"/>
      <c r="BG126" s="33"/>
      <c r="BH126" s="33"/>
      <c r="BI126" s="33"/>
      <c r="BJ126" s="124"/>
      <c r="BK126" s="34"/>
      <c r="BL126" s="34"/>
      <c r="BM126" s="34"/>
      <c r="BN126" s="124"/>
      <c r="BO126" s="33"/>
      <c r="BP126" s="33"/>
      <c r="BQ126" s="61"/>
      <c r="BR126" s="124"/>
      <c r="BS126" s="34"/>
      <c r="BT126" s="34"/>
      <c r="BU126" s="34"/>
      <c r="BV126" s="124"/>
      <c r="BW126" s="34"/>
      <c r="BX126" s="34"/>
      <c r="BY126" s="34"/>
      <c r="BZ126" s="124"/>
      <c r="CA126" s="34"/>
      <c r="CB126" s="34"/>
      <c r="CC126" s="34"/>
      <c r="CD126" s="124"/>
      <c r="CE126" s="33"/>
      <c r="CF126" s="33"/>
      <c r="CG126" s="33"/>
      <c r="CH126" s="124"/>
      <c r="CI126" s="33"/>
      <c r="CJ126" s="33"/>
      <c r="CK126" s="33"/>
      <c r="CL126" s="124"/>
      <c r="CM126" s="34"/>
      <c r="CN126" s="34"/>
      <c r="CO126" s="34"/>
      <c r="CP126" s="119"/>
      <c r="CQ126" s="34"/>
      <c r="CR126" s="34"/>
      <c r="CS126" s="34"/>
      <c r="CT126" s="119"/>
      <c r="CU126" s="34"/>
      <c r="CV126" s="33"/>
      <c r="CW126" s="33"/>
      <c r="CX126" s="124"/>
      <c r="CY126" s="41"/>
      <c r="CZ126" s="41"/>
      <c r="DA126" s="33"/>
      <c r="DB126" s="124"/>
      <c r="DC126" s="34">
        <v>41589015.93</v>
      </c>
      <c r="DD126" s="33">
        <v>41589015.93</v>
      </c>
      <c r="DE126" s="32">
        <v>40328954.619999997</v>
      </c>
      <c r="DF126" s="124"/>
      <c r="DG126" s="34"/>
      <c r="DH126" s="33"/>
      <c r="DI126" s="32"/>
      <c r="DJ126" s="124"/>
      <c r="DK126" s="34"/>
      <c r="DL126" s="33"/>
      <c r="DM126" s="32"/>
      <c r="DN126" s="124"/>
      <c r="DO126" s="33"/>
      <c r="DP126" s="33"/>
      <c r="DQ126" s="32"/>
      <c r="DR126" s="124"/>
      <c r="DS126" s="34"/>
      <c r="DT126" s="34"/>
      <c r="DU126" s="34"/>
      <c r="DV126" s="120"/>
      <c r="DW126" s="33"/>
      <c r="DX126" s="33"/>
      <c r="DY126" s="33"/>
      <c r="DZ126" s="124"/>
      <c r="EA126" s="33"/>
      <c r="EB126" s="33"/>
      <c r="EC126" s="33"/>
      <c r="ED126" s="124"/>
      <c r="EE126" s="33"/>
      <c r="EF126" s="33"/>
      <c r="EG126" s="33"/>
      <c r="EH126" s="124"/>
      <c r="EI126" s="32">
        <v>93055656.560000002</v>
      </c>
      <c r="EJ126" s="32">
        <v>93055656.560000002</v>
      </c>
      <c r="EK126" s="32">
        <v>48650502.310000002</v>
      </c>
      <c r="EL126" s="124"/>
      <c r="EM126" s="34">
        <v>3964282.93</v>
      </c>
      <c r="EN126" s="34">
        <f>3964282.93-9104.6</f>
        <v>3955178.33</v>
      </c>
      <c r="EO126" s="34">
        <v>3822774.66</v>
      </c>
      <c r="EP126" s="124"/>
      <c r="EQ126" s="34"/>
      <c r="ER126" s="34"/>
      <c r="ES126" s="34"/>
      <c r="ET126" s="120"/>
      <c r="EU126" s="33">
        <v>3584833.86</v>
      </c>
      <c r="EV126" s="33">
        <v>3584833.86</v>
      </c>
      <c r="EW126" s="33">
        <v>3422502.83</v>
      </c>
      <c r="EX126" s="124"/>
      <c r="EY126" s="34"/>
      <c r="EZ126" s="34"/>
      <c r="FA126" s="34"/>
      <c r="FB126" s="124"/>
      <c r="FC126" s="33"/>
      <c r="FD126" s="33"/>
      <c r="FE126" s="32"/>
      <c r="FF126" s="124"/>
      <c r="FG126" s="40"/>
      <c r="FH126" s="40"/>
      <c r="FI126" s="40"/>
      <c r="FJ126" s="124"/>
      <c r="FK126" s="40"/>
      <c r="FL126" s="40"/>
      <c r="FM126" s="40"/>
      <c r="FN126" s="124"/>
      <c r="FO126" s="33"/>
      <c r="FP126" s="33"/>
      <c r="FQ126" s="32"/>
      <c r="FR126" s="124"/>
      <c r="FS126" s="33"/>
      <c r="FT126" s="33"/>
      <c r="FU126" s="33"/>
      <c r="FV126" s="124"/>
      <c r="FW126" s="34"/>
      <c r="FX126" s="34"/>
      <c r="FY126" s="39"/>
      <c r="FZ126" s="124"/>
      <c r="GA126" s="33"/>
      <c r="GB126" s="33"/>
      <c r="GC126" s="32"/>
      <c r="GD126" s="124"/>
      <c r="GE126" s="32"/>
      <c r="GF126" s="32"/>
      <c r="GG126" s="32"/>
      <c r="GH126" s="124"/>
      <c r="GI126" s="32"/>
      <c r="GJ126" s="32"/>
      <c r="GK126" s="32"/>
      <c r="GL126" s="130"/>
      <c r="GM126" s="33"/>
      <c r="GN126" s="33"/>
      <c r="GO126" s="33"/>
      <c r="GP126" s="124"/>
      <c r="GQ126" s="40"/>
      <c r="GR126" s="37"/>
      <c r="GS126" s="32"/>
      <c r="GT126" s="124"/>
      <c r="GU126" s="45"/>
      <c r="GV126" s="46"/>
      <c r="GW126" s="32"/>
      <c r="GX126" s="130"/>
      <c r="GY126" s="33"/>
      <c r="GZ126" s="33"/>
      <c r="HA126" s="33"/>
      <c r="HB126" s="130"/>
      <c r="HC126" s="34"/>
      <c r="HD126" s="34"/>
      <c r="HE126" s="34"/>
      <c r="HF126" s="124"/>
      <c r="HG126" s="33"/>
      <c r="HH126" s="33"/>
      <c r="HI126" s="33"/>
      <c r="HJ126" s="124"/>
      <c r="HK126" s="33">
        <v>91071.360000000001</v>
      </c>
      <c r="HL126" s="33">
        <v>91071.360000000001</v>
      </c>
      <c r="HM126" s="32">
        <v>91071.360000000001</v>
      </c>
      <c r="HN126" s="124"/>
      <c r="HO126" s="32"/>
      <c r="HP126" s="32"/>
      <c r="HQ126" s="32"/>
      <c r="HR126" s="124"/>
      <c r="HS126" s="34">
        <v>6508720</v>
      </c>
      <c r="HT126" s="33">
        <v>6508720</v>
      </c>
      <c r="HU126" s="32">
        <v>0</v>
      </c>
      <c r="HV126" s="124"/>
      <c r="HW126" s="34"/>
      <c r="HX126" s="34"/>
      <c r="HY126" s="34"/>
      <c r="HZ126" s="124"/>
      <c r="IA126" s="34"/>
      <c r="IB126" s="34"/>
      <c r="IC126" s="34"/>
      <c r="ID126" s="119"/>
      <c r="IE126" s="34"/>
      <c r="IF126" s="32"/>
      <c r="IG126" s="32"/>
      <c r="IH126" s="124"/>
      <c r="II126" s="34"/>
      <c r="IJ126" s="33"/>
      <c r="IK126" s="33"/>
      <c r="IL126" s="124"/>
      <c r="IM126" s="33"/>
      <c r="IN126" s="33"/>
      <c r="IO126" s="33"/>
      <c r="IP126" s="124"/>
      <c r="IQ126" s="45"/>
      <c r="IR126" s="46"/>
      <c r="IS126" s="33"/>
      <c r="IT126" s="127"/>
      <c r="IU126" s="33">
        <v>3000000</v>
      </c>
      <c r="IV126" s="33">
        <v>3000000</v>
      </c>
      <c r="IW126" s="33">
        <v>0</v>
      </c>
      <c r="IX126" s="124"/>
      <c r="IY126" s="34">
        <v>100000</v>
      </c>
      <c r="IZ126" s="33">
        <v>100000</v>
      </c>
      <c r="JA126" s="33">
        <v>100000</v>
      </c>
      <c r="JB126" s="127"/>
      <c r="JC126" s="34"/>
      <c r="JD126" s="34"/>
      <c r="JE126" s="34"/>
      <c r="JF126" s="124"/>
      <c r="JG126" s="34"/>
      <c r="JH126" s="34"/>
      <c r="JI126" s="33"/>
      <c r="JJ126" s="127"/>
      <c r="JK126" s="34"/>
      <c r="JL126" s="34"/>
      <c r="JM126" s="34"/>
      <c r="JN126" s="127"/>
      <c r="JO126" s="34"/>
      <c r="JP126" s="34"/>
      <c r="JQ126" s="34"/>
      <c r="JR126" s="119"/>
      <c r="JS126" s="33"/>
      <c r="JT126" s="33"/>
      <c r="JU126" s="33"/>
      <c r="JV126" s="127"/>
      <c r="JW126" s="34"/>
      <c r="JX126" s="33"/>
      <c r="JY126" s="33"/>
      <c r="JZ126" s="127"/>
      <c r="KA126" s="34"/>
      <c r="KB126" s="32"/>
      <c r="KC126" s="32"/>
      <c r="KD126" s="127"/>
      <c r="KE126" s="50"/>
      <c r="KF126" s="50"/>
      <c r="KG126" s="50"/>
      <c r="KH126" s="127"/>
      <c r="KI126" s="34"/>
      <c r="KJ126" s="34"/>
      <c r="KK126" s="34"/>
      <c r="KL126" s="127"/>
      <c r="KM126" s="34"/>
      <c r="KN126" s="36"/>
      <c r="KO126" s="32"/>
      <c r="KP126" s="127"/>
      <c r="KQ126" s="50"/>
      <c r="KR126" s="50"/>
      <c r="KS126" s="50"/>
      <c r="KT126" s="127"/>
      <c r="KU126" s="50"/>
      <c r="KV126" s="50"/>
      <c r="KW126" s="50"/>
      <c r="KX126" s="127"/>
      <c r="KY126" s="34"/>
      <c r="KZ126" s="34"/>
      <c r="LA126" s="33"/>
      <c r="LB126" s="127"/>
      <c r="LC126" s="34"/>
      <c r="LD126" s="39"/>
      <c r="LE126" s="34"/>
      <c r="LF126" s="127"/>
      <c r="LG126" s="34"/>
      <c r="LH126" s="34"/>
      <c r="LI126" s="33"/>
      <c r="LJ126" s="127"/>
      <c r="LK126" s="34"/>
      <c r="LL126" s="33"/>
      <c r="LM126" s="32"/>
      <c r="LN126" s="127"/>
      <c r="LO126" s="34"/>
      <c r="LP126" s="33"/>
      <c r="LQ126" s="33"/>
      <c r="LR126" s="127"/>
      <c r="LS126" s="50"/>
      <c r="LT126" s="50"/>
      <c r="LU126" s="50"/>
      <c r="LV126" s="127"/>
      <c r="LW126" s="50"/>
      <c r="LX126" s="50"/>
      <c r="LY126" s="50"/>
      <c r="LZ126" s="127"/>
      <c r="MA126" s="34"/>
      <c r="MB126" s="34"/>
      <c r="MC126" s="34"/>
      <c r="MD126" s="127"/>
      <c r="ME126" s="40"/>
      <c r="MF126" s="50"/>
      <c r="MG126" s="50"/>
      <c r="MH126" s="127"/>
      <c r="MI126" s="40"/>
      <c r="MJ126" s="50"/>
      <c r="MK126" s="50"/>
      <c r="ML126" s="127"/>
      <c r="MM126" s="34"/>
      <c r="MN126" s="34"/>
      <c r="MO126" s="34"/>
      <c r="MP126" s="127"/>
      <c r="MQ126" s="33"/>
      <c r="MR126" s="33"/>
      <c r="MS126" s="33"/>
      <c r="MT126" s="127"/>
      <c r="MU126" s="34"/>
      <c r="MV126" s="34"/>
      <c r="MW126" s="34"/>
      <c r="MX126" s="124"/>
      <c r="MY126" s="34"/>
      <c r="MZ126" s="33"/>
      <c r="NA126" s="33"/>
      <c r="NB126" s="124"/>
      <c r="NC126" s="52">
        <f t="shared" si="10"/>
        <v>0</v>
      </c>
      <c r="ND126" s="52">
        <f t="shared" si="10"/>
        <v>0</v>
      </c>
      <c r="NE126" s="52">
        <f t="shared" si="10"/>
        <v>0</v>
      </c>
      <c r="NF126" s="53"/>
      <c r="NG126" s="33"/>
      <c r="NH126" s="33"/>
      <c r="NI126" s="127"/>
      <c r="NJ126" s="34"/>
      <c r="NK126" s="33"/>
      <c r="NL126" s="33"/>
      <c r="NM126" s="127"/>
      <c r="NN126" s="33"/>
      <c r="NO126" s="33"/>
      <c r="NP126" s="33"/>
      <c r="NQ126" s="127"/>
      <c r="NR126" s="34"/>
      <c r="NS126" s="34"/>
      <c r="NT126" s="34"/>
      <c r="NU126" s="127"/>
      <c r="NV126" s="34"/>
      <c r="NW126" s="33"/>
      <c r="NX126" s="33"/>
      <c r="NY126" s="127"/>
      <c r="NZ126" s="34"/>
      <c r="OA126" s="34"/>
      <c r="OB126" s="33"/>
      <c r="OC126" s="127"/>
      <c r="OD126" s="34"/>
      <c r="OE126" s="34"/>
      <c r="OF126" s="33"/>
      <c r="OG126" s="127"/>
      <c r="OH126" s="34"/>
      <c r="OI126" s="34"/>
      <c r="OJ126" s="33"/>
      <c r="OK126" s="127"/>
      <c r="OL126" s="34"/>
      <c r="OM126" s="34"/>
      <c r="ON126" s="32"/>
      <c r="OO126" s="127"/>
      <c r="OP126" s="34"/>
      <c r="OQ126" s="34"/>
      <c r="OR126" s="34"/>
      <c r="OS126" s="127"/>
      <c r="OT126" s="34"/>
      <c r="OU126" s="34"/>
      <c r="OV126" s="32"/>
      <c r="OW126" s="127"/>
      <c r="OX126" s="34"/>
      <c r="OY126" s="34"/>
      <c r="OZ126" s="33"/>
      <c r="PA126" s="127"/>
      <c r="PB126" s="34"/>
      <c r="PC126" s="34"/>
      <c r="PD126" s="33"/>
      <c r="PE126" s="127"/>
      <c r="PF126" s="34"/>
      <c r="PG126" s="34"/>
      <c r="PH126" s="33"/>
      <c r="PI126" s="127"/>
      <c r="PJ126" s="34"/>
      <c r="PK126" s="33"/>
      <c r="PL126" s="32"/>
      <c r="PM126" s="127"/>
      <c r="PN126" s="34"/>
      <c r="PO126" s="33"/>
      <c r="PP126" s="33"/>
      <c r="PQ126" s="127"/>
      <c r="PR126" s="34"/>
      <c r="PS126" s="34"/>
      <c r="PT126" s="34"/>
      <c r="PU126" s="127"/>
      <c r="PV126" s="34"/>
      <c r="PW126" s="34"/>
      <c r="PX126" s="33"/>
      <c r="PY126" s="124"/>
      <c r="PZ126" s="55">
        <f t="shared" si="11"/>
        <v>111693673.50000001</v>
      </c>
      <c r="QA126" s="55">
        <f t="shared" si="11"/>
        <v>111693673.50000001</v>
      </c>
      <c r="QB126" s="55">
        <f t="shared" si="11"/>
        <v>19278815.420000002</v>
      </c>
      <c r="QC126" s="53"/>
      <c r="QD126" s="53"/>
      <c r="QE126" s="32"/>
      <c r="QF126" s="127"/>
      <c r="QG126" s="34"/>
      <c r="QH126" s="34"/>
      <c r="QI126" s="34"/>
      <c r="QJ126" s="124"/>
      <c r="QK126" s="56"/>
      <c r="QL126" s="63"/>
      <c r="QM126" s="32"/>
      <c r="QN126" s="127"/>
      <c r="QO126" s="50"/>
      <c r="QP126" s="50"/>
      <c r="QQ126" s="50"/>
      <c r="QR126" s="120"/>
      <c r="QS126" s="34"/>
      <c r="QT126" s="34"/>
      <c r="QU126" s="34"/>
      <c r="QV126" s="124"/>
      <c r="QW126" s="34"/>
      <c r="QX126" s="34"/>
      <c r="QY126" s="32"/>
      <c r="QZ126" s="124"/>
      <c r="RA126" s="53"/>
      <c r="RB126" s="53"/>
      <c r="RC126" s="53"/>
      <c r="RD126" s="120"/>
      <c r="RE126" s="40"/>
      <c r="RF126" s="40"/>
      <c r="RG126" s="40"/>
      <c r="RH126" s="120"/>
      <c r="RI126" s="40">
        <f>4443142.6
+46741236.74
+4347198.92
+32324190.48+23837904.76</f>
        <v>111693673.50000001</v>
      </c>
      <c r="RJ126" s="40">
        <f>4443142.6
+46741236.74
+4347198.92
+32324190.48+23837904.76</f>
        <v>111693673.50000001</v>
      </c>
      <c r="RK126" s="40">
        <v>19278815.420000002</v>
      </c>
      <c r="RL126" s="120"/>
      <c r="RM126" s="40"/>
      <c r="RN126" s="33"/>
      <c r="RO126" s="32"/>
      <c r="RP126" s="124"/>
      <c r="RQ126" s="34"/>
      <c r="RR126" s="34"/>
      <c r="RS126" s="32"/>
      <c r="RT126" s="124"/>
      <c r="RU126" s="40"/>
      <c r="RV126" s="40"/>
      <c r="RW126" s="40"/>
      <c r="RX126" s="120"/>
      <c r="RY126" s="40"/>
      <c r="RZ126" s="40"/>
      <c r="SA126" s="32"/>
      <c r="SB126" s="124"/>
      <c r="SC126" s="40"/>
      <c r="SD126" s="40"/>
      <c r="SE126" s="32"/>
      <c r="SF126" s="124"/>
      <c r="SG126" s="40"/>
      <c r="SH126" s="40"/>
      <c r="SI126" s="32"/>
      <c r="SJ126" s="119"/>
      <c r="SK126" s="58"/>
      <c r="SL126" s="58"/>
      <c r="SM126" s="58"/>
      <c r="SN126" s="59"/>
      <c r="SO126" s="59"/>
      <c r="SP126" s="58"/>
      <c r="SQ126" s="58"/>
      <c r="SR126" s="58"/>
      <c r="SS126" s="58"/>
      <c r="ST126" s="58"/>
      <c r="SU126" s="58"/>
      <c r="SV126" s="58"/>
      <c r="SW126" s="58"/>
      <c r="SX126" s="58"/>
      <c r="SY126" s="58"/>
      <c r="SZ126" s="58"/>
      <c r="TA126" s="58"/>
      <c r="TB126" s="58"/>
      <c r="TC126" s="58"/>
      <c r="TD126" s="59"/>
      <c r="TE126" s="28"/>
      <c r="TF126" s="28"/>
      <c r="TG126" s="28"/>
      <c r="TH126" s="28"/>
      <c r="TI126" s="28"/>
      <c r="TJ126" s="28"/>
      <c r="TK126" s="28"/>
      <c r="TL126" s="28"/>
      <c r="TM126" s="28"/>
      <c r="TN126" s="28"/>
      <c r="TO126" s="28"/>
      <c r="TP126" s="28"/>
      <c r="TQ126" s="28"/>
      <c r="TR126" s="28"/>
      <c r="TS126" s="28"/>
      <c r="TT126" s="28"/>
      <c r="TU126" s="28"/>
      <c r="TV126" s="28"/>
      <c r="TW126" s="28"/>
      <c r="TX126" s="28"/>
      <c r="TY126" s="28"/>
      <c r="TZ126" s="28"/>
      <c r="UA126" s="28"/>
      <c r="UB126" s="28"/>
      <c r="UC126" s="28"/>
      <c r="UD126" s="28"/>
      <c r="UE126" s="28"/>
      <c r="UF126" s="28"/>
      <c r="UG126" s="28"/>
      <c r="UH126" s="28"/>
      <c r="UI126" s="28"/>
      <c r="UJ126" s="28"/>
      <c r="UK126" s="28"/>
      <c r="UL126" s="28"/>
      <c r="UM126" s="28"/>
      <c r="UN126" s="28"/>
      <c r="UO126" s="28"/>
      <c r="UP126" s="28"/>
      <c r="UQ126" s="28"/>
      <c r="UR126" s="28"/>
      <c r="US126" s="28"/>
      <c r="UT126" s="28"/>
      <c r="UU126" s="28"/>
      <c r="UV126" s="28"/>
      <c r="UW126" s="28"/>
      <c r="UX126" s="28"/>
      <c r="UY126" s="28"/>
      <c r="UZ126" s="28"/>
      <c r="VA126" s="28"/>
      <c r="VB126" s="28"/>
      <c r="VC126" s="28"/>
      <c r="VD126" s="28"/>
      <c r="VE126" s="28"/>
      <c r="VF126" s="28"/>
      <c r="VG126" s="28"/>
      <c r="VH126" s="28"/>
      <c r="VI126" s="28"/>
      <c r="VJ126" s="28"/>
      <c r="VK126" s="28"/>
      <c r="VL126" s="28"/>
      <c r="VM126" s="28"/>
      <c r="VN126" s="28"/>
      <c r="VO126" s="28"/>
      <c r="VP126" s="28"/>
      <c r="VQ126" s="28"/>
      <c r="VR126" s="28"/>
      <c r="VS126" s="28"/>
      <c r="VT126" s="28"/>
      <c r="VU126" s="28"/>
      <c r="VV126" s="28"/>
      <c r="VW126" s="28"/>
      <c r="VX126" s="28"/>
      <c r="VY126" s="28"/>
      <c r="VZ126" s="28"/>
      <c r="WA126" s="28"/>
      <c r="WB126" s="28"/>
      <c r="WC126" s="28"/>
      <c r="WD126" s="28"/>
      <c r="WE126" s="28"/>
      <c r="WF126" s="28"/>
      <c r="WG126" s="28"/>
      <c r="WH126" s="5"/>
      <c r="WI126" s="5"/>
      <c r="WJ126" s="5"/>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row>
    <row r="127" spans="1:909" x14ac:dyDescent="0.25">
      <c r="A127" s="29" t="s">
        <v>482</v>
      </c>
      <c r="B127" s="30">
        <f t="shared" si="12"/>
        <v>5236546.51</v>
      </c>
      <c r="C127" s="30">
        <f t="shared" si="12"/>
        <v>5236546.51</v>
      </c>
      <c r="D127" s="30">
        <f t="shared" si="12"/>
        <v>4171784.38</v>
      </c>
      <c r="E127" s="31">
        <f t="shared" si="8"/>
        <v>3978246.51</v>
      </c>
      <c r="F127" s="31">
        <f t="shared" si="8"/>
        <v>3978246.51</v>
      </c>
      <c r="G127" s="31">
        <f t="shared" si="8"/>
        <v>2959212.51</v>
      </c>
      <c r="H127" s="36">
        <v>3030600</v>
      </c>
      <c r="I127" s="36">
        <v>3030600</v>
      </c>
      <c r="J127" s="33">
        <v>2272950</v>
      </c>
      <c r="K127" s="124"/>
      <c r="L127" s="34"/>
      <c r="M127" s="34"/>
      <c r="N127" s="34"/>
      <c r="O127" s="124"/>
      <c r="P127" s="36">
        <v>947646.51</v>
      </c>
      <c r="Q127" s="36">
        <v>947646.51</v>
      </c>
      <c r="R127" s="60">
        <v>686262.51</v>
      </c>
      <c r="S127" s="124"/>
      <c r="T127" s="34"/>
      <c r="U127" s="34"/>
      <c r="V127" s="34"/>
      <c r="W127" s="124"/>
      <c r="X127" s="38">
        <f t="shared" si="9"/>
        <v>1120000</v>
      </c>
      <c r="Y127" s="38">
        <f t="shared" si="9"/>
        <v>1120000</v>
      </c>
      <c r="Z127" s="38">
        <f t="shared" si="9"/>
        <v>1120000</v>
      </c>
      <c r="AA127" s="32"/>
      <c r="AB127" s="33"/>
      <c r="AC127" s="33"/>
      <c r="AD127" s="124"/>
      <c r="AE127" s="34"/>
      <c r="AF127" s="33"/>
      <c r="AG127" s="33"/>
      <c r="AH127" s="124"/>
      <c r="AI127" s="33"/>
      <c r="AJ127" s="33"/>
      <c r="AK127" s="33"/>
      <c r="AL127" s="124"/>
      <c r="AM127" s="33"/>
      <c r="AN127" s="33"/>
      <c r="AO127" s="33"/>
      <c r="AP127" s="124"/>
      <c r="AQ127" s="34"/>
      <c r="AR127" s="34"/>
      <c r="AS127" s="34"/>
      <c r="AT127" s="124"/>
      <c r="AU127" s="33"/>
      <c r="AV127" s="33"/>
      <c r="AW127" s="33"/>
      <c r="AX127" s="124"/>
      <c r="AY127" s="34"/>
      <c r="AZ127" s="34"/>
      <c r="BA127" s="34"/>
      <c r="BB127" s="124"/>
      <c r="BC127" s="33"/>
      <c r="BD127" s="33"/>
      <c r="BE127" s="33"/>
      <c r="BF127" s="124"/>
      <c r="BG127" s="33"/>
      <c r="BH127" s="33"/>
      <c r="BI127" s="33"/>
      <c r="BJ127" s="124"/>
      <c r="BK127" s="34"/>
      <c r="BL127" s="34"/>
      <c r="BM127" s="34"/>
      <c r="BN127" s="124"/>
      <c r="BO127" s="33"/>
      <c r="BP127" s="33"/>
      <c r="BQ127" s="61"/>
      <c r="BR127" s="124"/>
      <c r="BS127" s="34"/>
      <c r="BT127" s="34"/>
      <c r="BU127" s="34"/>
      <c r="BV127" s="124"/>
      <c r="BW127" s="34"/>
      <c r="BX127" s="34"/>
      <c r="BY127" s="34"/>
      <c r="BZ127" s="124"/>
      <c r="CA127" s="34"/>
      <c r="CB127" s="34"/>
      <c r="CC127" s="34"/>
      <c r="CD127" s="124"/>
      <c r="CE127" s="33"/>
      <c r="CF127" s="33"/>
      <c r="CG127" s="33"/>
      <c r="CH127" s="124"/>
      <c r="CI127" s="33"/>
      <c r="CJ127" s="33"/>
      <c r="CK127" s="33"/>
      <c r="CL127" s="124"/>
      <c r="CM127" s="34"/>
      <c r="CN127" s="34"/>
      <c r="CO127" s="34"/>
      <c r="CP127" s="119"/>
      <c r="CQ127" s="34"/>
      <c r="CR127" s="34"/>
      <c r="CS127" s="34"/>
      <c r="CT127" s="119"/>
      <c r="CU127" s="34"/>
      <c r="CV127" s="33"/>
      <c r="CW127" s="33"/>
      <c r="CX127" s="124"/>
      <c r="CY127" s="41"/>
      <c r="CZ127" s="41"/>
      <c r="DA127" s="33"/>
      <c r="DB127" s="124"/>
      <c r="DC127" s="34"/>
      <c r="DD127" s="33"/>
      <c r="DE127" s="32"/>
      <c r="DF127" s="124"/>
      <c r="DG127" s="34"/>
      <c r="DH127" s="33"/>
      <c r="DI127" s="32"/>
      <c r="DJ127" s="124"/>
      <c r="DK127" s="34"/>
      <c r="DL127" s="33"/>
      <c r="DM127" s="32"/>
      <c r="DN127" s="124"/>
      <c r="DO127" s="33"/>
      <c r="DP127" s="33"/>
      <c r="DQ127" s="32"/>
      <c r="DR127" s="124"/>
      <c r="DS127" s="34"/>
      <c r="DT127" s="34"/>
      <c r="DU127" s="34"/>
      <c r="DV127" s="120"/>
      <c r="DW127" s="33"/>
      <c r="DX127" s="33"/>
      <c r="DY127" s="33"/>
      <c r="DZ127" s="124"/>
      <c r="EA127" s="33"/>
      <c r="EB127" s="33"/>
      <c r="EC127" s="33"/>
      <c r="ED127" s="124"/>
      <c r="EE127" s="33"/>
      <c r="EF127" s="33"/>
      <c r="EG127" s="33"/>
      <c r="EH127" s="124"/>
      <c r="EI127" s="32"/>
      <c r="EJ127" s="32"/>
      <c r="EK127" s="32"/>
      <c r="EL127" s="124"/>
      <c r="EM127" s="34"/>
      <c r="EN127" s="34"/>
      <c r="EO127" s="34"/>
      <c r="EP127" s="124"/>
      <c r="EQ127" s="34"/>
      <c r="ER127" s="34"/>
      <c r="ES127" s="34"/>
      <c r="ET127" s="120"/>
      <c r="EU127" s="33">
        <v>1000000</v>
      </c>
      <c r="EV127" s="33">
        <v>1000000</v>
      </c>
      <c r="EW127" s="33">
        <v>1000000</v>
      </c>
      <c r="EX127" s="124"/>
      <c r="EY127" s="34"/>
      <c r="EZ127" s="34"/>
      <c r="FA127" s="34"/>
      <c r="FB127" s="124"/>
      <c r="FC127" s="33"/>
      <c r="FD127" s="33"/>
      <c r="FE127" s="32"/>
      <c r="FF127" s="124"/>
      <c r="FG127" s="40"/>
      <c r="FH127" s="40"/>
      <c r="FI127" s="40"/>
      <c r="FJ127" s="124"/>
      <c r="FK127" s="40"/>
      <c r="FL127" s="40"/>
      <c r="FM127" s="40"/>
      <c r="FN127" s="124"/>
      <c r="FO127" s="33"/>
      <c r="FP127" s="33"/>
      <c r="FQ127" s="32"/>
      <c r="FR127" s="124"/>
      <c r="FS127" s="33"/>
      <c r="FT127" s="33"/>
      <c r="FU127" s="33"/>
      <c r="FV127" s="124"/>
      <c r="FW127" s="34"/>
      <c r="FX127" s="34"/>
      <c r="FY127" s="39"/>
      <c r="FZ127" s="124"/>
      <c r="GA127" s="33"/>
      <c r="GB127" s="33"/>
      <c r="GC127" s="32"/>
      <c r="GD127" s="124"/>
      <c r="GE127" s="32"/>
      <c r="GF127" s="32"/>
      <c r="GG127" s="32"/>
      <c r="GH127" s="124"/>
      <c r="GI127" s="32"/>
      <c r="GJ127" s="32"/>
      <c r="GK127" s="32"/>
      <c r="GL127" s="130"/>
      <c r="GM127" s="33"/>
      <c r="GN127" s="33"/>
      <c r="GO127" s="33"/>
      <c r="GP127" s="124"/>
      <c r="GQ127" s="40"/>
      <c r="GR127" s="37"/>
      <c r="GS127" s="32"/>
      <c r="GT127" s="124"/>
      <c r="GU127" s="45"/>
      <c r="GV127" s="46"/>
      <c r="GW127" s="32"/>
      <c r="GX127" s="130"/>
      <c r="GY127" s="33"/>
      <c r="GZ127" s="33"/>
      <c r="HA127" s="33"/>
      <c r="HB127" s="130"/>
      <c r="HC127" s="34"/>
      <c r="HD127" s="34"/>
      <c r="HE127" s="34"/>
      <c r="HF127" s="124"/>
      <c r="HG127" s="33"/>
      <c r="HH127" s="33"/>
      <c r="HI127" s="33"/>
      <c r="HJ127" s="124"/>
      <c r="HK127" s="33"/>
      <c r="HL127" s="33"/>
      <c r="HM127" s="32"/>
      <c r="HN127" s="124"/>
      <c r="HO127" s="32"/>
      <c r="HP127" s="32"/>
      <c r="HQ127" s="32"/>
      <c r="HR127" s="124"/>
      <c r="HS127" s="34"/>
      <c r="HT127" s="33"/>
      <c r="HU127" s="32"/>
      <c r="HV127" s="124"/>
      <c r="HW127" s="34"/>
      <c r="HX127" s="34"/>
      <c r="HY127" s="34"/>
      <c r="HZ127" s="124"/>
      <c r="IA127" s="34"/>
      <c r="IB127" s="34"/>
      <c r="IC127" s="34"/>
      <c r="ID127" s="119"/>
      <c r="IE127" s="34"/>
      <c r="IF127" s="32"/>
      <c r="IG127" s="32"/>
      <c r="IH127" s="124"/>
      <c r="II127" s="34"/>
      <c r="IJ127" s="33"/>
      <c r="IK127" s="33"/>
      <c r="IL127" s="124"/>
      <c r="IM127" s="33"/>
      <c r="IN127" s="33"/>
      <c r="IO127" s="33"/>
      <c r="IP127" s="124"/>
      <c r="IQ127" s="45"/>
      <c r="IR127" s="46"/>
      <c r="IS127" s="33"/>
      <c r="IT127" s="127"/>
      <c r="IU127" s="33">
        <v>120000</v>
      </c>
      <c r="IV127" s="33">
        <v>120000</v>
      </c>
      <c r="IW127" s="33">
        <v>120000</v>
      </c>
      <c r="IX127" s="124"/>
      <c r="IY127" s="34"/>
      <c r="IZ127" s="33"/>
      <c r="JA127" s="33"/>
      <c r="JB127" s="127"/>
      <c r="JC127" s="34"/>
      <c r="JD127" s="34"/>
      <c r="JE127" s="34"/>
      <c r="JF127" s="124"/>
      <c r="JG127" s="34"/>
      <c r="JH127" s="34"/>
      <c r="JI127" s="33"/>
      <c r="JJ127" s="127"/>
      <c r="JK127" s="34"/>
      <c r="JL127" s="34"/>
      <c r="JM127" s="34"/>
      <c r="JN127" s="127"/>
      <c r="JO127" s="34"/>
      <c r="JP127" s="34"/>
      <c r="JQ127" s="34"/>
      <c r="JR127" s="119"/>
      <c r="JS127" s="33"/>
      <c r="JT127" s="33"/>
      <c r="JU127" s="33"/>
      <c r="JV127" s="127"/>
      <c r="JW127" s="34"/>
      <c r="JX127" s="33"/>
      <c r="JY127" s="33"/>
      <c r="JZ127" s="127"/>
      <c r="KA127" s="34"/>
      <c r="KB127" s="32"/>
      <c r="KC127" s="32"/>
      <c r="KD127" s="127"/>
      <c r="KE127" s="50"/>
      <c r="KF127" s="50"/>
      <c r="KG127" s="50"/>
      <c r="KH127" s="127"/>
      <c r="KI127" s="34"/>
      <c r="KJ127" s="34"/>
      <c r="KK127" s="34"/>
      <c r="KL127" s="127"/>
      <c r="KM127" s="34"/>
      <c r="KN127" s="36"/>
      <c r="KO127" s="32"/>
      <c r="KP127" s="127"/>
      <c r="KQ127" s="50"/>
      <c r="KR127" s="50"/>
      <c r="KS127" s="50"/>
      <c r="KT127" s="127"/>
      <c r="KU127" s="50"/>
      <c r="KV127" s="50"/>
      <c r="KW127" s="50"/>
      <c r="KX127" s="127"/>
      <c r="KY127" s="34"/>
      <c r="KZ127" s="34"/>
      <c r="LA127" s="33"/>
      <c r="LB127" s="127"/>
      <c r="LC127" s="34"/>
      <c r="LD127" s="39"/>
      <c r="LE127" s="34"/>
      <c r="LF127" s="127"/>
      <c r="LG127" s="34"/>
      <c r="LH127" s="34"/>
      <c r="LI127" s="33"/>
      <c r="LJ127" s="127"/>
      <c r="LK127" s="34"/>
      <c r="LL127" s="33"/>
      <c r="LM127" s="32"/>
      <c r="LN127" s="127"/>
      <c r="LO127" s="34"/>
      <c r="LP127" s="33"/>
      <c r="LQ127" s="33"/>
      <c r="LR127" s="127"/>
      <c r="LS127" s="50"/>
      <c r="LT127" s="50"/>
      <c r="LU127" s="50"/>
      <c r="LV127" s="127"/>
      <c r="LW127" s="50"/>
      <c r="LX127" s="50"/>
      <c r="LY127" s="50"/>
      <c r="LZ127" s="127"/>
      <c r="MA127" s="34"/>
      <c r="MB127" s="34"/>
      <c r="MC127" s="34"/>
      <c r="MD127" s="127"/>
      <c r="ME127" s="40"/>
      <c r="MF127" s="50"/>
      <c r="MG127" s="50"/>
      <c r="MH127" s="127"/>
      <c r="MI127" s="40"/>
      <c r="MJ127" s="50"/>
      <c r="MK127" s="50"/>
      <c r="ML127" s="127"/>
      <c r="MM127" s="34"/>
      <c r="MN127" s="34"/>
      <c r="MO127" s="34"/>
      <c r="MP127" s="127"/>
      <c r="MQ127" s="33"/>
      <c r="MR127" s="33"/>
      <c r="MS127" s="33"/>
      <c r="MT127" s="127"/>
      <c r="MU127" s="34"/>
      <c r="MV127" s="34"/>
      <c r="MW127" s="34"/>
      <c r="MX127" s="124"/>
      <c r="MY127" s="34"/>
      <c r="MZ127" s="33"/>
      <c r="NA127" s="33"/>
      <c r="NB127" s="124"/>
      <c r="NC127" s="52">
        <f t="shared" si="10"/>
        <v>138300</v>
      </c>
      <c r="ND127" s="52">
        <f t="shared" si="10"/>
        <v>138300</v>
      </c>
      <c r="NE127" s="52">
        <f t="shared" si="10"/>
        <v>92571.87</v>
      </c>
      <c r="NF127" s="53"/>
      <c r="NG127" s="33"/>
      <c r="NH127" s="33"/>
      <c r="NI127" s="127"/>
      <c r="NJ127" s="34"/>
      <c r="NK127" s="33"/>
      <c r="NL127" s="33"/>
      <c r="NM127" s="127"/>
      <c r="NN127" s="33"/>
      <c r="NO127" s="33"/>
      <c r="NP127" s="33"/>
      <c r="NQ127" s="127"/>
      <c r="NR127" s="34"/>
      <c r="NS127" s="34"/>
      <c r="NT127" s="34"/>
      <c r="NU127" s="127"/>
      <c r="NV127" s="34"/>
      <c r="NW127" s="33"/>
      <c r="NX127" s="33"/>
      <c r="NY127" s="127"/>
      <c r="NZ127" s="34"/>
      <c r="OA127" s="34"/>
      <c r="OB127" s="33"/>
      <c r="OC127" s="127"/>
      <c r="OD127" s="34"/>
      <c r="OE127" s="34"/>
      <c r="OF127" s="33"/>
      <c r="OG127" s="127"/>
      <c r="OH127" s="34"/>
      <c r="OI127" s="34"/>
      <c r="OJ127" s="33"/>
      <c r="OK127" s="127"/>
      <c r="OL127" s="34"/>
      <c r="OM127" s="34"/>
      <c r="ON127" s="32"/>
      <c r="OO127" s="127"/>
      <c r="OP127" s="34"/>
      <c r="OQ127" s="34"/>
      <c r="OR127" s="34"/>
      <c r="OS127" s="127"/>
      <c r="OT127" s="34"/>
      <c r="OU127" s="34"/>
      <c r="OV127" s="32"/>
      <c r="OW127" s="127"/>
      <c r="OX127" s="34"/>
      <c r="OY127" s="34"/>
      <c r="OZ127" s="33"/>
      <c r="PA127" s="127"/>
      <c r="PB127" s="34"/>
      <c r="PC127" s="34"/>
      <c r="PD127" s="33"/>
      <c r="PE127" s="127"/>
      <c r="PF127" s="34"/>
      <c r="PG127" s="34"/>
      <c r="PH127" s="33"/>
      <c r="PI127" s="127"/>
      <c r="PJ127" s="34"/>
      <c r="PK127" s="33"/>
      <c r="PL127" s="32"/>
      <c r="PM127" s="127"/>
      <c r="PN127" s="34"/>
      <c r="PO127" s="33"/>
      <c r="PP127" s="33"/>
      <c r="PQ127" s="127"/>
      <c r="PR127" s="34">
        <v>138300</v>
      </c>
      <c r="PS127" s="34">
        <v>138300</v>
      </c>
      <c r="PT127" s="34">
        <v>92571.87</v>
      </c>
      <c r="PU127" s="127"/>
      <c r="PV127" s="34"/>
      <c r="PW127" s="34"/>
      <c r="PX127" s="33"/>
      <c r="PY127" s="124"/>
      <c r="PZ127" s="55">
        <f t="shared" si="11"/>
        <v>0</v>
      </c>
      <c r="QA127" s="55">
        <f t="shared" si="11"/>
        <v>0</v>
      </c>
      <c r="QB127" s="55">
        <f t="shared" si="11"/>
        <v>0</v>
      </c>
      <c r="QC127" s="53"/>
      <c r="QD127" s="53"/>
      <c r="QE127" s="32"/>
      <c r="QF127" s="127"/>
      <c r="QG127" s="34"/>
      <c r="QH127" s="34"/>
      <c r="QI127" s="34"/>
      <c r="QJ127" s="124"/>
      <c r="QK127" s="56"/>
      <c r="QL127" s="63"/>
      <c r="QM127" s="32"/>
      <c r="QN127" s="127"/>
      <c r="QO127" s="50"/>
      <c r="QP127" s="50"/>
      <c r="QQ127" s="50"/>
      <c r="QR127" s="120"/>
      <c r="QS127" s="34"/>
      <c r="QT127" s="34"/>
      <c r="QU127" s="34"/>
      <c r="QV127" s="124"/>
      <c r="QW127" s="34"/>
      <c r="QX127" s="34"/>
      <c r="QY127" s="32"/>
      <c r="QZ127" s="124"/>
      <c r="RA127" s="53"/>
      <c r="RB127" s="53"/>
      <c r="RC127" s="53"/>
      <c r="RD127" s="120"/>
      <c r="RE127" s="40"/>
      <c r="RF127" s="40"/>
      <c r="RG127" s="40"/>
      <c r="RH127" s="120"/>
      <c r="RI127" s="40"/>
      <c r="RJ127" s="40"/>
      <c r="RK127" s="40"/>
      <c r="RL127" s="120"/>
      <c r="RM127" s="40"/>
      <c r="RN127" s="33"/>
      <c r="RO127" s="32"/>
      <c r="RP127" s="124"/>
      <c r="RQ127" s="34"/>
      <c r="RR127" s="34"/>
      <c r="RS127" s="32"/>
      <c r="RT127" s="124"/>
      <c r="RU127" s="40"/>
      <c r="RV127" s="40"/>
      <c r="RW127" s="40"/>
      <c r="RX127" s="120"/>
      <c r="RY127" s="40"/>
      <c r="RZ127" s="40"/>
      <c r="SA127" s="32"/>
      <c r="SB127" s="124"/>
      <c r="SC127" s="40"/>
      <c r="SD127" s="40"/>
      <c r="SE127" s="32"/>
      <c r="SF127" s="124"/>
      <c r="SG127" s="40"/>
      <c r="SH127" s="40"/>
      <c r="SI127" s="32"/>
      <c r="SJ127" s="119"/>
      <c r="SK127" s="58"/>
      <c r="SL127" s="58"/>
      <c r="SM127" s="58"/>
      <c r="SN127" s="59"/>
      <c r="SO127" s="59"/>
      <c r="SP127" s="58"/>
      <c r="SQ127" s="58"/>
      <c r="SR127" s="58"/>
      <c r="SS127" s="58"/>
      <c r="ST127" s="58"/>
      <c r="SU127" s="58"/>
      <c r="SV127" s="58"/>
      <c r="SW127" s="58"/>
      <c r="SX127" s="58"/>
      <c r="SY127" s="58"/>
      <c r="SZ127" s="58"/>
      <c r="TA127" s="58"/>
      <c r="TB127" s="58"/>
      <c r="TC127" s="58"/>
      <c r="TD127" s="59"/>
      <c r="TE127" s="28"/>
      <c r="TF127" s="28"/>
      <c r="TG127" s="28"/>
      <c r="TH127" s="28"/>
      <c r="TI127" s="28"/>
      <c r="TJ127" s="28"/>
      <c r="TK127" s="28"/>
      <c r="TL127" s="28"/>
      <c r="TM127" s="28"/>
      <c r="TN127" s="28"/>
      <c r="TO127" s="28"/>
      <c r="TP127" s="28"/>
      <c r="TQ127" s="28"/>
      <c r="TR127" s="28"/>
      <c r="TS127" s="28"/>
      <c r="TT127" s="28"/>
      <c r="TU127" s="28"/>
      <c r="TV127" s="28"/>
      <c r="TW127" s="28"/>
      <c r="TX127" s="28"/>
      <c r="TY127" s="28"/>
      <c r="TZ127" s="28"/>
      <c r="UA127" s="28"/>
      <c r="UB127" s="28"/>
      <c r="UC127" s="28"/>
      <c r="UD127" s="28"/>
      <c r="UE127" s="28"/>
      <c r="UF127" s="28"/>
      <c r="UG127" s="28"/>
      <c r="UH127" s="28"/>
      <c r="UI127" s="28"/>
      <c r="UJ127" s="28"/>
      <c r="UK127" s="28"/>
      <c r="UL127" s="28"/>
      <c r="UM127" s="28"/>
      <c r="UN127" s="28"/>
      <c r="UO127" s="28"/>
      <c r="UP127" s="28"/>
      <c r="UQ127" s="28"/>
      <c r="UR127" s="28"/>
      <c r="US127" s="28"/>
      <c r="UT127" s="28"/>
      <c r="UU127" s="28"/>
      <c r="UV127" s="28"/>
      <c r="UW127" s="28"/>
      <c r="UX127" s="28"/>
      <c r="UY127" s="28"/>
      <c r="UZ127" s="28"/>
      <c r="VA127" s="28"/>
      <c r="VB127" s="28"/>
      <c r="VC127" s="28"/>
      <c r="VD127" s="28"/>
      <c r="VE127" s="28"/>
      <c r="VF127" s="28"/>
      <c r="VG127" s="28"/>
      <c r="VH127" s="28"/>
      <c r="VI127" s="28"/>
      <c r="VJ127" s="28"/>
      <c r="VK127" s="28"/>
      <c r="VL127" s="28"/>
      <c r="VM127" s="28"/>
      <c r="VN127" s="28"/>
      <c r="VO127" s="28"/>
      <c r="VP127" s="28"/>
      <c r="VQ127" s="28"/>
      <c r="VR127" s="28"/>
      <c r="VS127" s="28"/>
      <c r="VT127" s="28"/>
      <c r="VU127" s="28"/>
      <c r="VV127" s="28"/>
      <c r="VW127" s="28"/>
      <c r="VX127" s="28"/>
      <c r="VY127" s="28"/>
      <c r="VZ127" s="28"/>
      <c r="WA127" s="28"/>
      <c r="WB127" s="28"/>
      <c r="WC127" s="28"/>
      <c r="WD127" s="28"/>
      <c r="WE127" s="28"/>
      <c r="WF127" s="28"/>
      <c r="WG127" s="28"/>
      <c r="WH127" s="5"/>
      <c r="WI127" s="5"/>
      <c r="WJ127" s="5"/>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row>
    <row r="128" spans="1:909" x14ac:dyDescent="0.25">
      <c r="A128" s="29" t="s">
        <v>483</v>
      </c>
      <c r="B128" s="30">
        <f t="shared" si="12"/>
        <v>16498398.199999999</v>
      </c>
      <c r="C128" s="30">
        <f t="shared" si="12"/>
        <v>16498398.199999999</v>
      </c>
      <c r="D128" s="30">
        <f t="shared" si="12"/>
        <v>12844463.970000001</v>
      </c>
      <c r="E128" s="31">
        <f t="shared" si="8"/>
        <v>7613754.1099999994</v>
      </c>
      <c r="F128" s="31">
        <f t="shared" si="8"/>
        <v>7613754.1099999994</v>
      </c>
      <c r="G128" s="31">
        <f t="shared" si="8"/>
        <v>5679519.1100000003</v>
      </c>
      <c r="H128" s="36">
        <v>5429400</v>
      </c>
      <c r="I128" s="36">
        <v>5429400</v>
      </c>
      <c r="J128" s="33">
        <v>4072050</v>
      </c>
      <c r="K128" s="124"/>
      <c r="L128" s="34"/>
      <c r="M128" s="34"/>
      <c r="N128" s="34"/>
      <c r="O128" s="124"/>
      <c r="P128" s="36">
        <v>2184354.11</v>
      </c>
      <c r="Q128" s="36">
        <v>2184354.11</v>
      </c>
      <c r="R128" s="60">
        <v>1607469.11</v>
      </c>
      <c r="S128" s="124"/>
      <c r="T128" s="34"/>
      <c r="U128" s="34"/>
      <c r="V128" s="34"/>
      <c r="W128" s="124"/>
      <c r="X128" s="38">
        <f t="shared" si="9"/>
        <v>8746344.0899999999</v>
      </c>
      <c r="Y128" s="38">
        <f t="shared" si="9"/>
        <v>8746344.0899999999</v>
      </c>
      <c r="Z128" s="38">
        <f t="shared" si="9"/>
        <v>7080526.5499999998</v>
      </c>
      <c r="AA128" s="32"/>
      <c r="AB128" s="33"/>
      <c r="AC128" s="33"/>
      <c r="AD128" s="124"/>
      <c r="AE128" s="34"/>
      <c r="AF128" s="33"/>
      <c r="AG128" s="33"/>
      <c r="AH128" s="124"/>
      <c r="AI128" s="33"/>
      <c r="AJ128" s="33"/>
      <c r="AK128" s="33"/>
      <c r="AL128" s="124"/>
      <c r="AM128" s="33"/>
      <c r="AN128" s="33"/>
      <c r="AO128" s="33"/>
      <c r="AP128" s="124"/>
      <c r="AQ128" s="34"/>
      <c r="AR128" s="34"/>
      <c r="AS128" s="34"/>
      <c r="AT128" s="124"/>
      <c r="AU128" s="33"/>
      <c r="AV128" s="33"/>
      <c r="AW128" s="33"/>
      <c r="AX128" s="124"/>
      <c r="AY128" s="34"/>
      <c r="AZ128" s="34"/>
      <c r="BA128" s="34"/>
      <c r="BB128" s="124"/>
      <c r="BC128" s="33"/>
      <c r="BD128" s="33"/>
      <c r="BE128" s="33"/>
      <c r="BF128" s="124"/>
      <c r="BG128" s="33"/>
      <c r="BH128" s="33"/>
      <c r="BI128" s="33"/>
      <c r="BJ128" s="124"/>
      <c r="BK128" s="34"/>
      <c r="BL128" s="34"/>
      <c r="BM128" s="34"/>
      <c r="BN128" s="124"/>
      <c r="BO128" s="33"/>
      <c r="BP128" s="33"/>
      <c r="BQ128" s="61"/>
      <c r="BR128" s="124"/>
      <c r="BS128" s="34"/>
      <c r="BT128" s="34"/>
      <c r="BU128" s="34"/>
      <c r="BV128" s="124"/>
      <c r="BW128" s="34"/>
      <c r="BX128" s="34"/>
      <c r="BY128" s="34"/>
      <c r="BZ128" s="124"/>
      <c r="CA128" s="34"/>
      <c r="CB128" s="34"/>
      <c r="CC128" s="34"/>
      <c r="CD128" s="124"/>
      <c r="CE128" s="33"/>
      <c r="CF128" s="33"/>
      <c r="CG128" s="33"/>
      <c r="CH128" s="124"/>
      <c r="CI128" s="33"/>
      <c r="CJ128" s="33"/>
      <c r="CK128" s="33"/>
      <c r="CL128" s="124"/>
      <c r="CM128" s="34"/>
      <c r="CN128" s="34"/>
      <c r="CO128" s="34"/>
      <c r="CP128" s="119"/>
      <c r="CQ128" s="34"/>
      <c r="CR128" s="34"/>
      <c r="CS128" s="34"/>
      <c r="CT128" s="119"/>
      <c r="CU128" s="34"/>
      <c r="CV128" s="33"/>
      <c r="CW128" s="33"/>
      <c r="CX128" s="124"/>
      <c r="CY128" s="41"/>
      <c r="CZ128" s="41"/>
      <c r="DA128" s="33"/>
      <c r="DB128" s="124"/>
      <c r="DC128" s="34"/>
      <c r="DD128" s="33"/>
      <c r="DE128" s="32"/>
      <c r="DF128" s="124"/>
      <c r="DG128" s="34"/>
      <c r="DH128" s="33"/>
      <c r="DI128" s="32"/>
      <c r="DJ128" s="124"/>
      <c r="DK128" s="34"/>
      <c r="DL128" s="33"/>
      <c r="DM128" s="32"/>
      <c r="DN128" s="124"/>
      <c r="DO128" s="33"/>
      <c r="DP128" s="33"/>
      <c r="DQ128" s="32"/>
      <c r="DR128" s="124"/>
      <c r="DS128" s="34"/>
      <c r="DT128" s="34"/>
      <c r="DU128" s="34"/>
      <c r="DV128" s="120"/>
      <c r="DW128" s="33"/>
      <c r="DX128" s="33"/>
      <c r="DY128" s="33"/>
      <c r="DZ128" s="124"/>
      <c r="EA128" s="33"/>
      <c r="EB128" s="33"/>
      <c r="EC128" s="33"/>
      <c r="ED128" s="124"/>
      <c r="EE128" s="33"/>
      <c r="EF128" s="33"/>
      <c r="EG128" s="33"/>
      <c r="EH128" s="124"/>
      <c r="EI128" s="32"/>
      <c r="EJ128" s="32"/>
      <c r="EK128" s="32"/>
      <c r="EL128" s="124"/>
      <c r="EM128" s="34"/>
      <c r="EN128" s="34"/>
      <c r="EO128" s="34"/>
      <c r="EP128" s="124"/>
      <c r="EQ128" s="34"/>
      <c r="ER128" s="34"/>
      <c r="ES128" s="34"/>
      <c r="ET128" s="120"/>
      <c r="EU128" s="33">
        <v>2000000</v>
      </c>
      <c r="EV128" s="33">
        <v>2000000</v>
      </c>
      <c r="EW128" s="33">
        <v>2000000</v>
      </c>
      <c r="EX128" s="124"/>
      <c r="EY128" s="34"/>
      <c r="EZ128" s="34"/>
      <c r="FA128" s="34"/>
      <c r="FB128" s="124"/>
      <c r="FC128" s="33"/>
      <c r="FD128" s="33"/>
      <c r="FE128" s="32"/>
      <c r="FF128" s="124"/>
      <c r="FG128" s="40"/>
      <c r="FH128" s="40"/>
      <c r="FI128" s="40"/>
      <c r="FJ128" s="124"/>
      <c r="FK128" s="40"/>
      <c r="FL128" s="40"/>
      <c r="FM128" s="40"/>
      <c r="FN128" s="124"/>
      <c r="FO128" s="33"/>
      <c r="FP128" s="33"/>
      <c r="FQ128" s="32"/>
      <c r="FR128" s="124"/>
      <c r="FS128" s="33"/>
      <c r="FT128" s="33"/>
      <c r="FU128" s="33"/>
      <c r="FV128" s="124"/>
      <c r="FW128" s="34"/>
      <c r="FX128" s="34"/>
      <c r="FY128" s="39"/>
      <c r="FZ128" s="124"/>
      <c r="GA128" s="33"/>
      <c r="GB128" s="33"/>
      <c r="GC128" s="32"/>
      <c r="GD128" s="124"/>
      <c r="GE128" s="32"/>
      <c r="GF128" s="32"/>
      <c r="GG128" s="32"/>
      <c r="GH128" s="124"/>
      <c r="GI128" s="32"/>
      <c r="GJ128" s="32"/>
      <c r="GK128" s="32"/>
      <c r="GL128" s="130"/>
      <c r="GM128" s="33">
        <v>6716344.0899999999</v>
      </c>
      <c r="GN128" s="33">
        <v>6716344.0899999999</v>
      </c>
      <c r="GO128" s="33">
        <v>5050526.55</v>
      </c>
      <c r="GP128" s="124"/>
      <c r="GQ128" s="40"/>
      <c r="GR128" s="37"/>
      <c r="GS128" s="32"/>
      <c r="GT128" s="124"/>
      <c r="GU128" s="45"/>
      <c r="GV128" s="46"/>
      <c r="GW128" s="32"/>
      <c r="GX128" s="130"/>
      <c r="GY128" s="33"/>
      <c r="GZ128" s="33"/>
      <c r="HA128" s="33"/>
      <c r="HB128" s="130"/>
      <c r="HC128" s="34"/>
      <c r="HD128" s="34"/>
      <c r="HE128" s="34"/>
      <c r="HF128" s="124"/>
      <c r="HG128" s="33"/>
      <c r="HH128" s="33"/>
      <c r="HI128" s="33"/>
      <c r="HJ128" s="124"/>
      <c r="HK128" s="33"/>
      <c r="HL128" s="33"/>
      <c r="HM128" s="32"/>
      <c r="HN128" s="124"/>
      <c r="HO128" s="32"/>
      <c r="HP128" s="32"/>
      <c r="HQ128" s="32"/>
      <c r="HR128" s="124"/>
      <c r="HS128" s="34"/>
      <c r="HT128" s="33"/>
      <c r="HU128" s="32"/>
      <c r="HV128" s="124"/>
      <c r="HW128" s="34"/>
      <c r="HX128" s="34"/>
      <c r="HY128" s="34"/>
      <c r="HZ128" s="124"/>
      <c r="IA128" s="34"/>
      <c r="IB128" s="34"/>
      <c r="IC128" s="34"/>
      <c r="ID128" s="119"/>
      <c r="IE128" s="34"/>
      <c r="IF128" s="32"/>
      <c r="IG128" s="32"/>
      <c r="IH128" s="124"/>
      <c r="II128" s="34"/>
      <c r="IJ128" s="33"/>
      <c r="IK128" s="33"/>
      <c r="IL128" s="124"/>
      <c r="IM128" s="33"/>
      <c r="IN128" s="33"/>
      <c r="IO128" s="33"/>
      <c r="IP128" s="124"/>
      <c r="IQ128" s="45"/>
      <c r="IR128" s="46"/>
      <c r="IS128" s="33"/>
      <c r="IT128" s="127"/>
      <c r="IU128" s="33">
        <v>30000</v>
      </c>
      <c r="IV128" s="33">
        <v>30000</v>
      </c>
      <c r="IW128" s="33">
        <v>30000</v>
      </c>
      <c r="IX128" s="124"/>
      <c r="IY128" s="34"/>
      <c r="IZ128" s="33"/>
      <c r="JA128" s="33"/>
      <c r="JB128" s="127"/>
      <c r="JC128" s="34"/>
      <c r="JD128" s="34"/>
      <c r="JE128" s="34"/>
      <c r="JF128" s="124"/>
      <c r="JG128" s="34"/>
      <c r="JH128" s="34"/>
      <c r="JI128" s="33"/>
      <c r="JJ128" s="127"/>
      <c r="JK128" s="34"/>
      <c r="JL128" s="34"/>
      <c r="JM128" s="34"/>
      <c r="JN128" s="127"/>
      <c r="JO128" s="34"/>
      <c r="JP128" s="34"/>
      <c r="JQ128" s="34"/>
      <c r="JR128" s="119"/>
      <c r="JS128" s="33"/>
      <c r="JT128" s="33"/>
      <c r="JU128" s="33"/>
      <c r="JV128" s="127"/>
      <c r="JW128" s="34"/>
      <c r="JX128" s="33"/>
      <c r="JY128" s="33"/>
      <c r="JZ128" s="127"/>
      <c r="KA128" s="34"/>
      <c r="KB128" s="32"/>
      <c r="KC128" s="32"/>
      <c r="KD128" s="127"/>
      <c r="KE128" s="50"/>
      <c r="KF128" s="50"/>
      <c r="KG128" s="50"/>
      <c r="KH128" s="127"/>
      <c r="KI128" s="34"/>
      <c r="KJ128" s="34"/>
      <c r="KK128" s="34"/>
      <c r="KL128" s="127"/>
      <c r="KM128" s="34"/>
      <c r="KN128" s="36"/>
      <c r="KO128" s="32"/>
      <c r="KP128" s="127"/>
      <c r="KQ128" s="50"/>
      <c r="KR128" s="50"/>
      <c r="KS128" s="50"/>
      <c r="KT128" s="127"/>
      <c r="KU128" s="50"/>
      <c r="KV128" s="50"/>
      <c r="KW128" s="50"/>
      <c r="KX128" s="127"/>
      <c r="KY128" s="34"/>
      <c r="KZ128" s="34"/>
      <c r="LA128" s="33"/>
      <c r="LB128" s="127"/>
      <c r="LC128" s="34"/>
      <c r="LD128" s="39"/>
      <c r="LE128" s="34"/>
      <c r="LF128" s="127"/>
      <c r="LG128" s="34"/>
      <c r="LH128" s="34"/>
      <c r="LI128" s="33"/>
      <c r="LJ128" s="127"/>
      <c r="LK128" s="34"/>
      <c r="LL128" s="33"/>
      <c r="LM128" s="32"/>
      <c r="LN128" s="127"/>
      <c r="LO128" s="34"/>
      <c r="LP128" s="33"/>
      <c r="LQ128" s="33"/>
      <c r="LR128" s="127"/>
      <c r="LS128" s="50"/>
      <c r="LT128" s="50"/>
      <c r="LU128" s="50"/>
      <c r="LV128" s="127"/>
      <c r="LW128" s="50"/>
      <c r="LX128" s="50"/>
      <c r="LY128" s="50"/>
      <c r="LZ128" s="127"/>
      <c r="MA128" s="34"/>
      <c r="MB128" s="34"/>
      <c r="MC128" s="34"/>
      <c r="MD128" s="127"/>
      <c r="ME128" s="40"/>
      <c r="MF128" s="50"/>
      <c r="MG128" s="50"/>
      <c r="MH128" s="127"/>
      <c r="MI128" s="40"/>
      <c r="MJ128" s="50"/>
      <c r="MK128" s="50"/>
      <c r="ML128" s="127"/>
      <c r="MM128" s="34"/>
      <c r="MN128" s="34"/>
      <c r="MO128" s="34"/>
      <c r="MP128" s="127"/>
      <c r="MQ128" s="33"/>
      <c r="MR128" s="33"/>
      <c r="MS128" s="33"/>
      <c r="MT128" s="127"/>
      <c r="MU128" s="34"/>
      <c r="MV128" s="34"/>
      <c r="MW128" s="34"/>
      <c r="MX128" s="124"/>
      <c r="MY128" s="34"/>
      <c r="MZ128" s="33"/>
      <c r="NA128" s="33"/>
      <c r="NB128" s="124"/>
      <c r="NC128" s="52">
        <f t="shared" si="10"/>
        <v>138300</v>
      </c>
      <c r="ND128" s="52">
        <f t="shared" si="10"/>
        <v>138300</v>
      </c>
      <c r="NE128" s="52">
        <f t="shared" si="10"/>
        <v>84418.31</v>
      </c>
      <c r="NF128" s="53"/>
      <c r="NG128" s="33"/>
      <c r="NH128" s="33"/>
      <c r="NI128" s="127"/>
      <c r="NJ128" s="34"/>
      <c r="NK128" s="33"/>
      <c r="NL128" s="33"/>
      <c r="NM128" s="127"/>
      <c r="NN128" s="33"/>
      <c r="NO128" s="33"/>
      <c r="NP128" s="33"/>
      <c r="NQ128" s="127"/>
      <c r="NR128" s="34"/>
      <c r="NS128" s="34"/>
      <c r="NT128" s="34"/>
      <c r="NU128" s="127"/>
      <c r="NV128" s="34"/>
      <c r="NW128" s="33"/>
      <c r="NX128" s="33"/>
      <c r="NY128" s="127"/>
      <c r="NZ128" s="34"/>
      <c r="OA128" s="34"/>
      <c r="OB128" s="33"/>
      <c r="OC128" s="127"/>
      <c r="OD128" s="34"/>
      <c r="OE128" s="34"/>
      <c r="OF128" s="33"/>
      <c r="OG128" s="127"/>
      <c r="OH128" s="34"/>
      <c r="OI128" s="34"/>
      <c r="OJ128" s="33"/>
      <c r="OK128" s="127"/>
      <c r="OL128" s="34"/>
      <c r="OM128" s="34"/>
      <c r="ON128" s="32"/>
      <c r="OO128" s="127"/>
      <c r="OP128" s="34"/>
      <c r="OQ128" s="34"/>
      <c r="OR128" s="34"/>
      <c r="OS128" s="127"/>
      <c r="OT128" s="34"/>
      <c r="OU128" s="34"/>
      <c r="OV128" s="32"/>
      <c r="OW128" s="127"/>
      <c r="OX128" s="34"/>
      <c r="OY128" s="34"/>
      <c r="OZ128" s="33"/>
      <c r="PA128" s="127"/>
      <c r="PB128" s="34"/>
      <c r="PC128" s="34"/>
      <c r="PD128" s="33"/>
      <c r="PE128" s="127"/>
      <c r="PF128" s="34"/>
      <c r="PG128" s="34"/>
      <c r="PH128" s="33"/>
      <c r="PI128" s="127"/>
      <c r="PJ128" s="34"/>
      <c r="PK128" s="33"/>
      <c r="PL128" s="32"/>
      <c r="PM128" s="127"/>
      <c r="PN128" s="34"/>
      <c r="PO128" s="33"/>
      <c r="PP128" s="33"/>
      <c r="PQ128" s="127"/>
      <c r="PR128" s="34">
        <v>138300</v>
      </c>
      <c r="PS128" s="34">
        <v>138300</v>
      </c>
      <c r="PT128" s="34">
        <v>84418.31</v>
      </c>
      <c r="PU128" s="127"/>
      <c r="PV128" s="34"/>
      <c r="PW128" s="34"/>
      <c r="PX128" s="33"/>
      <c r="PY128" s="124"/>
      <c r="PZ128" s="55">
        <f t="shared" si="11"/>
        <v>0</v>
      </c>
      <c r="QA128" s="55">
        <f t="shared" si="11"/>
        <v>0</v>
      </c>
      <c r="QB128" s="55">
        <f t="shared" si="11"/>
        <v>0</v>
      </c>
      <c r="QC128" s="53"/>
      <c r="QD128" s="53"/>
      <c r="QE128" s="32"/>
      <c r="QF128" s="127"/>
      <c r="QG128" s="34"/>
      <c r="QH128" s="34"/>
      <c r="QI128" s="34"/>
      <c r="QJ128" s="124"/>
      <c r="QK128" s="56"/>
      <c r="QL128" s="63"/>
      <c r="QM128" s="32"/>
      <c r="QN128" s="127"/>
      <c r="QO128" s="50"/>
      <c r="QP128" s="50"/>
      <c r="QQ128" s="50"/>
      <c r="QR128" s="120"/>
      <c r="QS128" s="34"/>
      <c r="QT128" s="34"/>
      <c r="QU128" s="34"/>
      <c r="QV128" s="124"/>
      <c r="QW128" s="34"/>
      <c r="QX128" s="34"/>
      <c r="QY128" s="32"/>
      <c r="QZ128" s="124"/>
      <c r="RA128" s="53"/>
      <c r="RB128" s="53"/>
      <c r="RC128" s="53"/>
      <c r="RD128" s="120"/>
      <c r="RE128" s="40"/>
      <c r="RF128" s="40"/>
      <c r="RG128" s="40"/>
      <c r="RH128" s="120"/>
      <c r="RI128" s="40"/>
      <c r="RJ128" s="40"/>
      <c r="RK128" s="40"/>
      <c r="RL128" s="120"/>
      <c r="RM128" s="40"/>
      <c r="RN128" s="33"/>
      <c r="RO128" s="32"/>
      <c r="RP128" s="124"/>
      <c r="RQ128" s="34"/>
      <c r="RR128" s="34"/>
      <c r="RS128" s="32"/>
      <c r="RT128" s="124"/>
      <c r="RU128" s="40"/>
      <c r="RV128" s="40"/>
      <c r="RW128" s="40"/>
      <c r="RX128" s="120"/>
      <c r="RY128" s="40"/>
      <c r="RZ128" s="40"/>
      <c r="SA128" s="32"/>
      <c r="SB128" s="124"/>
      <c r="SC128" s="40"/>
      <c r="SD128" s="40"/>
      <c r="SE128" s="32"/>
      <c r="SF128" s="124"/>
      <c r="SG128" s="40"/>
      <c r="SH128" s="40"/>
      <c r="SI128" s="32"/>
      <c r="SJ128" s="119"/>
      <c r="SK128" s="58"/>
      <c r="SL128" s="58"/>
      <c r="SM128" s="58"/>
      <c r="SN128" s="59"/>
      <c r="SO128" s="59"/>
      <c r="SP128" s="58"/>
      <c r="SQ128" s="58"/>
      <c r="SR128" s="58"/>
      <c r="SS128" s="58"/>
      <c r="ST128" s="58"/>
      <c r="SU128" s="58"/>
      <c r="SV128" s="58"/>
      <c r="SW128" s="58"/>
      <c r="SX128" s="58"/>
      <c r="SY128" s="58"/>
      <c r="SZ128" s="58"/>
      <c r="TA128" s="58"/>
      <c r="TB128" s="58"/>
      <c r="TC128" s="58"/>
      <c r="TD128" s="59"/>
      <c r="TE128" s="28"/>
      <c r="TF128" s="28"/>
      <c r="TG128" s="28"/>
      <c r="TH128" s="28"/>
      <c r="TI128" s="28"/>
      <c r="TJ128" s="28"/>
      <c r="TK128" s="28"/>
      <c r="TL128" s="28"/>
      <c r="TM128" s="28"/>
      <c r="TN128" s="28"/>
      <c r="TO128" s="28"/>
      <c r="TP128" s="28"/>
      <c r="TQ128" s="28"/>
      <c r="TR128" s="28"/>
      <c r="TS128" s="28"/>
      <c r="TT128" s="28"/>
      <c r="TU128" s="28"/>
      <c r="TV128" s="28"/>
      <c r="TW128" s="28"/>
      <c r="TX128" s="28"/>
      <c r="TY128" s="28"/>
      <c r="TZ128" s="28"/>
      <c r="UA128" s="28"/>
      <c r="UB128" s="28"/>
      <c r="UC128" s="28"/>
      <c r="UD128" s="28"/>
      <c r="UE128" s="28"/>
      <c r="UF128" s="28"/>
      <c r="UG128" s="28"/>
      <c r="UH128" s="28"/>
      <c r="UI128" s="28"/>
      <c r="UJ128" s="28"/>
      <c r="UK128" s="28"/>
      <c r="UL128" s="28"/>
      <c r="UM128" s="28"/>
      <c r="UN128" s="28"/>
      <c r="UO128" s="28"/>
      <c r="UP128" s="28"/>
      <c r="UQ128" s="28"/>
      <c r="UR128" s="28"/>
      <c r="US128" s="28"/>
      <c r="UT128" s="28"/>
      <c r="UU128" s="28"/>
      <c r="UV128" s="28"/>
      <c r="UW128" s="28"/>
      <c r="UX128" s="28"/>
      <c r="UY128" s="28"/>
      <c r="UZ128" s="28"/>
      <c r="VA128" s="28"/>
      <c r="VB128" s="28"/>
      <c r="VC128" s="28"/>
      <c r="VD128" s="28"/>
      <c r="VE128" s="28"/>
      <c r="VF128" s="28"/>
      <c r="VG128" s="28"/>
      <c r="VH128" s="28"/>
      <c r="VI128" s="28"/>
      <c r="VJ128" s="28"/>
      <c r="VK128" s="28"/>
      <c r="VL128" s="28"/>
      <c r="VM128" s="28"/>
      <c r="VN128" s="28"/>
      <c r="VO128" s="28"/>
      <c r="VP128" s="28"/>
      <c r="VQ128" s="28"/>
      <c r="VR128" s="28"/>
      <c r="VS128" s="28"/>
      <c r="VT128" s="28"/>
      <c r="VU128" s="28"/>
      <c r="VV128" s="28"/>
      <c r="VW128" s="28"/>
      <c r="VX128" s="28"/>
      <c r="VY128" s="28"/>
      <c r="VZ128" s="28"/>
      <c r="WA128" s="28"/>
      <c r="WB128" s="28"/>
      <c r="WC128" s="28"/>
      <c r="WD128" s="28"/>
      <c r="WE128" s="28"/>
      <c r="WF128" s="28"/>
      <c r="WG128" s="28"/>
      <c r="WH128" s="5"/>
      <c r="WI128" s="5"/>
      <c r="WJ128" s="5"/>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row>
    <row r="129" spans="1:909" x14ac:dyDescent="0.25">
      <c r="A129" s="29" t="s">
        <v>484</v>
      </c>
      <c r="B129" s="30">
        <f t="shared" si="12"/>
        <v>4725633.76</v>
      </c>
      <c r="C129" s="30">
        <f t="shared" si="12"/>
        <v>4725633.76</v>
      </c>
      <c r="D129" s="30">
        <f t="shared" si="12"/>
        <v>3504410.2399999998</v>
      </c>
      <c r="E129" s="31">
        <f t="shared" si="8"/>
        <v>4587333.76</v>
      </c>
      <c r="F129" s="31">
        <f t="shared" si="8"/>
        <v>4587333.76</v>
      </c>
      <c r="G129" s="31">
        <f t="shared" si="8"/>
        <v>3415302.76</v>
      </c>
      <c r="H129" s="36">
        <v>3398000</v>
      </c>
      <c r="I129" s="36">
        <v>3398000</v>
      </c>
      <c r="J129" s="33">
        <v>2548502</v>
      </c>
      <c r="K129" s="124"/>
      <c r="L129" s="34"/>
      <c r="M129" s="34"/>
      <c r="N129" s="34"/>
      <c r="O129" s="124"/>
      <c r="P129" s="36">
        <v>1189333.76</v>
      </c>
      <c r="Q129" s="36">
        <v>1189333.76</v>
      </c>
      <c r="R129" s="60">
        <v>866800.76</v>
      </c>
      <c r="S129" s="124"/>
      <c r="T129" s="34"/>
      <c r="U129" s="34"/>
      <c r="V129" s="34"/>
      <c r="W129" s="124"/>
      <c r="X129" s="38">
        <f t="shared" si="9"/>
        <v>0</v>
      </c>
      <c r="Y129" s="38">
        <f t="shared" si="9"/>
        <v>0</v>
      </c>
      <c r="Z129" s="38">
        <f t="shared" si="9"/>
        <v>0</v>
      </c>
      <c r="AA129" s="32"/>
      <c r="AB129" s="33"/>
      <c r="AC129" s="33"/>
      <c r="AD129" s="124"/>
      <c r="AE129" s="34"/>
      <c r="AF129" s="33"/>
      <c r="AG129" s="33"/>
      <c r="AH129" s="124"/>
      <c r="AI129" s="33"/>
      <c r="AJ129" s="33"/>
      <c r="AK129" s="33"/>
      <c r="AL129" s="124"/>
      <c r="AM129" s="33"/>
      <c r="AN129" s="33"/>
      <c r="AO129" s="33"/>
      <c r="AP129" s="124"/>
      <c r="AQ129" s="34"/>
      <c r="AR129" s="34"/>
      <c r="AS129" s="34"/>
      <c r="AT129" s="124"/>
      <c r="AU129" s="33"/>
      <c r="AV129" s="33"/>
      <c r="AW129" s="33"/>
      <c r="AX129" s="124"/>
      <c r="AY129" s="34"/>
      <c r="AZ129" s="34"/>
      <c r="BA129" s="34"/>
      <c r="BB129" s="124"/>
      <c r="BC129" s="33"/>
      <c r="BD129" s="33"/>
      <c r="BE129" s="33"/>
      <c r="BF129" s="124"/>
      <c r="BG129" s="33"/>
      <c r="BH129" s="33"/>
      <c r="BI129" s="33"/>
      <c r="BJ129" s="124"/>
      <c r="BK129" s="34"/>
      <c r="BL129" s="34"/>
      <c r="BM129" s="34"/>
      <c r="BN129" s="124"/>
      <c r="BO129" s="33"/>
      <c r="BP129" s="33"/>
      <c r="BQ129" s="61"/>
      <c r="BR129" s="124"/>
      <c r="BS129" s="34"/>
      <c r="BT129" s="34"/>
      <c r="BU129" s="34"/>
      <c r="BV129" s="124"/>
      <c r="BW129" s="34"/>
      <c r="BX129" s="34"/>
      <c r="BY129" s="34"/>
      <c r="BZ129" s="124"/>
      <c r="CA129" s="34"/>
      <c r="CB129" s="34"/>
      <c r="CC129" s="34"/>
      <c r="CD129" s="124"/>
      <c r="CE129" s="33"/>
      <c r="CF129" s="33"/>
      <c r="CG129" s="33"/>
      <c r="CH129" s="124"/>
      <c r="CI129" s="33"/>
      <c r="CJ129" s="33"/>
      <c r="CK129" s="33"/>
      <c r="CL129" s="124"/>
      <c r="CM129" s="34"/>
      <c r="CN129" s="34"/>
      <c r="CO129" s="34"/>
      <c r="CP129" s="119"/>
      <c r="CQ129" s="34"/>
      <c r="CR129" s="34"/>
      <c r="CS129" s="34"/>
      <c r="CT129" s="119"/>
      <c r="CU129" s="34"/>
      <c r="CV129" s="33"/>
      <c r="CW129" s="33"/>
      <c r="CX129" s="124"/>
      <c r="CY129" s="41"/>
      <c r="CZ129" s="41"/>
      <c r="DA129" s="33"/>
      <c r="DB129" s="124"/>
      <c r="DC129" s="34"/>
      <c r="DD129" s="33"/>
      <c r="DE129" s="32"/>
      <c r="DF129" s="124"/>
      <c r="DG129" s="34"/>
      <c r="DH129" s="33"/>
      <c r="DI129" s="32"/>
      <c r="DJ129" s="124"/>
      <c r="DK129" s="34"/>
      <c r="DL129" s="33"/>
      <c r="DM129" s="32"/>
      <c r="DN129" s="124"/>
      <c r="DO129" s="33"/>
      <c r="DP129" s="33"/>
      <c r="DQ129" s="32"/>
      <c r="DR129" s="124"/>
      <c r="DS129" s="34"/>
      <c r="DT129" s="34"/>
      <c r="DU129" s="34"/>
      <c r="DV129" s="120"/>
      <c r="DW129" s="33"/>
      <c r="DX129" s="33"/>
      <c r="DY129" s="33"/>
      <c r="DZ129" s="124"/>
      <c r="EA129" s="33"/>
      <c r="EB129" s="33"/>
      <c r="EC129" s="33"/>
      <c r="ED129" s="124"/>
      <c r="EE129" s="33"/>
      <c r="EF129" s="33"/>
      <c r="EG129" s="33"/>
      <c r="EH129" s="124"/>
      <c r="EI129" s="32"/>
      <c r="EJ129" s="32"/>
      <c r="EK129" s="32"/>
      <c r="EL129" s="124"/>
      <c r="EM129" s="34"/>
      <c r="EN129" s="34"/>
      <c r="EO129" s="34"/>
      <c r="EP129" s="124"/>
      <c r="EQ129" s="34"/>
      <c r="ER129" s="34"/>
      <c r="ES129" s="34"/>
      <c r="ET129" s="120"/>
      <c r="EU129" s="33"/>
      <c r="EV129" s="33"/>
      <c r="EW129" s="33"/>
      <c r="EX129" s="124"/>
      <c r="EY129" s="34"/>
      <c r="EZ129" s="34"/>
      <c r="FA129" s="34"/>
      <c r="FB129" s="124"/>
      <c r="FC129" s="33"/>
      <c r="FD129" s="33"/>
      <c r="FE129" s="32"/>
      <c r="FF129" s="124"/>
      <c r="FG129" s="40"/>
      <c r="FH129" s="40"/>
      <c r="FI129" s="40"/>
      <c r="FJ129" s="124"/>
      <c r="FK129" s="40"/>
      <c r="FL129" s="40"/>
      <c r="FM129" s="40"/>
      <c r="FN129" s="124"/>
      <c r="FO129" s="33"/>
      <c r="FP129" s="33"/>
      <c r="FQ129" s="32"/>
      <c r="FR129" s="124"/>
      <c r="FS129" s="33"/>
      <c r="FT129" s="33"/>
      <c r="FU129" s="33"/>
      <c r="FV129" s="124"/>
      <c r="FW129" s="34"/>
      <c r="FX129" s="34"/>
      <c r="FY129" s="39"/>
      <c r="FZ129" s="124"/>
      <c r="GA129" s="33"/>
      <c r="GB129" s="33"/>
      <c r="GC129" s="32"/>
      <c r="GD129" s="124"/>
      <c r="GE129" s="32"/>
      <c r="GF129" s="32"/>
      <c r="GG129" s="32"/>
      <c r="GH129" s="124"/>
      <c r="GI129" s="32"/>
      <c r="GJ129" s="32"/>
      <c r="GK129" s="32"/>
      <c r="GL129" s="130"/>
      <c r="GM129" s="33"/>
      <c r="GN129" s="33"/>
      <c r="GO129" s="33"/>
      <c r="GP129" s="124"/>
      <c r="GQ129" s="40"/>
      <c r="GR129" s="37"/>
      <c r="GS129" s="32"/>
      <c r="GT129" s="124"/>
      <c r="GU129" s="45"/>
      <c r="GV129" s="46"/>
      <c r="GW129" s="32"/>
      <c r="GX129" s="130"/>
      <c r="GY129" s="33"/>
      <c r="GZ129" s="33"/>
      <c r="HA129" s="33"/>
      <c r="HB129" s="130"/>
      <c r="HC129" s="34"/>
      <c r="HD129" s="34"/>
      <c r="HE129" s="34"/>
      <c r="HF129" s="124"/>
      <c r="HG129" s="33"/>
      <c r="HH129" s="33"/>
      <c r="HI129" s="33"/>
      <c r="HJ129" s="124"/>
      <c r="HK129" s="33"/>
      <c r="HL129" s="33"/>
      <c r="HM129" s="32"/>
      <c r="HN129" s="124"/>
      <c r="HO129" s="32"/>
      <c r="HP129" s="32"/>
      <c r="HQ129" s="32"/>
      <c r="HR129" s="124"/>
      <c r="HS129" s="34"/>
      <c r="HT129" s="33"/>
      <c r="HU129" s="32"/>
      <c r="HV129" s="124"/>
      <c r="HW129" s="34"/>
      <c r="HX129" s="34"/>
      <c r="HY129" s="34"/>
      <c r="HZ129" s="124"/>
      <c r="IA129" s="34"/>
      <c r="IB129" s="34"/>
      <c r="IC129" s="34"/>
      <c r="ID129" s="119"/>
      <c r="IE129" s="34"/>
      <c r="IF129" s="32"/>
      <c r="IG129" s="32"/>
      <c r="IH129" s="124"/>
      <c r="II129" s="34"/>
      <c r="IJ129" s="33"/>
      <c r="IK129" s="33"/>
      <c r="IL129" s="124"/>
      <c r="IM129" s="33"/>
      <c r="IN129" s="33"/>
      <c r="IO129" s="33"/>
      <c r="IP129" s="124"/>
      <c r="IQ129" s="45"/>
      <c r="IR129" s="46"/>
      <c r="IS129" s="33"/>
      <c r="IT129" s="127"/>
      <c r="IU129" s="33"/>
      <c r="IV129" s="33"/>
      <c r="IW129" s="33"/>
      <c r="IX129" s="124"/>
      <c r="IY129" s="34"/>
      <c r="IZ129" s="33"/>
      <c r="JA129" s="33"/>
      <c r="JB129" s="127"/>
      <c r="JC129" s="34"/>
      <c r="JD129" s="34"/>
      <c r="JE129" s="34"/>
      <c r="JF129" s="124"/>
      <c r="JG129" s="34"/>
      <c r="JH129" s="34"/>
      <c r="JI129" s="33"/>
      <c r="JJ129" s="127"/>
      <c r="JK129" s="34"/>
      <c r="JL129" s="34"/>
      <c r="JM129" s="34"/>
      <c r="JN129" s="127"/>
      <c r="JO129" s="34"/>
      <c r="JP129" s="34"/>
      <c r="JQ129" s="34"/>
      <c r="JR129" s="119"/>
      <c r="JS129" s="33"/>
      <c r="JT129" s="33"/>
      <c r="JU129" s="33"/>
      <c r="JV129" s="127"/>
      <c r="JW129" s="34"/>
      <c r="JX129" s="33"/>
      <c r="JY129" s="33"/>
      <c r="JZ129" s="127"/>
      <c r="KA129" s="34"/>
      <c r="KB129" s="32"/>
      <c r="KC129" s="32"/>
      <c r="KD129" s="127"/>
      <c r="KE129" s="50"/>
      <c r="KF129" s="50"/>
      <c r="KG129" s="50"/>
      <c r="KH129" s="127"/>
      <c r="KI129" s="34"/>
      <c r="KJ129" s="34"/>
      <c r="KK129" s="34"/>
      <c r="KL129" s="127"/>
      <c r="KM129" s="34"/>
      <c r="KN129" s="36"/>
      <c r="KO129" s="32"/>
      <c r="KP129" s="127"/>
      <c r="KQ129" s="50"/>
      <c r="KR129" s="50"/>
      <c r="KS129" s="50"/>
      <c r="KT129" s="127"/>
      <c r="KU129" s="50"/>
      <c r="KV129" s="50"/>
      <c r="KW129" s="50"/>
      <c r="KX129" s="127"/>
      <c r="KY129" s="34"/>
      <c r="KZ129" s="34"/>
      <c r="LA129" s="33"/>
      <c r="LB129" s="127"/>
      <c r="LC129" s="34"/>
      <c r="LD129" s="39"/>
      <c r="LE129" s="34"/>
      <c r="LF129" s="127"/>
      <c r="LG129" s="34"/>
      <c r="LH129" s="34"/>
      <c r="LI129" s="33"/>
      <c r="LJ129" s="127"/>
      <c r="LK129" s="34"/>
      <c r="LL129" s="33"/>
      <c r="LM129" s="32"/>
      <c r="LN129" s="127"/>
      <c r="LO129" s="34"/>
      <c r="LP129" s="33"/>
      <c r="LQ129" s="33"/>
      <c r="LR129" s="127"/>
      <c r="LS129" s="50"/>
      <c r="LT129" s="50"/>
      <c r="LU129" s="50"/>
      <c r="LV129" s="127"/>
      <c r="LW129" s="50"/>
      <c r="LX129" s="50"/>
      <c r="LY129" s="50"/>
      <c r="LZ129" s="127"/>
      <c r="MA129" s="34"/>
      <c r="MB129" s="34"/>
      <c r="MC129" s="34"/>
      <c r="MD129" s="127"/>
      <c r="ME129" s="40"/>
      <c r="MF129" s="50"/>
      <c r="MG129" s="50"/>
      <c r="MH129" s="127"/>
      <c r="MI129" s="40"/>
      <c r="MJ129" s="50"/>
      <c r="MK129" s="50"/>
      <c r="ML129" s="127"/>
      <c r="MM129" s="34"/>
      <c r="MN129" s="34"/>
      <c r="MO129" s="34"/>
      <c r="MP129" s="127"/>
      <c r="MQ129" s="33"/>
      <c r="MR129" s="33"/>
      <c r="MS129" s="33"/>
      <c r="MT129" s="127"/>
      <c r="MU129" s="34"/>
      <c r="MV129" s="34"/>
      <c r="MW129" s="34"/>
      <c r="MX129" s="124"/>
      <c r="MY129" s="34"/>
      <c r="MZ129" s="33"/>
      <c r="NA129" s="33"/>
      <c r="NB129" s="124"/>
      <c r="NC129" s="52">
        <f t="shared" si="10"/>
        <v>138300</v>
      </c>
      <c r="ND129" s="52">
        <f t="shared" si="10"/>
        <v>138300</v>
      </c>
      <c r="NE129" s="52">
        <f t="shared" si="10"/>
        <v>89107.48</v>
      </c>
      <c r="NF129" s="53"/>
      <c r="NG129" s="33"/>
      <c r="NH129" s="33"/>
      <c r="NI129" s="127"/>
      <c r="NJ129" s="34"/>
      <c r="NK129" s="33"/>
      <c r="NL129" s="33"/>
      <c r="NM129" s="127"/>
      <c r="NN129" s="33"/>
      <c r="NO129" s="33"/>
      <c r="NP129" s="33"/>
      <c r="NQ129" s="127"/>
      <c r="NR129" s="34"/>
      <c r="NS129" s="34"/>
      <c r="NT129" s="34"/>
      <c r="NU129" s="127"/>
      <c r="NV129" s="34"/>
      <c r="NW129" s="33"/>
      <c r="NX129" s="33"/>
      <c r="NY129" s="127"/>
      <c r="NZ129" s="34"/>
      <c r="OA129" s="34"/>
      <c r="OB129" s="33"/>
      <c r="OC129" s="127"/>
      <c r="OD129" s="34"/>
      <c r="OE129" s="34"/>
      <c r="OF129" s="33"/>
      <c r="OG129" s="127"/>
      <c r="OH129" s="34"/>
      <c r="OI129" s="34"/>
      <c r="OJ129" s="33"/>
      <c r="OK129" s="127"/>
      <c r="OL129" s="34"/>
      <c r="OM129" s="34"/>
      <c r="ON129" s="32"/>
      <c r="OO129" s="127"/>
      <c r="OP129" s="34"/>
      <c r="OQ129" s="34"/>
      <c r="OR129" s="34"/>
      <c r="OS129" s="127"/>
      <c r="OT129" s="34"/>
      <c r="OU129" s="34"/>
      <c r="OV129" s="32"/>
      <c r="OW129" s="127"/>
      <c r="OX129" s="34"/>
      <c r="OY129" s="34"/>
      <c r="OZ129" s="33"/>
      <c r="PA129" s="127"/>
      <c r="PB129" s="34"/>
      <c r="PC129" s="34"/>
      <c r="PD129" s="33"/>
      <c r="PE129" s="127"/>
      <c r="PF129" s="34"/>
      <c r="PG129" s="34"/>
      <c r="PH129" s="33"/>
      <c r="PI129" s="127"/>
      <c r="PJ129" s="34"/>
      <c r="PK129" s="33"/>
      <c r="PL129" s="32"/>
      <c r="PM129" s="127"/>
      <c r="PN129" s="34"/>
      <c r="PO129" s="33"/>
      <c r="PP129" s="33"/>
      <c r="PQ129" s="127"/>
      <c r="PR129" s="34">
        <v>138300</v>
      </c>
      <c r="PS129" s="34">
        <v>138300</v>
      </c>
      <c r="PT129" s="34">
        <v>89107.48</v>
      </c>
      <c r="PU129" s="127"/>
      <c r="PV129" s="34"/>
      <c r="PW129" s="34"/>
      <c r="PX129" s="33"/>
      <c r="PY129" s="124"/>
      <c r="PZ129" s="55">
        <f t="shared" si="11"/>
        <v>0</v>
      </c>
      <c r="QA129" s="55">
        <f t="shared" si="11"/>
        <v>0</v>
      </c>
      <c r="QB129" s="55">
        <f t="shared" si="11"/>
        <v>0</v>
      </c>
      <c r="QC129" s="53"/>
      <c r="QD129" s="53"/>
      <c r="QE129" s="32"/>
      <c r="QF129" s="127"/>
      <c r="QG129" s="34"/>
      <c r="QH129" s="34"/>
      <c r="QI129" s="34"/>
      <c r="QJ129" s="124"/>
      <c r="QK129" s="56"/>
      <c r="QL129" s="63"/>
      <c r="QM129" s="32"/>
      <c r="QN129" s="127"/>
      <c r="QO129" s="50"/>
      <c r="QP129" s="50"/>
      <c r="QQ129" s="50"/>
      <c r="QR129" s="120"/>
      <c r="QS129" s="34"/>
      <c r="QT129" s="34"/>
      <c r="QU129" s="34"/>
      <c r="QV129" s="124"/>
      <c r="QW129" s="34"/>
      <c r="QX129" s="34"/>
      <c r="QY129" s="32"/>
      <c r="QZ129" s="124"/>
      <c r="RA129" s="53"/>
      <c r="RB129" s="53"/>
      <c r="RC129" s="53"/>
      <c r="RD129" s="120"/>
      <c r="RE129" s="40"/>
      <c r="RF129" s="40"/>
      <c r="RG129" s="40"/>
      <c r="RH129" s="120"/>
      <c r="RI129" s="40"/>
      <c r="RJ129" s="40"/>
      <c r="RK129" s="40"/>
      <c r="RL129" s="120"/>
      <c r="RM129" s="40"/>
      <c r="RN129" s="33"/>
      <c r="RO129" s="32"/>
      <c r="RP129" s="124"/>
      <c r="RQ129" s="34"/>
      <c r="RR129" s="34"/>
      <c r="RS129" s="32"/>
      <c r="RT129" s="124"/>
      <c r="RU129" s="40"/>
      <c r="RV129" s="40"/>
      <c r="RW129" s="40"/>
      <c r="RX129" s="120"/>
      <c r="RY129" s="40"/>
      <c r="RZ129" s="40"/>
      <c r="SA129" s="32"/>
      <c r="SB129" s="124"/>
      <c r="SC129" s="40"/>
      <c r="SD129" s="40"/>
      <c r="SE129" s="32"/>
      <c r="SF129" s="124"/>
      <c r="SG129" s="40"/>
      <c r="SH129" s="40"/>
      <c r="SI129" s="32"/>
      <c r="SJ129" s="119"/>
      <c r="SK129" s="58"/>
      <c r="SL129" s="58"/>
      <c r="SM129" s="58"/>
      <c r="SN129" s="59"/>
      <c r="SO129" s="59"/>
      <c r="SP129" s="58"/>
      <c r="SQ129" s="58"/>
      <c r="SR129" s="58"/>
      <c r="SS129" s="58"/>
      <c r="ST129" s="58"/>
      <c r="SU129" s="58"/>
      <c r="SV129" s="58"/>
      <c r="SW129" s="58"/>
      <c r="SX129" s="58"/>
      <c r="SY129" s="58"/>
      <c r="SZ129" s="58"/>
      <c r="TA129" s="58"/>
      <c r="TB129" s="58"/>
      <c r="TC129" s="58"/>
      <c r="TD129" s="59"/>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5"/>
      <c r="WI129" s="5"/>
      <c r="WJ129" s="5"/>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row>
    <row r="130" spans="1:909" x14ac:dyDescent="0.25">
      <c r="A130" s="29" t="s">
        <v>485</v>
      </c>
      <c r="B130" s="30">
        <f t="shared" si="12"/>
        <v>6101673.9100000001</v>
      </c>
      <c r="C130" s="30">
        <f t="shared" si="12"/>
        <v>6101673.9100000001</v>
      </c>
      <c r="D130" s="30">
        <f t="shared" si="12"/>
        <v>5080269.9800000004</v>
      </c>
      <c r="E130" s="31">
        <f t="shared" si="8"/>
        <v>3761369.75</v>
      </c>
      <c r="F130" s="31">
        <f t="shared" si="8"/>
        <v>3761369.75</v>
      </c>
      <c r="G130" s="31">
        <f t="shared" si="8"/>
        <v>2790206.75</v>
      </c>
      <c r="H130" s="36">
        <v>2336000</v>
      </c>
      <c r="I130" s="36">
        <v>2336000</v>
      </c>
      <c r="J130" s="33">
        <v>1752002</v>
      </c>
      <c r="K130" s="124"/>
      <c r="L130" s="34"/>
      <c r="M130" s="34"/>
      <c r="N130" s="34"/>
      <c r="O130" s="124"/>
      <c r="P130" s="36">
        <v>1425369.75</v>
      </c>
      <c r="Q130" s="36">
        <v>1425369.75</v>
      </c>
      <c r="R130" s="60">
        <v>1038204.75</v>
      </c>
      <c r="S130" s="124"/>
      <c r="T130" s="34"/>
      <c r="U130" s="34"/>
      <c r="V130" s="34"/>
      <c r="W130" s="124"/>
      <c r="X130" s="38">
        <f t="shared" si="9"/>
        <v>2202004.16</v>
      </c>
      <c r="Y130" s="38">
        <f t="shared" si="9"/>
        <v>2202004.16</v>
      </c>
      <c r="Z130" s="38">
        <f t="shared" si="9"/>
        <v>2202004.16</v>
      </c>
      <c r="AA130" s="32"/>
      <c r="AB130" s="33"/>
      <c r="AC130" s="33"/>
      <c r="AD130" s="124"/>
      <c r="AE130" s="34"/>
      <c r="AF130" s="33"/>
      <c r="AG130" s="33"/>
      <c r="AH130" s="124"/>
      <c r="AI130" s="33"/>
      <c r="AJ130" s="33"/>
      <c r="AK130" s="33"/>
      <c r="AL130" s="124"/>
      <c r="AM130" s="33"/>
      <c r="AN130" s="33"/>
      <c r="AO130" s="33"/>
      <c r="AP130" s="124"/>
      <c r="AQ130" s="34"/>
      <c r="AR130" s="34"/>
      <c r="AS130" s="34"/>
      <c r="AT130" s="124"/>
      <c r="AU130" s="33"/>
      <c r="AV130" s="33"/>
      <c r="AW130" s="33"/>
      <c r="AX130" s="124"/>
      <c r="AY130" s="34"/>
      <c r="AZ130" s="34"/>
      <c r="BA130" s="34"/>
      <c r="BB130" s="124"/>
      <c r="BC130" s="33"/>
      <c r="BD130" s="33"/>
      <c r="BE130" s="33"/>
      <c r="BF130" s="124"/>
      <c r="BG130" s="33"/>
      <c r="BH130" s="33"/>
      <c r="BI130" s="33"/>
      <c r="BJ130" s="124"/>
      <c r="BK130" s="34"/>
      <c r="BL130" s="34"/>
      <c r="BM130" s="34"/>
      <c r="BN130" s="124"/>
      <c r="BO130" s="33"/>
      <c r="BP130" s="33"/>
      <c r="BQ130" s="61"/>
      <c r="BR130" s="124"/>
      <c r="BS130" s="34"/>
      <c r="BT130" s="34"/>
      <c r="BU130" s="34"/>
      <c r="BV130" s="124"/>
      <c r="BW130" s="34"/>
      <c r="BX130" s="34"/>
      <c r="BY130" s="34"/>
      <c r="BZ130" s="124"/>
      <c r="CA130" s="34"/>
      <c r="CB130" s="34"/>
      <c r="CC130" s="34"/>
      <c r="CD130" s="124"/>
      <c r="CE130" s="33"/>
      <c r="CF130" s="33"/>
      <c r="CG130" s="33"/>
      <c r="CH130" s="124"/>
      <c r="CI130" s="33"/>
      <c r="CJ130" s="33"/>
      <c r="CK130" s="33"/>
      <c r="CL130" s="124"/>
      <c r="CM130" s="34"/>
      <c r="CN130" s="34"/>
      <c r="CO130" s="34"/>
      <c r="CP130" s="119"/>
      <c r="CQ130" s="34"/>
      <c r="CR130" s="34"/>
      <c r="CS130" s="34"/>
      <c r="CT130" s="119"/>
      <c r="CU130" s="34"/>
      <c r="CV130" s="33"/>
      <c r="CW130" s="33"/>
      <c r="CX130" s="124"/>
      <c r="CY130" s="41"/>
      <c r="CZ130" s="41"/>
      <c r="DA130" s="33"/>
      <c r="DB130" s="124"/>
      <c r="DC130" s="34"/>
      <c r="DD130" s="33"/>
      <c r="DE130" s="32"/>
      <c r="DF130" s="124"/>
      <c r="DG130" s="34"/>
      <c r="DH130" s="33"/>
      <c r="DI130" s="32"/>
      <c r="DJ130" s="124"/>
      <c r="DK130" s="34"/>
      <c r="DL130" s="33"/>
      <c r="DM130" s="32"/>
      <c r="DN130" s="124"/>
      <c r="DO130" s="33"/>
      <c r="DP130" s="33"/>
      <c r="DQ130" s="32"/>
      <c r="DR130" s="124"/>
      <c r="DS130" s="34"/>
      <c r="DT130" s="34"/>
      <c r="DU130" s="34"/>
      <c r="DV130" s="120"/>
      <c r="DW130" s="33"/>
      <c r="DX130" s="33"/>
      <c r="DY130" s="33"/>
      <c r="DZ130" s="124"/>
      <c r="EA130" s="33"/>
      <c r="EB130" s="33"/>
      <c r="EC130" s="33"/>
      <c r="ED130" s="124"/>
      <c r="EE130" s="33"/>
      <c r="EF130" s="33"/>
      <c r="EG130" s="33"/>
      <c r="EH130" s="124"/>
      <c r="EI130" s="32"/>
      <c r="EJ130" s="32"/>
      <c r="EK130" s="32"/>
      <c r="EL130" s="124"/>
      <c r="EM130" s="34"/>
      <c r="EN130" s="34"/>
      <c r="EO130" s="34"/>
      <c r="EP130" s="124"/>
      <c r="EQ130" s="34"/>
      <c r="ER130" s="34"/>
      <c r="ES130" s="34"/>
      <c r="ET130" s="120"/>
      <c r="EU130" s="33">
        <v>1998240.72</v>
      </c>
      <c r="EV130" s="33">
        <v>1998240.72</v>
      </c>
      <c r="EW130" s="33">
        <v>1998240.72</v>
      </c>
      <c r="EX130" s="124"/>
      <c r="EY130" s="34"/>
      <c r="EZ130" s="34"/>
      <c r="FA130" s="34"/>
      <c r="FB130" s="124"/>
      <c r="FC130" s="33"/>
      <c r="FD130" s="33"/>
      <c r="FE130" s="32"/>
      <c r="FF130" s="124"/>
      <c r="FG130" s="40"/>
      <c r="FH130" s="40"/>
      <c r="FI130" s="40"/>
      <c r="FJ130" s="124"/>
      <c r="FK130" s="40"/>
      <c r="FL130" s="40"/>
      <c r="FM130" s="40"/>
      <c r="FN130" s="124"/>
      <c r="FO130" s="33"/>
      <c r="FP130" s="33"/>
      <c r="FQ130" s="32"/>
      <c r="FR130" s="124"/>
      <c r="FS130" s="33"/>
      <c r="FT130" s="33"/>
      <c r="FU130" s="33"/>
      <c r="FV130" s="124"/>
      <c r="FW130" s="34"/>
      <c r="FX130" s="34"/>
      <c r="FY130" s="39"/>
      <c r="FZ130" s="124"/>
      <c r="GA130" s="33"/>
      <c r="GB130" s="33"/>
      <c r="GC130" s="32"/>
      <c r="GD130" s="124"/>
      <c r="GE130" s="32"/>
      <c r="GF130" s="32"/>
      <c r="GG130" s="32"/>
      <c r="GH130" s="124"/>
      <c r="GI130" s="32"/>
      <c r="GJ130" s="32"/>
      <c r="GK130" s="32"/>
      <c r="GL130" s="130"/>
      <c r="GM130" s="33"/>
      <c r="GN130" s="33"/>
      <c r="GO130" s="33"/>
      <c r="GP130" s="124"/>
      <c r="GQ130" s="40"/>
      <c r="GR130" s="37"/>
      <c r="GS130" s="32"/>
      <c r="GT130" s="124"/>
      <c r="GU130" s="45"/>
      <c r="GV130" s="46"/>
      <c r="GW130" s="32"/>
      <c r="GX130" s="130"/>
      <c r="GY130" s="33"/>
      <c r="GZ130" s="33"/>
      <c r="HA130" s="33"/>
      <c r="HB130" s="130"/>
      <c r="HC130" s="34">
        <v>53763.44</v>
      </c>
      <c r="HD130" s="34">
        <v>53763.44</v>
      </c>
      <c r="HE130" s="34">
        <v>53763.44</v>
      </c>
      <c r="HF130" s="124"/>
      <c r="HG130" s="33"/>
      <c r="HH130" s="33"/>
      <c r="HI130" s="33"/>
      <c r="HJ130" s="124"/>
      <c r="HK130" s="33"/>
      <c r="HL130" s="33"/>
      <c r="HM130" s="32"/>
      <c r="HN130" s="124"/>
      <c r="HO130" s="32"/>
      <c r="HP130" s="32"/>
      <c r="HQ130" s="32"/>
      <c r="HR130" s="124"/>
      <c r="HS130" s="34"/>
      <c r="HT130" s="33"/>
      <c r="HU130" s="32"/>
      <c r="HV130" s="124"/>
      <c r="HW130" s="34"/>
      <c r="HX130" s="34"/>
      <c r="HY130" s="34"/>
      <c r="HZ130" s="124"/>
      <c r="IA130" s="34"/>
      <c r="IB130" s="34"/>
      <c r="IC130" s="34"/>
      <c r="ID130" s="119"/>
      <c r="IE130" s="34"/>
      <c r="IF130" s="32"/>
      <c r="IG130" s="32"/>
      <c r="IH130" s="124"/>
      <c r="II130" s="34"/>
      <c r="IJ130" s="33"/>
      <c r="IK130" s="33"/>
      <c r="IL130" s="124"/>
      <c r="IM130" s="33"/>
      <c r="IN130" s="33"/>
      <c r="IO130" s="33"/>
      <c r="IP130" s="124"/>
      <c r="IQ130" s="45"/>
      <c r="IR130" s="46"/>
      <c r="IS130" s="33"/>
      <c r="IT130" s="127"/>
      <c r="IU130" s="33">
        <v>150000</v>
      </c>
      <c r="IV130" s="33">
        <v>150000</v>
      </c>
      <c r="IW130" s="33">
        <v>150000</v>
      </c>
      <c r="IX130" s="124"/>
      <c r="IY130" s="34"/>
      <c r="IZ130" s="33"/>
      <c r="JA130" s="33"/>
      <c r="JB130" s="127"/>
      <c r="JC130" s="34"/>
      <c r="JD130" s="34"/>
      <c r="JE130" s="34"/>
      <c r="JF130" s="124"/>
      <c r="JG130" s="34"/>
      <c r="JH130" s="34"/>
      <c r="JI130" s="33"/>
      <c r="JJ130" s="127"/>
      <c r="JK130" s="34"/>
      <c r="JL130" s="34"/>
      <c r="JM130" s="34"/>
      <c r="JN130" s="127"/>
      <c r="JO130" s="34"/>
      <c r="JP130" s="34"/>
      <c r="JQ130" s="34"/>
      <c r="JR130" s="119"/>
      <c r="JS130" s="33"/>
      <c r="JT130" s="33"/>
      <c r="JU130" s="33"/>
      <c r="JV130" s="127"/>
      <c r="JW130" s="34"/>
      <c r="JX130" s="33"/>
      <c r="JY130" s="33"/>
      <c r="JZ130" s="127"/>
      <c r="KA130" s="34"/>
      <c r="KB130" s="32"/>
      <c r="KC130" s="32"/>
      <c r="KD130" s="127"/>
      <c r="KE130" s="50"/>
      <c r="KF130" s="50"/>
      <c r="KG130" s="50"/>
      <c r="KH130" s="127"/>
      <c r="KI130" s="34"/>
      <c r="KJ130" s="34"/>
      <c r="KK130" s="34"/>
      <c r="KL130" s="127"/>
      <c r="KM130" s="34"/>
      <c r="KN130" s="36"/>
      <c r="KO130" s="32"/>
      <c r="KP130" s="127"/>
      <c r="KQ130" s="50"/>
      <c r="KR130" s="50"/>
      <c r="KS130" s="50"/>
      <c r="KT130" s="127"/>
      <c r="KU130" s="50"/>
      <c r="KV130" s="50"/>
      <c r="KW130" s="50"/>
      <c r="KX130" s="127"/>
      <c r="KY130" s="34"/>
      <c r="KZ130" s="34"/>
      <c r="LA130" s="33"/>
      <c r="LB130" s="127"/>
      <c r="LC130" s="34"/>
      <c r="LD130" s="39"/>
      <c r="LE130" s="34"/>
      <c r="LF130" s="127"/>
      <c r="LG130" s="34"/>
      <c r="LH130" s="34"/>
      <c r="LI130" s="33"/>
      <c r="LJ130" s="127"/>
      <c r="LK130" s="34"/>
      <c r="LL130" s="33"/>
      <c r="LM130" s="32"/>
      <c r="LN130" s="127"/>
      <c r="LO130" s="34"/>
      <c r="LP130" s="33"/>
      <c r="LQ130" s="33"/>
      <c r="LR130" s="127"/>
      <c r="LS130" s="50"/>
      <c r="LT130" s="50"/>
      <c r="LU130" s="50"/>
      <c r="LV130" s="127"/>
      <c r="LW130" s="50"/>
      <c r="LX130" s="50"/>
      <c r="LY130" s="50"/>
      <c r="LZ130" s="127"/>
      <c r="MA130" s="34"/>
      <c r="MB130" s="34"/>
      <c r="MC130" s="34"/>
      <c r="MD130" s="127"/>
      <c r="ME130" s="40"/>
      <c r="MF130" s="50"/>
      <c r="MG130" s="50"/>
      <c r="MH130" s="127"/>
      <c r="MI130" s="40"/>
      <c r="MJ130" s="50"/>
      <c r="MK130" s="50"/>
      <c r="ML130" s="127"/>
      <c r="MM130" s="34"/>
      <c r="MN130" s="34"/>
      <c r="MO130" s="34"/>
      <c r="MP130" s="127"/>
      <c r="MQ130" s="33"/>
      <c r="MR130" s="33"/>
      <c r="MS130" s="33"/>
      <c r="MT130" s="127"/>
      <c r="MU130" s="34"/>
      <c r="MV130" s="34"/>
      <c r="MW130" s="34"/>
      <c r="MX130" s="124"/>
      <c r="MY130" s="34"/>
      <c r="MZ130" s="33"/>
      <c r="NA130" s="33"/>
      <c r="NB130" s="124"/>
      <c r="NC130" s="52">
        <f t="shared" si="10"/>
        <v>138300</v>
      </c>
      <c r="ND130" s="52">
        <f t="shared" si="10"/>
        <v>138300</v>
      </c>
      <c r="NE130" s="52">
        <f t="shared" si="10"/>
        <v>88059.07</v>
      </c>
      <c r="NF130" s="53"/>
      <c r="NG130" s="33"/>
      <c r="NH130" s="33"/>
      <c r="NI130" s="127"/>
      <c r="NJ130" s="34"/>
      <c r="NK130" s="33"/>
      <c r="NL130" s="33"/>
      <c r="NM130" s="127"/>
      <c r="NN130" s="33"/>
      <c r="NO130" s="33"/>
      <c r="NP130" s="33"/>
      <c r="NQ130" s="127"/>
      <c r="NR130" s="34"/>
      <c r="NS130" s="34"/>
      <c r="NT130" s="34"/>
      <c r="NU130" s="127"/>
      <c r="NV130" s="34"/>
      <c r="NW130" s="33"/>
      <c r="NX130" s="33"/>
      <c r="NY130" s="127"/>
      <c r="NZ130" s="34"/>
      <c r="OA130" s="34"/>
      <c r="OB130" s="33"/>
      <c r="OC130" s="127"/>
      <c r="OD130" s="34"/>
      <c r="OE130" s="34"/>
      <c r="OF130" s="33"/>
      <c r="OG130" s="127"/>
      <c r="OH130" s="34"/>
      <c r="OI130" s="34"/>
      <c r="OJ130" s="33"/>
      <c r="OK130" s="127"/>
      <c r="OL130" s="34"/>
      <c r="OM130" s="34"/>
      <c r="ON130" s="32"/>
      <c r="OO130" s="127"/>
      <c r="OP130" s="34"/>
      <c r="OQ130" s="34"/>
      <c r="OR130" s="34"/>
      <c r="OS130" s="127"/>
      <c r="OT130" s="34"/>
      <c r="OU130" s="34"/>
      <c r="OV130" s="32"/>
      <c r="OW130" s="127"/>
      <c r="OX130" s="34"/>
      <c r="OY130" s="34"/>
      <c r="OZ130" s="33"/>
      <c r="PA130" s="127"/>
      <c r="PB130" s="34"/>
      <c r="PC130" s="34"/>
      <c r="PD130" s="33"/>
      <c r="PE130" s="127"/>
      <c r="PF130" s="34"/>
      <c r="PG130" s="34"/>
      <c r="PH130" s="33"/>
      <c r="PI130" s="127"/>
      <c r="PJ130" s="34"/>
      <c r="PK130" s="33"/>
      <c r="PL130" s="32"/>
      <c r="PM130" s="127"/>
      <c r="PN130" s="34"/>
      <c r="PO130" s="33"/>
      <c r="PP130" s="33"/>
      <c r="PQ130" s="127"/>
      <c r="PR130" s="34">
        <v>138300</v>
      </c>
      <c r="PS130" s="34">
        <v>138300</v>
      </c>
      <c r="PT130" s="34">
        <v>88059.07</v>
      </c>
      <c r="PU130" s="127"/>
      <c r="PV130" s="34"/>
      <c r="PW130" s="34"/>
      <c r="PX130" s="33"/>
      <c r="PY130" s="124"/>
      <c r="PZ130" s="55">
        <f t="shared" si="11"/>
        <v>0</v>
      </c>
      <c r="QA130" s="55">
        <f t="shared" si="11"/>
        <v>0</v>
      </c>
      <c r="QB130" s="55">
        <f t="shared" si="11"/>
        <v>0</v>
      </c>
      <c r="QC130" s="53"/>
      <c r="QD130" s="53"/>
      <c r="QE130" s="32"/>
      <c r="QF130" s="127"/>
      <c r="QG130" s="34"/>
      <c r="QH130" s="34"/>
      <c r="QI130" s="34"/>
      <c r="QJ130" s="124"/>
      <c r="QK130" s="56"/>
      <c r="QL130" s="63"/>
      <c r="QM130" s="32"/>
      <c r="QN130" s="127"/>
      <c r="QO130" s="50"/>
      <c r="QP130" s="50"/>
      <c r="QQ130" s="50"/>
      <c r="QR130" s="120"/>
      <c r="QS130" s="34"/>
      <c r="QT130" s="34"/>
      <c r="QU130" s="34"/>
      <c r="QV130" s="124"/>
      <c r="QW130" s="34"/>
      <c r="QX130" s="34"/>
      <c r="QY130" s="32"/>
      <c r="QZ130" s="124"/>
      <c r="RA130" s="53"/>
      <c r="RB130" s="53"/>
      <c r="RC130" s="53"/>
      <c r="RD130" s="120"/>
      <c r="RE130" s="40"/>
      <c r="RF130" s="40"/>
      <c r="RG130" s="40"/>
      <c r="RH130" s="120"/>
      <c r="RI130" s="40"/>
      <c r="RJ130" s="40"/>
      <c r="RK130" s="40"/>
      <c r="RL130" s="120"/>
      <c r="RM130" s="40"/>
      <c r="RN130" s="33"/>
      <c r="RO130" s="32"/>
      <c r="RP130" s="124"/>
      <c r="RQ130" s="34"/>
      <c r="RR130" s="34"/>
      <c r="RS130" s="32"/>
      <c r="RT130" s="124"/>
      <c r="RU130" s="40"/>
      <c r="RV130" s="40"/>
      <c r="RW130" s="40"/>
      <c r="RX130" s="120"/>
      <c r="RY130" s="40"/>
      <c r="RZ130" s="40"/>
      <c r="SA130" s="32"/>
      <c r="SB130" s="124"/>
      <c r="SC130" s="40"/>
      <c r="SD130" s="40"/>
      <c r="SE130" s="32"/>
      <c r="SF130" s="124"/>
      <c r="SG130" s="40"/>
      <c r="SH130" s="40"/>
      <c r="SI130" s="32"/>
      <c r="SJ130" s="119"/>
      <c r="SK130" s="58"/>
      <c r="SL130" s="58"/>
      <c r="SM130" s="58"/>
      <c r="SN130" s="59"/>
      <c r="SO130" s="59"/>
      <c r="SP130" s="58"/>
      <c r="SQ130" s="58"/>
      <c r="SR130" s="58"/>
      <c r="SS130" s="58"/>
      <c r="ST130" s="58"/>
      <c r="SU130" s="58"/>
      <c r="SV130" s="58"/>
      <c r="SW130" s="58"/>
      <c r="SX130" s="58"/>
      <c r="SY130" s="58"/>
      <c r="SZ130" s="58"/>
      <c r="TA130" s="58"/>
      <c r="TB130" s="58"/>
      <c r="TC130" s="58"/>
      <c r="TD130" s="59"/>
      <c r="TE130" s="28"/>
      <c r="TF130" s="28"/>
      <c r="TG130" s="28"/>
      <c r="TH130" s="28"/>
      <c r="TI130" s="28"/>
      <c r="TJ130" s="28"/>
      <c r="TK130" s="28"/>
      <c r="TL130" s="28"/>
      <c r="TM130" s="28"/>
      <c r="TN130" s="28"/>
      <c r="TO130" s="28"/>
      <c r="TP130" s="28"/>
      <c r="TQ130" s="28"/>
      <c r="TR130" s="28"/>
      <c r="TS130" s="28"/>
      <c r="TT130" s="28"/>
      <c r="TU130" s="28"/>
      <c r="TV130" s="28"/>
      <c r="TW130" s="28"/>
      <c r="TX130" s="28"/>
      <c r="TY130" s="28"/>
      <c r="TZ130" s="28"/>
      <c r="UA130" s="28"/>
      <c r="UB130" s="28"/>
      <c r="UC130" s="28"/>
      <c r="UD130" s="28"/>
      <c r="UE130" s="28"/>
      <c r="UF130" s="28"/>
      <c r="UG130" s="28"/>
      <c r="UH130" s="28"/>
      <c r="UI130" s="28"/>
      <c r="UJ130" s="28"/>
      <c r="UK130" s="28"/>
      <c r="UL130" s="28"/>
      <c r="UM130" s="28"/>
      <c r="UN130" s="28"/>
      <c r="UO130" s="28"/>
      <c r="UP130" s="28"/>
      <c r="UQ130" s="28"/>
      <c r="UR130" s="28"/>
      <c r="US130" s="28"/>
      <c r="UT130" s="28"/>
      <c r="UU130" s="28"/>
      <c r="UV130" s="28"/>
      <c r="UW130" s="28"/>
      <c r="UX130" s="28"/>
      <c r="UY130" s="28"/>
      <c r="UZ130" s="28"/>
      <c r="VA130" s="28"/>
      <c r="VB130" s="28"/>
      <c r="VC130" s="28"/>
      <c r="VD130" s="28"/>
      <c r="VE130" s="28"/>
      <c r="VF130" s="28"/>
      <c r="VG130" s="28"/>
      <c r="VH130" s="28"/>
      <c r="VI130" s="28"/>
      <c r="VJ130" s="28"/>
      <c r="VK130" s="28"/>
      <c r="VL130" s="28"/>
      <c r="VM130" s="28"/>
      <c r="VN130" s="28"/>
      <c r="VO130" s="28"/>
      <c r="VP130" s="28"/>
      <c r="VQ130" s="28"/>
      <c r="VR130" s="28"/>
      <c r="VS130" s="28"/>
      <c r="VT130" s="28"/>
      <c r="VU130" s="28"/>
      <c r="VV130" s="28"/>
      <c r="VW130" s="28"/>
      <c r="VX130" s="28"/>
      <c r="VY130" s="28"/>
      <c r="VZ130" s="28"/>
      <c r="WA130" s="28"/>
      <c r="WB130" s="28"/>
      <c r="WC130" s="28"/>
      <c r="WD130" s="28"/>
      <c r="WE130" s="28"/>
      <c r="WF130" s="28"/>
      <c r="WG130" s="28"/>
      <c r="WH130" s="5"/>
      <c r="WI130" s="5"/>
      <c r="WJ130" s="5"/>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row>
    <row r="131" spans="1:909" x14ac:dyDescent="0.25">
      <c r="A131" s="29" t="s">
        <v>486</v>
      </c>
      <c r="B131" s="30">
        <f t="shared" si="12"/>
        <v>4909440.2699999996</v>
      </c>
      <c r="C131" s="30">
        <f t="shared" si="12"/>
        <v>4909440.2699999996</v>
      </c>
      <c r="D131" s="30">
        <f t="shared" si="12"/>
        <v>3668387.81</v>
      </c>
      <c r="E131" s="31">
        <f t="shared" si="8"/>
        <v>4641140.2699999996</v>
      </c>
      <c r="F131" s="31">
        <f t="shared" si="8"/>
        <v>4641140.2699999996</v>
      </c>
      <c r="G131" s="31">
        <f t="shared" si="8"/>
        <v>3447311.27</v>
      </c>
      <c r="H131" s="36">
        <v>3795200</v>
      </c>
      <c r="I131" s="36">
        <v>3795200</v>
      </c>
      <c r="J131" s="33">
        <v>2846402</v>
      </c>
      <c r="K131" s="124"/>
      <c r="L131" s="34"/>
      <c r="M131" s="34"/>
      <c r="N131" s="34"/>
      <c r="O131" s="124"/>
      <c r="P131" s="36">
        <v>845940.27</v>
      </c>
      <c r="Q131" s="36">
        <v>845940.27</v>
      </c>
      <c r="R131" s="60">
        <v>600909.27</v>
      </c>
      <c r="S131" s="124"/>
      <c r="T131" s="34"/>
      <c r="U131" s="34"/>
      <c r="V131" s="34"/>
      <c r="W131" s="124"/>
      <c r="X131" s="38">
        <f t="shared" si="9"/>
        <v>130000</v>
      </c>
      <c r="Y131" s="38">
        <f t="shared" si="9"/>
        <v>130000</v>
      </c>
      <c r="Z131" s="38">
        <f t="shared" si="9"/>
        <v>130000</v>
      </c>
      <c r="AA131" s="32"/>
      <c r="AB131" s="33"/>
      <c r="AC131" s="33"/>
      <c r="AD131" s="124"/>
      <c r="AE131" s="34"/>
      <c r="AF131" s="33"/>
      <c r="AG131" s="33"/>
      <c r="AH131" s="124"/>
      <c r="AI131" s="33"/>
      <c r="AJ131" s="33"/>
      <c r="AK131" s="33"/>
      <c r="AL131" s="124"/>
      <c r="AM131" s="33"/>
      <c r="AN131" s="33"/>
      <c r="AO131" s="33"/>
      <c r="AP131" s="124"/>
      <c r="AQ131" s="34"/>
      <c r="AR131" s="34"/>
      <c r="AS131" s="34"/>
      <c r="AT131" s="124"/>
      <c r="AU131" s="33"/>
      <c r="AV131" s="33"/>
      <c r="AW131" s="33"/>
      <c r="AX131" s="124"/>
      <c r="AY131" s="34"/>
      <c r="AZ131" s="34"/>
      <c r="BA131" s="34"/>
      <c r="BB131" s="124"/>
      <c r="BC131" s="33"/>
      <c r="BD131" s="33"/>
      <c r="BE131" s="33"/>
      <c r="BF131" s="124"/>
      <c r="BG131" s="33"/>
      <c r="BH131" s="33"/>
      <c r="BI131" s="33"/>
      <c r="BJ131" s="124"/>
      <c r="BK131" s="34"/>
      <c r="BL131" s="34"/>
      <c r="BM131" s="34"/>
      <c r="BN131" s="124"/>
      <c r="BO131" s="33"/>
      <c r="BP131" s="33"/>
      <c r="BQ131" s="61"/>
      <c r="BR131" s="124"/>
      <c r="BS131" s="34"/>
      <c r="BT131" s="34"/>
      <c r="BU131" s="34"/>
      <c r="BV131" s="124"/>
      <c r="BW131" s="34"/>
      <c r="BX131" s="34"/>
      <c r="BY131" s="34"/>
      <c r="BZ131" s="124"/>
      <c r="CA131" s="34"/>
      <c r="CB131" s="34"/>
      <c r="CC131" s="34"/>
      <c r="CD131" s="124"/>
      <c r="CE131" s="33"/>
      <c r="CF131" s="33"/>
      <c r="CG131" s="33"/>
      <c r="CH131" s="124"/>
      <c r="CI131" s="33"/>
      <c r="CJ131" s="33"/>
      <c r="CK131" s="33"/>
      <c r="CL131" s="124"/>
      <c r="CM131" s="34"/>
      <c r="CN131" s="34"/>
      <c r="CO131" s="34"/>
      <c r="CP131" s="119"/>
      <c r="CQ131" s="34"/>
      <c r="CR131" s="34"/>
      <c r="CS131" s="34"/>
      <c r="CT131" s="119"/>
      <c r="CU131" s="34"/>
      <c r="CV131" s="33"/>
      <c r="CW131" s="33"/>
      <c r="CX131" s="124"/>
      <c r="CY131" s="41"/>
      <c r="CZ131" s="41"/>
      <c r="DA131" s="33"/>
      <c r="DB131" s="124"/>
      <c r="DC131" s="34"/>
      <c r="DD131" s="33"/>
      <c r="DE131" s="32"/>
      <c r="DF131" s="124"/>
      <c r="DG131" s="34"/>
      <c r="DH131" s="33"/>
      <c r="DI131" s="32"/>
      <c r="DJ131" s="124"/>
      <c r="DK131" s="34"/>
      <c r="DL131" s="33"/>
      <c r="DM131" s="32"/>
      <c r="DN131" s="124"/>
      <c r="DO131" s="33"/>
      <c r="DP131" s="33"/>
      <c r="DQ131" s="32"/>
      <c r="DR131" s="124"/>
      <c r="DS131" s="34"/>
      <c r="DT131" s="34"/>
      <c r="DU131" s="34"/>
      <c r="DV131" s="120"/>
      <c r="DW131" s="33"/>
      <c r="DX131" s="33"/>
      <c r="DY131" s="33"/>
      <c r="DZ131" s="124"/>
      <c r="EA131" s="33"/>
      <c r="EB131" s="33"/>
      <c r="EC131" s="33"/>
      <c r="ED131" s="124"/>
      <c r="EE131" s="33"/>
      <c r="EF131" s="33"/>
      <c r="EG131" s="33"/>
      <c r="EH131" s="124"/>
      <c r="EI131" s="32"/>
      <c r="EJ131" s="32"/>
      <c r="EK131" s="32"/>
      <c r="EL131" s="124"/>
      <c r="EM131" s="34"/>
      <c r="EN131" s="34"/>
      <c r="EO131" s="34"/>
      <c r="EP131" s="124"/>
      <c r="EQ131" s="34"/>
      <c r="ER131" s="34"/>
      <c r="ES131" s="34"/>
      <c r="ET131" s="120"/>
      <c r="EU131" s="33"/>
      <c r="EV131" s="33"/>
      <c r="EW131" s="33"/>
      <c r="EX131" s="124"/>
      <c r="EY131" s="34"/>
      <c r="EZ131" s="34"/>
      <c r="FA131" s="34"/>
      <c r="FB131" s="124"/>
      <c r="FC131" s="33"/>
      <c r="FD131" s="33"/>
      <c r="FE131" s="32"/>
      <c r="FF131" s="124"/>
      <c r="FG131" s="40"/>
      <c r="FH131" s="40"/>
      <c r="FI131" s="40"/>
      <c r="FJ131" s="124"/>
      <c r="FK131" s="40"/>
      <c r="FL131" s="40"/>
      <c r="FM131" s="40"/>
      <c r="FN131" s="124"/>
      <c r="FO131" s="33"/>
      <c r="FP131" s="33"/>
      <c r="FQ131" s="32"/>
      <c r="FR131" s="124"/>
      <c r="FS131" s="33"/>
      <c r="FT131" s="33"/>
      <c r="FU131" s="33"/>
      <c r="FV131" s="124"/>
      <c r="FW131" s="34"/>
      <c r="FX131" s="34"/>
      <c r="FY131" s="39"/>
      <c r="FZ131" s="124"/>
      <c r="GA131" s="33"/>
      <c r="GB131" s="33"/>
      <c r="GC131" s="32"/>
      <c r="GD131" s="124"/>
      <c r="GE131" s="32"/>
      <c r="GF131" s="32"/>
      <c r="GG131" s="32"/>
      <c r="GH131" s="124"/>
      <c r="GI131" s="32"/>
      <c r="GJ131" s="32"/>
      <c r="GK131" s="32"/>
      <c r="GL131" s="130"/>
      <c r="GM131" s="33"/>
      <c r="GN131" s="33"/>
      <c r="GO131" s="33"/>
      <c r="GP131" s="124"/>
      <c r="GQ131" s="40"/>
      <c r="GR131" s="37"/>
      <c r="GS131" s="32"/>
      <c r="GT131" s="124"/>
      <c r="GU131" s="45"/>
      <c r="GV131" s="46"/>
      <c r="GW131" s="32"/>
      <c r="GX131" s="130"/>
      <c r="GY131" s="33"/>
      <c r="GZ131" s="33"/>
      <c r="HA131" s="33"/>
      <c r="HB131" s="130"/>
      <c r="HC131" s="34"/>
      <c r="HD131" s="34"/>
      <c r="HE131" s="34"/>
      <c r="HF131" s="124"/>
      <c r="HG131" s="33"/>
      <c r="HH131" s="33"/>
      <c r="HI131" s="33"/>
      <c r="HJ131" s="124"/>
      <c r="HK131" s="33"/>
      <c r="HL131" s="33"/>
      <c r="HM131" s="32"/>
      <c r="HN131" s="124"/>
      <c r="HO131" s="32"/>
      <c r="HP131" s="32"/>
      <c r="HQ131" s="32"/>
      <c r="HR131" s="124"/>
      <c r="HS131" s="34"/>
      <c r="HT131" s="33"/>
      <c r="HU131" s="32"/>
      <c r="HV131" s="124"/>
      <c r="HW131" s="34"/>
      <c r="HX131" s="34"/>
      <c r="HY131" s="34"/>
      <c r="HZ131" s="124"/>
      <c r="IA131" s="34"/>
      <c r="IB131" s="34"/>
      <c r="IC131" s="34"/>
      <c r="ID131" s="119"/>
      <c r="IE131" s="34"/>
      <c r="IF131" s="32"/>
      <c r="IG131" s="32"/>
      <c r="IH131" s="124"/>
      <c r="II131" s="34"/>
      <c r="IJ131" s="33"/>
      <c r="IK131" s="33"/>
      <c r="IL131" s="124"/>
      <c r="IM131" s="33"/>
      <c r="IN131" s="33"/>
      <c r="IO131" s="33"/>
      <c r="IP131" s="124"/>
      <c r="IQ131" s="45"/>
      <c r="IR131" s="46"/>
      <c r="IS131" s="33"/>
      <c r="IT131" s="127"/>
      <c r="IU131" s="33">
        <v>130000</v>
      </c>
      <c r="IV131" s="33">
        <v>130000</v>
      </c>
      <c r="IW131" s="33">
        <v>130000</v>
      </c>
      <c r="IX131" s="124"/>
      <c r="IY131" s="34"/>
      <c r="IZ131" s="33"/>
      <c r="JA131" s="33"/>
      <c r="JB131" s="127"/>
      <c r="JC131" s="34"/>
      <c r="JD131" s="34"/>
      <c r="JE131" s="34"/>
      <c r="JF131" s="124"/>
      <c r="JG131" s="34"/>
      <c r="JH131" s="34"/>
      <c r="JI131" s="33"/>
      <c r="JJ131" s="127"/>
      <c r="JK131" s="34"/>
      <c r="JL131" s="34"/>
      <c r="JM131" s="34"/>
      <c r="JN131" s="127"/>
      <c r="JO131" s="34"/>
      <c r="JP131" s="34"/>
      <c r="JQ131" s="34"/>
      <c r="JR131" s="119"/>
      <c r="JS131" s="33"/>
      <c r="JT131" s="33"/>
      <c r="JU131" s="33"/>
      <c r="JV131" s="127"/>
      <c r="JW131" s="34"/>
      <c r="JX131" s="33"/>
      <c r="JY131" s="33"/>
      <c r="JZ131" s="127"/>
      <c r="KA131" s="34"/>
      <c r="KB131" s="32"/>
      <c r="KC131" s="32"/>
      <c r="KD131" s="127"/>
      <c r="KE131" s="50"/>
      <c r="KF131" s="50"/>
      <c r="KG131" s="50"/>
      <c r="KH131" s="127"/>
      <c r="KI131" s="34"/>
      <c r="KJ131" s="34"/>
      <c r="KK131" s="34"/>
      <c r="KL131" s="127"/>
      <c r="KM131" s="34"/>
      <c r="KN131" s="36"/>
      <c r="KO131" s="32"/>
      <c r="KP131" s="127"/>
      <c r="KQ131" s="50"/>
      <c r="KR131" s="50"/>
      <c r="KS131" s="50"/>
      <c r="KT131" s="127"/>
      <c r="KU131" s="50"/>
      <c r="KV131" s="50"/>
      <c r="KW131" s="50"/>
      <c r="KX131" s="127"/>
      <c r="KY131" s="34"/>
      <c r="KZ131" s="34"/>
      <c r="LA131" s="33"/>
      <c r="LB131" s="127"/>
      <c r="LC131" s="34"/>
      <c r="LD131" s="39"/>
      <c r="LE131" s="34"/>
      <c r="LF131" s="127"/>
      <c r="LG131" s="34"/>
      <c r="LH131" s="34"/>
      <c r="LI131" s="33"/>
      <c r="LJ131" s="127"/>
      <c r="LK131" s="34"/>
      <c r="LL131" s="33"/>
      <c r="LM131" s="32"/>
      <c r="LN131" s="127"/>
      <c r="LO131" s="34"/>
      <c r="LP131" s="33"/>
      <c r="LQ131" s="33"/>
      <c r="LR131" s="127"/>
      <c r="LS131" s="50"/>
      <c r="LT131" s="50"/>
      <c r="LU131" s="50"/>
      <c r="LV131" s="127"/>
      <c r="LW131" s="50"/>
      <c r="LX131" s="50"/>
      <c r="LY131" s="50"/>
      <c r="LZ131" s="127"/>
      <c r="MA131" s="34"/>
      <c r="MB131" s="34"/>
      <c r="MC131" s="34"/>
      <c r="MD131" s="127"/>
      <c r="ME131" s="40"/>
      <c r="MF131" s="50"/>
      <c r="MG131" s="50"/>
      <c r="MH131" s="127"/>
      <c r="MI131" s="40"/>
      <c r="MJ131" s="50"/>
      <c r="MK131" s="50"/>
      <c r="ML131" s="127"/>
      <c r="MM131" s="34"/>
      <c r="MN131" s="34"/>
      <c r="MO131" s="34"/>
      <c r="MP131" s="127"/>
      <c r="MQ131" s="33"/>
      <c r="MR131" s="33"/>
      <c r="MS131" s="33"/>
      <c r="MT131" s="127"/>
      <c r="MU131" s="34"/>
      <c r="MV131" s="34"/>
      <c r="MW131" s="34"/>
      <c r="MX131" s="124"/>
      <c r="MY131" s="34"/>
      <c r="MZ131" s="33"/>
      <c r="NA131" s="33"/>
      <c r="NB131" s="124"/>
      <c r="NC131" s="52">
        <f t="shared" si="10"/>
        <v>138300</v>
      </c>
      <c r="ND131" s="52">
        <f t="shared" si="10"/>
        <v>138300</v>
      </c>
      <c r="NE131" s="52">
        <f t="shared" si="10"/>
        <v>91076.54</v>
      </c>
      <c r="NF131" s="53"/>
      <c r="NG131" s="33"/>
      <c r="NH131" s="33"/>
      <c r="NI131" s="127"/>
      <c r="NJ131" s="34"/>
      <c r="NK131" s="33"/>
      <c r="NL131" s="33"/>
      <c r="NM131" s="127"/>
      <c r="NN131" s="33"/>
      <c r="NO131" s="33"/>
      <c r="NP131" s="33"/>
      <c r="NQ131" s="127"/>
      <c r="NR131" s="34"/>
      <c r="NS131" s="34"/>
      <c r="NT131" s="34"/>
      <c r="NU131" s="127"/>
      <c r="NV131" s="34"/>
      <c r="NW131" s="33"/>
      <c r="NX131" s="33"/>
      <c r="NY131" s="127"/>
      <c r="NZ131" s="34"/>
      <c r="OA131" s="34"/>
      <c r="OB131" s="33"/>
      <c r="OC131" s="127"/>
      <c r="OD131" s="34"/>
      <c r="OE131" s="34"/>
      <c r="OF131" s="33"/>
      <c r="OG131" s="127"/>
      <c r="OH131" s="34"/>
      <c r="OI131" s="34"/>
      <c r="OJ131" s="33"/>
      <c r="OK131" s="127"/>
      <c r="OL131" s="34"/>
      <c r="OM131" s="34"/>
      <c r="ON131" s="32"/>
      <c r="OO131" s="127"/>
      <c r="OP131" s="34"/>
      <c r="OQ131" s="34"/>
      <c r="OR131" s="34"/>
      <c r="OS131" s="127"/>
      <c r="OT131" s="34"/>
      <c r="OU131" s="34"/>
      <c r="OV131" s="32"/>
      <c r="OW131" s="127"/>
      <c r="OX131" s="34"/>
      <c r="OY131" s="34"/>
      <c r="OZ131" s="33"/>
      <c r="PA131" s="127"/>
      <c r="PB131" s="34"/>
      <c r="PC131" s="34"/>
      <c r="PD131" s="33"/>
      <c r="PE131" s="127"/>
      <c r="PF131" s="34"/>
      <c r="PG131" s="34"/>
      <c r="PH131" s="33"/>
      <c r="PI131" s="127"/>
      <c r="PJ131" s="34"/>
      <c r="PK131" s="33"/>
      <c r="PL131" s="32"/>
      <c r="PM131" s="127"/>
      <c r="PN131" s="34"/>
      <c r="PO131" s="33"/>
      <c r="PP131" s="33"/>
      <c r="PQ131" s="127"/>
      <c r="PR131" s="34">
        <v>138300</v>
      </c>
      <c r="PS131" s="34">
        <v>138300</v>
      </c>
      <c r="PT131" s="34">
        <v>91076.54</v>
      </c>
      <c r="PU131" s="127"/>
      <c r="PV131" s="34"/>
      <c r="PW131" s="34"/>
      <c r="PX131" s="33"/>
      <c r="PY131" s="124"/>
      <c r="PZ131" s="55">
        <f t="shared" si="11"/>
        <v>0</v>
      </c>
      <c r="QA131" s="55">
        <f t="shared" si="11"/>
        <v>0</v>
      </c>
      <c r="QB131" s="55">
        <f t="shared" si="11"/>
        <v>0</v>
      </c>
      <c r="QC131" s="53"/>
      <c r="QD131" s="53"/>
      <c r="QE131" s="32"/>
      <c r="QF131" s="127"/>
      <c r="QG131" s="34"/>
      <c r="QH131" s="34"/>
      <c r="QI131" s="34"/>
      <c r="QJ131" s="124"/>
      <c r="QK131" s="56"/>
      <c r="QL131" s="63"/>
      <c r="QM131" s="32"/>
      <c r="QN131" s="127"/>
      <c r="QO131" s="50"/>
      <c r="QP131" s="50"/>
      <c r="QQ131" s="50"/>
      <c r="QR131" s="120"/>
      <c r="QS131" s="34"/>
      <c r="QT131" s="34"/>
      <c r="QU131" s="34"/>
      <c r="QV131" s="124"/>
      <c r="QW131" s="34"/>
      <c r="QX131" s="34"/>
      <c r="QY131" s="32"/>
      <c r="QZ131" s="124"/>
      <c r="RA131" s="53"/>
      <c r="RB131" s="53"/>
      <c r="RC131" s="53"/>
      <c r="RD131" s="120"/>
      <c r="RE131" s="40"/>
      <c r="RF131" s="40"/>
      <c r="RG131" s="40"/>
      <c r="RH131" s="120"/>
      <c r="RI131" s="40"/>
      <c r="RJ131" s="40"/>
      <c r="RK131" s="40"/>
      <c r="RL131" s="120"/>
      <c r="RM131" s="40"/>
      <c r="RN131" s="33"/>
      <c r="RO131" s="32"/>
      <c r="RP131" s="124"/>
      <c r="RQ131" s="34"/>
      <c r="RR131" s="34"/>
      <c r="RS131" s="32"/>
      <c r="RT131" s="124"/>
      <c r="RU131" s="40"/>
      <c r="RV131" s="40"/>
      <c r="RW131" s="40"/>
      <c r="RX131" s="120"/>
      <c r="RY131" s="40"/>
      <c r="RZ131" s="40"/>
      <c r="SA131" s="32"/>
      <c r="SB131" s="124"/>
      <c r="SC131" s="40"/>
      <c r="SD131" s="40"/>
      <c r="SE131" s="32"/>
      <c r="SF131" s="124"/>
      <c r="SG131" s="40"/>
      <c r="SH131" s="40"/>
      <c r="SI131" s="32"/>
      <c r="SJ131" s="119"/>
      <c r="SK131" s="58"/>
      <c r="SL131" s="58"/>
      <c r="SM131" s="58"/>
      <c r="SN131" s="59"/>
      <c r="SO131" s="59"/>
      <c r="SP131" s="58"/>
      <c r="SQ131" s="58"/>
      <c r="SR131" s="58"/>
      <c r="SS131" s="58"/>
      <c r="ST131" s="58"/>
      <c r="SU131" s="58"/>
      <c r="SV131" s="58"/>
      <c r="SW131" s="58"/>
      <c r="SX131" s="58"/>
      <c r="SY131" s="58"/>
      <c r="SZ131" s="58"/>
      <c r="TA131" s="58"/>
      <c r="TB131" s="58"/>
      <c r="TC131" s="58"/>
      <c r="TD131" s="59"/>
      <c r="TE131" s="28"/>
      <c r="TF131" s="28"/>
      <c r="TG131" s="28"/>
      <c r="TH131" s="28"/>
      <c r="TI131" s="28"/>
      <c r="TJ131" s="28"/>
      <c r="TK131" s="28"/>
      <c r="TL131" s="28"/>
      <c r="TM131" s="28"/>
      <c r="TN131" s="28"/>
      <c r="TO131" s="28"/>
      <c r="TP131" s="28"/>
      <c r="TQ131" s="28"/>
      <c r="TR131" s="28"/>
      <c r="TS131" s="28"/>
      <c r="TT131" s="28"/>
      <c r="TU131" s="28"/>
      <c r="TV131" s="28"/>
      <c r="TW131" s="28"/>
      <c r="TX131" s="28"/>
      <c r="TY131" s="28"/>
      <c r="TZ131" s="28"/>
      <c r="UA131" s="28"/>
      <c r="UB131" s="28"/>
      <c r="UC131" s="28"/>
      <c r="UD131" s="28"/>
      <c r="UE131" s="28"/>
      <c r="UF131" s="28"/>
      <c r="UG131" s="28"/>
      <c r="UH131" s="28"/>
      <c r="UI131" s="28"/>
      <c r="UJ131" s="28"/>
      <c r="UK131" s="28"/>
      <c r="UL131" s="28"/>
      <c r="UM131" s="28"/>
      <c r="UN131" s="28"/>
      <c r="UO131" s="28"/>
      <c r="UP131" s="28"/>
      <c r="UQ131" s="28"/>
      <c r="UR131" s="28"/>
      <c r="US131" s="28"/>
      <c r="UT131" s="28"/>
      <c r="UU131" s="28"/>
      <c r="UV131" s="28"/>
      <c r="UW131" s="28"/>
      <c r="UX131" s="28"/>
      <c r="UY131" s="28"/>
      <c r="UZ131" s="28"/>
      <c r="VA131" s="28"/>
      <c r="VB131" s="28"/>
      <c r="VC131" s="28"/>
      <c r="VD131" s="28"/>
      <c r="VE131" s="28"/>
      <c r="VF131" s="28"/>
      <c r="VG131" s="28"/>
      <c r="VH131" s="28"/>
      <c r="VI131" s="28"/>
      <c r="VJ131" s="28"/>
      <c r="VK131" s="28"/>
      <c r="VL131" s="28"/>
      <c r="VM131" s="28"/>
      <c r="VN131" s="28"/>
      <c r="VO131" s="28"/>
      <c r="VP131" s="28"/>
      <c r="VQ131" s="28"/>
      <c r="VR131" s="28"/>
      <c r="VS131" s="28"/>
      <c r="VT131" s="28"/>
      <c r="VU131" s="28"/>
      <c r="VV131" s="28"/>
      <c r="VW131" s="28"/>
      <c r="VX131" s="28"/>
      <c r="VY131" s="28"/>
      <c r="VZ131" s="28"/>
      <c r="WA131" s="28"/>
      <c r="WB131" s="28"/>
      <c r="WC131" s="28"/>
      <c r="WD131" s="28"/>
      <c r="WE131" s="28"/>
      <c r="WF131" s="28"/>
      <c r="WG131" s="28"/>
      <c r="WH131" s="5"/>
      <c r="WI131" s="5"/>
      <c r="WJ131" s="5"/>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row>
    <row r="132" spans="1:909" x14ac:dyDescent="0.25">
      <c r="A132" s="17" t="s">
        <v>487</v>
      </c>
      <c r="B132" s="30">
        <f t="shared" si="12"/>
        <v>597541012.06000006</v>
      </c>
      <c r="C132" s="30">
        <f t="shared" si="12"/>
        <v>641711137.35000002</v>
      </c>
      <c r="D132" s="30">
        <f t="shared" si="12"/>
        <v>374544409.23999995</v>
      </c>
      <c r="E132" s="31">
        <f t="shared" si="8"/>
        <v>221291975.44</v>
      </c>
      <c r="F132" s="31">
        <f t="shared" si="8"/>
        <v>221291975.44</v>
      </c>
      <c r="G132" s="31">
        <f t="shared" si="8"/>
        <v>165185900.44</v>
      </c>
      <c r="H132" s="36">
        <v>171814300</v>
      </c>
      <c r="I132" s="36">
        <v>171814300</v>
      </c>
      <c r="J132" s="33">
        <v>128860726</v>
      </c>
      <c r="K132" s="124"/>
      <c r="L132" s="34"/>
      <c r="M132" s="34"/>
      <c r="N132" s="34"/>
      <c r="O132" s="124"/>
      <c r="P132" s="36">
        <v>49477675.439999998</v>
      </c>
      <c r="Q132" s="36">
        <v>49477675.439999998</v>
      </c>
      <c r="R132" s="60">
        <v>36325174.439999998</v>
      </c>
      <c r="S132" s="124"/>
      <c r="T132" s="34"/>
      <c r="U132" s="34"/>
      <c r="V132" s="34"/>
      <c r="W132" s="124"/>
      <c r="X132" s="38">
        <f t="shared" si="9"/>
        <v>173258059.44999999</v>
      </c>
      <c r="Y132" s="38">
        <f t="shared" si="9"/>
        <v>217428184.74000001</v>
      </c>
      <c r="Z132" s="38">
        <f t="shared" si="9"/>
        <v>53785216.979999989</v>
      </c>
      <c r="AA132" s="32"/>
      <c r="AB132" s="33"/>
      <c r="AC132" s="33"/>
      <c r="AD132" s="124"/>
      <c r="AE132" s="34"/>
      <c r="AF132" s="33"/>
      <c r="AG132" s="33"/>
      <c r="AH132" s="124"/>
      <c r="AI132" s="33"/>
      <c r="AJ132" s="33"/>
      <c r="AK132" s="33"/>
      <c r="AL132" s="124"/>
      <c r="AM132" s="33">
        <v>124969569.89</v>
      </c>
      <c r="AN132" s="33">
        <v>124969569.89</v>
      </c>
      <c r="AO132" s="33">
        <v>35244128.939999998</v>
      </c>
      <c r="AP132" s="124"/>
      <c r="AQ132" s="34"/>
      <c r="AR132" s="34">
        <v>44170125.289999999</v>
      </c>
      <c r="AS132" s="34">
        <v>0</v>
      </c>
      <c r="AT132" s="124"/>
      <c r="AU132" s="33"/>
      <c r="AV132" s="33"/>
      <c r="AW132" s="33"/>
      <c r="AX132" s="124"/>
      <c r="AY132" s="34"/>
      <c r="AZ132" s="34"/>
      <c r="BA132" s="34"/>
      <c r="BB132" s="124"/>
      <c r="BC132" s="33">
        <v>8300000</v>
      </c>
      <c r="BD132" s="33">
        <v>8300000</v>
      </c>
      <c r="BE132" s="33">
        <v>5000000</v>
      </c>
      <c r="BF132" s="124"/>
      <c r="BG132" s="33"/>
      <c r="BH132" s="33"/>
      <c r="BI132" s="33"/>
      <c r="BJ132" s="124"/>
      <c r="BK132" s="34">
        <v>857521.47</v>
      </c>
      <c r="BL132" s="34">
        <v>857521.47</v>
      </c>
      <c r="BM132" s="34">
        <v>673200</v>
      </c>
      <c r="BN132" s="124"/>
      <c r="BO132" s="33">
        <v>8000000</v>
      </c>
      <c r="BP132" s="33">
        <v>8000000</v>
      </c>
      <c r="BQ132" s="61">
        <v>0</v>
      </c>
      <c r="BR132" s="124"/>
      <c r="BS132" s="34">
        <v>6626613</v>
      </c>
      <c r="BT132" s="34">
        <v>6626613</v>
      </c>
      <c r="BU132" s="34">
        <v>3763951.66</v>
      </c>
      <c r="BV132" s="124"/>
      <c r="BW132" s="34">
        <v>536760</v>
      </c>
      <c r="BX132" s="34">
        <v>536760</v>
      </c>
      <c r="BY132" s="34">
        <v>536760</v>
      </c>
      <c r="BZ132" s="124"/>
      <c r="CA132" s="34"/>
      <c r="CB132" s="34"/>
      <c r="CC132" s="34"/>
      <c r="CD132" s="124"/>
      <c r="CE132" s="62"/>
      <c r="CF132" s="62"/>
      <c r="CG132" s="33"/>
      <c r="CH132" s="124"/>
      <c r="CI132" s="33"/>
      <c r="CJ132" s="33"/>
      <c r="CK132" s="33"/>
      <c r="CL132" s="124"/>
      <c r="CM132" s="34"/>
      <c r="CN132" s="34"/>
      <c r="CO132" s="34"/>
      <c r="CP132" s="119"/>
      <c r="CQ132" s="34"/>
      <c r="CR132" s="34"/>
      <c r="CS132" s="34"/>
      <c r="CT132" s="119"/>
      <c r="CU132" s="34"/>
      <c r="CV132" s="33"/>
      <c r="CW132" s="33"/>
      <c r="CX132" s="124"/>
      <c r="CY132" s="41"/>
      <c r="CZ132" s="41"/>
      <c r="DA132" s="33"/>
      <c r="DB132" s="124"/>
      <c r="DC132" s="34">
        <v>21493273.120000001</v>
      </c>
      <c r="DD132" s="33">
        <v>21493273.120000001</v>
      </c>
      <c r="DE132" s="32">
        <v>6823033.79</v>
      </c>
      <c r="DF132" s="124"/>
      <c r="DG132" s="34"/>
      <c r="DH132" s="33"/>
      <c r="DI132" s="32"/>
      <c r="DJ132" s="124"/>
      <c r="DK132" s="34"/>
      <c r="DL132" s="33"/>
      <c r="DM132" s="32"/>
      <c r="DN132" s="124"/>
      <c r="DO132" s="33">
        <v>716965.73</v>
      </c>
      <c r="DP132" s="33">
        <v>716965.73</v>
      </c>
      <c r="DQ132" s="32">
        <v>0</v>
      </c>
      <c r="DR132" s="124"/>
      <c r="DS132" s="34"/>
      <c r="DT132" s="34"/>
      <c r="DU132" s="34"/>
      <c r="DV132" s="120"/>
      <c r="DW132" s="33"/>
      <c r="DX132" s="33"/>
      <c r="DY132" s="33"/>
      <c r="DZ132" s="124"/>
      <c r="EA132" s="33"/>
      <c r="EB132" s="33"/>
      <c r="EC132" s="33"/>
      <c r="ED132" s="124"/>
      <c r="EE132" s="33"/>
      <c r="EF132" s="33"/>
      <c r="EG132" s="33"/>
      <c r="EH132" s="124"/>
      <c r="EI132" s="32"/>
      <c r="EJ132" s="32"/>
      <c r="EK132" s="32"/>
      <c r="EL132" s="124"/>
      <c r="EM132" s="34"/>
      <c r="EN132" s="34"/>
      <c r="EO132" s="34"/>
      <c r="EP132" s="124"/>
      <c r="EQ132" s="34"/>
      <c r="ER132" s="34"/>
      <c r="ES132" s="34"/>
      <c r="ET132" s="120"/>
      <c r="EU132" s="33"/>
      <c r="EV132" s="33"/>
      <c r="EW132" s="33"/>
      <c r="EX132" s="124"/>
      <c r="EY132" s="34"/>
      <c r="EZ132" s="34"/>
      <c r="FA132" s="34"/>
      <c r="FB132" s="124"/>
      <c r="FC132" s="33"/>
      <c r="FD132" s="33"/>
      <c r="FE132" s="32"/>
      <c r="FF132" s="124"/>
      <c r="FG132" s="40">
        <v>1402612.72</v>
      </c>
      <c r="FH132" s="40">
        <v>1402612.72</v>
      </c>
      <c r="FI132" s="40">
        <v>1402612.72</v>
      </c>
      <c r="FJ132" s="124"/>
      <c r="FK132" s="40"/>
      <c r="FL132" s="40"/>
      <c r="FM132" s="40"/>
      <c r="FN132" s="124"/>
      <c r="FO132" s="33"/>
      <c r="FP132" s="33"/>
      <c r="FQ132" s="32"/>
      <c r="FR132" s="124"/>
      <c r="FS132" s="33"/>
      <c r="FT132" s="33"/>
      <c r="FU132" s="33"/>
      <c r="FV132" s="124"/>
      <c r="FW132" s="34"/>
      <c r="FX132" s="34"/>
      <c r="FY132" s="39"/>
      <c r="FZ132" s="124"/>
      <c r="GA132" s="33"/>
      <c r="GB132" s="33"/>
      <c r="GC132" s="32"/>
      <c r="GD132" s="124"/>
      <c r="GE132" s="32"/>
      <c r="GF132" s="32"/>
      <c r="GG132" s="32"/>
      <c r="GH132" s="124"/>
      <c r="GI132" s="62"/>
      <c r="GJ132" s="62"/>
      <c r="GK132" s="32"/>
      <c r="GL132" s="130"/>
      <c r="GM132" s="33"/>
      <c r="GN132" s="33"/>
      <c r="GO132" s="33"/>
      <c r="GP132" s="124"/>
      <c r="GQ132" s="40"/>
      <c r="GR132" s="37"/>
      <c r="GS132" s="32"/>
      <c r="GT132" s="124"/>
      <c r="GU132" s="45"/>
      <c r="GV132" s="46"/>
      <c r="GW132" s="32"/>
      <c r="GX132" s="130"/>
      <c r="GY132" s="33"/>
      <c r="GZ132" s="33"/>
      <c r="HA132" s="33"/>
      <c r="HB132" s="130"/>
      <c r="HC132" s="34">
        <v>53763.44</v>
      </c>
      <c r="HD132" s="34">
        <v>53763.44</v>
      </c>
      <c r="HE132" s="34">
        <v>53763.44</v>
      </c>
      <c r="HF132" s="124"/>
      <c r="HG132" s="33"/>
      <c r="HH132" s="33"/>
      <c r="HI132" s="33"/>
      <c r="HJ132" s="124"/>
      <c r="HK132" s="33">
        <v>50980.08</v>
      </c>
      <c r="HL132" s="33">
        <v>50980.08</v>
      </c>
      <c r="HM132" s="32">
        <v>50980.08</v>
      </c>
      <c r="HN132" s="124"/>
      <c r="HO132" s="32"/>
      <c r="HP132" s="32"/>
      <c r="HQ132" s="32"/>
      <c r="HR132" s="124"/>
      <c r="HS132" s="34"/>
      <c r="HT132" s="33"/>
      <c r="HU132" s="32"/>
      <c r="HV132" s="124"/>
      <c r="HW132" s="34"/>
      <c r="HX132" s="34"/>
      <c r="HY132" s="34"/>
      <c r="HZ132" s="124"/>
      <c r="IA132" s="34"/>
      <c r="IB132" s="34"/>
      <c r="IC132" s="34"/>
      <c r="ID132" s="119"/>
      <c r="IE132" s="34"/>
      <c r="IF132" s="32"/>
      <c r="IG132" s="32"/>
      <c r="IH132" s="124"/>
      <c r="II132" s="34"/>
      <c r="IJ132" s="33"/>
      <c r="IK132" s="33"/>
      <c r="IL132" s="124"/>
      <c r="IM132" s="33">
        <v>250000</v>
      </c>
      <c r="IN132" s="33">
        <v>250000</v>
      </c>
      <c r="IO132" s="33">
        <v>236786.35</v>
      </c>
      <c r="IP132" s="124"/>
      <c r="IQ132" s="45"/>
      <c r="IR132" s="46"/>
      <c r="IS132" s="33"/>
      <c r="IT132" s="127"/>
      <c r="IU132" s="33"/>
      <c r="IV132" s="33"/>
      <c r="IW132" s="33"/>
      <c r="IX132" s="124"/>
      <c r="IY132" s="34"/>
      <c r="IZ132" s="69"/>
      <c r="JA132" s="33"/>
      <c r="JB132" s="127"/>
      <c r="JC132" s="34"/>
      <c r="JD132" s="34"/>
      <c r="JE132" s="34"/>
      <c r="JF132" s="124"/>
      <c r="JG132" s="34"/>
      <c r="JH132" s="34"/>
      <c r="JI132" s="33"/>
      <c r="JJ132" s="127"/>
      <c r="JK132" s="34"/>
      <c r="JL132" s="34"/>
      <c r="JM132" s="34"/>
      <c r="JN132" s="127"/>
      <c r="JO132" s="34"/>
      <c r="JP132" s="34"/>
      <c r="JQ132" s="34"/>
      <c r="JR132" s="119"/>
      <c r="JS132" s="33"/>
      <c r="JT132" s="33"/>
      <c r="JU132" s="33"/>
      <c r="JV132" s="127"/>
      <c r="JW132" s="34"/>
      <c r="JX132" s="33"/>
      <c r="JY132" s="33"/>
      <c r="JZ132" s="127"/>
      <c r="KA132" s="34"/>
      <c r="KB132" s="32"/>
      <c r="KC132" s="32"/>
      <c r="KD132" s="127"/>
      <c r="KE132" s="50"/>
      <c r="KF132" s="50"/>
      <c r="KG132" s="50"/>
      <c r="KH132" s="127"/>
      <c r="KI132" s="34"/>
      <c r="KJ132" s="34"/>
      <c r="KK132" s="34"/>
      <c r="KL132" s="127"/>
      <c r="KM132" s="34"/>
      <c r="KN132" s="36"/>
      <c r="KO132" s="32"/>
      <c r="KP132" s="127"/>
      <c r="KQ132" s="50"/>
      <c r="KR132" s="50"/>
      <c r="KS132" s="50"/>
      <c r="KT132" s="127"/>
      <c r="KU132" s="50"/>
      <c r="KV132" s="50"/>
      <c r="KW132" s="50"/>
      <c r="KX132" s="127"/>
      <c r="KY132" s="34"/>
      <c r="KZ132" s="34"/>
      <c r="LA132" s="33"/>
      <c r="LB132" s="127"/>
      <c r="LC132" s="34"/>
      <c r="LD132" s="39"/>
      <c r="LE132" s="34"/>
      <c r="LF132" s="127"/>
      <c r="LG132" s="34"/>
      <c r="LH132" s="34"/>
      <c r="LI132" s="33"/>
      <c r="LJ132" s="127"/>
      <c r="LK132" s="34"/>
      <c r="LL132" s="33"/>
      <c r="LM132" s="32"/>
      <c r="LN132" s="127"/>
      <c r="LO132" s="34"/>
      <c r="LP132" s="33"/>
      <c r="LQ132" s="33"/>
      <c r="LR132" s="127"/>
      <c r="LS132" s="50"/>
      <c r="LT132" s="50"/>
      <c r="LU132" s="50"/>
      <c r="LV132" s="127"/>
      <c r="LW132" s="50"/>
      <c r="LX132" s="50"/>
      <c r="LY132" s="50"/>
      <c r="LZ132" s="127"/>
      <c r="MA132" s="34"/>
      <c r="MB132" s="34"/>
      <c r="MC132" s="34"/>
      <c r="MD132" s="127"/>
      <c r="ME132" s="40"/>
      <c r="MF132" s="50"/>
      <c r="MG132" s="50"/>
      <c r="MH132" s="127"/>
      <c r="MI132" s="40"/>
      <c r="MJ132" s="50"/>
      <c r="MK132" s="50"/>
      <c r="ML132" s="127"/>
      <c r="MM132" s="34"/>
      <c r="MN132" s="34"/>
      <c r="MO132" s="34"/>
      <c r="MP132" s="127"/>
      <c r="MQ132" s="33"/>
      <c r="MR132" s="33"/>
      <c r="MS132" s="33"/>
      <c r="MT132" s="127"/>
      <c r="MU132" s="34"/>
      <c r="MV132" s="34"/>
      <c r="MW132" s="34"/>
      <c r="MX132" s="124"/>
      <c r="MY132" s="34"/>
      <c r="MZ132" s="33"/>
      <c r="NA132" s="33"/>
      <c r="NB132" s="124"/>
      <c r="NC132" s="52">
        <f t="shared" si="10"/>
        <v>190645528.34</v>
      </c>
      <c r="ND132" s="52">
        <f t="shared" si="10"/>
        <v>190645528.34</v>
      </c>
      <c r="NE132" s="52">
        <f t="shared" si="10"/>
        <v>145591899.86000001</v>
      </c>
      <c r="NF132" s="53">
        <v>110488326.25</v>
      </c>
      <c r="NG132" s="33">
        <v>110488326.25</v>
      </c>
      <c r="NH132" s="33">
        <v>82903665</v>
      </c>
      <c r="NI132" s="127"/>
      <c r="NJ132" s="34">
        <v>5352947.25</v>
      </c>
      <c r="NK132" s="32">
        <v>5352947.25</v>
      </c>
      <c r="NL132" s="32">
        <v>4032179.33</v>
      </c>
      <c r="NM132" s="127"/>
      <c r="NN132" s="33">
        <v>51784110</v>
      </c>
      <c r="NO132" s="33">
        <v>51784110</v>
      </c>
      <c r="NP132" s="33">
        <v>40159419</v>
      </c>
      <c r="NQ132" s="127"/>
      <c r="NR132" s="34">
        <v>3749760</v>
      </c>
      <c r="NS132" s="34">
        <v>3749760</v>
      </c>
      <c r="NT132" s="34">
        <v>2812218</v>
      </c>
      <c r="NU132" s="127"/>
      <c r="NV132" s="34"/>
      <c r="NW132" s="33"/>
      <c r="NX132" s="33"/>
      <c r="NY132" s="127"/>
      <c r="NZ132" s="34">
        <v>279804.36</v>
      </c>
      <c r="OA132" s="34">
        <v>279804.36</v>
      </c>
      <c r="OB132" s="33">
        <v>161560</v>
      </c>
      <c r="OC132" s="127"/>
      <c r="OD132" s="34"/>
      <c r="OE132" s="34"/>
      <c r="OF132" s="33"/>
      <c r="OG132" s="127"/>
      <c r="OH132" s="34">
        <v>267732</v>
      </c>
      <c r="OI132" s="34">
        <v>267732</v>
      </c>
      <c r="OJ132" s="33">
        <v>182096</v>
      </c>
      <c r="OK132" s="127"/>
      <c r="OL132" s="34">
        <v>711556.56</v>
      </c>
      <c r="OM132" s="34">
        <v>711556.56</v>
      </c>
      <c r="ON132" s="32">
        <v>218947.11</v>
      </c>
      <c r="OO132" s="127"/>
      <c r="OP132" s="34">
        <v>2060000</v>
      </c>
      <c r="OQ132" s="34">
        <v>2060000</v>
      </c>
      <c r="OR132" s="34">
        <v>2060000</v>
      </c>
      <c r="OS132" s="127"/>
      <c r="OT132" s="34">
        <v>14133729.189999999</v>
      </c>
      <c r="OU132" s="34">
        <v>14133729.189999999</v>
      </c>
      <c r="OV132" s="32">
        <v>12500248</v>
      </c>
      <c r="OW132" s="127"/>
      <c r="OX132" s="34">
        <v>59640</v>
      </c>
      <c r="OY132" s="34">
        <v>59640</v>
      </c>
      <c r="OZ132" s="33">
        <v>59640</v>
      </c>
      <c r="PA132" s="127"/>
      <c r="PB132" s="34">
        <v>11757.6</v>
      </c>
      <c r="PC132" s="34">
        <v>11757.6</v>
      </c>
      <c r="PD132" s="33">
        <v>0</v>
      </c>
      <c r="PE132" s="127"/>
      <c r="PF132" s="34">
        <v>700501.17</v>
      </c>
      <c r="PG132" s="34">
        <v>700501.17</v>
      </c>
      <c r="PH132" s="33">
        <v>501145.46</v>
      </c>
      <c r="PI132" s="127"/>
      <c r="PJ132" s="34">
        <v>729000</v>
      </c>
      <c r="PK132" s="33">
        <v>729000</v>
      </c>
      <c r="PL132" s="32">
        <v>0</v>
      </c>
      <c r="PM132" s="127"/>
      <c r="PN132" s="34">
        <v>315882</v>
      </c>
      <c r="PO132" s="33">
        <v>315882</v>
      </c>
      <c r="PP132" s="33">
        <v>0</v>
      </c>
      <c r="PQ132" s="127"/>
      <c r="PR132" s="34"/>
      <c r="PS132" s="34"/>
      <c r="PT132" s="34"/>
      <c r="PU132" s="127"/>
      <c r="PV132" s="34">
        <v>781.96</v>
      </c>
      <c r="PW132" s="34">
        <v>781.96</v>
      </c>
      <c r="PX132" s="33">
        <v>781.96</v>
      </c>
      <c r="PY132" s="124"/>
      <c r="PZ132" s="55">
        <f t="shared" si="11"/>
        <v>12345448.830000002</v>
      </c>
      <c r="QA132" s="55">
        <f t="shared" si="11"/>
        <v>12345448.830000002</v>
      </c>
      <c r="QB132" s="55">
        <f t="shared" si="11"/>
        <v>9981391.959999999</v>
      </c>
      <c r="QC132" s="53">
        <v>1827033.12</v>
      </c>
      <c r="QD132" s="53">
        <v>1827033.12</v>
      </c>
      <c r="QE132" s="32">
        <v>1294135.95</v>
      </c>
      <c r="QF132" s="127"/>
      <c r="QG132" s="34"/>
      <c r="QH132" s="34"/>
      <c r="QI132" s="34"/>
      <c r="QJ132" s="124"/>
      <c r="QK132" s="56"/>
      <c r="QL132" s="63"/>
      <c r="QM132" s="32"/>
      <c r="QN132" s="127"/>
      <c r="QO132" s="50">
        <v>1502336</v>
      </c>
      <c r="QP132" s="50">
        <v>1502336</v>
      </c>
      <c r="QQ132" s="50">
        <v>992768</v>
      </c>
      <c r="QR132" s="120"/>
      <c r="QS132" s="34">
        <v>7291200</v>
      </c>
      <c r="QT132" s="34">
        <v>7291200</v>
      </c>
      <c r="QU132" s="34">
        <v>7206967.4299999997</v>
      </c>
      <c r="QV132" s="124"/>
      <c r="QW132" s="34">
        <v>275492.81</v>
      </c>
      <c r="QX132" s="34">
        <v>275492.81</v>
      </c>
      <c r="QY132" s="32">
        <v>49645.31</v>
      </c>
      <c r="QZ132" s="124"/>
      <c r="RA132" s="53"/>
      <c r="RB132" s="53"/>
      <c r="RC132" s="53"/>
      <c r="RD132" s="120"/>
      <c r="RE132" s="40"/>
      <c r="RF132" s="40"/>
      <c r="RG132" s="40"/>
      <c r="RH132" s="120"/>
      <c r="RI132" s="40">
        <v>1409386.9</v>
      </c>
      <c r="RJ132" s="40">
        <v>1409386.9</v>
      </c>
      <c r="RK132" s="40">
        <v>401675.27</v>
      </c>
      <c r="RL132" s="120"/>
      <c r="RM132" s="40"/>
      <c r="RN132" s="33"/>
      <c r="RO132" s="32"/>
      <c r="RP132" s="124"/>
      <c r="RQ132" s="34"/>
      <c r="RR132" s="34"/>
      <c r="RS132" s="32"/>
      <c r="RT132" s="124"/>
      <c r="RU132" s="40">
        <v>40000</v>
      </c>
      <c r="RV132" s="40">
        <v>40000</v>
      </c>
      <c r="RW132" s="40">
        <v>36200</v>
      </c>
      <c r="RX132" s="120"/>
      <c r="RY132" s="40"/>
      <c r="RZ132" s="40"/>
      <c r="SA132" s="32"/>
      <c r="SB132" s="124"/>
      <c r="SC132" s="40"/>
      <c r="SD132" s="40"/>
      <c r="SE132" s="32"/>
      <c r="SF132" s="124"/>
      <c r="SG132" s="40"/>
      <c r="SH132" s="40"/>
      <c r="SI132" s="32"/>
      <c r="SJ132" s="119"/>
      <c r="SK132" s="58"/>
      <c r="SL132" s="58"/>
      <c r="SM132" s="58"/>
      <c r="SN132" s="59"/>
      <c r="SO132" s="59"/>
      <c r="SP132" s="58"/>
      <c r="SQ132" s="58"/>
      <c r="SR132" s="58"/>
      <c r="SS132" s="58"/>
      <c r="ST132" s="58"/>
      <c r="SU132" s="58"/>
      <c r="SV132" s="58"/>
      <c r="SW132" s="58"/>
      <c r="SX132" s="58"/>
      <c r="SY132" s="58"/>
      <c r="SZ132" s="58"/>
      <c r="TA132" s="58"/>
      <c r="TB132" s="58"/>
      <c r="TC132" s="58"/>
      <c r="TD132" s="59"/>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5"/>
      <c r="WI132" s="5"/>
      <c r="WJ132" s="5"/>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row>
    <row r="133" spans="1:909" x14ac:dyDescent="0.25">
      <c r="A133" s="29" t="s">
        <v>488</v>
      </c>
      <c r="B133" s="30">
        <f t="shared" si="12"/>
        <v>23164538.770000003</v>
      </c>
      <c r="C133" s="30">
        <f t="shared" si="12"/>
        <v>23164538.770000003</v>
      </c>
      <c r="D133" s="30">
        <f t="shared" si="12"/>
        <v>15455032.34</v>
      </c>
      <c r="E133" s="31">
        <f t="shared" si="8"/>
        <v>11097221.720000001</v>
      </c>
      <c r="F133" s="31">
        <f t="shared" si="8"/>
        <v>11097221.720000001</v>
      </c>
      <c r="G133" s="31">
        <f t="shared" si="8"/>
        <v>8253767.7199999997</v>
      </c>
      <c r="H133" s="36">
        <v>8727400</v>
      </c>
      <c r="I133" s="36">
        <v>8727400</v>
      </c>
      <c r="J133" s="33">
        <v>6545551</v>
      </c>
      <c r="K133" s="124"/>
      <c r="L133" s="34"/>
      <c r="M133" s="34"/>
      <c r="N133" s="34"/>
      <c r="O133" s="124"/>
      <c r="P133" s="36">
        <v>2369821.7200000002</v>
      </c>
      <c r="Q133" s="36">
        <v>2369821.7200000002</v>
      </c>
      <c r="R133" s="60">
        <v>1708216.72</v>
      </c>
      <c r="S133" s="124"/>
      <c r="T133" s="34"/>
      <c r="U133" s="34"/>
      <c r="V133" s="34"/>
      <c r="W133" s="124"/>
      <c r="X133" s="38">
        <f t="shared" si="9"/>
        <v>10094553.879999999</v>
      </c>
      <c r="Y133" s="38">
        <f t="shared" si="9"/>
        <v>10094553.879999999</v>
      </c>
      <c r="Z133" s="38">
        <f t="shared" si="9"/>
        <v>6493189.1699999999</v>
      </c>
      <c r="AA133" s="32"/>
      <c r="AB133" s="33"/>
      <c r="AC133" s="33"/>
      <c r="AD133" s="124"/>
      <c r="AE133" s="34"/>
      <c r="AF133" s="33"/>
      <c r="AG133" s="33"/>
      <c r="AH133" s="124"/>
      <c r="AI133" s="33"/>
      <c r="AJ133" s="33"/>
      <c r="AK133" s="33"/>
      <c r="AL133" s="124"/>
      <c r="AM133" s="33"/>
      <c r="AN133" s="33"/>
      <c r="AO133" s="33"/>
      <c r="AP133" s="124"/>
      <c r="AQ133" s="34"/>
      <c r="AR133" s="34"/>
      <c r="AS133" s="34"/>
      <c r="AT133" s="124"/>
      <c r="AU133" s="33"/>
      <c r="AV133" s="33"/>
      <c r="AW133" s="33"/>
      <c r="AX133" s="124"/>
      <c r="AY133" s="34"/>
      <c r="AZ133" s="34"/>
      <c r="BA133" s="34"/>
      <c r="BB133" s="124"/>
      <c r="BC133" s="33"/>
      <c r="BD133" s="33"/>
      <c r="BE133" s="33"/>
      <c r="BF133" s="124"/>
      <c r="BG133" s="33"/>
      <c r="BH133" s="33"/>
      <c r="BI133" s="33"/>
      <c r="BJ133" s="124"/>
      <c r="BK133" s="34"/>
      <c r="BL133" s="34"/>
      <c r="BM133" s="34"/>
      <c r="BN133" s="124"/>
      <c r="BO133" s="33"/>
      <c r="BP133" s="33"/>
      <c r="BQ133" s="61"/>
      <c r="BR133" s="124"/>
      <c r="BS133" s="34"/>
      <c r="BT133" s="34"/>
      <c r="BU133" s="34"/>
      <c r="BV133" s="124"/>
      <c r="BW133" s="34"/>
      <c r="BX133" s="34"/>
      <c r="BY133" s="34"/>
      <c r="BZ133" s="124"/>
      <c r="CA133" s="34"/>
      <c r="CB133" s="34"/>
      <c r="CC133" s="34"/>
      <c r="CD133" s="124"/>
      <c r="CE133" s="33"/>
      <c r="CF133" s="33"/>
      <c r="CG133" s="33"/>
      <c r="CH133" s="124"/>
      <c r="CI133" s="33"/>
      <c r="CJ133" s="33"/>
      <c r="CK133" s="33"/>
      <c r="CL133" s="124"/>
      <c r="CM133" s="34"/>
      <c r="CN133" s="34"/>
      <c r="CO133" s="34"/>
      <c r="CP133" s="119"/>
      <c r="CQ133" s="34"/>
      <c r="CR133" s="34"/>
      <c r="CS133" s="34"/>
      <c r="CT133" s="119"/>
      <c r="CU133" s="34"/>
      <c r="CV133" s="33"/>
      <c r="CW133" s="33"/>
      <c r="CX133" s="124"/>
      <c r="CY133" s="41"/>
      <c r="CZ133" s="41"/>
      <c r="DA133" s="33"/>
      <c r="DB133" s="124"/>
      <c r="DC133" s="34">
        <v>4191309.95</v>
      </c>
      <c r="DD133" s="33">
        <v>4191309.95</v>
      </c>
      <c r="DE133" s="32">
        <v>1122660</v>
      </c>
      <c r="DF133" s="124"/>
      <c r="DG133" s="34"/>
      <c r="DH133" s="33"/>
      <c r="DI133" s="32"/>
      <c r="DJ133" s="124"/>
      <c r="DK133" s="34"/>
      <c r="DL133" s="33"/>
      <c r="DM133" s="32"/>
      <c r="DN133" s="124"/>
      <c r="DO133" s="33"/>
      <c r="DP133" s="33"/>
      <c r="DQ133" s="32"/>
      <c r="DR133" s="124"/>
      <c r="DS133" s="34"/>
      <c r="DT133" s="34"/>
      <c r="DU133" s="34"/>
      <c r="DV133" s="120"/>
      <c r="DW133" s="33"/>
      <c r="DX133" s="33"/>
      <c r="DY133" s="33"/>
      <c r="DZ133" s="124"/>
      <c r="EA133" s="33"/>
      <c r="EB133" s="33"/>
      <c r="EC133" s="33"/>
      <c r="ED133" s="124"/>
      <c r="EE133" s="33"/>
      <c r="EF133" s="33"/>
      <c r="EG133" s="33"/>
      <c r="EH133" s="124"/>
      <c r="EI133" s="32"/>
      <c r="EJ133" s="32"/>
      <c r="EK133" s="32"/>
      <c r="EL133" s="124"/>
      <c r="EM133" s="34">
        <v>3400000</v>
      </c>
      <c r="EN133" s="34">
        <v>3400000</v>
      </c>
      <c r="EO133" s="34">
        <v>2867285.24</v>
      </c>
      <c r="EP133" s="124"/>
      <c r="EQ133" s="34"/>
      <c r="ER133" s="34"/>
      <c r="ES133" s="34"/>
      <c r="ET133" s="120"/>
      <c r="EU133" s="33">
        <v>2492961.63</v>
      </c>
      <c r="EV133" s="33">
        <v>2492961.63</v>
      </c>
      <c r="EW133" s="33">
        <v>2492961.63</v>
      </c>
      <c r="EX133" s="124"/>
      <c r="EY133" s="34"/>
      <c r="EZ133" s="34"/>
      <c r="FA133" s="34"/>
      <c r="FB133" s="124"/>
      <c r="FC133" s="33"/>
      <c r="FD133" s="33"/>
      <c r="FE133" s="32"/>
      <c r="FF133" s="124"/>
      <c r="FG133" s="40"/>
      <c r="FH133" s="40"/>
      <c r="FI133" s="40"/>
      <c r="FJ133" s="124"/>
      <c r="FK133" s="40"/>
      <c r="FL133" s="40"/>
      <c r="FM133" s="40"/>
      <c r="FN133" s="124"/>
      <c r="FO133" s="33"/>
      <c r="FP133" s="33"/>
      <c r="FQ133" s="32"/>
      <c r="FR133" s="124"/>
      <c r="FS133" s="33"/>
      <c r="FT133" s="33"/>
      <c r="FU133" s="33"/>
      <c r="FV133" s="124"/>
      <c r="FW133" s="34"/>
      <c r="FX133" s="34"/>
      <c r="FY133" s="39"/>
      <c r="FZ133" s="124"/>
      <c r="GA133" s="33"/>
      <c r="GB133" s="33"/>
      <c r="GC133" s="32"/>
      <c r="GD133" s="124"/>
      <c r="GE133" s="32"/>
      <c r="GF133" s="32"/>
      <c r="GG133" s="32"/>
      <c r="GH133" s="124"/>
      <c r="GI133" s="32"/>
      <c r="GJ133" s="32"/>
      <c r="GK133" s="32"/>
      <c r="GL133" s="130"/>
      <c r="GM133" s="33"/>
      <c r="GN133" s="33"/>
      <c r="GO133" s="33"/>
      <c r="GP133" s="124"/>
      <c r="GQ133" s="40"/>
      <c r="GR133" s="37"/>
      <c r="GS133" s="32"/>
      <c r="GT133" s="124"/>
      <c r="GU133" s="45"/>
      <c r="GV133" s="46"/>
      <c r="GW133" s="32"/>
      <c r="GX133" s="130"/>
      <c r="GY133" s="33"/>
      <c r="GZ133" s="33"/>
      <c r="HA133" s="33"/>
      <c r="HB133" s="130"/>
      <c r="HC133" s="34"/>
      <c r="HD133" s="34"/>
      <c r="HE133" s="34"/>
      <c r="HF133" s="124"/>
      <c r="HG133" s="33"/>
      <c r="HH133" s="33"/>
      <c r="HI133" s="33"/>
      <c r="HJ133" s="124"/>
      <c r="HK133" s="33">
        <v>10282.299999999999</v>
      </c>
      <c r="HL133" s="33">
        <v>10282.299999999999</v>
      </c>
      <c r="HM133" s="32">
        <v>10282.299999999999</v>
      </c>
      <c r="HN133" s="124"/>
      <c r="HO133" s="32"/>
      <c r="HP133" s="32"/>
      <c r="HQ133" s="32"/>
      <c r="HR133" s="124"/>
      <c r="HS133" s="34"/>
      <c r="HT133" s="33"/>
      <c r="HU133" s="32"/>
      <c r="HV133" s="124"/>
      <c r="HW133" s="34"/>
      <c r="HX133" s="34"/>
      <c r="HY133" s="34"/>
      <c r="HZ133" s="124"/>
      <c r="IA133" s="34"/>
      <c r="IB133" s="34"/>
      <c r="IC133" s="34"/>
      <c r="ID133" s="119"/>
      <c r="IE133" s="34"/>
      <c r="IF133" s="32"/>
      <c r="IG133" s="32"/>
      <c r="IH133" s="124"/>
      <c r="II133" s="34"/>
      <c r="IJ133" s="33"/>
      <c r="IK133" s="33"/>
      <c r="IL133" s="124"/>
      <c r="IM133" s="33"/>
      <c r="IN133" s="33"/>
      <c r="IO133" s="33"/>
      <c r="IP133" s="124"/>
      <c r="IQ133" s="45"/>
      <c r="IR133" s="46"/>
      <c r="IS133" s="33"/>
      <c r="IT133" s="127"/>
      <c r="IU133" s="33"/>
      <c r="IV133" s="33"/>
      <c r="IW133" s="33"/>
      <c r="IX133" s="124"/>
      <c r="IY133" s="34"/>
      <c r="IZ133" s="33"/>
      <c r="JA133" s="33"/>
      <c r="JB133" s="127"/>
      <c r="JC133" s="34"/>
      <c r="JD133" s="34"/>
      <c r="JE133" s="34"/>
      <c r="JF133" s="124"/>
      <c r="JG133" s="34"/>
      <c r="JH133" s="34"/>
      <c r="JI133" s="33"/>
      <c r="JJ133" s="127"/>
      <c r="JK133" s="34"/>
      <c r="JL133" s="34"/>
      <c r="JM133" s="34"/>
      <c r="JN133" s="127"/>
      <c r="JO133" s="34"/>
      <c r="JP133" s="34"/>
      <c r="JQ133" s="34"/>
      <c r="JR133" s="119"/>
      <c r="JS133" s="33"/>
      <c r="JT133" s="33"/>
      <c r="JU133" s="33"/>
      <c r="JV133" s="127"/>
      <c r="JW133" s="34"/>
      <c r="JX133" s="33"/>
      <c r="JY133" s="33"/>
      <c r="JZ133" s="127"/>
      <c r="KA133" s="34"/>
      <c r="KB133" s="32"/>
      <c r="KC133" s="32"/>
      <c r="KD133" s="127"/>
      <c r="KE133" s="50"/>
      <c r="KF133" s="50"/>
      <c r="KG133" s="50"/>
      <c r="KH133" s="127"/>
      <c r="KI133" s="34"/>
      <c r="KJ133" s="34"/>
      <c r="KK133" s="34"/>
      <c r="KL133" s="127"/>
      <c r="KM133" s="34"/>
      <c r="KN133" s="36"/>
      <c r="KO133" s="32"/>
      <c r="KP133" s="127"/>
      <c r="KQ133" s="50"/>
      <c r="KR133" s="50"/>
      <c r="KS133" s="50"/>
      <c r="KT133" s="127"/>
      <c r="KU133" s="50"/>
      <c r="KV133" s="50"/>
      <c r="KW133" s="50"/>
      <c r="KX133" s="127"/>
      <c r="KY133" s="34"/>
      <c r="KZ133" s="34"/>
      <c r="LA133" s="33"/>
      <c r="LB133" s="127"/>
      <c r="LC133" s="34"/>
      <c r="LD133" s="39"/>
      <c r="LE133" s="34"/>
      <c r="LF133" s="127"/>
      <c r="LG133" s="34"/>
      <c r="LH133" s="34"/>
      <c r="LI133" s="33"/>
      <c r="LJ133" s="127"/>
      <c r="LK133" s="34"/>
      <c r="LL133" s="33"/>
      <c r="LM133" s="32"/>
      <c r="LN133" s="127"/>
      <c r="LO133" s="34"/>
      <c r="LP133" s="33"/>
      <c r="LQ133" s="33"/>
      <c r="LR133" s="127"/>
      <c r="LS133" s="50"/>
      <c r="LT133" s="50"/>
      <c r="LU133" s="50"/>
      <c r="LV133" s="127"/>
      <c r="LW133" s="50"/>
      <c r="LX133" s="50"/>
      <c r="LY133" s="50"/>
      <c r="LZ133" s="127"/>
      <c r="MA133" s="34"/>
      <c r="MB133" s="34"/>
      <c r="MC133" s="34"/>
      <c r="MD133" s="127"/>
      <c r="ME133" s="40"/>
      <c r="MF133" s="50"/>
      <c r="MG133" s="50"/>
      <c r="MH133" s="127"/>
      <c r="MI133" s="40"/>
      <c r="MJ133" s="50"/>
      <c r="MK133" s="50"/>
      <c r="ML133" s="127"/>
      <c r="MM133" s="34"/>
      <c r="MN133" s="34"/>
      <c r="MO133" s="34"/>
      <c r="MP133" s="127"/>
      <c r="MQ133" s="33"/>
      <c r="MR133" s="33"/>
      <c r="MS133" s="33"/>
      <c r="MT133" s="127"/>
      <c r="MU133" s="34"/>
      <c r="MV133" s="34"/>
      <c r="MW133" s="34"/>
      <c r="MX133" s="124"/>
      <c r="MY133" s="34"/>
      <c r="MZ133" s="33"/>
      <c r="NA133" s="33"/>
      <c r="NB133" s="124"/>
      <c r="NC133" s="52">
        <f t="shared" si="10"/>
        <v>345750</v>
      </c>
      <c r="ND133" s="52">
        <f t="shared" si="10"/>
        <v>345750</v>
      </c>
      <c r="NE133" s="52">
        <f t="shared" si="10"/>
        <v>244376.7</v>
      </c>
      <c r="NF133" s="53"/>
      <c r="NG133" s="33"/>
      <c r="NH133" s="33"/>
      <c r="NI133" s="127"/>
      <c r="NJ133" s="34"/>
      <c r="NK133" s="33"/>
      <c r="NL133" s="33"/>
      <c r="NM133" s="127"/>
      <c r="NN133" s="33"/>
      <c r="NO133" s="33"/>
      <c r="NP133" s="33"/>
      <c r="NQ133" s="127"/>
      <c r="NR133" s="34"/>
      <c r="NS133" s="34"/>
      <c r="NT133" s="34"/>
      <c r="NU133" s="127"/>
      <c r="NV133" s="34"/>
      <c r="NW133" s="33"/>
      <c r="NX133" s="33"/>
      <c r="NY133" s="127"/>
      <c r="NZ133" s="34"/>
      <c r="OA133" s="34"/>
      <c r="OB133" s="33"/>
      <c r="OC133" s="127"/>
      <c r="OD133" s="34"/>
      <c r="OE133" s="34"/>
      <c r="OF133" s="33"/>
      <c r="OG133" s="127"/>
      <c r="OH133" s="34"/>
      <c r="OI133" s="34"/>
      <c r="OJ133" s="33"/>
      <c r="OK133" s="127"/>
      <c r="OL133" s="34"/>
      <c r="OM133" s="34"/>
      <c r="ON133" s="32"/>
      <c r="OO133" s="127"/>
      <c r="OP133" s="34"/>
      <c r="OQ133" s="34"/>
      <c r="OR133" s="34"/>
      <c r="OS133" s="127"/>
      <c r="OT133" s="34"/>
      <c r="OU133" s="34"/>
      <c r="OV133" s="32"/>
      <c r="OW133" s="127"/>
      <c r="OX133" s="34"/>
      <c r="OY133" s="34"/>
      <c r="OZ133" s="33"/>
      <c r="PA133" s="127"/>
      <c r="PB133" s="34"/>
      <c r="PC133" s="34"/>
      <c r="PD133" s="33"/>
      <c r="PE133" s="127"/>
      <c r="PF133" s="34"/>
      <c r="PG133" s="34"/>
      <c r="PH133" s="33"/>
      <c r="PI133" s="127"/>
      <c r="PJ133" s="34"/>
      <c r="PK133" s="33"/>
      <c r="PL133" s="32"/>
      <c r="PM133" s="127"/>
      <c r="PN133" s="34"/>
      <c r="PO133" s="33"/>
      <c r="PP133" s="33"/>
      <c r="PQ133" s="127"/>
      <c r="PR133" s="34">
        <v>345750</v>
      </c>
      <c r="PS133" s="34">
        <v>345750</v>
      </c>
      <c r="PT133" s="34">
        <v>244376.7</v>
      </c>
      <c r="PU133" s="127"/>
      <c r="PV133" s="34"/>
      <c r="PW133" s="34"/>
      <c r="PX133" s="33"/>
      <c r="PY133" s="124"/>
      <c r="PZ133" s="55">
        <f t="shared" si="11"/>
        <v>1627013.17</v>
      </c>
      <c r="QA133" s="55">
        <f t="shared" si="11"/>
        <v>1627013.17</v>
      </c>
      <c r="QB133" s="55">
        <f t="shared" si="11"/>
        <v>463698.75</v>
      </c>
      <c r="QC133" s="53"/>
      <c r="QD133" s="53"/>
      <c r="QE133" s="32"/>
      <c r="QF133" s="127"/>
      <c r="QG133" s="34"/>
      <c r="QH133" s="34"/>
      <c r="QI133" s="34"/>
      <c r="QJ133" s="124"/>
      <c r="QK133" s="56"/>
      <c r="QL133" s="63"/>
      <c r="QM133" s="32"/>
      <c r="QN133" s="127"/>
      <c r="QO133" s="50"/>
      <c r="QP133" s="50"/>
      <c r="QQ133" s="50"/>
      <c r="QR133" s="120"/>
      <c r="QS133" s="34"/>
      <c r="QT133" s="34"/>
      <c r="QU133" s="34"/>
      <c r="QV133" s="124"/>
      <c r="QW133" s="34"/>
      <c r="QX133" s="34"/>
      <c r="QY133" s="32"/>
      <c r="QZ133" s="124"/>
      <c r="RA133" s="53"/>
      <c r="RB133" s="53"/>
      <c r="RC133" s="53"/>
      <c r="RD133" s="120"/>
      <c r="RE133" s="40"/>
      <c r="RF133" s="40"/>
      <c r="RG133" s="40"/>
      <c r="RH133" s="120"/>
      <c r="RI133" s="40">
        <v>1627013.17</v>
      </c>
      <c r="RJ133" s="40">
        <v>1627013.17</v>
      </c>
      <c r="RK133" s="40">
        <v>463698.75</v>
      </c>
      <c r="RL133" s="120"/>
      <c r="RM133" s="40"/>
      <c r="RN133" s="33"/>
      <c r="RO133" s="32"/>
      <c r="RP133" s="124"/>
      <c r="RQ133" s="34"/>
      <c r="RR133" s="34"/>
      <c r="RS133" s="32"/>
      <c r="RT133" s="124"/>
      <c r="RU133" s="40"/>
      <c r="RV133" s="40"/>
      <c r="RW133" s="40"/>
      <c r="RX133" s="120"/>
      <c r="RY133" s="40"/>
      <c r="RZ133" s="40"/>
      <c r="SA133" s="32"/>
      <c r="SB133" s="124"/>
      <c r="SC133" s="40"/>
      <c r="SD133" s="40"/>
      <c r="SE133" s="32"/>
      <c r="SF133" s="124"/>
      <c r="SG133" s="40"/>
      <c r="SH133" s="40"/>
      <c r="SI133" s="32"/>
      <c r="SJ133" s="119"/>
      <c r="SK133" s="58"/>
      <c r="SL133" s="58"/>
      <c r="SM133" s="58"/>
      <c r="SN133" s="59"/>
      <c r="SO133" s="59"/>
      <c r="SP133" s="58"/>
      <c r="SQ133" s="58"/>
      <c r="SR133" s="58"/>
      <c r="SS133" s="58"/>
      <c r="ST133" s="58"/>
      <c r="SU133" s="58"/>
      <c r="SV133" s="58"/>
      <c r="SW133" s="58"/>
      <c r="SX133" s="58"/>
      <c r="SY133" s="58"/>
      <c r="SZ133" s="58"/>
      <c r="TA133" s="58"/>
      <c r="TB133" s="58"/>
      <c r="TC133" s="58"/>
      <c r="TD133" s="59"/>
      <c r="TE133" s="28"/>
      <c r="TF133" s="28"/>
      <c r="TG133" s="28"/>
      <c r="TH133" s="28"/>
      <c r="TI133" s="28"/>
      <c r="TJ133" s="28"/>
      <c r="TK133" s="28"/>
      <c r="TL133" s="28"/>
      <c r="TM133" s="28"/>
      <c r="TN133" s="28"/>
      <c r="TO133" s="28"/>
      <c r="TP133" s="28"/>
      <c r="TQ133" s="28"/>
      <c r="TR133" s="28"/>
      <c r="TS133" s="28"/>
      <c r="TT133" s="28"/>
      <c r="TU133" s="28"/>
      <c r="TV133" s="28"/>
      <c r="TW133" s="28"/>
      <c r="TX133" s="28"/>
      <c r="TY133" s="28"/>
      <c r="TZ133" s="28"/>
      <c r="UA133" s="28"/>
      <c r="UB133" s="28"/>
      <c r="UC133" s="28"/>
      <c r="UD133" s="28"/>
      <c r="UE133" s="28"/>
      <c r="UF133" s="28"/>
      <c r="UG133" s="28"/>
      <c r="UH133" s="28"/>
      <c r="UI133" s="28"/>
      <c r="UJ133" s="28"/>
      <c r="UK133" s="28"/>
      <c r="UL133" s="28"/>
      <c r="UM133" s="28"/>
      <c r="UN133" s="28"/>
      <c r="UO133" s="28"/>
      <c r="UP133" s="28"/>
      <c r="UQ133" s="28"/>
      <c r="UR133" s="28"/>
      <c r="US133" s="28"/>
      <c r="UT133" s="28"/>
      <c r="UU133" s="28"/>
      <c r="UV133" s="28"/>
      <c r="UW133" s="28"/>
      <c r="UX133" s="28"/>
      <c r="UY133" s="28"/>
      <c r="UZ133" s="28"/>
      <c r="VA133" s="28"/>
      <c r="VB133" s="28"/>
      <c r="VC133" s="28"/>
      <c r="VD133" s="28"/>
      <c r="VE133" s="28"/>
      <c r="VF133" s="28"/>
      <c r="VG133" s="28"/>
      <c r="VH133" s="28"/>
      <c r="VI133" s="28"/>
      <c r="VJ133" s="28"/>
      <c r="VK133" s="28"/>
      <c r="VL133" s="28"/>
      <c r="VM133" s="28"/>
      <c r="VN133" s="28"/>
      <c r="VO133" s="28"/>
      <c r="VP133" s="28"/>
      <c r="VQ133" s="28"/>
      <c r="VR133" s="28"/>
      <c r="VS133" s="28"/>
      <c r="VT133" s="28"/>
      <c r="VU133" s="28"/>
      <c r="VV133" s="28"/>
      <c r="VW133" s="28"/>
      <c r="VX133" s="28"/>
      <c r="VY133" s="28"/>
      <c r="VZ133" s="28"/>
      <c r="WA133" s="28"/>
      <c r="WB133" s="28"/>
      <c r="WC133" s="28"/>
      <c r="WD133" s="28"/>
      <c r="WE133" s="28"/>
      <c r="WF133" s="28"/>
      <c r="WG133" s="28"/>
      <c r="WH133" s="5"/>
      <c r="WI133" s="5"/>
      <c r="WJ133" s="5"/>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row>
    <row r="134" spans="1:909" x14ac:dyDescent="0.25">
      <c r="A134" s="29" t="s">
        <v>489</v>
      </c>
      <c r="B134" s="30">
        <f t="shared" si="12"/>
        <v>8726551.25</v>
      </c>
      <c r="C134" s="30">
        <f t="shared" si="12"/>
        <v>8726551.25</v>
      </c>
      <c r="D134" s="30">
        <f t="shared" si="12"/>
        <v>7002081.3999999994</v>
      </c>
      <c r="E134" s="31">
        <f t="shared" si="8"/>
        <v>6129885.3799999999</v>
      </c>
      <c r="F134" s="31">
        <f t="shared" si="8"/>
        <v>6129885.3799999999</v>
      </c>
      <c r="G134" s="31">
        <f t="shared" si="8"/>
        <v>4541841.38</v>
      </c>
      <c r="H134" s="36">
        <v>5000500</v>
      </c>
      <c r="I134" s="36">
        <v>5000500</v>
      </c>
      <c r="J134" s="33">
        <v>3750376</v>
      </c>
      <c r="K134" s="124"/>
      <c r="L134" s="34"/>
      <c r="M134" s="34"/>
      <c r="N134" s="34"/>
      <c r="O134" s="124"/>
      <c r="P134" s="36">
        <v>1129385.3799999999</v>
      </c>
      <c r="Q134" s="36">
        <v>1129385.3799999999</v>
      </c>
      <c r="R134" s="60">
        <v>791465.38</v>
      </c>
      <c r="S134" s="124"/>
      <c r="T134" s="34"/>
      <c r="U134" s="34"/>
      <c r="V134" s="34"/>
      <c r="W134" s="124"/>
      <c r="X134" s="38">
        <f t="shared" si="9"/>
        <v>2458365.87</v>
      </c>
      <c r="Y134" s="38">
        <f t="shared" si="9"/>
        <v>2458365.87</v>
      </c>
      <c r="Z134" s="38">
        <f t="shared" si="9"/>
        <v>2393699.81</v>
      </c>
      <c r="AA134" s="32"/>
      <c r="AB134" s="33"/>
      <c r="AC134" s="33"/>
      <c r="AD134" s="124"/>
      <c r="AE134" s="34"/>
      <c r="AF134" s="33"/>
      <c r="AG134" s="33"/>
      <c r="AH134" s="124"/>
      <c r="AI134" s="33"/>
      <c r="AJ134" s="33"/>
      <c r="AK134" s="33"/>
      <c r="AL134" s="124"/>
      <c r="AM134" s="33"/>
      <c r="AN134" s="33"/>
      <c r="AO134" s="33"/>
      <c r="AP134" s="124"/>
      <c r="AQ134" s="34"/>
      <c r="AR134" s="34"/>
      <c r="AS134" s="34"/>
      <c r="AT134" s="124"/>
      <c r="AU134" s="33"/>
      <c r="AV134" s="33"/>
      <c r="AW134" s="33"/>
      <c r="AX134" s="124"/>
      <c r="AY134" s="34"/>
      <c r="AZ134" s="34"/>
      <c r="BA134" s="34"/>
      <c r="BB134" s="124"/>
      <c r="BC134" s="33"/>
      <c r="BD134" s="33"/>
      <c r="BE134" s="33"/>
      <c r="BF134" s="124"/>
      <c r="BG134" s="33"/>
      <c r="BH134" s="33"/>
      <c r="BI134" s="33"/>
      <c r="BJ134" s="124"/>
      <c r="BK134" s="34"/>
      <c r="BL134" s="34"/>
      <c r="BM134" s="34"/>
      <c r="BN134" s="124"/>
      <c r="BO134" s="33"/>
      <c r="BP134" s="33"/>
      <c r="BQ134" s="61"/>
      <c r="BR134" s="124"/>
      <c r="BS134" s="34"/>
      <c r="BT134" s="34"/>
      <c r="BU134" s="34"/>
      <c r="BV134" s="124"/>
      <c r="BW134" s="34"/>
      <c r="BX134" s="34"/>
      <c r="BY134" s="34"/>
      <c r="BZ134" s="124"/>
      <c r="CA134" s="34"/>
      <c r="CB134" s="34"/>
      <c r="CC134" s="34"/>
      <c r="CD134" s="124"/>
      <c r="CE134" s="33"/>
      <c r="CF134" s="33"/>
      <c r="CG134" s="33"/>
      <c r="CH134" s="124"/>
      <c r="CI134" s="33"/>
      <c r="CJ134" s="33"/>
      <c r="CK134" s="33"/>
      <c r="CL134" s="124"/>
      <c r="CM134" s="34"/>
      <c r="CN134" s="34"/>
      <c r="CO134" s="34"/>
      <c r="CP134" s="119"/>
      <c r="CQ134" s="34"/>
      <c r="CR134" s="34"/>
      <c r="CS134" s="34"/>
      <c r="CT134" s="119"/>
      <c r="CU134" s="34"/>
      <c r="CV134" s="33"/>
      <c r="CW134" s="33"/>
      <c r="CX134" s="124"/>
      <c r="CY134" s="41"/>
      <c r="CZ134" s="41"/>
      <c r="DA134" s="33"/>
      <c r="DB134" s="124"/>
      <c r="DC134" s="34"/>
      <c r="DD134" s="33"/>
      <c r="DE134" s="32"/>
      <c r="DF134" s="124"/>
      <c r="DG134" s="34"/>
      <c r="DH134" s="33"/>
      <c r="DI134" s="32"/>
      <c r="DJ134" s="124"/>
      <c r="DK134" s="34"/>
      <c r="DL134" s="33"/>
      <c r="DM134" s="32"/>
      <c r="DN134" s="124"/>
      <c r="DO134" s="33"/>
      <c r="DP134" s="33"/>
      <c r="DQ134" s="32"/>
      <c r="DR134" s="124"/>
      <c r="DS134" s="34"/>
      <c r="DT134" s="34"/>
      <c r="DU134" s="34"/>
      <c r="DV134" s="120"/>
      <c r="DW134" s="33"/>
      <c r="DX134" s="33"/>
      <c r="DY134" s="33"/>
      <c r="DZ134" s="124"/>
      <c r="EA134" s="33"/>
      <c r="EB134" s="33"/>
      <c r="EC134" s="33"/>
      <c r="ED134" s="124"/>
      <c r="EE134" s="33"/>
      <c r="EF134" s="33"/>
      <c r="EG134" s="33"/>
      <c r="EH134" s="124"/>
      <c r="EI134" s="32"/>
      <c r="EJ134" s="32"/>
      <c r="EK134" s="32"/>
      <c r="EL134" s="124"/>
      <c r="EM134" s="34"/>
      <c r="EN134" s="34"/>
      <c r="EO134" s="34"/>
      <c r="EP134" s="124"/>
      <c r="EQ134" s="34"/>
      <c r="ER134" s="34"/>
      <c r="ES134" s="34"/>
      <c r="ET134" s="120"/>
      <c r="EU134" s="33">
        <v>1758365.87</v>
      </c>
      <c r="EV134" s="33">
        <v>1758365.87</v>
      </c>
      <c r="EW134" s="33">
        <v>1693699.81</v>
      </c>
      <c r="EX134" s="124"/>
      <c r="EY134" s="34"/>
      <c r="EZ134" s="34"/>
      <c r="FA134" s="34"/>
      <c r="FB134" s="124"/>
      <c r="FC134" s="33"/>
      <c r="FD134" s="33"/>
      <c r="FE134" s="32"/>
      <c r="FF134" s="124"/>
      <c r="FG134" s="40"/>
      <c r="FH134" s="40"/>
      <c r="FI134" s="40"/>
      <c r="FJ134" s="124"/>
      <c r="FK134" s="40"/>
      <c r="FL134" s="40"/>
      <c r="FM134" s="40"/>
      <c r="FN134" s="124"/>
      <c r="FO134" s="33"/>
      <c r="FP134" s="33"/>
      <c r="FQ134" s="32"/>
      <c r="FR134" s="124"/>
      <c r="FS134" s="33"/>
      <c r="FT134" s="33"/>
      <c r="FU134" s="33"/>
      <c r="FV134" s="124"/>
      <c r="FW134" s="34"/>
      <c r="FX134" s="34"/>
      <c r="FY134" s="39"/>
      <c r="FZ134" s="124"/>
      <c r="GA134" s="33"/>
      <c r="GB134" s="33"/>
      <c r="GC134" s="32"/>
      <c r="GD134" s="124"/>
      <c r="GE134" s="32"/>
      <c r="GF134" s="32"/>
      <c r="GG134" s="32"/>
      <c r="GH134" s="124"/>
      <c r="GI134" s="32"/>
      <c r="GJ134" s="32"/>
      <c r="GK134" s="32"/>
      <c r="GL134" s="130"/>
      <c r="GM134" s="33"/>
      <c r="GN134" s="33"/>
      <c r="GO134" s="33"/>
      <c r="GP134" s="124"/>
      <c r="GQ134" s="40"/>
      <c r="GR134" s="37"/>
      <c r="GS134" s="32"/>
      <c r="GT134" s="124"/>
      <c r="GU134" s="45"/>
      <c r="GV134" s="46"/>
      <c r="GW134" s="32"/>
      <c r="GX134" s="130"/>
      <c r="GY134" s="33"/>
      <c r="GZ134" s="33"/>
      <c r="HA134" s="33"/>
      <c r="HB134" s="130"/>
      <c r="HC134" s="34"/>
      <c r="HD134" s="34"/>
      <c r="HE134" s="34"/>
      <c r="HF134" s="124"/>
      <c r="HG134" s="33"/>
      <c r="HH134" s="33"/>
      <c r="HI134" s="33"/>
      <c r="HJ134" s="124"/>
      <c r="HK134" s="33"/>
      <c r="HL134" s="33"/>
      <c r="HM134" s="32"/>
      <c r="HN134" s="124"/>
      <c r="HO134" s="32"/>
      <c r="HP134" s="32"/>
      <c r="HQ134" s="32"/>
      <c r="HR134" s="124"/>
      <c r="HS134" s="34"/>
      <c r="HT134" s="33"/>
      <c r="HU134" s="32"/>
      <c r="HV134" s="124"/>
      <c r="HW134" s="34"/>
      <c r="HX134" s="34"/>
      <c r="HY134" s="34"/>
      <c r="HZ134" s="124"/>
      <c r="IA134" s="34"/>
      <c r="IB134" s="34"/>
      <c r="IC134" s="34"/>
      <c r="ID134" s="119"/>
      <c r="IE134" s="34"/>
      <c r="IF134" s="32"/>
      <c r="IG134" s="32"/>
      <c r="IH134" s="124"/>
      <c r="II134" s="34"/>
      <c r="IJ134" s="33"/>
      <c r="IK134" s="33"/>
      <c r="IL134" s="124"/>
      <c r="IM134" s="33"/>
      <c r="IN134" s="33"/>
      <c r="IO134" s="33"/>
      <c r="IP134" s="124"/>
      <c r="IQ134" s="45"/>
      <c r="IR134" s="46"/>
      <c r="IS134" s="33"/>
      <c r="IT134" s="127"/>
      <c r="IU134" s="33"/>
      <c r="IV134" s="33"/>
      <c r="IW134" s="33"/>
      <c r="IX134" s="124"/>
      <c r="IY134" s="34">
        <v>700000</v>
      </c>
      <c r="IZ134" s="33">
        <v>700000</v>
      </c>
      <c r="JA134" s="33">
        <v>700000</v>
      </c>
      <c r="JB134" s="127"/>
      <c r="JC134" s="34"/>
      <c r="JD134" s="34"/>
      <c r="JE134" s="34"/>
      <c r="JF134" s="124"/>
      <c r="JG134" s="34"/>
      <c r="JH134" s="34"/>
      <c r="JI134" s="33"/>
      <c r="JJ134" s="127"/>
      <c r="JK134" s="34"/>
      <c r="JL134" s="34"/>
      <c r="JM134" s="34"/>
      <c r="JN134" s="127"/>
      <c r="JO134" s="34"/>
      <c r="JP134" s="34"/>
      <c r="JQ134" s="34"/>
      <c r="JR134" s="119"/>
      <c r="JS134" s="33"/>
      <c r="JT134" s="33"/>
      <c r="JU134" s="33"/>
      <c r="JV134" s="127"/>
      <c r="JW134" s="34"/>
      <c r="JX134" s="33"/>
      <c r="JY134" s="33"/>
      <c r="JZ134" s="127"/>
      <c r="KA134" s="34"/>
      <c r="KB134" s="32"/>
      <c r="KC134" s="32"/>
      <c r="KD134" s="127"/>
      <c r="KE134" s="50"/>
      <c r="KF134" s="50"/>
      <c r="KG134" s="50"/>
      <c r="KH134" s="127"/>
      <c r="KI134" s="34"/>
      <c r="KJ134" s="34"/>
      <c r="KK134" s="34"/>
      <c r="KL134" s="127"/>
      <c r="KM134" s="34"/>
      <c r="KN134" s="36"/>
      <c r="KO134" s="32"/>
      <c r="KP134" s="127"/>
      <c r="KQ134" s="50"/>
      <c r="KR134" s="50"/>
      <c r="KS134" s="50"/>
      <c r="KT134" s="127"/>
      <c r="KU134" s="50"/>
      <c r="KV134" s="50"/>
      <c r="KW134" s="50"/>
      <c r="KX134" s="127"/>
      <c r="KY134" s="34"/>
      <c r="KZ134" s="34"/>
      <c r="LA134" s="33"/>
      <c r="LB134" s="127"/>
      <c r="LC134" s="34"/>
      <c r="LD134" s="39"/>
      <c r="LE134" s="34"/>
      <c r="LF134" s="127"/>
      <c r="LG134" s="34"/>
      <c r="LH134" s="34"/>
      <c r="LI134" s="33"/>
      <c r="LJ134" s="127"/>
      <c r="LK134" s="34"/>
      <c r="LL134" s="33"/>
      <c r="LM134" s="32"/>
      <c r="LN134" s="127"/>
      <c r="LO134" s="34"/>
      <c r="LP134" s="33"/>
      <c r="LQ134" s="33"/>
      <c r="LR134" s="127"/>
      <c r="LS134" s="50"/>
      <c r="LT134" s="50"/>
      <c r="LU134" s="50"/>
      <c r="LV134" s="127"/>
      <c r="LW134" s="50"/>
      <c r="LX134" s="50"/>
      <c r="LY134" s="50"/>
      <c r="LZ134" s="127"/>
      <c r="MA134" s="34"/>
      <c r="MB134" s="34"/>
      <c r="MC134" s="34"/>
      <c r="MD134" s="127"/>
      <c r="ME134" s="40"/>
      <c r="MF134" s="50"/>
      <c r="MG134" s="50"/>
      <c r="MH134" s="127"/>
      <c r="MI134" s="40"/>
      <c r="MJ134" s="50"/>
      <c r="MK134" s="50"/>
      <c r="ML134" s="127"/>
      <c r="MM134" s="34"/>
      <c r="MN134" s="34"/>
      <c r="MO134" s="34"/>
      <c r="MP134" s="127"/>
      <c r="MQ134" s="33"/>
      <c r="MR134" s="33"/>
      <c r="MS134" s="33"/>
      <c r="MT134" s="127"/>
      <c r="MU134" s="34"/>
      <c r="MV134" s="34"/>
      <c r="MW134" s="34"/>
      <c r="MX134" s="124"/>
      <c r="MY134" s="34"/>
      <c r="MZ134" s="33"/>
      <c r="NA134" s="33"/>
      <c r="NB134" s="124"/>
      <c r="NC134" s="52">
        <f t="shared" si="10"/>
        <v>138300</v>
      </c>
      <c r="ND134" s="52">
        <f t="shared" si="10"/>
        <v>138300</v>
      </c>
      <c r="NE134" s="52">
        <f t="shared" si="10"/>
        <v>66540.210000000006</v>
      </c>
      <c r="NF134" s="53"/>
      <c r="NG134" s="33"/>
      <c r="NH134" s="33"/>
      <c r="NI134" s="127"/>
      <c r="NJ134" s="34"/>
      <c r="NK134" s="33"/>
      <c r="NL134" s="33"/>
      <c r="NM134" s="127"/>
      <c r="NN134" s="33"/>
      <c r="NO134" s="33"/>
      <c r="NP134" s="33"/>
      <c r="NQ134" s="127"/>
      <c r="NR134" s="34"/>
      <c r="NS134" s="34"/>
      <c r="NT134" s="34"/>
      <c r="NU134" s="127"/>
      <c r="NV134" s="34"/>
      <c r="NW134" s="33"/>
      <c r="NX134" s="33"/>
      <c r="NY134" s="127"/>
      <c r="NZ134" s="34"/>
      <c r="OA134" s="34"/>
      <c r="OB134" s="33"/>
      <c r="OC134" s="127"/>
      <c r="OD134" s="34"/>
      <c r="OE134" s="34"/>
      <c r="OF134" s="33"/>
      <c r="OG134" s="127"/>
      <c r="OH134" s="34"/>
      <c r="OI134" s="34"/>
      <c r="OJ134" s="33"/>
      <c r="OK134" s="127"/>
      <c r="OL134" s="34"/>
      <c r="OM134" s="34"/>
      <c r="ON134" s="32"/>
      <c r="OO134" s="127"/>
      <c r="OP134" s="34"/>
      <c r="OQ134" s="34"/>
      <c r="OR134" s="34"/>
      <c r="OS134" s="127"/>
      <c r="OT134" s="34"/>
      <c r="OU134" s="34"/>
      <c r="OV134" s="32"/>
      <c r="OW134" s="127"/>
      <c r="OX134" s="34"/>
      <c r="OY134" s="34"/>
      <c r="OZ134" s="33"/>
      <c r="PA134" s="127"/>
      <c r="PB134" s="34"/>
      <c r="PC134" s="34"/>
      <c r="PD134" s="33"/>
      <c r="PE134" s="127"/>
      <c r="PF134" s="34"/>
      <c r="PG134" s="34"/>
      <c r="PH134" s="33"/>
      <c r="PI134" s="127"/>
      <c r="PJ134" s="34"/>
      <c r="PK134" s="33"/>
      <c r="PL134" s="32"/>
      <c r="PM134" s="127"/>
      <c r="PN134" s="34"/>
      <c r="PO134" s="33"/>
      <c r="PP134" s="33"/>
      <c r="PQ134" s="127"/>
      <c r="PR134" s="34">
        <v>138300</v>
      </c>
      <c r="PS134" s="34">
        <v>138300</v>
      </c>
      <c r="PT134" s="34">
        <v>66540.210000000006</v>
      </c>
      <c r="PU134" s="127"/>
      <c r="PV134" s="34"/>
      <c r="PW134" s="34"/>
      <c r="PX134" s="33"/>
      <c r="PY134" s="124"/>
      <c r="PZ134" s="55">
        <f t="shared" si="11"/>
        <v>0</v>
      </c>
      <c r="QA134" s="55">
        <f t="shared" si="11"/>
        <v>0</v>
      </c>
      <c r="QB134" s="55">
        <f t="shared" si="11"/>
        <v>0</v>
      </c>
      <c r="QC134" s="53"/>
      <c r="QD134" s="53"/>
      <c r="QE134" s="32"/>
      <c r="QF134" s="127"/>
      <c r="QG134" s="34"/>
      <c r="QH134" s="34"/>
      <c r="QI134" s="34"/>
      <c r="QJ134" s="124"/>
      <c r="QK134" s="56"/>
      <c r="QL134" s="63"/>
      <c r="QM134" s="32"/>
      <c r="QN134" s="127"/>
      <c r="QO134" s="50"/>
      <c r="QP134" s="50"/>
      <c r="QQ134" s="50"/>
      <c r="QR134" s="120"/>
      <c r="QS134" s="34"/>
      <c r="QT134" s="34"/>
      <c r="QU134" s="34"/>
      <c r="QV134" s="124"/>
      <c r="QW134" s="34"/>
      <c r="QX134" s="34"/>
      <c r="QY134" s="32"/>
      <c r="QZ134" s="124"/>
      <c r="RA134" s="53"/>
      <c r="RB134" s="53"/>
      <c r="RC134" s="53"/>
      <c r="RD134" s="120"/>
      <c r="RE134" s="40"/>
      <c r="RF134" s="40"/>
      <c r="RG134" s="40"/>
      <c r="RH134" s="120"/>
      <c r="RI134" s="40"/>
      <c r="RJ134" s="40"/>
      <c r="RK134" s="40"/>
      <c r="RL134" s="120"/>
      <c r="RM134" s="40"/>
      <c r="RN134" s="33"/>
      <c r="RO134" s="32"/>
      <c r="RP134" s="124"/>
      <c r="RQ134" s="34"/>
      <c r="RR134" s="34"/>
      <c r="RS134" s="32"/>
      <c r="RT134" s="124"/>
      <c r="RU134" s="40"/>
      <c r="RV134" s="40"/>
      <c r="RW134" s="40"/>
      <c r="RX134" s="120"/>
      <c r="RY134" s="40"/>
      <c r="RZ134" s="40"/>
      <c r="SA134" s="32"/>
      <c r="SB134" s="124"/>
      <c r="SC134" s="40"/>
      <c r="SD134" s="40"/>
      <c r="SE134" s="32"/>
      <c r="SF134" s="124"/>
      <c r="SG134" s="40"/>
      <c r="SH134" s="40"/>
      <c r="SI134" s="32"/>
      <c r="SJ134" s="119"/>
      <c r="SK134" s="58"/>
      <c r="SL134" s="58"/>
      <c r="SM134" s="58"/>
      <c r="SN134" s="59"/>
      <c r="SO134" s="59"/>
      <c r="SP134" s="58"/>
      <c r="SQ134" s="58"/>
      <c r="SR134" s="58"/>
      <c r="SS134" s="58"/>
      <c r="ST134" s="58"/>
      <c r="SU134" s="58"/>
      <c r="SV134" s="58"/>
      <c r="SW134" s="58"/>
      <c r="SX134" s="58"/>
      <c r="SY134" s="58"/>
      <c r="SZ134" s="58"/>
      <c r="TA134" s="58"/>
      <c r="TB134" s="58"/>
      <c r="TC134" s="58"/>
      <c r="TD134" s="59"/>
      <c r="TE134" s="28"/>
      <c r="TF134" s="28"/>
      <c r="TG134" s="28"/>
      <c r="TH134" s="28"/>
      <c r="TI134" s="28"/>
      <c r="TJ134" s="28"/>
      <c r="TK134" s="28"/>
      <c r="TL134" s="28"/>
      <c r="TM134" s="28"/>
      <c r="TN134" s="28"/>
      <c r="TO134" s="28"/>
      <c r="TP134" s="28"/>
      <c r="TQ134" s="28"/>
      <c r="TR134" s="28"/>
      <c r="TS134" s="28"/>
      <c r="TT134" s="28"/>
      <c r="TU134" s="28"/>
      <c r="TV134" s="28"/>
      <c r="TW134" s="28"/>
      <c r="TX134" s="28"/>
      <c r="TY134" s="28"/>
      <c r="TZ134" s="28"/>
      <c r="UA134" s="28"/>
      <c r="UB134" s="28"/>
      <c r="UC134" s="28"/>
      <c r="UD134" s="28"/>
      <c r="UE134" s="28"/>
      <c r="UF134" s="28"/>
      <c r="UG134" s="28"/>
      <c r="UH134" s="28"/>
      <c r="UI134" s="28"/>
      <c r="UJ134" s="28"/>
      <c r="UK134" s="28"/>
      <c r="UL134" s="28"/>
      <c r="UM134" s="28"/>
      <c r="UN134" s="28"/>
      <c r="UO134" s="28"/>
      <c r="UP134" s="28"/>
      <c r="UQ134" s="28"/>
      <c r="UR134" s="28"/>
      <c r="US134" s="28"/>
      <c r="UT134" s="28"/>
      <c r="UU134" s="28"/>
      <c r="UV134" s="28"/>
      <c r="UW134" s="28"/>
      <c r="UX134" s="28"/>
      <c r="UY134" s="28"/>
      <c r="UZ134" s="28"/>
      <c r="VA134" s="28"/>
      <c r="VB134" s="28"/>
      <c r="VC134" s="28"/>
      <c r="VD134" s="28"/>
      <c r="VE134" s="28"/>
      <c r="VF134" s="28"/>
      <c r="VG134" s="28"/>
      <c r="VH134" s="28"/>
      <c r="VI134" s="28"/>
      <c r="VJ134" s="28"/>
      <c r="VK134" s="28"/>
      <c r="VL134" s="28"/>
      <c r="VM134" s="28"/>
      <c r="VN134" s="28"/>
      <c r="VO134" s="28"/>
      <c r="VP134" s="28"/>
      <c r="VQ134" s="28"/>
      <c r="VR134" s="28"/>
      <c r="VS134" s="28"/>
      <c r="VT134" s="28"/>
      <c r="VU134" s="28"/>
      <c r="VV134" s="28"/>
      <c r="VW134" s="28"/>
      <c r="VX134" s="28"/>
      <c r="VY134" s="28"/>
      <c r="VZ134" s="28"/>
      <c r="WA134" s="28"/>
      <c r="WB134" s="28"/>
      <c r="WC134" s="28"/>
      <c r="WD134" s="28"/>
      <c r="WE134" s="28"/>
      <c r="WF134" s="28"/>
      <c r="WG134" s="28"/>
      <c r="WH134" s="5"/>
      <c r="WI134" s="5"/>
      <c r="WJ134" s="5"/>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row>
    <row r="135" spans="1:909" x14ac:dyDescent="0.25">
      <c r="A135" s="29" t="s">
        <v>490</v>
      </c>
      <c r="B135" s="30">
        <f t="shared" si="12"/>
        <v>10299453.51</v>
      </c>
      <c r="C135" s="30">
        <f t="shared" si="12"/>
        <v>10299453.51</v>
      </c>
      <c r="D135" s="30">
        <f t="shared" si="12"/>
        <v>7557441.5099999998</v>
      </c>
      <c r="E135" s="31">
        <f t="shared" si="8"/>
        <v>10161153.51</v>
      </c>
      <c r="F135" s="31">
        <f t="shared" si="8"/>
        <v>10161153.51</v>
      </c>
      <c r="G135" s="31">
        <f t="shared" si="8"/>
        <v>7557441.5099999998</v>
      </c>
      <c r="H135" s="36">
        <v>7637700</v>
      </c>
      <c r="I135" s="36">
        <v>7637700</v>
      </c>
      <c r="J135" s="33">
        <v>5728275</v>
      </c>
      <c r="K135" s="124"/>
      <c r="L135" s="34"/>
      <c r="M135" s="34"/>
      <c r="N135" s="34"/>
      <c r="O135" s="124"/>
      <c r="P135" s="36">
        <v>2523453.5099999998</v>
      </c>
      <c r="Q135" s="36">
        <v>2523453.5099999998</v>
      </c>
      <c r="R135" s="60">
        <v>1829166.51</v>
      </c>
      <c r="S135" s="124"/>
      <c r="T135" s="34"/>
      <c r="U135" s="34"/>
      <c r="V135" s="34"/>
      <c r="W135" s="124"/>
      <c r="X135" s="38">
        <f t="shared" si="9"/>
        <v>0</v>
      </c>
      <c r="Y135" s="38">
        <f t="shared" si="9"/>
        <v>0</v>
      </c>
      <c r="Z135" s="38">
        <f t="shared" si="9"/>
        <v>0</v>
      </c>
      <c r="AA135" s="32"/>
      <c r="AB135" s="33"/>
      <c r="AC135" s="33"/>
      <c r="AD135" s="124"/>
      <c r="AE135" s="34"/>
      <c r="AF135" s="33"/>
      <c r="AG135" s="33"/>
      <c r="AH135" s="124"/>
      <c r="AI135" s="33"/>
      <c r="AJ135" s="33"/>
      <c r="AK135" s="33"/>
      <c r="AL135" s="124"/>
      <c r="AM135" s="33"/>
      <c r="AN135" s="33"/>
      <c r="AO135" s="33"/>
      <c r="AP135" s="124"/>
      <c r="AQ135" s="34"/>
      <c r="AR135" s="34"/>
      <c r="AS135" s="34"/>
      <c r="AT135" s="124"/>
      <c r="AU135" s="33"/>
      <c r="AV135" s="33"/>
      <c r="AW135" s="33"/>
      <c r="AX135" s="124"/>
      <c r="AY135" s="34"/>
      <c r="AZ135" s="34"/>
      <c r="BA135" s="34"/>
      <c r="BB135" s="124"/>
      <c r="BC135" s="33"/>
      <c r="BD135" s="33"/>
      <c r="BE135" s="33"/>
      <c r="BF135" s="124"/>
      <c r="BG135" s="33"/>
      <c r="BH135" s="33"/>
      <c r="BI135" s="33"/>
      <c r="BJ135" s="124"/>
      <c r="BK135" s="34"/>
      <c r="BL135" s="34"/>
      <c r="BM135" s="34"/>
      <c r="BN135" s="124"/>
      <c r="BO135" s="33"/>
      <c r="BP135" s="33"/>
      <c r="BQ135" s="61"/>
      <c r="BR135" s="124"/>
      <c r="BS135" s="34"/>
      <c r="BT135" s="34"/>
      <c r="BU135" s="34"/>
      <c r="BV135" s="124"/>
      <c r="BW135" s="34"/>
      <c r="BX135" s="34"/>
      <c r="BY135" s="34"/>
      <c r="BZ135" s="124"/>
      <c r="CA135" s="34"/>
      <c r="CB135" s="34"/>
      <c r="CC135" s="34"/>
      <c r="CD135" s="124"/>
      <c r="CE135" s="33"/>
      <c r="CF135" s="33"/>
      <c r="CG135" s="33"/>
      <c r="CH135" s="124"/>
      <c r="CI135" s="33"/>
      <c r="CJ135" s="33"/>
      <c r="CK135" s="33"/>
      <c r="CL135" s="124"/>
      <c r="CM135" s="34"/>
      <c r="CN135" s="34"/>
      <c r="CO135" s="34"/>
      <c r="CP135" s="119"/>
      <c r="CQ135" s="34"/>
      <c r="CR135" s="34"/>
      <c r="CS135" s="34"/>
      <c r="CT135" s="119"/>
      <c r="CU135" s="34"/>
      <c r="CV135" s="33"/>
      <c r="CW135" s="33"/>
      <c r="CX135" s="124"/>
      <c r="CY135" s="41"/>
      <c r="CZ135" s="41"/>
      <c r="DA135" s="33"/>
      <c r="DB135" s="124"/>
      <c r="DC135" s="34"/>
      <c r="DD135" s="33"/>
      <c r="DE135" s="32"/>
      <c r="DF135" s="124"/>
      <c r="DG135" s="34"/>
      <c r="DH135" s="33"/>
      <c r="DI135" s="32"/>
      <c r="DJ135" s="124"/>
      <c r="DK135" s="34"/>
      <c r="DL135" s="33"/>
      <c r="DM135" s="32"/>
      <c r="DN135" s="124"/>
      <c r="DO135" s="33"/>
      <c r="DP135" s="33"/>
      <c r="DQ135" s="32"/>
      <c r="DR135" s="124"/>
      <c r="DS135" s="34"/>
      <c r="DT135" s="34"/>
      <c r="DU135" s="34"/>
      <c r="DV135" s="120"/>
      <c r="DW135" s="33"/>
      <c r="DX135" s="33"/>
      <c r="DY135" s="33"/>
      <c r="DZ135" s="124"/>
      <c r="EA135" s="33"/>
      <c r="EB135" s="33"/>
      <c r="EC135" s="33"/>
      <c r="ED135" s="124"/>
      <c r="EE135" s="33"/>
      <c r="EF135" s="33"/>
      <c r="EG135" s="33"/>
      <c r="EH135" s="124"/>
      <c r="EI135" s="32"/>
      <c r="EJ135" s="32"/>
      <c r="EK135" s="32"/>
      <c r="EL135" s="124"/>
      <c r="EM135" s="34"/>
      <c r="EN135" s="34"/>
      <c r="EO135" s="34"/>
      <c r="EP135" s="124"/>
      <c r="EQ135" s="34"/>
      <c r="ER135" s="34"/>
      <c r="ES135" s="34"/>
      <c r="ET135" s="120"/>
      <c r="EU135" s="33"/>
      <c r="EV135" s="33"/>
      <c r="EW135" s="33"/>
      <c r="EX135" s="124"/>
      <c r="EY135" s="34"/>
      <c r="EZ135" s="34"/>
      <c r="FA135" s="34"/>
      <c r="FB135" s="124"/>
      <c r="FC135" s="33"/>
      <c r="FD135" s="33"/>
      <c r="FE135" s="32"/>
      <c r="FF135" s="124"/>
      <c r="FG135" s="40"/>
      <c r="FH135" s="40"/>
      <c r="FI135" s="40"/>
      <c r="FJ135" s="124"/>
      <c r="FK135" s="40"/>
      <c r="FL135" s="40"/>
      <c r="FM135" s="40"/>
      <c r="FN135" s="124"/>
      <c r="FO135" s="33"/>
      <c r="FP135" s="33"/>
      <c r="FQ135" s="32"/>
      <c r="FR135" s="124"/>
      <c r="FS135" s="33"/>
      <c r="FT135" s="33"/>
      <c r="FU135" s="33"/>
      <c r="FV135" s="124"/>
      <c r="FW135" s="34"/>
      <c r="FX135" s="34"/>
      <c r="FY135" s="39"/>
      <c r="FZ135" s="124"/>
      <c r="GA135" s="33"/>
      <c r="GB135" s="33"/>
      <c r="GC135" s="32"/>
      <c r="GD135" s="124"/>
      <c r="GE135" s="32"/>
      <c r="GF135" s="32"/>
      <c r="GG135" s="32"/>
      <c r="GH135" s="124"/>
      <c r="GI135" s="32"/>
      <c r="GJ135" s="32"/>
      <c r="GK135" s="32"/>
      <c r="GL135" s="130"/>
      <c r="GM135" s="33"/>
      <c r="GN135" s="33"/>
      <c r="GO135" s="33"/>
      <c r="GP135" s="124"/>
      <c r="GQ135" s="40"/>
      <c r="GR135" s="37"/>
      <c r="GS135" s="32"/>
      <c r="GT135" s="124"/>
      <c r="GU135" s="45"/>
      <c r="GV135" s="46"/>
      <c r="GW135" s="32"/>
      <c r="GX135" s="130"/>
      <c r="GY135" s="33"/>
      <c r="GZ135" s="33"/>
      <c r="HA135" s="33"/>
      <c r="HB135" s="130"/>
      <c r="HC135" s="34"/>
      <c r="HD135" s="34"/>
      <c r="HE135" s="34"/>
      <c r="HF135" s="124"/>
      <c r="HG135" s="33"/>
      <c r="HH135" s="33"/>
      <c r="HI135" s="33"/>
      <c r="HJ135" s="124"/>
      <c r="HK135" s="33"/>
      <c r="HL135" s="33"/>
      <c r="HM135" s="32"/>
      <c r="HN135" s="124"/>
      <c r="HO135" s="32"/>
      <c r="HP135" s="32"/>
      <c r="HQ135" s="32"/>
      <c r="HR135" s="124"/>
      <c r="HS135" s="34"/>
      <c r="HT135" s="33"/>
      <c r="HU135" s="32"/>
      <c r="HV135" s="124"/>
      <c r="HW135" s="34"/>
      <c r="HX135" s="34"/>
      <c r="HY135" s="34"/>
      <c r="HZ135" s="124"/>
      <c r="IA135" s="34"/>
      <c r="IB135" s="34"/>
      <c r="IC135" s="34"/>
      <c r="ID135" s="119"/>
      <c r="IE135" s="34"/>
      <c r="IF135" s="32"/>
      <c r="IG135" s="32"/>
      <c r="IH135" s="124"/>
      <c r="II135" s="34"/>
      <c r="IJ135" s="33"/>
      <c r="IK135" s="33"/>
      <c r="IL135" s="124"/>
      <c r="IM135" s="33"/>
      <c r="IN135" s="33"/>
      <c r="IO135" s="33"/>
      <c r="IP135" s="124"/>
      <c r="IQ135" s="45"/>
      <c r="IR135" s="46"/>
      <c r="IS135" s="33"/>
      <c r="IT135" s="127"/>
      <c r="IU135" s="33"/>
      <c r="IV135" s="33"/>
      <c r="IW135" s="33"/>
      <c r="IX135" s="124"/>
      <c r="IY135" s="34"/>
      <c r="IZ135" s="33"/>
      <c r="JA135" s="33"/>
      <c r="JB135" s="127"/>
      <c r="JC135" s="34"/>
      <c r="JD135" s="34"/>
      <c r="JE135" s="34"/>
      <c r="JF135" s="124"/>
      <c r="JG135" s="34"/>
      <c r="JH135" s="34"/>
      <c r="JI135" s="33"/>
      <c r="JJ135" s="127"/>
      <c r="JK135" s="34"/>
      <c r="JL135" s="34"/>
      <c r="JM135" s="34"/>
      <c r="JN135" s="127"/>
      <c r="JO135" s="34"/>
      <c r="JP135" s="34"/>
      <c r="JQ135" s="34"/>
      <c r="JR135" s="119"/>
      <c r="JS135" s="33"/>
      <c r="JT135" s="33"/>
      <c r="JU135" s="33"/>
      <c r="JV135" s="127"/>
      <c r="JW135" s="34"/>
      <c r="JX135" s="33"/>
      <c r="JY135" s="33"/>
      <c r="JZ135" s="127"/>
      <c r="KA135" s="34"/>
      <c r="KB135" s="32"/>
      <c r="KC135" s="32"/>
      <c r="KD135" s="127"/>
      <c r="KE135" s="50"/>
      <c r="KF135" s="50"/>
      <c r="KG135" s="50"/>
      <c r="KH135" s="127"/>
      <c r="KI135" s="34"/>
      <c r="KJ135" s="34"/>
      <c r="KK135" s="34"/>
      <c r="KL135" s="127"/>
      <c r="KM135" s="34"/>
      <c r="KN135" s="36"/>
      <c r="KO135" s="32"/>
      <c r="KP135" s="127"/>
      <c r="KQ135" s="50"/>
      <c r="KR135" s="50"/>
      <c r="KS135" s="50"/>
      <c r="KT135" s="127"/>
      <c r="KU135" s="50"/>
      <c r="KV135" s="50"/>
      <c r="KW135" s="50"/>
      <c r="KX135" s="127"/>
      <c r="KY135" s="34"/>
      <c r="KZ135" s="34"/>
      <c r="LA135" s="33"/>
      <c r="LB135" s="127"/>
      <c r="LC135" s="34"/>
      <c r="LD135" s="39"/>
      <c r="LE135" s="34"/>
      <c r="LF135" s="127"/>
      <c r="LG135" s="34"/>
      <c r="LH135" s="34"/>
      <c r="LI135" s="33"/>
      <c r="LJ135" s="127"/>
      <c r="LK135" s="34"/>
      <c r="LL135" s="33"/>
      <c r="LM135" s="32"/>
      <c r="LN135" s="127"/>
      <c r="LO135" s="34"/>
      <c r="LP135" s="33"/>
      <c r="LQ135" s="33"/>
      <c r="LR135" s="127"/>
      <c r="LS135" s="50"/>
      <c r="LT135" s="50"/>
      <c r="LU135" s="50"/>
      <c r="LV135" s="127"/>
      <c r="LW135" s="50"/>
      <c r="LX135" s="50"/>
      <c r="LY135" s="50"/>
      <c r="LZ135" s="127"/>
      <c r="MA135" s="34"/>
      <c r="MB135" s="34"/>
      <c r="MC135" s="34"/>
      <c r="MD135" s="127"/>
      <c r="ME135" s="40"/>
      <c r="MF135" s="50"/>
      <c r="MG135" s="50"/>
      <c r="MH135" s="127"/>
      <c r="MI135" s="40"/>
      <c r="MJ135" s="50"/>
      <c r="MK135" s="50"/>
      <c r="ML135" s="127"/>
      <c r="MM135" s="34"/>
      <c r="MN135" s="34"/>
      <c r="MO135" s="34"/>
      <c r="MP135" s="127"/>
      <c r="MQ135" s="33"/>
      <c r="MR135" s="33"/>
      <c r="MS135" s="33"/>
      <c r="MT135" s="127"/>
      <c r="MU135" s="34"/>
      <c r="MV135" s="34"/>
      <c r="MW135" s="34"/>
      <c r="MX135" s="124"/>
      <c r="MY135" s="34"/>
      <c r="MZ135" s="33"/>
      <c r="NA135" s="33"/>
      <c r="NB135" s="124"/>
      <c r="NC135" s="52">
        <f t="shared" si="10"/>
        <v>138300</v>
      </c>
      <c r="ND135" s="52">
        <f t="shared" si="10"/>
        <v>138300</v>
      </c>
      <c r="NE135" s="52">
        <f t="shared" si="10"/>
        <v>0</v>
      </c>
      <c r="NF135" s="53"/>
      <c r="NG135" s="33"/>
      <c r="NH135" s="33"/>
      <c r="NI135" s="127"/>
      <c r="NJ135" s="34"/>
      <c r="NK135" s="33"/>
      <c r="NL135" s="33"/>
      <c r="NM135" s="127"/>
      <c r="NN135" s="33"/>
      <c r="NO135" s="33"/>
      <c r="NP135" s="33"/>
      <c r="NQ135" s="127"/>
      <c r="NR135" s="34"/>
      <c r="NS135" s="34"/>
      <c r="NT135" s="34"/>
      <c r="NU135" s="127"/>
      <c r="NV135" s="34"/>
      <c r="NW135" s="33"/>
      <c r="NX135" s="33"/>
      <c r="NY135" s="127"/>
      <c r="NZ135" s="34"/>
      <c r="OA135" s="34"/>
      <c r="OB135" s="33"/>
      <c r="OC135" s="127"/>
      <c r="OD135" s="34"/>
      <c r="OE135" s="34"/>
      <c r="OF135" s="33"/>
      <c r="OG135" s="127"/>
      <c r="OH135" s="34"/>
      <c r="OI135" s="34"/>
      <c r="OJ135" s="33"/>
      <c r="OK135" s="127"/>
      <c r="OL135" s="34"/>
      <c r="OM135" s="34"/>
      <c r="ON135" s="32"/>
      <c r="OO135" s="127"/>
      <c r="OP135" s="34"/>
      <c r="OQ135" s="34"/>
      <c r="OR135" s="34"/>
      <c r="OS135" s="127"/>
      <c r="OT135" s="34"/>
      <c r="OU135" s="34"/>
      <c r="OV135" s="32"/>
      <c r="OW135" s="127"/>
      <c r="OX135" s="34"/>
      <c r="OY135" s="34"/>
      <c r="OZ135" s="33"/>
      <c r="PA135" s="127"/>
      <c r="PB135" s="34"/>
      <c r="PC135" s="34"/>
      <c r="PD135" s="33"/>
      <c r="PE135" s="127"/>
      <c r="PF135" s="34"/>
      <c r="PG135" s="34"/>
      <c r="PH135" s="33"/>
      <c r="PI135" s="127"/>
      <c r="PJ135" s="34"/>
      <c r="PK135" s="33"/>
      <c r="PL135" s="32"/>
      <c r="PM135" s="127"/>
      <c r="PN135" s="34"/>
      <c r="PO135" s="33"/>
      <c r="PP135" s="33"/>
      <c r="PQ135" s="127"/>
      <c r="PR135" s="34">
        <v>138300</v>
      </c>
      <c r="PS135" s="34">
        <v>138300</v>
      </c>
      <c r="PT135" s="34"/>
      <c r="PU135" s="127"/>
      <c r="PV135" s="34"/>
      <c r="PW135" s="34"/>
      <c r="PX135" s="33"/>
      <c r="PY135" s="124"/>
      <c r="PZ135" s="55">
        <f t="shared" si="11"/>
        <v>0</v>
      </c>
      <c r="QA135" s="55">
        <f t="shared" si="11"/>
        <v>0</v>
      </c>
      <c r="QB135" s="55">
        <f t="shared" si="11"/>
        <v>0</v>
      </c>
      <c r="QC135" s="53"/>
      <c r="QD135" s="53"/>
      <c r="QE135" s="32"/>
      <c r="QF135" s="127"/>
      <c r="QG135" s="34"/>
      <c r="QH135" s="34"/>
      <c r="QI135" s="34"/>
      <c r="QJ135" s="124"/>
      <c r="QK135" s="56"/>
      <c r="QL135" s="63"/>
      <c r="QM135" s="32"/>
      <c r="QN135" s="127"/>
      <c r="QO135" s="50"/>
      <c r="QP135" s="50"/>
      <c r="QQ135" s="50"/>
      <c r="QR135" s="120"/>
      <c r="QS135" s="34"/>
      <c r="QT135" s="34"/>
      <c r="QU135" s="34"/>
      <c r="QV135" s="124"/>
      <c r="QW135" s="34"/>
      <c r="QX135" s="34"/>
      <c r="QY135" s="32"/>
      <c r="QZ135" s="124"/>
      <c r="RA135" s="53"/>
      <c r="RB135" s="53"/>
      <c r="RC135" s="53"/>
      <c r="RD135" s="120"/>
      <c r="RE135" s="40"/>
      <c r="RF135" s="40"/>
      <c r="RG135" s="40"/>
      <c r="RH135" s="120"/>
      <c r="RI135" s="40"/>
      <c r="RJ135" s="40"/>
      <c r="RK135" s="40"/>
      <c r="RL135" s="120"/>
      <c r="RM135" s="40"/>
      <c r="RN135" s="33"/>
      <c r="RO135" s="32"/>
      <c r="RP135" s="124"/>
      <c r="RQ135" s="34"/>
      <c r="RR135" s="34"/>
      <c r="RS135" s="32"/>
      <c r="RT135" s="124"/>
      <c r="RU135" s="40"/>
      <c r="RV135" s="40"/>
      <c r="RW135" s="40"/>
      <c r="RX135" s="120"/>
      <c r="RY135" s="40"/>
      <c r="RZ135" s="40"/>
      <c r="SA135" s="32"/>
      <c r="SB135" s="124"/>
      <c r="SC135" s="40"/>
      <c r="SD135" s="40"/>
      <c r="SE135" s="32"/>
      <c r="SF135" s="124"/>
      <c r="SG135" s="40"/>
      <c r="SH135" s="40"/>
      <c r="SI135" s="32"/>
      <c r="SJ135" s="119"/>
      <c r="SK135" s="58"/>
      <c r="SL135" s="58"/>
      <c r="SM135" s="58"/>
      <c r="SN135" s="59"/>
      <c r="SO135" s="59"/>
      <c r="SP135" s="58"/>
      <c r="SQ135" s="58"/>
      <c r="SR135" s="58"/>
      <c r="SS135" s="58"/>
      <c r="ST135" s="58"/>
      <c r="SU135" s="58"/>
      <c r="SV135" s="58"/>
      <c r="SW135" s="58"/>
      <c r="SX135" s="58"/>
      <c r="SY135" s="58"/>
      <c r="SZ135" s="58"/>
      <c r="TA135" s="58"/>
      <c r="TB135" s="58"/>
      <c r="TC135" s="58"/>
      <c r="TD135" s="59"/>
      <c r="TE135" s="28"/>
      <c r="TF135" s="28"/>
      <c r="TG135" s="28"/>
      <c r="TH135" s="28"/>
      <c r="TI135" s="28"/>
      <c r="TJ135" s="28"/>
      <c r="TK135" s="28"/>
      <c r="TL135" s="28"/>
      <c r="TM135" s="28"/>
      <c r="TN135" s="28"/>
      <c r="TO135" s="28"/>
      <c r="TP135" s="28"/>
      <c r="TQ135" s="28"/>
      <c r="TR135" s="28"/>
      <c r="TS135" s="28"/>
      <c r="TT135" s="28"/>
      <c r="TU135" s="28"/>
      <c r="TV135" s="28"/>
      <c r="TW135" s="28"/>
      <c r="TX135" s="28"/>
      <c r="TY135" s="28"/>
      <c r="TZ135" s="28"/>
      <c r="UA135" s="28"/>
      <c r="UB135" s="28"/>
      <c r="UC135" s="28"/>
      <c r="UD135" s="28"/>
      <c r="UE135" s="28"/>
      <c r="UF135" s="28"/>
      <c r="UG135" s="28"/>
      <c r="UH135" s="28"/>
      <c r="UI135" s="28"/>
      <c r="UJ135" s="28"/>
      <c r="UK135" s="28"/>
      <c r="UL135" s="28"/>
      <c r="UM135" s="28"/>
      <c r="UN135" s="28"/>
      <c r="UO135" s="28"/>
      <c r="UP135" s="28"/>
      <c r="UQ135" s="28"/>
      <c r="UR135" s="28"/>
      <c r="US135" s="28"/>
      <c r="UT135" s="28"/>
      <c r="UU135" s="28"/>
      <c r="UV135" s="28"/>
      <c r="UW135" s="28"/>
      <c r="UX135" s="28"/>
      <c r="UY135" s="28"/>
      <c r="UZ135" s="28"/>
      <c r="VA135" s="28"/>
      <c r="VB135" s="28"/>
      <c r="VC135" s="28"/>
      <c r="VD135" s="28"/>
      <c r="VE135" s="28"/>
      <c r="VF135" s="28"/>
      <c r="VG135" s="28"/>
      <c r="VH135" s="28"/>
      <c r="VI135" s="28"/>
      <c r="VJ135" s="28"/>
      <c r="VK135" s="28"/>
      <c r="VL135" s="28"/>
      <c r="VM135" s="28"/>
      <c r="VN135" s="28"/>
      <c r="VO135" s="28"/>
      <c r="VP135" s="28"/>
      <c r="VQ135" s="28"/>
      <c r="VR135" s="28"/>
      <c r="VS135" s="28"/>
      <c r="VT135" s="28"/>
      <c r="VU135" s="28"/>
      <c r="VV135" s="28"/>
      <c r="VW135" s="28"/>
      <c r="VX135" s="28"/>
      <c r="VY135" s="28"/>
      <c r="VZ135" s="28"/>
      <c r="WA135" s="28"/>
      <c r="WB135" s="28"/>
      <c r="WC135" s="28"/>
      <c r="WD135" s="28"/>
      <c r="WE135" s="28"/>
      <c r="WF135" s="28"/>
      <c r="WG135" s="28"/>
      <c r="WH135" s="5"/>
      <c r="WI135" s="5"/>
      <c r="WJ135" s="5"/>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row>
    <row r="136" spans="1:909" x14ac:dyDescent="0.25">
      <c r="A136" s="29" t="s">
        <v>491</v>
      </c>
      <c r="B136" s="30">
        <f t="shared" si="12"/>
        <v>7365386.4699999997</v>
      </c>
      <c r="C136" s="30">
        <f t="shared" si="12"/>
        <v>7365386.4699999997</v>
      </c>
      <c r="D136" s="30">
        <f t="shared" si="12"/>
        <v>5467469.4500000002</v>
      </c>
      <c r="E136" s="31">
        <f t="shared" si="8"/>
        <v>7227086.4699999997</v>
      </c>
      <c r="F136" s="31">
        <f t="shared" si="8"/>
        <v>7227086.4699999997</v>
      </c>
      <c r="G136" s="31">
        <f t="shared" si="8"/>
        <v>5383469.4699999997</v>
      </c>
      <c r="H136" s="36">
        <v>6140900</v>
      </c>
      <c r="I136" s="36">
        <v>6140900</v>
      </c>
      <c r="J136" s="33">
        <v>4605677</v>
      </c>
      <c r="K136" s="124"/>
      <c r="L136" s="34"/>
      <c r="M136" s="34"/>
      <c r="N136" s="34"/>
      <c r="O136" s="124"/>
      <c r="P136" s="36">
        <v>1086186.47</v>
      </c>
      <c r="Q136" s="36">
        <v>1086186.47</v>
      </c>
      <c r="R136" s="60">
        <v>777792.47</v>
      </c>
      <c r="S136" s="124"/>
      <c r="T136" s="34"/>
      <c r="U136" s="34"/>
      <c r="V136" s="34"/>
      <c r="W136" s="124"/>
      <c r="X136" s="38">
        <f t="shared" si="9"/>
        <v>0</v>
      </c>
      <c r="Y136" s="38">
        <f t="shared" si="9"/>
        <v>0</v>
      </c>
      <c r="Z136" s="38">
        <f t="shared" si="9"/>
        <v>0</v>
      </c>
      <c r="AA136" s="32"/>
      <c r="AB136" s="33"/>
      <c r="AC136" s="33"/>
      <c r="AD136" s="124"/>
      <c r="AE136" s="34"/>
      <c r="AF136" s="33"/>
      <c r="AG136" s="33"/>
      <c r="AH136" s="124"/>
      <c r="AI136" s="33"/>
      <c r="AJ136" s="33"/>
      <c r="AK136" s="33"/>
      <c r="AL136" s="124"/>
      <c r="AM136" s="33"/>
      <c r="AN136" s="33"/>
      <c r="AO136" s="33"/>
      <c r="AP136" s="124"/>
      <c r="AQ136" s="34"/>
      <c r="AR136" s="34"/>
      <c r="AS136" s="34"/>
      <c r="AT136" s="124"/>
      <c r="AU136" s="33"/>
      <c r="AV136" s="33"/>
      <c r="AW136" s="33"/>
      <c r="AX136" s="124"/>
      <c r="AY136" s="34"/>
      <c r="AZ136" s="34"/>
      <c r="BA136" s="34"/>
      <c r="BB136" s="124"/>
      <c r="BC136" s="33"/>
      <c r="BD136" s="33"/>
      <c r="BE136" s="33"/>
      <c r="BF136" s="124"/>
      <c r="BG136" s="33"/>
      <c r="BH136" s="33"/>
      <c r="BI136" s="33"/>
      <c r="BJ136" s="124"/>
      <c r="BK136" s="34"/>
      <c r="BL136" s="34"/>
      <c r="BM136" s="34"/>
      <c r="BN136" s="124"/>
      <c r="BO136" s="33"/>
      <c r="BP136" s="33"/>
      <c r="BQ136" s="61"/>
      <c r="BR136" s="124"/>
      <c r="BS136" s="34"/>
      <c r="BT136" s="34"/>
      <c r="BU136" s="34"/>
      <c r="BV136" s="124"/>
      <c r="BW136" s="34"/>
      <c r="BX136" s="34"/>
      <c r="BY136" s="34"/>
      <c r="BZ136" s="124"/>
      <c r="CA136" s="34"/>
      <c r="CB136" s="34"/>
      <c r="CC136" s="34"/>
      <c r="CD136" s="124"/>
      <c r="CE136" s="33"/>
      <c r="CF136" s="33"/>
      <c r="CG136" s="33"/>
      <c r="CH136" s="124"/>
      <c r="CI136" s="33"/>
      <c r="CJ136" s="33"/>
      <c r="CK136" s="33"/>
      <c r="CL136" s="124"/>
      <c r="CM136" s="34"/>
      <c r="CN136" s="34"/>
      <c r="CO136" s="34"/>
      <c r="CP136" s="119"/>
      <c r="CQ136" s="34"/>
      <c r="CR136" s="34"/>
      <c r="CS136" s="34"/>
      <c r="CT136" s="119"/>
      <c r="CU136" s="34"/>
      <c r="CV136" s="33"/>
      <c r="CW136" s="33"/>
      <c r="CX136" s="124"/>
      <c r="CY136" s="41"/>
      <c r="CZ136" s="41"/>
      <c r="DA136" s="33"/>
      <c r="DB136" s="124"/>
      <c r="DC136" s="34"/>
      <c r="DD136" s="33"/>
      <c r="DE136" s="32"/>
      <c r="DF136" s="124"/>
      <c r="DG136" s="34"/>
      <c r="DH136" s="33"/>
      <c r="DI136" s="32"/>
      <c r="DJ136" s="124"/>
      <c r="DK136" s="34"/>
      <c r="DL136" s="33"/>
      <c r="DM136" s="32"/>
      <c r="DN136" s="124"/>
      <c r="DO136" s="33"/>
      <c r="DP136" s="33"/>
      <c r="DQ136" s="32"/>
      <c r="DR136" s="124"/>
      <c r="DS136" s="34"/>
      <c r="DT136" s="34"/>
      <c r="DU136" s="34"/>
      <c r="DV136" s="120"/>
      <c r="DW136" s="33"/>
      <c r="DX136" s="33"/>
      <c r="DY136" s="33"/>
      <c r="DZ136" s="124"/>
      <c r="EA136" s="33"/>
      <c r="EB136" s="33"/>
      <c r="EC136" s="33"/>
      <c r="ED136" s="124"/>
      <c r="EE136" s="33"/>
      <c r="EF136" s="33"/>
      <c r="EG136" s="33"/>
      <c r="EH136" s="124"/>
      <c r="EI136" s="32"/>
      <c r="EJ136" s="32"/>
      <c r="EK136" s="32"/>
      <c r="EL136" s="124"/>
      <c r="EM136" s="34"/>
      <c r="EN136" s="34"/>
      <c r="EO136" s="34"/>
      <c r="EP136" s="124"/>
      <c r="EQ136" s="34"/>
      <c r="ER136" s="34"/>
      <c r="ES136" s="34"/>
      <c r="ET136" s="120"/>
      <c r="EU136" s="33"/>
      <c r="EV136" s="33"/>
      <c r="EW136" s="33"/>
      <c r="EX136" s="124"/>
      <c r="EY136" s="34"/>
      <c r="EZ136" s="34"/>
      <c r="FA136" s="34"/>
      <c r="FB136" s="124"/>
      <c r="FC136" s="33"/>
      <c r="FD136" s="33"/>
      <c r="FE136" s="32"/>
      <c r="FF136" s="124"/>
      <c r="FG136" s="40"/>
      <c r="FH136" s="40"/>
      <c r="FI136" s="40"/>
      <c r="FJ136" s="124"/>
      <c r="FK136" s="40"/>
      <c r="FL136" s="40"/>
      <c r="FM136" s="40"/>
      <c r="FN136" s="124"/>
      <c r="FO136" s="33"/>
      <c r="FP136" s="33"/>
      <c r="FQ136" s="32"/>
      <c r="FR136" s="124"/>
      <c r="FS136" s="33"/>
      <c r="FT136" s="33"/>
      <c r="FU136" s="33"/>
      <c r="FV136" s="124"/>
      <c r="FW136" s="34"/>
      <c r="FX136" s="34"/>
      <c r="FY136" s="39"/>
      <c r="FZ136" s="124"/>
      <c r="GA136" s="33"/>
      <c r="GB136" s="33"/>
      <c r="GC136" s="32"/>
      <c r="GD136" s="124"/>
      <c r="GE136" s="32"/>
      <c r="GF136" s="32"/>
      <c r="GG136" s="32"/>
      <c r="GH136" s="124"/>
      <c r="GI136" s="32"/>
      <c r="GJ136" s="32"/>
      <c r="GK136" s="32"/>
      <c r="GL136" s="130"/>
      <c r="GM136" s="33"/>
      <c r="GN136" s="33"/>
      <c r="GO136" s="33"/>
      <c r="GP136" s="124"/>
      <c r="GQ136" s="40"/>
      <c r="GR136" s="37"/>
      <c r="GS136" s="32"/>
      <c r="GT136" s="124"/>
      <c r="GU136" s="45"/>
      <c r="GV136" s="46"/>
      <c r="GW136" s="32"/>
      <c r="GX136" s="130"/>
      <c r="GY136" s="33"/>
      <c r="GZ136" s="33"/>
      <c r="HA136" s="33"/>
      <c r="HB136" s="130"/>
      <c r="HC136" s="34"/>
      <c r="HD136" s="34"/>
      <c r="HE136" s="34"/>
      <c r="HF136" s="124"/>
      <c r="HG136" s="33"/>
      <c r="HH136" s="33"/>
      <c r="HI136" s="33"/>
      <c r="HJ136" s="124"/>
      <c r="HK136" s="33"/>
      <c r="HL136" s="33"/>
      <c r="HM136" s="32"/>
      <c r="HN136" s="124"/>
      <c r="HO136" s="32"/>
      <c r="HP136" s="32"/>
      <c r="HQ136" s="32"/>
      <c r="HR136" s="124"/>
      <c r="HS136" s="34"/>
      <c r="HT136" s="33"/>
      <c r="HU136" s="32"/>
      <c r="HV136" s="124"/>
      <c r="HW136" s="34"/>
      <c r="HX136" s="34"/>
      <c r="HY136" s="34"/>
      <c r="HZ136" s="124"/>
      <c r="IA136" s="34"/>
      <c r="IB136" s="34"/>
      <c r="IC136" s="34"/>
      <c r="ID136" s="119"/>
      <c r="IE136" s="34"/>
      <c r="IF136" s="32"/>
      <c r="IG136" s="32"/>
      <c r="IH136" s="124"/>
      <c r="II136" s="34"/>
      <c r="IJ136" s="33"/>
      <c r="IK136" s="33"/>
      <c r="IL136" s="124"/>
      <c r="IM136" s="33"/>
      <c r="IN136" s="33"/>
      <c r="IO136" s="33"/>
      <c r="IP136" s="124"/>
      <c r="IQ136" s="45"/>
      <c r="IR136" s="46"/>
      <c r="IS136" s="33"/>
      <c r="IT136" s="127"/>
      <c r="IU136" s="33"/>
      <c r="IV136" s="33"/>
      <c r="IW136" s="33"/>
      <c r="IX136" s="124"/>
      <c r="IY136" s="34"/>
      <c r="IZ136" s="33"/>
      <c r="JA136" s="33"/>
      <c r="JB136" s="127"/>
      <c r="JC136" s="34"/>
      <c r="JD136" s="34"/>
      <c r="JE136" s="34"/>
      <c r="JF136" s="124"/>
      <c r="JG136" s="34"/>
      <c r="JH136" s="34"/>
      <c r="JI136" s="33"/>
      <c r="JJ136" s="127"/>
      <c r="JK136" s="34"/>
      <c r="JL136" s="34"/>
      <c r="JM136" s="34"/>
      <c r="JN136" s="127"/>
      <c r="JO136" s="34"/>
      <c r="JP136" s="34"/>
      <c r="JQ136" s="34"/>
      <c r="JR136" s="119"/>
      <c r="JS136" s="33"/>
      <c r="JT136" s="33"/>
      <c r="JU136" s="33"/>
      <c r="JV136" s="127"/>
      <c r="JW136" s="34"/>
      <c r="JX136" s="33"/>
      <c r="JY136" s="33"/>
      <c r="JZ136" s="127"/>
      <c r="KA136" s="34"/>
      <c r="KB136" s="32"/>
      <c r="KC136" s="32"/>
      <c r="KD136" s="127"/>
      <c r="KE136" s="50"/>
      <c r="KF136" s="50"/>
      <c r="KG136" s="50"/>
      <c r="KH136" s="127"/>
      <c r="KI136" s="34"/>
      <c r="KJ136" s="34"/>
      <c r="KK136" s="34"/>
      <c r="KL136" s="127"/>
      <c r="KM136" s="34"/>
      <c r="KN136" s="36"/>
      <c r="KO136" s="32"/>
      <c r="KP136" s="127"/>
      <c r="KQ136" s="50"/>
      <c r="KR136" s="50"/>
      <c r="KS136" s="50"/>
      <c r="KT136" s="127"/>
      <c r="KU136" s="50"/>
      <c r="KV136" s="50"/>
      <c r="KW136" s="50"/>
      <c r="KX136" s="127"/>
      <c r="KY136" s="34"/>
      <c r="KZ136" s="34"/>
      <c r="LA136" s="33"/>
      <c r="LB136" s="127"/>
      <c r="LC136" s="34"/>
      <c r="LD136" s="39"/>
      <c r="LE136" s="34"/>
      <c r="LF136" s="127"/>
      <c r="LG136" s="34"/>
      <c r="LH136" s="34"/>
      <c r="LI136" s="33"/>
      <c r="LJ136" s="127"/>
      <c r="LK136" s="34"/>
      <c r="LL136" s="33"/>
      <c r="LM136" s="32"/>
      <c r="LN136" s="127"/>
      <c r="LO136" s="34"/>
      <c r="LP136" s="33"/>
      <c r="LQ136" s="33"/>
      <c r="LR136" s="127"/>
      <c r="LS136" s="50"/>
      <c r="LT136" s="50"/>
      <c r="LU136" s="50"/>
      <c r="LV136" s="127"/>
      <c r="LW136" s="50"/>
      <c r="LX136" s="50"/>
      <c r="LY136" s="50"/>
      <c r="LZ136" s="127"/>
      <c r="MA136" s="34"/>
      <c r="MB136" s="34"/>
      <c r="MC136" s="34"/>
      <c r="MD136" s="127"/>
      <c r="ME136" s="40"/>
      <c r="MF136" s="50"/>
      <c r="MG136" s="50"/>
      <c r="MH136" s="127"/>
      <c r="MI136" s="40"/>
      <c r="MJ136" s="50"/>
      <c r="MK136" s="50"/>
      <c r="ML136" s="127"/>
      <c r="MM136" s="34"/>
      <c r="MN136" s="34"/>
      <c r="MO136" s="34"/>
      <c r="MP136" s="127"/>
      <c r="MQ136" s="33"/>
      <c r="MR136" s="33"/>
      <c r="MS136" s="33"/>
      <c r="MT136" s="127"/>
      <c r="MU136" s="34"/>
      <c r="MV136" s="34"/>
      <c r="MW136" s="34"/>
      <c r="MX136" s="124"/>
      <c r="MY136" s="34"/>
      <c r="MZ136" s="33"/>
      <c r="NA136" s="33"/>
      <c r="NB136" s="124"/>
      <c r="NC136" s="52">
        <f t="shared" si="10"/>
        <v>138300</v>
      </c>
      <c r="ND136" s="52">
        <f t="shared" si="10"/>
        <v>138300</v>
      </c>
      <c r="NE136" s="52">
        <f t="shared" si="10"/>
        <v>83999.98</v>
      </c>
      <c r="NF136" s="53"/>
      <c r="NG136" s="33"/>
      <c r="NH136" s="33"/>
      <c r="NI136" s="127"/>
      <c r="NJ136" s="34"/>
      <c r="NK136" s="33"/>
      <c r="NL136" s="33"/>
      <c r="NM136" s="127"/>
      <c r="NN136" s="33"/>
      <c r="NO136" s="33"/>
      <c r="NP136" s="33"/>
      <c r="NQ136" s="127"/>
      <c r="NR136" s="34"/>
      <c r="NS136" s="34"/>
      <c r="NT136" s="34"/>
      <c r="NU136" s="127"/>
      <c r="NV136" s="34"/>
      <c r="NW136" s="33"/>
      <c r="NX136" s="33"/>
      <c r="NY136" s="127"/>
      <c r="NZ136" s="34"/>
      <c r="OA136" s="34"/>
      <c r="OB136" s="33"/>
      <c r="OC136" s="127"/>
      <c r="OD136" s="34"/>
      <c r="OE136" s="34"/>
      <c r="OF136" s="33"/>
      <c r="OG136" s="127"/>
      <c r="OH136" s="34"/>
      <c r="OI136" s="34"/>
      <c r="OJ136" s="33"/>
      <c r="OK136" s="127"/>
      <c r="OL136" s="34"/>
      <c r="OM136" s="34"/>
      <c r="ON136" s="32"/>
      <c r="OO136" s="127"/>
      <c r="OP136" s="34"/>
      <c r="OQ136" s="34"/>
      <c r="OR136" s="34"/>
      <c r="OS136" s="127"/>
      <c r="OT136" s="34"/>
      <c r="OU136" s="34"/>
      <c r="OV136" s="32"/>
      <c r="OW136" s="127"/>
      <c r="OX136" s="34"/>
      <c r="OY136" s="34"/>
      <c r="OZ136" s="33"/>
      <c r="PA136" s="127"/>
      <c r="PB136" s="34"/>
      <c r="PC136" s="34"/>
      <c r="PD136" s="33"/>
      <c r="PE136" s="127"/>
      <c r="PF136" s="34"/>
      <c r="PG136" s="34"/>
      <c r="PH136" s="33"/>
      <c r="PI136" s="127"/>
      <c r="PJ136" s="34"/>
      <c r="PK136" s="33"/>
      <c r="PL136" s="32"/>
      <c r="PM136" s="127"/>
      <c r="PN136" s="34"/>
      <c r="PO136" s="33"/>
      <c r="PP136" s="33"/>
      <c r="PQ136" s="127"/>
      <c r="PR136" s="34">
        <v>138300</v>
      </c>
      <c r="PS136" s="34">
        <v>138300</v>
      </c>
      <c r="PT136" s="34">
        <v>83999.98</v>
      </c>
      <c r="PU136" s="127"/>
      <c r="PV136" s="34"/>
      <c r="PW136" s="34"/>
      <c r="PX136" s="33"/>
      <c r="PY136" s="124"/>
      <c r="PZ136" s="55">
        <f t="shared" si="11"/>
        <v>0</v>
      </c>
      <c r="QA136" s="55">
        <f t="shared" si="11"/>
        <v>0</v>
      </c>
      <c r="QB136" s="55">
        <f t="shared" si="11"/>
        <v>0</v>
      </c>
      <c r="QC136" s="53"/>
      <c r="QD136" s="53"/>
      <c r="QE136" s="32"/>
      <c r="QF136" s="127"/>
      <c r="QG136" s="34"/>
      <c r="QH136" s="34"/>
      <c r="QI136" s="34"/>
      <c r="QJ136" s="124"/>
      <c r="QK136" s="56"/>
      <c r="QL136" s="63"/>
      <c r="QM136" s="32"/>
      <c r="QN136" s="127"/>
      <c r="QO136" s="50"/>
      <c r="QP136" s="50"/>
      <c r="QQ136" s="50"/>
      <c r="QR136" s="120"/>
      <c r="QS136" s="34"/>
      <c r="QT136" s="34"/>
      <c r="QU136" s="34"/>
      <c r="QV136" s="124"/>
      <c r="QW136" s="34"/>
      <c r="QX136" s="34"/>
      <c r="QY136" s="32"/>
      <c r="QZ136" s="124"/>
      <c r="RA136" s="53"/>
      <c r="RB136" s="53"/>
      <c r="RC136" s="53"/>
      <c r="RD136" s="120"/>
      <c r="RE136" s="40"/>
      <c r="RF136" s="40"/>
      <c r="RG136" s="40"/>
      <c r="RH136" s="120"/>
      <c r="RI136" s="40"/>
      <c r="RJ136" s="40"/>
      <c r="RK136" s="40"/>
      <c r="RL136" s="120"/>
      <c r="RM136" s="40"/>
      <c r="RN136" s="33"/>
      <c r="RO136" s="32"/>
      <c r="RP136" s="124"/>
      <c r="RQ136" s="34"/>
      <c r="RR136" s="34"/>
      <c r="RS136" s="32"/>
      <c r="RT136" s="124"/>
      <c r="RU136" s="40"/>
      <c r="RV136" s="40"/>
      <c r="RW136" s="40"/>
      <c r="RX136" s="120"/>
      <c r="RY136" s="40"/>
      <c r="RZ136" s="40"/>
      <c r="SA136" s="32"/>
      <c r="SB136" s="124"/>
      <c r="SC136" s="40"/>
      <c r="SD136" s="40"/>
      <c r="SE136" s="32"/>
      <c r="SF136" s="124"/>
      <c r="SG136" s="40"/>
      <c r="SH136" s="40"/>
      <c r="SI136" s="32"/>
      <c r="SJ136" s="119"/>
      <c r="SK136" s="58"/>
      <c r="SL136" s="58"/>
      <c r="SM136" s="58"/>
      <c r="SN136" s="59"/>
      <c r="SO136" s="59"/>
      <c r="SP136" s="58"/>
      <c r="SQ136" s="58"/>
      <c r="SR136" s="58"/>
      <c r="SS136" s="58"/>
      <c r="ST136" s="58"/>
      <c r="SU136" s="58"/>
      <c r="SV136" s="58"/>
      <c r="SW136" s="58"/>
      <c r="SX136" s="58"/>
      <c r="SY136" s="58"/>
      <c r="SZ136" s="58"/>
      <c r="TA136" s="58"/>
      <c r="TB136" s="58"/>
      <c r="TC136" s="58"/>
      <c r="TD136" s="59"/>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5"/>
      <c r="WI136" s="5"/>
      <c r="WJ136" s="5"/>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row>
    <row r="137" spans="1:909" x14ac:dyDescent="0.25">
      <c r="A137" s="29" t="s">
        <v>492</v>
      </c>
      <c r="B137" s="30">
        <f t="shared" ref="B137:D152" si="13">E137+X137+NC137+PZ137</f>
        <v>10108386.300000001</v>
      </c>
      <c r="C137" s="30">
        <f t="shared" si="13"/>
        <v>10108386.300000001</v>
      </c>
      <c r="D137" s="30">
        <f t="shared" si="13"/>
        <v>7570461.1599999992</v>
      </c>
      <c r="E137" s="31">
        <f t="shared" si="8"/>
        <v>9462636.3000000007</v>
      </c>
      <c r="F137" s="31">
        <f t="shared" si="8"/>
        <v>9462636.3000000007</v>
      </c>
      <c r="G137" s="31">
        <f t="shared" si="8"/>
        <v>7038981.2999999998</v>
      </c>
      <c r="H137" s="36">
        <v>8179100</v>
      </c>
      <c r="I137" s="36">
        <v>8179100</v>
      </c>
      <c r="J137" s="33">
        <v>6134327</v>
      </c>
      <c r="K137" s="124"/>
      <c r="L137" s="34"/>
      <c r="M137" s="34"/>
      <c r="N137" s="34"/>
      <c r="O137" s="124"/>
      <c r="P137" s="36">
        <v>1283536.3</v>
      </c>
      <c r="Q137" s="36">
        <v>1283536.3</v>
      </c>
      <c r="R137" s="60">
        <v>904654.3</v>
      </c>
      <c r="S137" s="124"/>
      <c r="T137" s="34"/>
      <c r="U137" s="34"/>
      <c r="V137" s="34"/>
      <c r="W137" s="124"/>
      <c r="X137" s="38">
        <f t="shared" si="9"/>
        <v>300000</v>
      </c>
      <c r="Y137" s="38">
        <f t="shared" si="9"/>
        <v>300000</v>
      </c>
      <c r="Z137" s="38">
        <f t="shared" si="9"/>
        <v>299970.3</v>
      </c>
      <c r="AA137" s="32"/>
      <c r="AB137" s="33"/>
      <c r="AC137" s="33"/>
      <c r="AD137" s="124"/>
      <c r="AE137" s="34"/>
      <c r="AF137" s="33"/>
      <c r="AG137" s="33"/>
      <c r="AH137" s="124"/>
      <c r="AI137" s="33"/>
      <c r="AJ137" s="33"/>
      <c r="AK137" s="33"/>
      <c r="AL137" s="124"/>
      <c r="AM137" s="33"/>
      <c r="AN137" s="33"/>
      <c r="AO137" s="33"/>
      <c r="AP137" s="124"/>
      <c r="AQ137" s="34"/>
      <c r="AR137" s="34"/>
      <c r="AS137" s="34"/>
      <c r="AT137" s="124"/>
      <c r="AU137" s="33"/>
      <c r="AV137" s="33"/>
      <c r="AW137" s="33"/>
      <c r="AX137" s="124"/>
      <c r="AY137" s="34"/>
      <c r="AZ137" s="34"/>
      <c r="BA137" s="34"/>
      <c r="BB137" s="124"/>
      <c r="BC137" s="33"/>
      <c r="BD137" s="33"/>
      <c r="BE137" s="33"/>
      <c r="BF137" s="124"/>
      <c r="BG137" s="33"/>
      <c r="BH137" s="33"/>
      <c r="BI137" s="33"/>
      <c r="BJ137" s="124"/>
      <c r="BK137" s="34"/>
      <c r="BL137" s="34"/>
      <c r="BM137" s="34"/>
      <c r="BN137" s="124"/>
      <c r="BO137" s="33"/>
      <c r="BP137" s="33"/>
      <c r="BQ137" s="61"/>
      <c r="BR137" s="124"/>
      <c r="BS137" s="34"/>
      <c r="BT137" s="34"/>
      <c r="BU137" s="34"/>
      <c r="BV137" s="124"/>
      <c r="BW137" s="34"/>
      <c r="BX137" s="34"/>
      <c r="BY137" s="34"/>
      <c r="BZ137" s="124"/>
      <c r="CA137" s="34"/>
      <c r="CB137" s="34"/>
      <c r="CC137" s="34"/>
      <c r="CD137" s="124"/>
      <c r="CE137" s="33"/>
      <c r="CF137" s="33"/>
      <c r="CG137" s="33"/>
      <c r="CH137" s="124"/>
      <c r="CI137" s="33"/>
      <c r="CJ137" s="33"/>
      <c r="CK137" s="33"/>
      <c r="CL137" s="124"/>
      <c r="CM137" s="34"/>
      <c r="CN137" s="34"/>
      <c r="CO137" s="34"/>
      <c r="CP137" s="119"/>
      <c r="CQ137" s="34"/>
      <c r="CR137" s="34"/>
      <c r="CS137" s="34"/>
      <c r="CT137" s="119"/>
      <c r="CU137" s="34"/>
      <c r="CV137" s="33"/>
      <c r="CW137" s="33"/>
      <c r="CX137" s="124"/>
      <c r="CY137" s="41"/>
      <c r="CZ137" s="41"/>
      <c r="DA137" s="33"/>
      <c r="DB137" s="124"/>
      <c r="DC137" s="34"/>
      <c r="DD137" s="33"/>
      <c r="DE137" s="32"/>
      <c r="DF137" s="124"/>
      <c r="DG137" s="34"/>
      <c r="DH137" s="33"/>
      <c r="DI137" s="32"/>
      <c r="DJ137" s="124"/>
      <c r="DK137" s="34"/>
      <c r="DL137" s="33"/>
      <c r="DM137" s="32"/>
      <c r="DN137" s="124"/>
      <c r="DO137" s="33"/>
      <c r="DP137" s="33"/>
      <c r="DQ137" s="32"/>
      <c r="DR137" s="124"/>
      <c r="DS137" s="34"/>
      <c r="DT137" s="34"/>
      <c r="DU137" s="34"/>
      <c r="DV137" s="120"/>
      <c r="DW137" s="33"/>
      <c r="DX137" s="33"/>
      <c r="DY137" s="33"/>
      <c r="DZ137" s="124"/>
      <c r="EA137" s="33"/>
      <c r="EB137" s="33"/>
      <c r="EC137" s="33"/>
      <c r="ED137" s="124"/>
      <c r="EE137" s="33"/>
      <c r="EF137" s="33"/>
      <c r="EG137" s="33"/>
      <c r="EH137" s="124"/>
      <c r="EI137" s="32"/>
      <c r="EJ137" s="32"/>
      <c r="EK137" s="32"/>
      <c r="EL137" s="124"/>
      <c r="EM137" s="34"/>
      <c r="EN137" s="34"/>
      <c r="EO137" s="34"/>
      <c r="EP137" s="124"/>
      <c r="EQ137" s="34"/>
      <c r="ER137" s="34"/>
      <c r="ES137" s="34"/>
      <c r="ET137" s="120"/>
      <c r="EU137" s="33"/>
      <c r="EV137" s="33"/>
      <c r="EW137" s="33"/>
      <c r="EX137" s="124"/>
      <c r="EY137" s="34"/>
      <c r="EZ137" s="34"/>
      <c r="FA137" s="34"/>
      <c r="FB137" s="124"/>
      <c r="FC137" s="33"/>
      <c r="FD137" s="33"/>
      <c r="FE137" s="32"/>
      <c r="FF137" s="124"/>
      <c r="FG137" s="40"/>
      <c r="FH137" s="40"/>
      <c r="FI137" s="40"/>
      <c r="FJ137" s="124"/>
      <c r="FK137" s="40"/>
      <c r="FL137" s="40"/>
      <c r="FM137" s="40"/>
      <c r="FN137" s="124"/>
      <c r="FO137" s="33"/>
      <c r="FP137" s="33"/>
      <c r="FQ137" s="32"/>
      <c r="FR137" s="124"/>
      <c r="FS137" s="33"/>
      <c r="FT137" s="33"/>
      <c r="FU137" s="33"/>
      <c r="FV137" s="124"/>
      <c r="FW137" s="34"/>
      <c r="FX137" s="34"/>
      <c r="FY137" s="39"/>
      <c r="FZ137" s="124"/>
      <c r="GA137" s="33"/>
      <c r="GB137" s="33"/>
      <c r="GC137" s="32"/>
      <c r="GD137" s="124"/>
      <c r="GE137" s="32"/>
      <c r="GF137" s="32"/>
      <c r="GG137" s="32"/>
      <c r="GH137" s="124"/>
      <c r="GI137" s="32"/>
      <c r="GJ137" s="32"/>
      <c r="GK137" s="32"/>
      <c r="GL137" s="130"/>
      <c r="GM137" s="33"/>
      <c r="GN137" s="33"/>
      <c r="GO137" s="33"/>
      <c r="GP137" s="124"/>
      <c r="GQ137" s="40"/>
      <c r="GR137" s="37"/>
      <c r="GS137" s="32"/>
      <c r="GT137" s="124"/>
      <c r="GU137" s="45"/>
      <c r="GV137" s="46"/>
      <c r="GW137" s="32"/>
      <c r="GX137" s="130"/>
      <c r="GY137" s="33"/>
      <c r="GZ137" s="33"/>
      <c r="HA137" s="33"/>
      <c r="HB137" s="130"/>
      <c r="HC137" s="34"/>
      <c r="HD137" s="34"/>
      <c r="HE137" s="34"/>
      <c r="HF137" s="124"/>
      <c r="HG137" s="33"/>
      <c r="HH137" s="33"/>
      <c r="HI137" s="33"/>
      <c r="HJ137" s="124"/>
      <c r="HK137" s="33"/>
      <c r="HL137" s="33"/>
      <c r="HM137" s="32"/>
      <c r="HN137" s="124"/>
      <c r="HO137" s="32"/>
      <c r="HP137" s="32"/>
      <c r="HQ137" s="32"/>
      <c r="HR137" s="124"/>
      <c r="HS137" s="34"/>
      <c r="HT137" s="33"/>
      <c r="HU137" s="32"/>
      <c r="HV137" s="124"/>
      <c r="HW137" s="34"/>
      <c r="HX137" s="34"/>
      <c r="HY137" s="34"/>
      <c r="HZ137" s="124"/>
      <c r="IA137" s="34"/>
      <c r="IB137" s="34"/>
      <c r="IC137" s="34"/>
      <c r="ID137" s="119"/>
      <c r="IE137" s="34"/>
      <c r="IF137" s="32"/>
      <c r="IG137" s="32"/>
      <c r="IH137" s="124"/>
      <c r="II137" s="34"/>
      <c r="IJ137" s="33"/>
      <c r="IK137" s="33"/>
      <c r="IL137" s="124"/>
      <c r="IM137" s="33"/>
      <c r="IN137" s="33"/>
      <c r="IO137" s="33"/>
      <c r="IP137" s="124"/>
      <c r="IQ137" s="45"/>
      <c r="IR137" s="46"/>
      <c r="IS137" s="33"/>
      <c r="IT137" s="127"/>
      <c r="IU137" s="33"/>
      <c r="IV137" s="33"/>
      <c r="IW137" s="33"/>
      <c r="IX137" s="124"/>
      <c r="IY137" s="34">
        <v>300000</v>
      </c>
      <c r="IZ137" s="33">
        <v>300000</v>
      </c>
      <c r="JA137" s="33">
        <v>299970.3</v>
      </c>
      <c r="JB137" s="127"/>
      <c r="JC137" s="34"/>
      <c r="JD137" s="34"/>
      <c r="JE137" s="34"/>
      <c r="JF137" s="124"/>
      <c r="JG137" s="34"/>
      <c r="JH137" s="34"/>
      <c r="JI137" s="33"/>
      <c r="JJ137" s="127"/>
      <c r="JK137" s="34"/>
      <c r="JL137" s="34"/>
      <c r="JM137" s="34"/>
      <c r="JN137" s="127"/>
      <c r="JO137" s="34"/>
      <c r="JP137" s="34"/>
      <c r="JQ137" s="34"/>
      <c r="JR137" s="119"/>
      <c r="JS137" s="33"/>
      <c r="JT137" s="33"/>
      <c r="JU137" s="33"/>
      <c r="JV137" s="127"/>
      <c r="JW137" s="34"/>
      <c r="JX137" s="33"/>
      <c r="JY137" s="33"/>
      <c r="JZ137" s="127"/>
      <c r="KA137" s="34"/>
      <c r="KB137" s="32"/>
      <c r="KC137" s="32"/>
      <c r="KD137" s="127"/>
      <c r="KE137" s="50"/>
      <c r="KF137" s="50"/>
      <c r="KG137" s="50"/>
      <c r="KH137" s="127"/>
      <c r="KI137" s="34"/>
      <c r="KJ137" s="34"/>
      <c r="KK137" s="34"/>
      <c r="KL137" s="127"/>
      <c r="KM137" s="34"/>
      <c r="KN137" s="36"/>
      <c r="KO137" s="32"/>
      <c r="KP137" s="127"/>
      <c r="KQ137" s="50"/>
      <c r="KR137" s="50"/>
      <c r="KS137" s="50"/>
      <c r="KT137" s="127"/>
      <c r="KU137" s="50"/>
      <c r="KV137" s="50"/>
      <c r="KW137" s="50"/>
      <c r="KX137" s="127"/>
      <c r="KY137" s="34"/>
      <c r="KZ137" s="34"/>
      <c r="LA137" s="33"/>
      <c r="LB137" s="127"/>
      <c r="LC137" s="34"/>
      <c r="LD137" s="39"/>
      <c r="LE137" s="34"/>
      <c r="LF137" s="127"/>
      <c r="LG137" s="34"/>
      <c r="LH137" s="34"/>
      <c r="LI137" s="33"/>
      <c r="LJ137" s="127"/>
      <c r="LK137" s="34"/>
      <c r="LL137" s="33"/>
      <c r="LM137" s="32"/>
      <c r="LN137" s="127"/>
      <c r="LO137" s="34"/>
      <c r="LP137" s="33"/>
      <c r="LQ137" s="33"/>
      <c r="LR137" s="127"/>
      <c r="LS137" s="50"/>
      <c r="LT137" s="50"/>
      <c r="LU137" s="50"/>
      <c r="LV137" s="127"/>
      <c r="LW137" s="50"/>
      <c r="LX137" s="50"/>
      <c r="LY137" s="50"/>
      <c r="LZ137" s="127"/>
      <c r="MA137" s="34"/>
      <c r="MB137" s="34"/>
      <c r="MC137" s="34"/>
      <c r="MD137" s="127"/>
      <c r="ME137" s="40"/>
      <c r="MF137" s="50"/>
      <c r="MG137" s="50"/>
      <c r="MH137" s="127"/>
      <c r="MI137" s="40"/>
      <c r="MJ137" s="50"/>
      <c r="MK137" s="50"/>
      <c r="ML137" s="127"/>
      <c r="MM137" s="34"/>
      <c r="MN137" s="34"/>
      <c r="MO137" s="34"/>
      <c r="MP137" s="127"/>
      <c r="MQ137" s="33"/>
      <c r="MR137" s="33"/>
      <c r="MS137" s="33"/>
      <c r="MT137" s="127"/>
      <c r="MU137" s="34"/>
      <c r="MV137" s="34"/>
      <c r="MW137" s="34"/>
      <c r="MX137" s="124"/>
      <c r="MY137" s="34"/>
      <c r="MZ137" s="33"/>
      <c r="NA137" s="33"/>
      <c r="NB137" s="124"/>
      <c r="NC137" s="52">
        <f t="shared" si="10"/>
        <v>345750</v>
      </c>
      <c r="ND137" s="52">
        <f t="shared" si="10"/>
        <v>345750</v>
      </c>
      <c r="NE137" s="52">
        <f t="shared" si="10"/>
        <v>231509.56</v>
      </c>
      <c r="NF137" s="53"/>
      <c r="NG137" s="33"/>
      <c r="NH137" s="33"/>
      <c r="NI137" s="127"/>
      <c r="NJ137" s="34"/>
      <c r="NK137" s="33"/>
      <c r="NL137" s="33"/>
      <c r="NM137" s="127"/>
      <c r="NN137" s="33"/>
      <c r="NO137" s="33"/>
      <c r="NP137" s="33"/>
      <c r="NQ137" s="127"/>
      <c r="NR137" s="34"/>
      <c r="NS137" s="34"/>
      <c r="NT137" s="34"/>
      <c r="NU137" s="127"/>
      <c r="NV137" s="34"/>
      <c r="NW137" s="33"/>
      <c r="NX137" s="33"/>
      <c r="NY137" s="127"/>
      <c r="NZ137" s="34"/>
      <c r="OA137" s="34"/>
      <c r="OB137" s="33"/>
      <c r="OC137" s="127"/>
      <c r="OD137" s="34"/>
      <c r="OE137" s="34"/>
      <c r="OF137" s="33"/>
      <c r="OG137" s="127"/>
      <c r="OH137" s="34"/>
      <c r="OI137" s="34"/>
      <c r="OJ137" s="33"/>
      <c r="OK137" s="127"/>
      <c r="OL137" s="34"/>
      <c r="OM137" s="34"/>
      <c r="ON137" s="32"/>
      <c r="OO137" s="127"/>
      <c r="OP137" s="34"/>
      <c r="OQ137" s="34"/>
      <c r="OR137" s="34"/>
      <c r="OS137" s="127"/>
      <c r="OT137" s="34"/>
      <c r="OU137" s="34"/>
      <c r="OV137" s="32"/>
      <c r="OW137" s="127"/>
      <c r="OX137" s="34"/>
      <c r="OY137" s="34"/>
      <c r="OZ137" s="33"/>
      <c r="PA137" s="127"/>
      <c r="PB137" s="34"/>
      <c r="PC137" s="34"/>
      <c r="PD137" s="33"/>
      <c r="PE137" s="127"/>
      <c r="PF137" s="34"/>
      <c r="PG137" s="34"/>
      <c r="PH137" s="33"/>
      <c r="PI137" s="127"/>
      <c r="PJ137" s="34"/>
      <c r="PK137" s="33"/>
      <c r="PL137" s="32"/>
      <c r="PM137" s="127"/>
      <c r="PN137" s="34"/>
      <c r="PO137" s="33"/>
      <c r="PP137" s="33"/>
      <c r="PQ137" s="127"/>
      <c r="PR137" s="34">
        <v>345750</v>
      </c>
      <c r="PS137" s="34">
        <v>345750</v>
      </c>
      <c r="PT137" s="34">
        <v>231509.56</v>
      </c>
      <c r="PU137" s="127"/>
      <c r="PV137" s="34"/>
      <c r="PW137" s="34"/>
      <c r="PX137" s="33"/>
      <c r="PY137" s="124"/>
      <c r="PZ137" s="55">
        <f t="shared" si="11"/>
        <v>0</v>
      </c>
      <c r="QA137" s="55">
        <f t="shared" si="11"/>
        <v>0</v>
      </c>
      <c r="QB137" s="55">
        <f t="shared" si="11"/>
        <v>0</v>
      </c>
      <c r="QC137" s="53"/>
      <c r="QD137" s="53"/>
      <c r="QE137" s="32"/>
      <c r="QF137" s="127"/>
      <c r="QG137" s="34"/>
      <c r="QH137" s="34"/>
      <c r="QI137" s="34"/>
      <c r="QJ137" s="124"/>
      <c r="QK137" s="56"/>
      <c r="QL137" s="63"/>
      <c r="QM137" s="32"/>
      <c r="QN137" s="127"/>
      <c r="QO137" s="50"/>
      <c r="QP137" s="50"/>
      <c r="QQ137" s="50"/>
      <c r="QR137" s="120"/>
      <c r="QS137" s="34"/>
      <c r="QT137" s="34"/>
      <c r="QU137" s="34"/>
      <c r="QV137" s="124"/>
      <c r="QW137" s="34"/>
      <c r="QX137" s="34"/>
      <c r="QY137" s="32"/>
      <c r="QZ137" s="124"/>
      <c r="RA137" s="53"/>
      <c r="RB137" s="53"/>
      <c r="RC137" s="53"/>
      <c r="RD137" s="120"/>
      <c r="RE137" s="40"/>
      <c r="RF137" s="40"/>
      <c r="RG137" s="40"/>
      <c r="RH137" s="120"/>
      <c r="RI137" s="40"/>
      <c r="RJ137" s="40"/>
      <c r="RK137" s="40"/>
      <c r="RL137" s="120"/>
      <c r="RM137" s="40"/>
      <c r="RN137" s="33"/>
      <c r="RO137" s="32"/>
      <c r="RP137" s="124"/>
      <c r="RQ137" s="34"/>
      <c r="RR137" s="34"/>
      <c r="RS137" s="32"/>
      <c r="RT137" s="124"/>
      <c r="RU137" s="40"/>
      <c r="RV137" s="40"/>
      <c r="RW137" s="40"/>
      <c r="RX137" s="120"/>
      <c r="RY137" s="40"/>
      <c r="RZ137" s="40"/>
      <c r="SA137" s="32"/>
      <c r="SB137" s="124"/>
      <c r="SC137" s="40"/>
      <c r="SD137" s="40"/>
      <c r="SE137" s="32"/>
      <c r="SF137" s="124"/>
      <c r="SG137" s="40"/>
      <c r="SH137" s="40"/>
      <c r="SI137" s="32"/>
      <c r="SJ137" s="119"/>
      <c r="SK137" s="58"/>
      <c r="SL137" s="58"/>
      <c r="SM137" s="58"/>
      <c r="SN137" s="59"/>
      <c r="SO137" s="59"/>
      <c r="SP137" s="58"/>
      <c r="SQ137" s="58"/>
      <c r="SR137" s="58"/>
      <c r="SS137" s="58"/>
      <c r="ST137" s="58"/>
      <c r="SU137" s="58"/>
      <c r="SV137" s="58"/>
      <c r="SW137" s="58"/>
      <c r="SX137" s="58"/>
      <c r="SY137" s="58"/>
      <c r="SZ137" s="58"/>
      <c r="TA137" s="58"/>
      <c r="TB137" s="58"/>
      <c r="TC137" s="58"/>
      <c r="TD137" s="59"/>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5"/>
      <c r="WI137" s="5"/>
      <c r="WJ137" s="5"/>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row>
    <row r="138" spans="1:909" x14ac:dyDescent="0.25">
      <c r="A138" s="29" t="s">
        <v>493</v>
      </c>
      <c r="B138" s="30">
        <f t="shared" si="13"/>
        <v>14433652.609999999</v>
      </c>
      <c r="C138" s="30">
        <f t="shared" si="13"/>
        <v>14433652.609999999</v>
      </c>
      <c r="D138" s="30">
        <f t="shared" si="13"/>
        <v>10797969.52</v>
      </c>
      <c r="E138" s="31">
        <f t="shared" ref="E138:G153" si="14">H138+P138+T138+L138</f>
        <v>13787902.609999999</v>
      </c>
      <c r="F138" s="31">
        <f t="shared" si="14"/>
        <v>13787902.609999999</v>
      </c>
      <c r="G138" s="31">
        <f t="shared" si="14"/>
        <v>10272379.609999999</v>
      </c>
      <c r="H138" s="36">
        <v>11736300</v>
      </c>
      <c r="I138" s="36">
        <v>11736300</v>
      </c>
      <c r="J138" s="33">
        <v>8802225</v>
      </c>
      <c r="K138" s="124"/>
      <c r="L138" s="34"/>
      <c r="M138" s="34"/>
      <c r="N138" s="34"/>
      <c r="O138" s="124"/>
      <c r="P138" s="36">
        <v>2051602.61</v>
      </c>
      <c r="Q138" s="36">
        <v>2051602.61</v>
      </c>
      <c r="R138" s="60">
        <v>1470154.61</v>
      </c>
      <c r="S138" s="124"/>
      <c r="T138" s="34"/>
      <c r="U138" s="34"/>
      <c r="V138" s="34"/>
      <c r="W138" s="124"/>
      <c r="X138" s="38">
        <f t="shared" ref="X138:Z152" si="15">AA138+AE138+AI138+AM138+AQ138+AU138+BC138+BG138+BO138+BS138+BW138+CA138+CE138+CI138+CU138+CY138+DC138+DK138+DO138+DW138+EI138+EU138+EY138+FC138+FK138+FO138+FS138+GA138+GE138+GI138+GM138+GQ138+GU138+GY138+HC138+HG138+HK138+HO138+HS138+HW138+IE138+II138+IM138+IQ138+IU138+IY138+JG138+JS138+JW138+KA138+KM138+KY138+LC138+LG138+LK138+LO138+ME138+MM138+MQ138+MY138+EM138+FG138+JC138++LS138+DS138+EQ138+JK138+KE138+KQ138+KU138+LW138+AY138+BK138+CM138+CQ138+DG138+EA138+EE138+FW138+IA138+JO138+KI138+MA138+MI138+MU138</f>
        <v>300000</v>
      </c>
      <c r="Y138" s="38">
        <f t="shared" si="15"/>
        <v>300000</v>
      </c>
      <c r="Z138" s="38">
        <f t="shared" si="15"/>
        <v>300000</v>
      </c>
      <c r="AA138" s="32"/>
      <c r="AB138" s="33"/>
      <c r="AC138" s="33"/>
      <c r="AD138" s="124"/>
      <c r="AE138" s="34"/>
      <c r="AF138" s="33"/>
      <c r="AG138" s="33"/>
      <c r="AH138" s="124"/>
      <c r="AI138" s="33"/>
      <c r="AJ138" s="33"/>
      <c r="AK138" s="33"/>
      <c r="AL138" s="124"/>
      <c r="AM138" s="33"/>
      <c r="AN138" s="33"/>
      <c r="AO138" s="33"/>
      <c r="AP138" s="124"/>
      <c r="AQ138" s="34"/>
      <c r="AR138" s="34"/>
      <c r="AS138" s="34"/>
      <c r="AT138" s="124"/>
      <c r="AU138" s="33"/>
      <c r="AV138" s="33"/>
      <c r="AW138" s="33"/>
      <c r="AX138" s="124"/>
      <c r="AY138" s="34"/>
      <c r="AZ138" s="34"/>
      <c r="BA138" s="34"/>
      <c r="BB138" s="124"/>
      <c r="BC138" s="33"/>
      <c r="BD138" s="33"/>
      <c r="BE138" s="33"/>
      <c r="BF138" s="124"/>
      <c r="BG138" s="33"/>
      <c r="BH138" s="33"/>
      <c r="BI138" s="33"/>
      <c r="BJ138" s="124"/>
      <c r="BK138" s="34"/>
      <c r="BL138" s="34"/>
      <c r="BM138" s="34"/>
      <c r="BN138" s="124"/>
      <c r="BO138" s="33"/>
      <c r="BP138" s="33"/>
      <c r="BQ138" s="61"/>
      <c r="BR138" s="124"/>
      <c r="BS138" s="34"/>
      <c r="BT138" s="34"/>
      <c r="BU138" s="34"/>
      <c r="BV138" s="124"/>
      <c r="BW138" s="34"/>
      <c r="BX138" s="34"/>
      <c r="BY138" s="34"/>
      <c r="BZ138" s="124"/>
      <c r="CA138" s="34"/>
      <c r="CB138" s="34"/>
      <c r="CC138" s="34"/>
      <c r="CD138" s="124"/>
      <c r="CE138" s="33"/>
      <c r="CF138" s="33"/>
      <c r="CG138" s="33"/>
      <c r="CH138" s="124"/>
      <c r="CI138" s="33"/>
      <c r="CJ138" s="33"/>
      <c r="CK138" s="33"/>
      <c r="CL138" s="124"/>
      <c r="CM138" s="34"/>
      <c r="CN138" s="34"/>
      <c r="CO138" s="34"/>
      <c r="CP138" s="119"/>
      <c r="CQ138" s="34"/>
      <c r="CR138" s="34"/>
      <c r="CS138" s="34"/>
      <c r="CT138" s="119"/>
      <c r="CU138" s="34"/>
      <c r="CV138" s="33"/>
      <c r="CW138" s="33"/>
      <c r="CX138" s="124"/>
      <c r="CY138" s="41"/>
      <c r="CZ138" s="41"/>
      <c r="DA138" s="33"/>
      <c r="DB138" s="124"/>
      <c r="DC138" s="34"/>
      <c r="DD138" s="33"/>
      <c r="DE138" s="32"/>
      <c r="DF138" s="124"/>
      <c r="DG138" s="34"/>
      <c r="DH138" s="33"/>
      <c r="DI138" s="32"/>
      <c r="DJ138" s="124"/>
      <c r="DK138" s="34"/>
      <c r="DL138" s="33"/>
      <c r="DM138" s="32"/>
      <c r="DN138" s="124"/>
      <c r="DO138" s="33"/>
      <c r="DP138" s="33"/>
      <c r="DQ138" s="32"/>
      <c r="DR138" s="124"/>
      <c r="DS138" s="34"/>
      <c r="DT138" s="34"/>
      <c r="DU138" s="34"/>
      <c r="DV138" s="120"/>
      <c r="DW138" s="33"/>
      <c r="DX138" s="33"/>
      <c r="DY138" s="33"/>
      <c r="DZ138" s="124"/>
      <c r="EA138" s="33"/>
      <c r="EB138" s="33"/>
      <c r="EC138" s="33"/>
      <c r="ED138" s="124"/>
      <c r="EE138" s="33"/>
      <c r="EF138" s="33"/>
      <c r="EG138" s="33"/>
      <c r="EH138" s="124"/>
      <c r="EI138" s="32"/>
      <c r="EJ138" s="32"/>
      <c r="EK138" s="32"/>
      <c r="EL138" s="124"/>
      <c r="EM138" s="34"/>
      <c r="EN138" s="34"/>
      <c r="EO138" s="34"/>
      <c r="EP138" s="124"/>
      <c r="EQ138" s="34"/>
      <c r="ER138" s="34"/>
      <c r="ES138" s="34"/>
      <c r="ET138" s="120"/>
      <c r="EU138" s="33"/>
      <c r="EV138" s="33"/>
      <c r="EW138" s="33"/>
      <c r="EX138" s="124"/>
      <c r="EY138" s="34"/>
      <c r="EZ138" s="34"/>
      <c r="FA138" s="34"/>
      <c r="FB138" s="124"/>
      <c r="FC138" s="33"/>
      <c r="FD138" s="33"/>
      <c r="FE138" s="32"/>
      <c r="FF138" s="124"/>
      <c r="FG138" s="40"/>
      <c r="FH138" s="40"/>
      <c r="FI138" s="40"/>
      <c r="FJ138" s="124"/>
      <c r="FK138" s="40"/>
      <c r="FL138" s="40"/>
      <c r="FM138" s="40"/>
      <c r="FN138" s="124"/>
      <c r="FO138" s="33"/>
      <c r="FP138" s="33"/>
      <c r="FQ138" s="32"/>
      <c r="FR138" s="124"/>
      <c r="FS138" s="33"/>
      <c r="FT138" s="33"/>
      <c r="FU138" s="33"/>
      <c r="FV138" s="124"/>
      <c r="FW138" s="34"/>
      <c r="FX138" s="34"/>
      <c r="FY138" s="39"/>
      <c r="FZ138" s="124"/>
      <c r="GA138" s="33"/>
      <c r="GB138" s="33"/>
      <c r="GC138" s="32"/>
      <c r="GD138" s="124"/>
      <c r="GE138" s="32"/>
      <c r="GF138" s="32"/>
      <c r="GG138" s="32"/>
      <c r="GH138" s="124"/>
      <c r="GI138" s="32"/>
      <c r="GJ138" s="32"/>
      <c r="GK138" s="32"/>
      <c r="GL138" s="130"/>
      <c r="GM138" s="33"/>
      <c r="GN138" s="33"/>
      <c r="GO138" s="33"/>
      <c r="GP138" s="124"/>
      <c r="GQ138" s="40"/>
      <c r="GR138" s="37"/>
      <c r="GS138" s="32"/>
      <c r="GT138" s="124"/>
      <c r="GU138" s="45"/>
      <c r="GV138" s="46"/>
      <c r="GW138" s="32"/>
      <c r="GX138" s="130"/>
      <c r="GY138" s="33"/>
      <c r="GZ138" s="33"/>
      <c r="HA138" s="33"/>
      <c r="HB138" s="130"/>
      <c r="HC138" s="34"/>
      <c r="HD138" s="34"/>
      <c r="HE138" s="34"/>
      <c r="HF138" s="124"/>
      <c r="HG138" s="33"/>
      <c r="HH138" s="33"/>
      <c r="HI138" s="33"/>
      <c r="HJ138" s="124"/>
      <c r="HK138" s="33"/>
      <c r="HL138" s="33"/>
      <c r="HM138" s="32"/>
      <c r="HN138" s="124"/>
      <c r="HO138" s="32"/>
      <c r="HP138" s="32"/>
      <c r="HQ138" s="32"/>
      <c r="HR138" s="124"/>
      <c r="HS138" s="34"/>
      <c r="HT138" s="33"/>
      <c r="HU138" s="32"/>
      <c r="HV138" s="124"/>
      <c r="HW138" s="34"/>
      <c r="HX138" s="34"/>
      <c r="HY138" s="34"/>
      <c r="HZ138" s="124"/>
      <c r="IA138" s="34"/>
      <c r="IB138" s="34"/>
      <c r="IC138" s="34"/>
      <c r="ID138" s="119"/>
      <c r="IE138" s="34"/>
      <c r="IF138" s="32"/>
      <c r="IG138" s="32"/>
      <c r="IH138" s="124"/>
      <c r="II138" s="34"/>
      <c r="IJ138" s="33"/>
      <c r="IK138" s="33"/>
      <c r="IL138" s="124"/>
      <c r="IM138" s="33"/>
      <c r="IN138" s="33"/>
      <c r="IO138" s="33"/>
      <c r="IP138" s="124"/>
      <c r="IQ138" s="45"/>
      <c r="IR138" s="46"/>
      <c r="IS138" s="33"/>
      <c r="IT138" s="127"/>
      <c r="IU138" s="33"/>
      <c r="IV138" s="33"/>
      <c r="IW138" s="33"/>
      <c r="IX138" s="124"/>
      <c r="IY138" s="34">
        <v>300000</v>
      </c>
      <c r="IZ138" s="33">
        <v>300000</v>
      </c>
      <c r="JA138" s="33">
        <v>300000</v>
      </c>
      <c r="JB138" s="127"/>
      <c r="JC138" s="34"/>
      <c r="JD138" s="34"/>
      <c r="JE138" s="34"/>
      <c r="JF138" s="124"/>
      <c r="JG138" s="34"/>
      <c r="JH138" s="34"/>
      <c r="JI138" s="33"/>
      <c r="JJ138" s="127"/>
      <c r="JK138" s="34"/>
      <c r="JL138" s="34"/>
      <c r="JM138" s="34"/>
      <c r="JN138" s="127"/>
      <c r="JO138" s="34"/>
      <c r="JP138" s="34"/>
      <c r="JQ138" s="34"/>
      <c r="JR138" s="119"/>
      <c r="JS138" s="33"/>
      <c r="JT138" s="33"/>
      <c r="JU138" s="33"/>
      <c r="JV138" s="127"/>
      <c r="JW138" s="34"/>
      <c r="JX138" s="33"/>
      <c r="JY138" s="33"/>
      <c r="JZ138" s="127"/>
      <c r="KA138" s="34"/>
      <c r="KB138" s="32"/>
      <c r="KC138" s="32"/>
      <c r="KD138" s="127"/>
      <c r="KE138" s="50"/>
      <c r="KF138" s="50"/>
      <c r="KG138" s="50"/>
      <c r="KH138" s="127"/>
      <c r="KI138" s="34"/>
      <c r="KJ138" s="34"/>
      <c r="KK138" s="34"/>
      <c r="KL138" s="127"/>
      <c r="KM138" s="34"/>
      <c r="KN138" s="36"/>
      <c r="KO138" s="32"/>
      <c r="KP138" s="127"/>
      <c r="KQ138" s="50"/>
      <c r="KR138" s="50"/>
      <c r="KS138" s="50"/>
      <c r="KT138" s="127"/>
      <c r="KU138" s="50"/>
      <c r="KV138" s="50"/>
      <c r="KW138" s="50"/>
      <c r="KX138" s="127"/>
      <c r="KY138" s="34"/>
      <c r="KZ138" s="34"/>
      <c r="LA138" s="33"/>
      <c r="LB138" s="127"/>
      <c r="LC138" s="34"/>
      <c r="LD138" s="39"/>
      <c r="LE138" s="34"/>
      <c r="LF138" s="127"/>
      <c r="LG138" s="34"/>
      <c r="LH138" s="34"/>
      <c r="LI138" s="33"/>
      <c r="LJ138" s="127"/>
      <c r="LK138" s="34"/>
      <c r="LL138" s="33"/>
      <c r="LM138" s="32"/>
      <c r="LN138" s="127"/>
      <c r="LO138" s="34"/>
      <c r="LP138" s="33"/>
      <c r="LQ138" s="33"/>
      <c r="LR138" s="127"/>
      <c r="LS138" s="50"/>
      <c r="LT138" s="50"/>
      <c r="LU138" s="50"/>
      <c r="LV138" s="127"/>
      <c r="LW138" s="50"/>
      <c r="LX138" s="50"/>
      <c r="LY138" s="50"/>
      <c r="LZ138" s="127"/>
      <c r="MA138" s="34"/>
      <c r="MB138" s="34"/>
      <c r="MC138" s="34"/>
      <c r="MD138" s="127"/>
      <c r="ME138" s="40"/>
      <c r="MF138" s="50"/>
      <c r="MG138" s="50"/>
      <c r="MH138" s="127"/>
      <c r="MI138" s="40"/>
      <c r="MJ138" s="50"/>
      <c r="MK138" s="50"/>
      <c r="ML138" s="127"/>
      <c r="MM138" s="34"/>
      <c r="MN138" s="34"/>
      <c r="MO138" s="34"/>
      <c r="MP138" s="127"/>
      <c r="MQ138" s="33"/>
      <c r="MR138" s="33"/>
      <c r="MS138" s="33"/>
      <c r="MT138" s="127"/>
      <c r="MU138" s="34"/>
      <c r="MV138" s="34"/>
      <c r="MW138" s="34"/>
      <c r="MX138" s="124"/>
      <c r="MY138" s="34"/>
      <c r="MZ138" s="33"/>
      <c r="NA138" s="33"/>
      <c r="NB138" s="124"/>
      <c r="NC138" s="52">
        <f t="shared" ref="NC138:NE152" si="16">NF138+NJ138+NN138+NV138+NZ138+OD138+OH138+OL138+OT138+OX138+PB138+PF138+PJ138+PN138+PV138+NR138+PR138+OP138</f>
        <v>345750</v>
      </c>
      <c r="ND138" s="52">
        <f t="shared" si="16"/>
        <v>345750</v>
      </c>
      <c r="NE138" s="52">
        <f t="shared" si="16"/>
        <v>225589.91</v>
      </c>
      <c r="NF138" s="53"/>
      <c r="NG138" s="33"/>
      <c r="NH138" s="33"/>
      <c r="NI138" s="127"/>
      <c r="NJ138" s="34"/>
      <c r="NK138" s="33"/>
      <c r="NL138" s="33"/>
      <c r="NM138" s="127"/>
      <c r="NN138" s="33"/>
      <c r="NO138" s="33"/>
      <c r="NP138" s="33"/>
      <c r="NQ138" s="127"/>
      <c r="NR138" s="34"/>
      <c r="NS138" s="34"/>
      <c r="NT138" s="34"/>
      <c r="NU138" s="127"/>
      <c r="NV138" s="34"/>
      <c r="NW138" s="33"/>
      <c r="NX138" s="33"/>
      <c r="NY138" s="127"/>
      <c r="NZ138" s="34"/>
      <c r="OA138" s="34"/>
      <c r="OB138" s="33"/>
      <c r="OC138" s="127"/>
      <c r="OD138" s="34"/>
      <c r="OE138" s="34"/>
      <c r="OF138" s="33"/>
      <c r="OG138" s="127"/>
      <c r="OH138" s="34"/>
      <c r="OI138" s="34"/>
      <c r="OJ138" s="33"/>
      <c r="OK138" s="127"/>
      <c r="OL138" s="34"/>
      <c r="OM138" s="34"/>
      <c r="ON138" s="32"/>
      <c r="OO138" s="127"/>
      <c r="OP138" s="34"/>
      <c r="OQ138" s="34"/>
      <c r="OR138" s="34"/>
      <c r="OS138" s="127"/>
      <c r="OT138" s="34"/>
      <c r="OU138" s="34"/>
      <c r="OV138" s="32"/>
      <c r="OW138" s="127"/>
      <c r="OX138" s="34"/>
      <c r="OY138" s="34"/>
      <c r="OZ138" s="33"/>
      <c r="PA138" s="127"/>
      <c r="PB138" s="34"/>
      <c r="PC138" s="34"/>
      <c r="PD138" s="33"/>
      <c r="PE138" s="127"/>
      <c r="PF138" s="34"/>
      <c r="PG138" s="34"/>
      <c r="PH138" s="33"/>
      <c r="PI138" s="127"/>
      <c r="PJ138" s="34"/>
      <c r="PK138" s="33"/>
      <c r="PL138" s="32"/>
      <c r="PM138" s="127"/>
      <c r="PN138" s="34"/>
      <c r="PO138" s="33"/>
      <c r="PP138" s="33"/>
      <c r="PQ138" s="127"/>
      <c r="PR138" s="34">
        <v>345750</v>
      </c>
      <c r="PS138" s="34">
        <v>345750</v>
      </c>
      <c r="PT138" s="34">
        <v>225589.91</v>
      </c>
      <c r="PU138" s="127"/>
      <c r="PV138" s="34"/>
      <c r="PW138" s="34"/>
      <c r="PX138" s="33"/>
      <c r="PY138" s="124"/>
      <c r="PZ138" s="55">
        <f t="shared" ref="PZ138:QB152" si="17">QC138+QS138+QW138+RA138+RE138+RI138+RM138+RQ138+RU138+RY138+QO138+SC138+SG138+QK138+QG138</f>
        <v>0</v>
      </c>
      <c r="QA138" s="55">
        <f t="shared" si="17"/>
        <v>0</v>
      </c>
      <c r="QB138" s="55">
        <f t="shared" si="17"/>
        <v>0</v>
      </c>
      <c r="QC138" s="53"/>
      <c r="QD138" s="53"/>
      <c r="QE138" s="32"/>
      <c r="QF138" s="127"/>
      <c r="QG138" s="34"/>
      <c r="QH138" s="34"/>
      <c r="QI138" s="34"/>
      <c r="QJ138" s="124"/>
      <c r="QK138" s="56"/>
      <c r="QL138" s="63"/>
      <c r="QM138" s="32"/>
      <c r="QN138" s="127"/>
      <c r="QO138" s="50"/>
      <c r="QP138" s="50"/>
      <c r="QQ138" s="50"/>
      <c r="QR138" s="120"/>
      <c r="QS138" s="34"/>
      <c r="QT138" s="34"/>
      <c r="QU138" s="34"/>
      <c r="QV138" s="124"/>
      <c r="QW138" s="34"/>
      <c r="QX138" s="34"/>
      <c r="QY138" s="32"/>
      <c r="QZ138" s="124"/>
      <c r="RA138" s="53"/>
      <c r="RB138" s="53"/>
      <c r="RC138" s="53"/>
      <c r="RD138" s="120"/>
      <c r="RE138" s="40"/>
      <c r="RF138" s="40"/>
      <c r="RG138" s="40"/>
      <c r="RH138" s="120"/>
      <c r="RI138" s="40"/>
      <c r="RJ138" s="40"/>
      <c r="RK138" s="40"/>
      <c r="RL138" s="120"/>
      <c r="RM138" s="40"/>
      <c r="RN138" s="33"/>
      <c r="RO138" s="32"/>
      <c r="RP138" s="124"/>
      <c r="RQ138" s="34"/>
      <c r="RR138" s="34"/>
      <c r="RS138" s="32"/>
      <c r="RT138" s="124"/>
      <c r="RU138" s="40"/>
      <c r="RV138" s="40"/>
      <c r="RW138" s="40"/>
      <c r="RX138" s="120"/>
      <c r="RY138" s="40"/>
      <c r="RZ138" s="40"/>
      <c r="SA138" s="32"/>
      <c r="SB138" s="124"/>
      <c r="SC138" s="40"/>
      <c r="SD138" s="40"/>
      <c r="SE138" s="32"/>
      <c r="SF138" s="124"/>
      <c r="SG138" s="40"/>
      <c r="SH138" s="40"/>
      <c r="SI138" s="32"/>
      <c r="SJ138" s="119"/>
      <c r="SK138" s="58"/>
      <c r="SL138" s="58"/>
      <c r="SM138" s="58"/>
      <c r="SN138" s="59"/>
      <c r="SO138" s="59"/>
      <c r="SP138" s="58"/>
      <c r="SQ138" s="58"/>
      <c r="SR138" s="58"/>
      <c r="SS138" s="58"/>
      <c r="ST138" s="58"/>
      <c r="SU138" s="58"/>
      <c r="SV138" s="58"/>
      <c r="SW138" s="58"/>
      <c r="SX138" s="58"/>
      <c r="SY138" s="58"/>
      <c r="SZ138" s="58"/>
      <c r="TA138" s="58"/>
      <c r="TB138" s="58"/>
      <c r="TC138" s="58"/>
      <c r="TD138" s="59"/>
      <c r="TE138" s="28"/>
      <c r="TF138" s="28"/>
      <c r="TG138" s="28"/>
      <c r="TH138" s="28"/>
      <c r="TI138" s="28"/>
      <c r="TJ138" s="28"/>
      <c r="TK138" s="28"/>
      <c r="TL138" s="28"/>
      <c r="TM138" s="28"/>
      <c r="TN138" s="28"/>
      <c r="TO138" s="28"/>
      <c r="TP138" s="28"/>
      <c r="TQ138" s="28"/>
      <c r="TR138" s="28"/>
      <c r="TS138" s="28"/>
      <c r="TT138" s="28"/>
      <c r="TU138" s="28"/>
      <c r="TV138" s="28"/>
      <c r="TW138" s="28"/>
      <c r="TX138" s="28"/>
      <c r="TY138" s="28"/>
      <c r="TZ138" s="28"/>
      <c r="UA138" s="28"/>
      <c r="UB138" s="28"/>
      <c r="UC138" s="28"/>
      <c r="UD138" s="28"/>
      <c r="UE138" s="28"/>
      <c r="UF138" s="28"/>
      <c r="UG138" s="28"/>
      <c r="UH138" s="28"/>
      <c r="UI138" s="28"/>
      <c r="UJ138" s="28"/>
      <c r="UK138" s="28"/>
      <c r="UL138" s="28"/>
      <c r="UM138" s="28"/>
      <c r="UN138" s="28"/>
      <c r="UO138" s="28"/>
      <c r="UP138" s="28"/>
      <c r="UQ138" s="28"/>
      <c r="UR138" s="28"/>
      <c r="US138" s="28"/>
      <c r="UT138" s="28"/>
      <c r="UU138" s="28"/>
      <c r="UV138" s="28"/>
      <c r="UW138" s="28"/>
      <c r="UX138" s="28"/>
      <c r="UY138" s="28"/>
      <c r="UZ138" s="28"/>
      <c r="VA138" s="28"/>
      <c r="VB138" s="28"/>
      <c r="VC138" s="28"/>
      <c r="VD138" s="28"/>
      <c r="VE138" s="28"/>
      <c r="VF138" s="28"/>
      <c r="VG138" s="28"/>
      <c r="VH138" s="28"/>
      <c r="VI138" s="28"/>
      <c r="VJ138" s="28"/>
      <c r="VK138" s="28"/>
      <c r="VL138" s="28"/>
      <c r="VM138" s="28"/>
      <c r="VN138" s="28"/>
      <c r="VO138" s="28"/>
      <c r="VP138" s="28"/>
      <c r="VQ138" s="28"/>
      <c r="VR138" s="28"/>
      <c r="VS138" s="28"/>
      <c r="VT138" s="28"/>
      <c r="VU138" s="28"/>
      <c r="VV138" s="28"/>
      <c r="VW138" s="28"/>
      <c r="VX138" s="28"/>
      <c r="VY138" s="28"/>
      <c r="VZ138" s="28"/>
      <c r="WA138" s="28"/>
      <c r="WB138" s="28"/>
      <c r="WC138" s="28"/>
      <c r="WD138" s="28"/>
      <c r="WE138" s="28"/>
      <c r="WF138" s="28"/>
      <c r="WG138" s="28"/>
      <c r="WH138" s="5"/>
      <c r="WI138" s="5"/>
      <c r="WJ138" s="5"/>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row>
    <row r="139" spans="1:909" x14ac:dyDescent="0.25">
      <c r="A139" s="29" t="s">
        <v>494</v>
      </c>
      <c r="B139" s="30">
        <f t="shared" si="13"/>
        <v>7507247.3200000003</v>
      </c>
      <c r="C139" s="30">
        <f t="shared" si="13"/>
        <v>7507247.3200000003</v>
      </c>
      <c r="D139" s="30">
        <f t="shared" si="13"/>
        <v>5574903.2700000005</v>
      </c>
      <c r="E139" s="31">
        <f t="shared" si="14"/>
        <v>7368947.3200000003</v>
      </c>
      <c r="F139" s="31">
        <f t="shared" si="14"/>
        <v>7368947.3200000003</v>
      </c>
      <c r="G139" s="31">
        <f t="shared" si="14"/>
        <v>5483213.3200000003</v>
      </c>
      <c r="H139" s="36">
        <v>6690200</v>
      </c>
      <c r="I139" s="36">
        <v>6690200</v>
      </c>
      <c r="J139" s="33">
        <v>5017652</v>
      </c>
      <c r="K139" s="124"/>
      <c r="L139" s="34"/>
      <c r="M139" s="34"/>
      <c r="N139" s="34"/>
      <c r="O139" s="124"/>
      <c r="P139" s="36">
        <v>678747.32</v>
      </c>
      <c r="Q139" s="36">
        <v>678747.32</v>
      </c>
      <c r="R139" s="60">
        <v>465561.32</v>
      </c>
      <c r="S139" s="124"/>
      <c r="T139" s="34"/>
      <c r="U139" s="34"/>
      <c r="V139" s="34"/>
      <c r="W139" s="124"/>
      <c r="X139" s="38">
        <f t="shared" si="15"/>
        <v>0</v>
      </c>
      <c r="Y139" s="38">
        <f t="shared" si="15"/>
        <v>0</v>
      </c>
      <c r="Z139" s="38">
        <f t="shared" si="15"/>
        <v>0</v>
      </c>
      <c r="AA139" s="32"/>
      <c r="AB139" s="33"/>
      <c r="AC139" s="33"/>
      <c r="AD139" s="124"/>
      <c r="AE139" s="34"/>
      <c r="AF139" s="33"/>
      <c r="AG139" s="33"/>
      <c r="AH139" s="124"/>
      <c r="AI139" s="33"/>
      <c r="AJ139" s="33"/>
      <c r="AK139" s="33"/>
      <c r="AL139" s="124"/>
      <c r="AM139" s="33"/>
      <c r="AN139" s="33"/>
      <c r="AO139" s="33"/>
      <c r="AP139" s="124"/>
      <c r="AQ139" s="34"/>
      <c r="AR139" s="34"/>
      <c r="AS139" s="34"/>
      <c r="AT139" s="124"/>
      <c r="AU139" s="33"/>
      <c r="AV139" s="33"/>
      <c r="AW139" s="33"/>
      <c r="AX139" s="124"/>
      <c r="AY139" s="34"/>
      <c r="AZ139" s="34"/>
      <c r="BA139" s="34"/>
      <c r="BB139" s="124"/>
      <c r="BC139" s="33"/>
      <c r="BD139" s="33"/>
      <c r="BE139" s="33"/>
      <c r="BF139" s="124"/>
      <c r="BG139" s="33"/>
      <c r="BH139" s="33"/>
      <c r="BI139" s="33"/>
      <c r="BJ139" s="124"/>
      <c r="BK139" s="34"/>
      <c r="BL139" s="34"/>
      <c r="BM139" s="34"/>
      <c r="BN139" s="124"/>
      <c r="BO139" s="33"/>
      <c r="BP139" s="33"/>
      <c r="BQ139" s="61"/>
      <c r="BR139" s="124"/>
      <c r="BS139" s="34"/>
      <c r="BT139" s="34"/>
      <c r="BU139" s="34"/>
      <c r="BV139" s="124"/>
      <c r="BW139" s="34"/>
      <c r="BX139" s="34"/>
      <c r="BY139" s="34"/>
      <c r="BZ139" s="124"/>
      <c r="CA139" s="34"/>
      <c r="CB139" s="34"/>
      <c r="CC139" s="34"/>
      <c r="CD139" s="124"/>
      <c r="CE139" s="33"/>
      <c r="CF139" s="33"/>
      <c r="CG139" s="33"/>
      <c r="CH139" s="124"/>
      <c r="CI139" s="33"/>
      <c r="CJ139" s="33"/>
      <c r="CK139" s="33"/>
      <c r="CL139" s="124"/>
      <c r="CM139" s="34"/>
      <c r="CN139" s="34"/>
      <c r="CO139" s="34"/>
      <c r="CP139" s="119"/>
      <c r="CQ139" s="34"/>
      <c r="CR139" s="34"/>
      <c r="CS139" s="34"/>
      <c r="CT139" s="119"/>
      <c r="CU139" s="34"/>
      <c r="CV139" s="33"/>
      <c r="CW139" s="33"/>
      <c r="CX139" s="124"/>
      <c r="CY139" s="41"/>
      <c r="CZ139" s="41"/>
      <c r="DA139" s="33"/>
      <c r="DB139" s="124"/>
      <c r="DC139" s="34"/>
      <c r="DD139" s="33"/>
      <c r="DE139" s="32"/>
      <c r="DF139" s="124"/>
      <c r="DG139" s="34"/>
      <c r="DH139" s="33"/>
      <c r="DI139" s="32"/>
      <c r="DJ139" s="124"/>
      <c r="DK139" s="34"/>
      <c r="DL139" s="33"/>
      <c r="DM139" s="32"/>
      <c r="DN139" s="124"/>
      <c r="DO139" s="33"/>
      <c r="DP139" s="33"/>
      <c r="DQ139" s="32"/>
      <c r="DR139" s="124"/>
      <c r="DS139" s="34"/>
      <c r="DT139" s="34"/>
      <c r="DU139" s="34"/>
      <c r="DV139" s="120"/>
      <c r="DW139" s="33"/>
      <c r="DX139" s="33"/>
      <c r="DY139" s="33"/>
      <c r="DZ139" s="124"/>
      <c r="EA139" s="33"/>
      <c r="EB139" s="33"/>
      <c r="EC139" s="33"/>
      <c r="ED139" s="124"/>
      <c r="EE139" s="33"/>
      <c r="EF139" s="33"/>
      <c r="EG139" s="33"/>
      <c r="EH139" s="124"/>
      <c r="EI139" s="32"/>
      <c r="EJ139" s="32"/>
      <c r="EK139" s="32"/>
      <c r="EL139" s="124"/>
      <c r="EM139" s="34"/>
      <c r="EN139" s="34"/>
      <c r="EO139" s="34"/>
      <c r="EP139" s="124"/>
      <c r="EQ139" s="34"/>
      <c r="ER139" s="34"/>
      <c r="ES139" s="34"/>
      <c r="ET139" s="120"/>
      <c r="EU139" s="33"/>
      <c r="EV139" s="33"/>
      <c r="EW139" s="33"/>
      <c r="EX139" s="124"/>
      <c r="EY139" s="34"/>
      <c r="EZ139" s="34"/>
      <c r="FA139" s="34"/>
      <c r="FB139" s="124"/>
      <c r="FC139" s="33"/>
      <c r="FD139" s="33"/>
      <c r="FE139" s="32"/>
      <c r="FF139" s="124"/>
      <c r="FG139" s="40"/>
      <c r="FH139" s="40"/>
      <c r="FI139" s="40"/>
      <c r="FJ139" s="124"/>
      <c r="FK139" s="40"/>
      <c r="FL139" s="40"/>
      <c r="FM139" s="40"/>
      <c r="FN139" s="124"/>
      <c r="FO139" s="33"/>
      <c r="FP139" s="33"/>
      <c r="FQ139" s="32"/>
      <c r="FR139" s="124"/>
      <c r="FS139" s="33"/>
      <c r="FT139" s="33"/>
      <c r="FU139" s="33"/>
      <c r="FV139" s="124"/>
      <c r="FW139" s="34"/>
      <c r="FX139" s="34"/>
      <c r="FY139" s="39"/>
      <c r="FZ139" s="124"/>
      <c r="GA139" s="33"/>
      <c r="GB139" s="33"/>
      <c r="GC139" s="32"/>
      <c r="GD139" s="124"/>
      <c r="GE139" s="32"/>
      <c r="GF139" s="32"/>
      <c r="GG139" s="32"/>
      <c r="GH139" s="124"/>
      <c r="GI139" s="32"/>
      <c r="GJ139" s="32"/>
      <c r="GK139" s="32"/>
      <c r="GL139" s="130"/>
      <c r="GM139" s="33"/>
      <c r="GN139" s="33"/>
      <c r="GO139" s="33"/>
      <c r="GP139" s="124"/>
      <c r="GQ139" s="40"/>
      <c r="GR139" s="37"/>
      <c r="GS139" s="32"/>
      <c r="GT139" s="124"/>
      <c r="GU139" s="45"/>
      <c r="GV139" s="46"/>
      <c r="GW139" s="32"/>
      <c r="GX139" s="130"/>
      <c r="GY139" s="33"/>
      <c r="GZ139" s="33"/>
      <c r="HA139" s="33"/>
      <c r="HB139" s="130"/>
      <c r="HC139" s="34"/>
      <c r="HD139" s="34"/>
      <c r="HE139" s="34"/>
      <c r="HF139" s="124"/>
      <c r="HG139" s="33"/>
      <c r="HH139" s="33"/>
      <c r="HI139" s="33"/>
      <c r="HJ139" s="124"/>
      <c r="HK139" s="33"/>
      <c r="HL139" s="33"/>
      <c r="HM139" s="32"/>
      <c r="HN139" s="124"/>
      <c r="HO139" s="32"/>
      <c r="HP139" s="32"/>
      <c r="HQ139" s="32"/>
      <c r="HR139" s="124"/>
      <c r="HS139" s="34"/>
      <c r="HT139" s="33"/>
      <c r="HU139" s="32"/>
      <c r="HV139" s="124"/>
      <c r="HW139" s="34"/>
      <c r="HX139" s="34"/>
      <c r="HY139" s="34"/>
      <c r="HZ139" s="124"/>
      <c r="IA139" s="34"/>
      <c r="IB139" s="34"/>
      <c r="IC139" s="34"/>
      <c r="ID139" s="119"/>
      <c r="IE139" s="34"/>
      <c r="IF139" s="32"/>
      <c r="IG139" s="32"/>
      <c r="IH139" s="124"/>
      <c r="II139" s="34"/>
      <c r="IJ139" s="33"/>
      <c r="IK139" s="33"/>
      <c r="IL139" s="124"/>
      <c r="IM139" s="33"/>
      <c r="IN139" s="33"/>
      <c r="IO139" s="33"/>
      <c r="IP139" s="124"/>
      <c r="IQ139" s="45"/>
      <c r="IR139" s="46"/>
      <c r="IS139" s="33"/>
      <c r="IT139" s="127"/>
      <c r="IU139" s="33"/>
      <c r="IV139" s="33"/>
      <c r="IW139" s="33"/>
      <c r="IX139" s="124"/>
      <c r="IY139" s="34"/>
      <c r="IZ139" s="33"/>
      <c r="JA139" s="33"/>
      <c r="JB139" s="127"/>
      <c r="JC139" s="34"/>
      <c r="JD139" s="34"/>
      <c r="JE139" s="34"/>
      <c r="JF139" s="124"/>
      <c r="JG139" s="34"/>
      <c r="JH139" s="34"/>
      <c r="JI139" s="33"/>
      <c r="JJ139" s="127"/>
      <c r="JK139" s="34"/>
      <c r="JL139" s="34"/>
      <c r="JM139" s="34"/>
      <c r="JN139" s="127"/>
      <c r="JO139" s="34"/>
      <c r="JP139" s="34"/>
      <c r="JQ139" s="34"/>
      <c r="JR139" s="119"/>
      <c r="JS139" s="33"/>
      <c r="JT139" s="33"/>
      <c r="JU139" s="33"/>
      <c r="JV139" s="127"/>
      <c r="JW139" s="34"/>
      <c r="JX139" s="33"/>
      <c r="JY139" s="33"/>
      <c r="JZ139" s="127"/>
      <c r="KA139" s="34"/>
      <c r="KB139" s="32"/>
      <c r="KC139" s="32"/>
      <c r="KD139" s="127"/>
      <c r="KE139" s="50"/>
      <c r="KF139" s="50"/>
      <c r="KG139" s="50"/>
      <c r="KH139" s="127"/>
      <c r="KI139" s="34"/>
      <c r="KJ139" s="34"/>
      <c r="KK139" s="34"/>
      <c r="KL139" s="127"/>
      <c r="KM139" s="34"/>
      <c r="KN139" s="36"/>
      <c r="KO139" s="32"/>
      <c r="KP139" s="127"/>
      <c r="KQ139" s="50"/>
      <c r="KR139" s="50"/>
      <c r="KS139" s="50"/>
      <c r="KT139" s="127"/>
      <c r="KU139" s="50"/>
      <c r="KV139" s="50"/>
      <c r="KW139" s="50"/>
      <c r="KX139" s="127"/>
      <c r="KY139" s="34"/>
      <c r="KZ139" s="34"/>
      <c r="LA139" s="33"/>
      <c r="LB139" s="127"/>
      <c r="LC139" s="34"/>
      <c r="LD139" s="39"/>
      <c r="LE139" s="34"/>
      <c r="LF139" s="127"/>
      <c r="LG139" s="34"/>
      <c r="LH139" s="34"/>
      <c r="LI139" s="33"/>
      <c r="LJ139" s="127"/>
      <c r="LK139" s="34"/>
      <c r="LL139" s="33"/>
      <c r="LM139" s="32"/>
      <c r="LN139" s="127"/>
      <c r="LO139" s="34"/>
      <c r="LP139" s="33"/>
      <c r="LQ139" s="33"/>
      <c r="LR139" s="127"/>
      <c r="LS139" s="50"/>
      <c r="LT139" s="50"/>
      <c r="LU139" s="50"/>
      <c r="LV139" s="127"/>
      <c r="LW139" s="50"/>
      <c r="LX139" s="50"/>
      <c r="LY139" s="50"/>
      <c r="LZ139" s="127"/>
      <c r="MA139" s="34"/>
      <c r="MB139" s="34"/>
      <c r="MC139" s="34"/>
      <c r="MD139" s="127"/>
      <c r="ME139" s="40"/>
      <c r="MF139" s="50"/>
      <c r="MG139" s="50"/>
      <c r="MH139" s="127"/>
      <c r="MI139" s="40"/>
      <c r="MJ139" s="50"/>
      <c r="MK139" s="50"/>
      <c r="ML139" s="127"/>
      <c r="MM139" s="34"/>
      <c r="MN139" s="34"/>
      <c r="MO139" s="34"/>
      <c r="MP139" s="127"/>
      <c r="MQ139" s="33"/>
      <c r="MR139" s="33"/>
      <c r="MS139" s="33"/>
      <c r="MT139" s="127"/>
      <c r="MU139" s="34"/>
      <c r="MV139" s="34"/>
      <c r="MW139" s="34"/>
      <c r="MX139" s="124"/>
      <c r="MY139" s="34"/>
      <c r="MZ139" s="33"/>
      <c r="NA139" s="33"/>
      <c r="NB139" s="124"/>
      <c r="NC139" s="52">
        <f t="shared" si="16"/>
        <v>138300</v>
      </c>
      <c r="ND139" s="52">
        <f t="shared" si="16"/>
        <v>138300</v>
      </c>
      <c r="NE139" s="52">
        <f t="shared" si="16"/>
        <v>91689.95</v>
      </c>
      <c r="NF139" s="53"/>
      <c r="NG139" s="33"/>
      <c r="NH139" s="33"/>
      <c r="NI139" s="127"/>
      <c r="NJ139" s="34"/>
      <c r="NK139" s="33"/>
      <c r="NL139" s="33"/>
      <c r="NM139" s="127"/>
      <c r="NN139" s="33"/>
      <c r="NO139" s="33"/>
      <c r="NP139" s="33"/>
      <c r="NQ139" s="127"/>
      <c r="NR139" s="34"/>
      <c r="NS139" s="34"/>
      <c r="NT139" s="34"/>
      <c r="NU139" s="127"/>
      <c r="NV139" s="34"/>
      <c r="NW139" s="33"/>
      <c r="NX139" s="33"/>
      <c r="NY139" s="127"/>
      <c r="NZ139" s="34"/>
      <c r="OA139" s="34"/>
      <c r="OB139" s="33"/>
      <c r="OC139" s="127"/>
      <c r="OD139" s="34"/>
      <c r="OE139" s="34"/>
      <c r="OF139" s="33"/>
      <c r="OG139" s="127"/>
      <c r="OH139" s="34"/>
      <c r="OI139" s="34"/>
      <c r="OJ139" s="33"/>
      <c r="OK139" s="127"/>
      <c r="OL139" s="34"/>
      <c r="OM139" s="34"/>
      <c r="ON139" s="32"/>
      <c r="OO139" s="127"/>
      <c r="OP139" s="34"/>
      <c r="OQ139" s="34"/>
      <c r="OR139" s="34"/>
      <c r="OS139" s="127"/>
      <c r="OT139" s="34"/>
      <c r="OU139" s="34"/>
      <c r="OV139" s="32"/>
      <c r="OW139" s="127"/>
      <c r="OX139" s="34"/>
      <c r="OY139" s="34"/>
      <c r="OZ139" s="33"/>
      <c r="PA139" s="127"/>
      <c r="PB139" s="34"/>
      <c r="PC139" s="34"/>
      <c r="PD139" s="33"/>
      <c r="PE139" s="127"/>
      <c r="PF139" s="34"/>
      <c r="PG139" s="34"/>
      <c r="PH139" s="33"/>
      <c r="PI139" s="127"/>
      <c r="PJ139" s="34"/>
      <c r="PK139" s="33"/>
      <c r="PL139" s="32"/>
      <c r="PM139" s="127"/>
      <c r="PN139" s="34"/>
      <c r="PO139" s="33"/>
      <c r="PP139" s="33"/>
      <c r="PQ139" s="127"/>
      <c r="PR139" s="34">
        <v>138300</v>
      </c>
      <c r="PS139" s="34">
        <v>138300</v>
      </c>
      <c r="PT139" s="34">
        <v>91689.95</v>
      </c>
      <c r="PU139" s="127"/>
      <c r="PV139" s="34"/>
      <c r="PW139" s="34"/>
      <c r="PX139" s="33"/>
      <c r="PY139" s="124"/>
      <c r="PZ139" s="55">
        <f t="shared" si="17"/>
        <v>0</v>
      </c>
      <c r="QA139" s="55">
        <f t="shared" si="17"/>
        <v>0</v>
      </c>
      <c r="QB139" s="55">
        <f t="shared" si="17"/>
        <v>0</v>
      </c>
      <c r="QC139" s="53"/>
      <c r="QD139" s="53"/>
      <c r="QE139" s="32"/>
      <c r="QF139" s="127"/>
      <c r="QG139" s="34"/>
      <c r="QH139" s="34"/>
      <c r="QI139" s="34"/>
      <c r="QJ139" s="124"/>
      <c r="QK139" s="56"/>
      <c r="QL139" s="63"/>
      <c r="QM139" s="32"/>
      <c r="QN139" s="127"/>
      <c r="QO139" s="50"/>
      <c r="QP139" s="50"/>
      <c r="QQ139" s="50"/>
      <c r="QR139" s="120"/>
      <c r="QS139" s="34"/>
      <c r="QT139" s="34"/>
      <c r="QU139" s="34"/>
      <c r="QV139" s="124"/>
      <c r="QW139" s="34"/>
      <c r="QX139" s="34"/>
      <c r="QY139" s="32"/>
      <c r="QZ139" s="124"/>
      <c r="RA139" s="53"/>
      <c r="RB139" s="53"/>
      <c r="RC139" s="53"/>
      <c r="RD139" s="120"/>
      <c r="RE139" s="40"/>
      <c r="RF139" s="40"/>
      <c r="RG139" s="40"/>
      <c r="RH139" s="120"/>
      <c r="RI139" s="40"/>
      <c r="RJ139" s="40"/>
      <c r="RK139" s="40"/>
      <c r="RL139" s="120"/>
      <c r="RM139" s="40"/>
      <c r="RN139" s="33"/>
      <c r="RO139" s="32"/>
      <c r="RP139" s="124"/>
      <c r="RQ139" s="34"/>
      <c r="RR139" s="34"/>
      <c r="RS139" s="32"/>
      <c r="RT139" s="124"/>
      <c r="RU139" s="40"/>
      <c r="RV139" s="40"/>
      <c r="RW139" s="40"/>
      <c r="RX139" s="120"/>
      <c r="RY139" s="40"/>
      <c r="RZ139" s="40"/>
      <c r="SA139" s="32"/>
      <c r="SB139" s="124"/>
      <c r="SC139" s="40"/>
      <c r="SD139" s="40"/>
      <c r="SE139" s="32"/>
      <c r="SF139" s="124"/>
      <c r="SG139" s="40"/>
      <c r="SH139" s="40"/>
      <c r="SI139" s="32"/>
      <c r="SJ139" s="119"/>
      <c r="SK139" s="58"/>
      <c r="SL139" s="58"/>
      <c r="SM139" s="58"/>
      <c r="SN139" s="59"/>
      <c r="SO139" s="59"/>
      <c r="SP139" s="58"/>
      <c r="SQ139" s="58"/>
      <c r="SR139" s="58"/>
      <c r="SS139" s="58"/>
      <c r="ST139" s="58"/>
      <c r="SU139" s="58"/>
      <c r="SV139" s="58"/>
      <c r="SW139" s="58"/>
      <c r="SX139" s="58"/>
      <c r="SY139" s="58"/>
      <c r="SZ139" s="58"/>
      <c r="TA139" s="58"/>
      <c r="TB139" s="58"/>
      <c r="TC139" s="58"/>
      <c r="TD139" s="59"/>
      <c r="TE139" s="28"/>
      <c r="TF139" s="28"/>
      <c r="TG139" s="28"/>
      <c r="TH139" s="28"/>
      <c r="TI139" s="28"/>
      <c r="TJ139" s="28"/>
      <c r="TK139" s="28"/>
      <c r="TL139" s="28"/>
      <c r="TM139" s="28"/>
      <c r="TN139" s="28"/>
      <c r="TO139" s="28"/>
      <c r="TP139" s="28"/>
      <c r="TQ139" s="28"/>
      <c r="TR139" s="28"/>
      <c r="TS139" s="28"/>
      <c r="TT139" s="28"/>
      <c r="TU139" s="28"/>
      <c r="TV139" s="28"/>
      <c r="TW139" s="28"/>
      <c r="TX139" s="28"/>
      <c r="TY139" s="28"/>
      <c r="TZ139" s="28"/>
      <c r="UA139" s="28"/>
      <c r="UB139" s="28"/>
      <c r="UC139" s="28"/>
      <c r="UD139" s="28"/>
      <c r="UE139" s="28"/>
      <c r="UF139" s="28"/>
      <c r="UG139" s="28"/>
      <c r="UH139" s="28"/>
      <c r="UI139" s="28"/>
      <c r="UJ139" s="28"/>
      <c r="UK139" s="28"/>
      <c r="UL139" s="28"/>
      <c r="UM139" s="28"/>
      <c r="UN139" s="28"/>
      <c r="UO139" s="28"/>
      <c r="UP139" s="28"/>
      <c r="UQ139" s="28"/>
      <c r="UR139" s="28"/>
      <c r="US139" s="28"/>
      <c r="UT139" s="28"/>
      <c r="UU139" s="28"/>
      <c r="UV139" s="28"/>
      <c r="UW139" s="28"/>
      <c r="UX139" s="28"/>
      <c r="UY139" s="28"/>
      <c r="UZ139" s="28"/>
      <c r="VA139" s="28"/>
      <c r="VB139" s="28"/>
      <c r="VC139" s="28"/>
      <c r="VD139" s="28"/>
      <c r="VE139" s="28"/>
      <c r="VF139" s="28"/>
      <c r="VG139" s="28"/>
      <c r="VH139" s="28"/>
      <c r="VI139" s="28"/>
      <c r="VJ139" s="28"/>
      <c r="VK139" s="28"/>
      <c r="VL139" s="28"/>
      <c r="VM139" s="28"/>
      <c r="VN139" s="28"/>
      <c r="VO139" s="28"/>
      <c r="VP139" s="28"/>
      <c r="VQ139" s="28"/>
      <c r="VR139" s="28"/>
      <c r="VS139" s="28"/>
      <c r="VT139" s="28"/>
      <c r="VU139" s="28"/>
      <c r="VV139" s="28"/>
      <c r="VW139" s="28"/>
      <c r="VX139" s="28"/>
      <c r="VY139" s="28"/>
      <c r="VZ139" s="28"/>
      <c r="WA139" s="28"/>
      <c r="WB139" s="28"/>
      <c r="WC139" s="28"/>
      <c r="WD139" s="28"/>
      <c r="WE139" s="28"/>
      <c r="WF139" s="28"/>
      <c r="WG139" s="28"/>
      <c r="WH139" s="5"/>
      <c r="WI139" s="5"/>
      <c r="WJ139" s="5"/>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row>
    <row r="140" spans="1:909" x14ac:dyDescent="0.25">
      <c r="A140" s="29" t="s">
        <v>495</v>
      </c>
      <c r="B140" s="30">
        <f t="shared" si="13"/>
        <v>13967806.620000001</v>
      </c>
      <c r="C140" s="30">
        <f t="shared" si="13"/>
        <v>13967806.620000001</v>
      </c>
      <c r="D140" s="30">
        <f t="shared" si="13"/>
        <v>9243410.2599999998</v>
      </c>
      <c r="E140" s="31">
        <f t="shared" si="14"/>
        <v>11769666.73</v>
      </c>
      <c r="F140" s="31">
        <f t="shared" si="14"/>
        <v>11769666.73</v>
      </c>
      <c r="G140" s="31">
        <f t="shared" si="14"/>
        <v>8753178.7300000004</v>
      </c>
      <c r="H140" s="36">
        <v>9909900</v>
      </c>
      <c r="I140" s="36">
        <v>9909900</v>
      </c>
      <c r="J140" s="33">
        <v>7432425</v>
      </c>
      <c r="K140" s="124"/>
      <c r="L140" s="34"/>
      <c r="M140" s="34"/>
      <c r="N140" s="34"/>
      <c r="O140" s="124"/>
      <c r="P140" s="36">
        <v>1859766.73</v>
      </c>
      <c r="Q140" s="36">
        <v>1859766.73</v>
      </c>
      <c r="R140" s="60">
        <v>1320753.73</v>
      </c>
      <c r="S140" s="124"/>
      <c r="T140" s="34"/>
      <c r="U140" s="34"/>
      <c r="V140" s="34"/>
      <c r="W140" s="124"/>
      <c r="X140" s="38">
        <f t="shared" si="15"/>
        <v>1852389.89</v>
      </c>
      <c r="Y140" s="38">
        <f t="shared" si="15"/>
        <v>1852389.89</v>
      </c>
      <c r="Z140" s="38">
        <f t="shared" si="15"/>
        <v>250000</v>
      </c>
      <c r="AA140" s="32"/>
      <c r="AB140" s="33"/>
      <c r="AC140" s="33"/>
      <c r="AD140" s="124"/>
      <c r="AE140" s="34"/>
      <c r="AF140" s="33"/>
      <c r="AG140" s="33"/>
      <c r="AH140" s="124"/>
      <c r="AI140" s="33"/>
      <c r="AJ140" s="33"/>
      <c r="AK140" s="33"/>
      <c r="AL140" s="124"/>
      <c r="AM140" s="33"/>
      <c r="AN140" s="33"/>
      <c r="AO140" s="33"/>
      <c r="AP140" s="124"/>
      <c r="AQ140" s="34"/>
      <c r="AR140" s="34"/>
      <c r="AS140" s="34"/>
      <c r="AT140" s="124"/>
      <c r="AU140" s="33"/>
      <c r="AV140" s="33"/>
      <c r="AW140" s="33"/>
      <c r="AX140" s="124"/>
      <c r="AY140" s="34"/>
      <c r="AZ140" s="34"/>
      <c r="BA140" s="34"/>
      <c r="BB140" s="124"/>
      <c r="BC140" s="33"/>
      <c r="BD140" s="33"/>
      <c r="BE140" s="33"/>
      <c r="BF140" s="124"/>
      <c r="BG140" s="33"/>
      <c r="BH140" s="33"/>
      <c r="BI140" s="33"/>
      <c r="BJ140" s="124"/>
      <c r="BK140" s="34"/>
      <c r="BL140" s="34"/>
      <c r="BM140" s="34"/>
      <c r="BN140" s="124"/>
      <c r="BO140" s="33"/>
      <c r="BP140" s="33"/>
      <c r="BQ140" s="61"/>
      <c r="BR140" s="124"/>
      <c r="BS140" s="34"/>
      <c r="BT140" s="34"/>
      <c r="BU140" s="34"/>
      <c r="BV140" s="124"/>
      <c r="BW140" s="34"/>
      <c r="BX140" s="34"/>
      <c r="BY140" s="34"/>
      <c r="BZ140" s="124"/>
      <c r="CA140" s="34"/>
      <c r="CB140" s="34"/>
      <c r="CC140" s="34"/>
      <c r="CD140" s="124"/>
      <c r="CE140" s="33"/>
      <c r="CF140" s="33"/>
      <c r="CG140" s="33"/>
      <c r="CH140" s="124"/>
      <c r="CI140" s="33"/>
      <c r="CJ140" s="33"/>
      <c r="CK140" s="33"/>
      <c r="CL140" s="124"/>
      <c r="CM140" s="34"/>
      <c r="CN140" s="34"/>
      <c r="CO140" s="34"/>
      <c r="CP140" s="119"/>
      <c r="CQ140" s="34"/>
      <c r="CR140" s="34"/>
      <c r="CS140" s="34"/>
      <c r="CT140" s="119"/>
      <c r="CU140" s="34"/>
      <c r="CV140" s="33"/>
      <c r="CW140" s="33"/>
      <c r="CX140" s="124"/>
      <c r="CY140" s="41"/>
      <c r="CZ140" s="41"/>
      <c r="DA140" s="33"/>
      <c r="DB140" s="124"/>
      <c r="DC140" s="34"/>
      <c r="DD140" s="33"/>
      <c r="DE140" s="32"/>
      <c r="DF140" s="124"/>
      <c r="DG140" s="34"/>
      <c r="DH140" s="33"/>
      <c r="DI140" s="32"/>
      <c r="DJ140" s="124"/>
      <c r="DK140" s="34"/>
      <c r="DL140" s="33"/>
      <c r="DM140" s="32"/>
      <c r="DN140" s="124"/>
      <c r="DO140" s="33"/>
      <c r="DP140" s="33"/>
      <c r="DQ140" s="32"/>
      <c r="DR140" s="124"/>
      <c r="DS140" s="34"/>
      <c r="DT140" s="34"/>
      <c r="DU140" s="34"/>
      <c r="DV140" s="120"/>
      <c r="DW140" s="33"/>
      <c r="DX140" s="33"/>
      <c r="DY140" s="33"/>
      <c r="DZ140" s="124"/>
      <c r="EA140" s="33"/>
      <c r="EB140" s="33"/>
      <c r="EC140" s="33"/>
      <c r="ED140" s="124"/>
      <c r="EE140" s="33"/>
      <c r="EF140" s="33"/>
      <c r="EG140" s="33"/>
      <c r="EH140" s="124"/>
      <c r="EI140" s="32"/>
      <c r="EJ140" s="32"/>
      <c r="EK140" s="32"/>
      <c r="EL140" s="124"/>
      <c r="EM140" s="34"/>
      <c r="EN140" s="34"/>
      <c r="EO140" s="34"/>
      <c r="EP140" s="124"/>
      <c r="EQ140" s="34"/>
      <c r="ER140" s="34"/>
      <c r="ES140" s="34"/>
      <c r="ET140" s="120"/>
      <c r="EU140" s="33">
        <v>1602389.89</v>
      </c>
      <c r="EV140" s="33">
        <v>1602389.89</v>
      </c>
      <c r="EW140" s="33">
        <v>0</v>
      </c>
      <c r="EX140" s="124"/>
      <c r="EY140" s="34"/>
      <c r="EZ140" s="34"/>
      <c r="FA140" s="34"/>
      <c r="FB140" s="124"/>
      <c r="FC140" s="33"/>
      <c r="FD140" s="33"/>
      <c r="FE140" s="32"/>
      <c r="FF140" s="124"/>
      <c r="FG140" s="40"/>
      <c r="FH140" s="40"/>
      <c r="FI140" s="40"/>
      <c r="FJ140" s="124"/>
      <c r="FK140" s="40"/>
      <c r="FL140" s="40"/>
      <c r="FM140" s="40"/>
      <c r="FN140" s="124"/>
      <c r="FO140" s="33"/>
      <c r="FP140" s="33"/>
      <c r="FQ140" s="32"/>
      <c r="FR140" s="124"/>
      <c r="FS140" s="33"/>
      <c r="FT140" s="33"/>
      <c r="FU140" s="33"/>
      <c r="FV140" s="124"/>
      <c r="FW140" s="34"/>
      <c r="FX140" s="34"/>
      <c r="FY140" s="39"/>
      <c r="FZ140" s="124"/>
      <c r="GA140" s="33"/>
      <c r="GB140" s="33"/>
      <c r="GC140" s="32"/>
      <c r="GD140" s="124"/>
      <c r="GE140" s="32"/>
      <c r="GF140" s="32"/>
      <c r="GG140" s="32"/>
      <c r="GH140" s="124"/>
      <c r="GI140" s="32"/>
      <c r="GJ140" s="32"/>
      <c r="GK140" s="32"/>
      <c r="GL140" s="130"/>
      <c r="GM140" s="33"/>
      <c r="GN140" s="33"/>
      <c r="GO140" s="33"/>
      <c r="GP140" s="124"/>
      <c r="GQ140" s="40"/>
      <c r="GR140" s="37"/>
      <c r="GS140" s="32"/>
      <c r="GT140" s="124"/>
      <c r="GU140" s="45"/>
      <c r="GV140" s="46"/>
      <c r="GW140" s="32"/>
      <c r="GX140" s="130"/>
      <c r="GY140" s="33"/>
      <c r="GZ140" s="33"/>
      <c r="HA140" s="33"/>
      <c r="HB140" s="130"/>
      <c r="HC140" s="34"/>
      <c r="HD140" s="34"/>
      <c r="HE140" s="34"/>
      <c r="HF140" s="124"/>
      <c r="HG140" s="33"/>
      <c r="HH140" s="33"/>
      <c r="HI140" s="33"/>
      <c r="HJ140" s="124"/>
      <c r="HK140" s="33"/>
      <c r="HL140" s="33"/>
      <c r="HM140" s="32"/>
      <c r="HN140" s="124"/>
      <c r="HO140" s="32"/>
      <c r="HP140" s="32"/>
      <c r="HQ140" s="32"/>
      <c r="HR140" s="124"/>
      <c r="HS140" s="34"/>
      <c r="HT140" s="33"/>
      <c r="HU140" s="32"/>
      <c r="HV140" s="124"/>
      <c r="HW140" s="34"/>
      <c r="HX140" s="34"/>
      <c r="HY140" s="34"/>
      <c r="HZ140" s="124"/>
      <c r="IA140" s="34"/>
      <c r="IB140" s="34"/>
      <c r="IC140" s="34"/>
      <c r="ID140" s="119"/>
      <c r="IE140" s="34"/>
      <c r="IF140" s="32"/>
      <c r="IG140" s="32"/>
      <c r="IH140" s="124"/>
      <c r="II140" s="34"/>
      <c r="IJ140" s="33"/>
      <c r="IK140" s="33"/>
      <c r="IL140" s="124"/>
      <c r="IM140" s="33"/>
      <c r="IN140" s="33"/>
      <c r="IO140" s="33"/>
      <c r="IP140" s="124"/>
      <c r="IQ140" s="45"/>
      <c r="IR140" s="46"/>
      <c r="IS140" s="33"/>
      <c r="IT140" s="127"/>
      <c r="IU140" s="33"/>
      <c r="IV140" s="33"/>
      <c r="IW140" s="33"/>
      <c r="IX140" s="124"/>
      <c r="IY140" s="34">
        <v>250000</v>
      </c>
      <c r="IZ140" s="33">
        <v>250000</v>
      </c>
      <c r="JA140" s="33">
        <v>250000</v>
      </c>
      <c r="JB140" s="127"/>
      <c r="JC140" s="34"/>
      <c r="JD140" s="34"/>
      <c r="JE140" s="34"/>
      <c r="JF140" s="124"/>
      <c r="JG140" s="34"/>
      <c r="JH140" s="34"/>
      <c r="JI140" s="33"/>
      <c r="JJ140" s="127"/>
      <c r="JK140" s="34"/>
      <c r="JL140" s="34"/>
      <c r="JM140" s="34"/>
      <c r="JN140" s="127"/>
      <c r="JO140" s="34"/>
      <c r="JP140" s="34"/>
      <c r="JQ140" s="34"/>
      <c r="JR140" s="119"/>
      <c r="JS140" s="33"/>
      <c r="JT140" s="33"/>
      <c r="JU140" s="33"/>
      <c r="JV140" s="127"/>
      <c r="JW140" s="34"/>
      <c r="JX140" s="33"/>
      <c r="JY140" s="33"/>
      <c r="JZ140" s="127"/>
      <c r="KA140" s="34"/>
      <c r="KB140" s="32"/>
      <c r="KC140" s="32"/>
      <c r="KD140" s="127"/>
      <c r="KE140" s="50"/>
      <c r="KF140" s="50"/>
      <c r="KG140" s="50"/>
      <c r="KH140" s="127"/>
      <c r="KI140" s="34"/>
      <c r="KJ140" s="34"/>
      <c r="KK140" s="34"/>
      <c r="KL140" s="127"/>
      <c r="KM140" s="34"/>
      <c r="KN140" s="36"/>
      <c r="KO140" s="32"/>
      <c r="KP140" s="127"/>
      <c r="KQ140" s="50"/>
      <c r="KR140" s="50"/>
      <c r="KS140" s="50"/>
      <c r="KT140" s="127"/>
      <c r="KU140" s="50"/>
      <c r="KV140" s="50"/>
      <c r="KW140" s="50"/>
      <c r="KX140" s="127"/>
      <c r="KY140" s="34"/>
      <c r="KZ140" s="34"/>
      <c r="LA140" s="33"/>
      <c r="LB140" s="127"/>
      <c r="LC140" s="34"/>
      <c r="LD140" s="39"/>
      <c r="LE140" s="34"/>
      <c r="LF140" s="127"/>
      <c r="LG140" s="34"/>
      <c r="LH140" s="34"/>
      <c r="LI140" s="33"/>
      <c r="LJ140" s="127"/>
      <c r="LK140" s="34"/>
      <c r="LL140" s="33"/>
      <c r="LM140" s="32"/>
      <c r="LN140" s="127"/>
      <c r="LO140" s="34"/>
      <c r="LP140" s="33"/>
      <c r="LQ140" s="33"/>
      <c r="LR140" s="127"/>
      <c r="LS140" s="50"/>
      <c r="LT140" s="50"/>
      <c r="LU140" s="50"/>
      <c r="LV140" s="127"/>
      <c r="LW140" s="50"/>
      <c r="LX140" s="50"/>
      <c r="LY140" s="50"/>
      <c r="LZ140" s="127"/>
      <c r="MA140" s="34"/>
      <c r="MB140" s="34"/>
      <c r="MC140" s="34"/>
      <c r="MD140" s="127"/>
      <c r="ME140" s="40"/>
      <c r="MF140" s="50"/>
      <c r="MG140" s="50"/>
      <c r="MH140" s="127"/>
      <c r="MI140" s="40"/>
      <c r="MJ140" s="50"/>
      <c r="MK140" s="50"/>
      <c r="ML140" s="127"/>
      <c r="MM140" s="34"/>
      <c r="MN140" s="34"/>
      <c r="MO140" s="34"/>
      <c r="MP140" s="127"/>
      <c r="MQ140" s="33"/>
      <c r="MR140" s="33"/>
      <c r="MS140" s="33"/>
      <c r="MT140" s="127"/>
      <c r="MU140" s="34"/>
      <c r="MV140" s="34"/>
      <c r="MW140" s="34"/>
      <c r="MX140" s="124"/>
      <c r="MY140" s="34"/>
      <c r="MZ140" s="33"/>
      <c r="NA140" s="33"/>
      <c r="NB140" s="124"/>
      <c r="NC140" s="52">
        <f t="shared" si="16"/>
        <v>345750</v>
      </c>
      <c r="ND140" s="52">
        <f t="shared" si="16"/>
        <v>345750</v>
      </c>
      <c r="NE140" s="52">
        <f t="shared" si="16"/>
        <v>240231.53</v>
      </c>
      <c r="NF140" s="53"/>
      <c r="NG140" s="33"/>
      <c r="NH140" s="33"/>
      <c r="NI140" s="127"/>
      <c r="NJ140" s="34"/>
      <c r="NK140" s="33"/>
      <c r="NL140" s="33"/>
      <c r="NM140" s="127"/>
      <c r="NN140" s="33"/>
      <c r="NO140" s="33"/>
      <c r="NP140" s="33"/>
      <c r="NQ140" s="127"/>
      <c r="NR140" s="34"/>
      <c r="NS140" s="34"/>
      <c r="NT140" s="34"/>
      <c r="NU140" s="127"/>
      <c r="NV140" s="34"/>
      <c r="NW140" s="33"/>
      <c r="NX140" s="33"/>
      <c r="NY140" s="127"/>
      <c r="NZ140" s="34"/>
      <c r="OA140" s="34"/>
      <c r="OB140" s="33"/>
      <c r="OC140" s="127"/>
      <c r="OD140" s="34"/>
      <c r="OE140" s="34"/>
      <c r="OF140" s="33"/>
      <c r="OG140" s="127"/>
      <c r="OH140" s="34"/>
      <c r="OI140" s="34"/>
      <c r="OJ140" s="33"/>
      <c r="OK140" s="127"/>
      <c r="OL140" s="34"/>
      <c r="OM140" s="34"/>
      <c r="ON140" s="32"/>
      <c r="OO140" s="127"/>
      <c r="OP140" s="34"/>
      <c r="OQ140" s="34"/>
      <c r="OR140" s="34"/>
      <c r="OS140" s="127"/>
      <c r="OT140" s="34"/>
      <c r="OU140" s="34"/>
      <c r="OV140" s="32"/>
      <c r="OW140" s="127"/>
      <c r="OX140" s="34"/>
      <c r="OY140" s="34"/>
      <c r="OZ140" s="33"/>
      <c r="PA140" s="127"/>
      <c r="PB140" s="34"/>
      <c r="PC140" s="34"/>
      <c r="PD140" s="33"/>
      <c r="PE140" s="127"/>
      <c r="PF140" s="34"/>
      <c r="PG140" s="34"/>
      <c r="PH140" s="33"/>
      <c r="PI140" s="127"/>
      <c r="PJ140" s="34"/>
      <c r="PK140" s="33"/>
      <c r="PL140" s="32"/>
      <c r="PM140" s="127"/>
      <c r="PN140" s="34"/>
      <c r="PO140" s="33"/>
      <c r="PP140" s="33"/>
      <c r="PQ140" s="127"/>
      <c r="PR140" s="34">
        <v>345750</v>
      </c>
      <c r="PS140" s="34">
        <v>345750</v>
      </c>
      <c r="PT140" s="34">
        <v>240231.53</v>
      </c>
      <c r="PU140" s="127"/>
      <c r="PV140" s="34"/>
      <c r="PW140" s="34"/>
      <c r="PX140" s="33"/>
      <c r="PY140" s="124"/>
      <c r="PZ140" s="55">
        <f t="shared" si="17"/>
        <v>0</v>
      </c>
      <c r="QA140" s="55">
        <f t="shared" si="17"/>
        <v>0</v>
      </c>
      <c r="QB140" s="55">
        <f t="shared" si="17"/>
        <v>0</v>
      </c>
      <c r="QC140" s="53"/>
      <c r="QD140" s="53"/>
      <c r="QE140" s="32"/>
      <c r="QF140" s="127"/>
      <c r="QG140" s="34"/>
      <c r="QH140" s="34"/>
      <c r="QI140" s="34"/>
      <c r="QJ140" s="124"/>
      <c r="QK140" s="56"/>
      <c r="QL140" s="63"/>
      <c r="QM140" s="32"/>
      <c r="QN140" s="127"/>
      <c r="QO140" s="50"/>
      <c r="QP140" s="50"/>
      <c r="QQ140" s="50"/>
      <c r="QR140" s="120"/>
      <c r="QS140" s="34"/>
      <c r="QT140" s="34"/>
      <c r="QU140" s="34"/>
      <c r="QV140" s="124"/>
      <c r="QW140" s="34"/>
      <c r="QX140" s="34"/>
      <c r="QY140" s="32"/>
      <c r="QZ140" s="124"/>
      <c r="RA140" s="53"/>
      <c r="RB140" s="53"/>
      <c r="RC140" s="53"/>
      <c r="RD140" s="120"/>
      <c r="RE140" s="40"/>
      <c r="RF140" s="40"/>
      <c r="RG140" s="40"/>
      <c r="RH140" s="120"/>
      <c r="RI140" s="40"/>
      <c r="RJ140" s="40"/>
      <c r="RK140" s="40"/>
      <c r="RL140" s="120"/>
      <c r="RM140" s="40"/>
      <c r="RN140" s="33"/>
      <c r="RO140" s="32"/>
      <c r="RP140" s="124"/>
      <c r="RQ140" s="34"/>
      <c r="RR140" s="34"/>
      <c r="RS140" s="32"/>
      <c r="RT140" s="124"/>
      <c r="RU140" s="40"/>
      <c r="RV140" s="40"/>
      <c r="RW140" s="40"/>
      <c r="RX140" s="120"/>
      <c r="RY140" s="40"/>
      <c r="RZ140" s="40"/>
      <c r="SA140" s="32"/>
      <c r="SB140" s="124"/>
      <c r="SC140" s="40"/>
      <c r="SD140" s="40"/>
      <c r="SE140" s="32"/>
      <c r="SF140" s="124"/>
      <c r="SG140" s="40"/>
      <c r="SH140" s="40"/>
      <c r="SI140" s="32"/>
      <c r="SJ140" s="119"/>
      <c r="SK140" s="58"/>
      <c r="SL140" s="58"/>
      <c r="SM140" s="58"/>
      <c r="SN140" s="59"/>
      <c r="SO140" s="59"/>
      <c r="SP140" s="58"/>
      <c r="SQ140" s="58"/>
      <c r="SR140" s="58"/>
      <c r="SS140" s="58"/>
      <c r="ST140" s="58"/>
      <c r="SU140" s="58"/>
      <c r="SV140" s="58"/>
      <c r="SW140" s="58"/>
      <c r="SX140" s="58"/>
      <c r="SY140" s="58"/>
      <c r="SZ140" s="58"/>
      <c r="TA140" s="58"/>
      <c r="TB140" s="58"/>
      <c r="TC140" s="58"/>
      <c r="TD140" s="59"/>
      <c r="TE140" s="28"/>
      <c r="TF140" s="28"/>
      <c r="TG140" s="28"/>
      <c r="TH140" s="28"/>
      <c r="TI140" s="28"/>
      <c r="TJ140" s="28"/>
      <c r="TK140" s="28"/>
      <c r="TL140" s="28"/>
      <c r="TM140" s="28"/>
      <c r="TN140" s="28"/>
      <c r="TO140" s="28"/>
      <c r="TP140" s="28"/>
      <c r="TQ140" s="28"/>
      <c r="TR140" s="28"/>
      <c r="TS140" s="28"/>
      <c r="TT140" s="28"/>
      <c r="TU140" s="28"/>
      <c r="TV140" s="28"/>
      <c r="TW140" s="28"/>
      <c r="TX140" s="28"/>
      <c r="TY140" s="28"/>
      <c r="TZ140" s="28"/>
      <c r="UA140" s="28"/>
      <c r="UB140" s="28"/>
      <c r="UC140" s="28"/>
      <c r="UD140" s="28"/>
      <c r="UE140" s="28"/>
      <c r="UF140" s="28"/>
      <c r="UG140" s="28"/>
      <c r="UH140" s="28"/>
      <c r="UI140" s="28"/>
      <c r="UJ140" s="28"/>
      <c r="UK140" s="28"/>
      <c r="UL140" s="28"/>
      <c r="UM140" s="28"/>
      <c r="UN140" s="28"/>
      <c r="UO140" s="28"/>
      <c r="UP140" s="28"/>
      <c r="UQ140" s="28"/>
      <c r="UR140" s="28"/>
      <c r="US140" s="28"/>
      <c r="UT140" s="28"/>
      <c r="UU140" s="28"/>
      <c r="UV140" s="28"/>
      <c r="UW140" s="28"/>
      <c r="UX140" s="28"/>
      <c r="UY140" s="28"/>
      <c r="UZ140" s="28"/>
      <c r="VA140" s="28"/>
      <c r="VB140" s="28"/>
      <c r="VC140" s="28"/>
      <c r="VD140" s="28"/>
      <c r="VE140" s="28"/>
      <c r="VF140" s="28"/>
      <c r="VG140" s="28"/>
      <c r="VH140" s="28"/>
      <c r="VI140" s="28"/>
      <c r="VJ140" s="28"/>
      <c r="VK140" s="28"/>
      <c r="VL140" s="28"/>
      <c r="VM140" s="28"/>
      <c r="VN140" s="28"/>
      <c r="VO140" s="28"/>
      <c r="VP140" s="28"/>
      <c r="VQ140" s="28"/>
      <c r="VR140" s="28"/>
      <c r="VS140" s="28"/>
      <c r="VT140" s="28"/>
      <c r="VU140" s="28"/>
      <c r="VV140" s="28"/>
      <c r="VW140" s="28"/>
      <c r="VX140" s="28"/>
      <c r="VY140" s="28"/>
      <c r="VZ140" s="28"/>
      <c r="WA140" s="28"/>
      <c r="WB140" s="28"/>
      <c r="WC140" s="28"/>
      <c r="WD140" s="28"/>
      <c r="WE140" s="28"/>
      <c r="WF140" s="28"/>
      <c r="WG140" s="28"/>
      <c r="WH140" s="5"/>
      <c r="WI140" s="5"/>
      <c r="WJ140" s="5"/>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row>
    <row r="141" spans="1:909" x14ac:dyDescent="0.25">
      <c r="A141" s="17" t="s">
        <v>496</v>
      </c>
      <c r="B141" s="30">
        <f t="shared" si="13"/>
        <v>427520810.57000005</v>
      </c>
      <c r="C141" s="30">
        <f t="shared" si="13"/>
        <v>427520810.57000005</v>
      </c>
      <c r="D141" s="30">
        <f t="shared" si="13"/>
        <v>306885566.81999999</v>
      </c>
      <c r="E141" s="31">
        <f t="shared" si="14"/>
        <v>186728024.72999999</v>
      </c>
      <c r="F141" s="31">
        <f t="shared" si="14"/>
        <v>186728024.72999999</v>
      </c>
      <c r="G141" s="31">
        <f t="shared" si="14"/>
        <v>138746573.72999999</v>
      </c>
      <c r="H141" s="36">
        <v>125412600</v>
      </c>
      <c r="I141" s="36">
        <v>125412600</v>
      </c>
      <c r="J141" s="33">
        <v>94059450</v>
      </c>
      <c r="K141" s="124"/>
      <c r="L141" s="34"/>
      <c r="M141" s="34"/>
      <c r="N141" s="34"/>
      <c r="O141" s="124"/>
      <c r="P141" s="36">
        <v>61315424.729999997</v>
      </c>
      <c r="Q141" s="36">
        <v>61315424.729999997</v>
      </c>
      <c r="R141" s="60">
        <v>44687123.729999997</v>
      </c>
      <c r="S141" s="124"/>
      <c r="T141" s="34"/>
      <c r="U141" s="34"/>
      <c r="V141" s="34"/>
      <c r="W141" s="124"/>
      <c r="X141" s="38">
        <f t="shared" si="15"/>
        <v>60180095.570000008</v>
      </c>
      <c r="Y141" s="38">
        <f t="shared" si="15"/>
        <v>60180095.570000008</v>
      </c>
      <c r="Z141" s="38">
        <f t="shared" si="15"/>
        <v>35767908.859999999</v>
      </c>
      <c r="AA141" s="32"/>
      <c r="AB141" s="33"/>
      <c r="AC141" s="33"/>
      <c r="AD141" s="124"/>
      <c r="AE141" s="34">
        <v>1973686.43</v>
      </c>
      <c r="AF141" s="33">
        <v>1973686.43</v>
      </c>
      <c r="AG141" s="33">
        <v>1957427.7</v>
      </c>
      <c r="AH141" s="124"/>
      <c r="AI141" s="33"/>
      <c r="AJ141" s="33"/>
      <c r="AK141" s="33"/>
      <c r="AL141" s="124"/>
      <c r="AM141" s="33"/>
      <c r="AN141" s="33"/>
      <c r="AO141" s="33"/>
      <c r="AP141" s="124"/>
      <c r="AQ141" s="34"/>
      <c r="AR141" s="34"/>
      <c r="AS141" s="34"/>
      <c r="AT141" s="124"/>
      <c r="AU141" s="33">
        <v>4809004.5</v>
      </c>
      <c r="AV141" s="33">
        <v>4809004.5</v>
      </c>
      <c r="AW141" s="33">
        <v>0</v>
      </c>
      <c r="AX141" s="124"/>
      <c r="AY141" s="34"/>
      <c r="AZ141" s="34"/>
      <c r="BA141" s="34"/>
      <c r="BB141" s="124"/>
      <c r="BC141" s="33">
        <v>8492184.9399999995</v>
      </c>
      <c r="BD141" s="33">
        <v>8492184.9399999995</v>
      </c>
      <c r="BE141" s="33">
        <f>5056716.64+3435468.3</f>
        <v>8492184.9399999995</v>
      </c>
      <c r="BF141" s="124"/>
      <c r="BG141" s="33"/>
      <c r="BH141" s="33"/>
      <c r="BI141" s="33"/>
      <c r="BJ141" s="124"/>
      <c r="BK141" s="34">
        <v>332500</v>
      </c>
      <c r="BL141" s="34">
        <v>332500</v>
      </c>
      <c r="BM141" s="34">
        <v>332500</v>
      </c>
      <c r="BN141" s="124"/>
      <c r="BO141" s="33">
        <v>10717858.800000001</v>
      </c>
      <c r="BP141" s="33">
        <v>10717858.800000001</v>
      </c>
      <c r="BQ141" s="61">
        <v>9747833.5399999991</v>
      </c>
      <c r="BR141" s="124"/>
      <c r="BS141" s="34">
        <v>8472265.5</v>
      </c>
      <c r="BT141" s="34">
        <v>8472265.5</v>
      </c>
      <c r="BU141" s="34">
        <v>4593114.34</v>
      </c>
      <c r="BV141" s="124"/>
      <c r="BW141" s="34">
        <v>626220</v>
      </c>
      <c r="BX141" s="34">
        <v>626220</v>
      </c>
      <c r="BY141" s="34">
        <v>626220</v>
      </c>
      <c r="BZ141" s="124"/>
      <c r="CA141" s="34"/>
      <c r="CB141" s="34"/>
      <c r="CC141" s="34"/>
      <c r="CD141" s="124"/>
      <c r="CE141" s="62"/>
      <c r="CF141" s="62"/>
      <c r="CG141" s="33"/>
      <c r="CH141" s="124"/>
      <c r="CI141" s="33"/>
      <c r="CJ141" s="33"/>
      <c r="CK141" s="33"/>
      <c r="CL141" s="124"/>
      <c r="CM141" s="34"/>
      <c r="CN141" s="34"/>
      <c r="CO141" s="34"/>
      <c r="CP141" s="119"/>
      <c r="CQ141" s="34"/>
      <c r="CR141" s="34"/>
      <c r="CS141" s="34"/>
      <c r="CT141" s="119"/>
      <c r="CU141" s="34">
        <v>1291906</v>
      </c>
      <c r="CV141" s="33">
        <v>1291906</v>
      </c>
      <c r="CW141" s="33">
        <v>968929.5</v>
      </c>
      <c r="CX141" s="124"/>
      <c r="CY141" s="41"/>
      <c r="CZ141" s="41"/>
      <c r="DA141" s="33"/>
      <c r="DB141" s="124"/>
      <c r="DC141" s="34">
        <v>11983406.039999999</v>
      </c>
      <c r="DD141" s="33">
        <v>11983406.039999999</v>
      </c>
      <c r="DE141" s="32">
        <v>7346611.8499999996</v>
      </c>
      <c r="DF141" s="124"/>
      <c r="DG141" s="34"/>
      <c r="DH141" s="33"/>
      <c r="DI141" s="32"/>
      <c r="DJ141" s="124"/>
      <c r="DK141" s="34"/>
      <c r="DL141" s="33"/>
      <c r="DM141" s="32"/>
      <c r="DN141" s="124"/>
      <c r="DO141" s="33">
        <v>174968.88</v>
      </c>
      <c r="DP141" s="33">
        <v>174968.88</v>
      </c>
      <c r="DQ141" s="32">
        <v>0</v>
      </c>
      <c r="DR141" s="124"/>
      <c r="DS141" s="34"/>
      <c r="DT141" s="34"/>
      <c r="DU141" s="34"/>
      <c r="DV141" s="120"/>
      <c r="DW141" s="33"/>
      <c r="DX141" s="33"/>
      <c r="DY141" s="33"/>
      <c r="DZ141" s="124"/>
      <c r="EA141" s="33"/>
      <c r="EB141" s="33"/>
      <c r="EC141" s="33"/>
      <c r="ED141" s="124"/>
      <c r="EE141" s="33"/>
      <c r="EF141" s="33"/>
      <c r="EG141" s="33"/>
      <c r="EH141" s="124"/>
      <c r="EI141" s="32"/>
      <c r="EJ141" s="32"/>
      <c r="EK141" s="32"/>
      <c r="EL141" s="124"/>
      <c r="EM141" s="34"/>
      <c r="EN141" s="34"/>
      <c r="EO141" s="34"/>
      <c r="EP141" s="124"/>
      <c r="EQ141" s="34"/>
      <c r="ER141" s="34"/>
      <c r="ES141" s="34"/>
      <c r="ET141" s="120"/>
      <c r="EU141" s="33"/>
      <c r="EV141" s="33"/>
      <c r="EW141" s="33"/>
      <c r="EX141" s="124"/>
      <c r="EY141" s="34"/>
      <c r="EZ141" s="34"/>
      <c r="FA141" s="34"/>
      <c r="FB141" s="124"/>
      <c r="FC141" s="33"/>
      <c r="FD141" s="33"/>
      <c r="FE141" s="32"/>
      <c r="FF141" s="124"/>
      <c r="FG141" s="40"/>
      <c r="FH141" s="40"/>
      <c r="FI141" s="40"/>
      <c r="FJ141" s="124"/>
      <c r="FK141" s="40"/>
      <c r="FL141" s="40"/>
      <c r="FM141" s="40"/>
      <c r="FN141" s="124"/>
      <c r="FO141" s="33"/>
      <c r="FP141" s="33"/>
      <c r="FQ141" s="32"/>
      <c r="FR141" s="124"/>
      <c r="FS141" s="33"/>
      <c r="FT141" s="33"/>
      <c r="FU141" s="33"/>
      <c r="FV141" s="124"/>
      <c r="FW141" s="34"/>
      <c r="FX141" s="34"/>
      <c r="FY141" s="39"/>
      <c r="FZ141" s="124"/>
      <c r="GA141" s="33">
        <v>2404049.9900000002</v>
      </c>
      <c r="GB141" s="33">
        <v>2404049.9900000002</v>
      </c>
      <c r="GC141" s="32">
        <v>0</v>
      </c>
      <c r="GD141" s="124"/>
      <c r="GE141" s="32"/>
      <c r="GF141" s="32"/>
      <c r="GG141" s="32"/>
      <c r="GH141" s="124"/>
      <c r="GI141" s="62"/>
      <c r="GJ141" s="62"/>
      <c r="GK141" s="32"/>
      <c r="GL141" s="130"/>
      <c r="GM141" s="33"/>
      <c r="GN141" s="33"/>
      <c r="GO141" s="33"/>
      <c r="GP141" s="124"/>
      <c r="GQ141" s="40"/>
      <c r="GR141" s="37"/>
      <c r="GS141" s="32"/>
      <c r="GT141" s="124"/>
      <c r="GU141" s="45"/>
      <c r="GV141" s="46"/>
      <c r="GW141" s="32"/>
      <c r="GX141" s="130"/>
      <c r="GY141" s="33"/>
      <c r="GZ141" s="33"/>
      <c r="HA141" s="33"/>
      <c r="HB141" s="130"/>
      <c r="HC141" s="34"/>
      <c r="HD141" s="34"/>
      <c r="HE141" s="34"/>
      <c r="HF141" s="124"/>
      <c r="HG141" s="33"/>
      <c r="HH141" s="33"/>
      <c r="HI141" s="33"/>
      <c r="HJ141" s="124"/>
      <c r="HK141" s="33">
        <v>60286.99</v>
      </c>
      <c r="HL141" s="33">
        <v>60286.99</v>
      </c>
      <c r="HM141" s="32">
        <v>60286.99</v>
      </c>
      <c r="HN141" s="124"/>
      <c r="HO141" s="32"/>
      <c r="HP141" s="32"/>
      <c r="HQ141" s="32"/>
      <c r="HR141" s="124"/>
      <c r="HS141" s="34"/>
      <c r="HT141" s="33"/>
      <c r="HU141" s="32"/>
      <c r="HV141" s="124"/>
      <c r="HW141" s="34"/>
      <c r="HX141" s="34"/>
      <c r="HY141" s="34"/>
      <c r="HZ141" s="124"/>
      <c r="IA141" s="34"/>
      <c r="IB141" s="34"/>
      <c r="IC141" s="34"/>
      <c r="ID141" s="119"/>
      <c r="IE141" s="34"/>
      <c r="IF141" s="32"/>
      <c r="IG141" s="32"/>
      <c r="IH141" s="124"/>
      <c r="II141" s="34"/>
      <c r="IJ141" s="74"/>
      <c r="IK141" s="33"/>
      <c r="IL141" s="124"/>
      <c r="IM141" s="33">
        <v>1042800</v>
      </c>
      <c r="IN141" s="33">
        <v>1042800</v>
      </c>
      <c r="IO141" s="33">
        <v>1042800</v>
      </c>
      <c r="IP141" s="124"/>
      <c r="IQ141" s="45"/>
      <c r="IR141" s="46"/>
      <c r="IS141" s="33"/>
      <c r="IT141" s="127"/>
      <c r="IU141" s="33">
        <v>600000</v>
      </c>
      <c r="IV141" s="33">
        <v>600000</v>
      </c>
      <c r="IW141" s="33">
        <v>600000</v>
      </c>
      <c r="IX141" s="124"/>
      <c r="IY141" s="34"/>
      <c r="IZ141" s="33"/>
      <c r="JA141" s="33"/>
      <c r="JB141" s="127"/>
      <c r="JC141" s="34"/>
      <c r="JD141" s="34"/>
      <c r="JE141" s="34"/>
      <c r="JF141" s="124"/>
      <c r="JG141" s="34"/>
      <c r="JH141" s="34"/>
      <c r="JI141" s="33"/>
      <c r="JJ141" s="127"/>
      <c r="JK141" s="34"/>
      <c r="JL141" s="34"/>
      <c r="JM141" s="34"/>
      <c r="JN141" s="127"/>
      <c r="JO141" s="34"/>
      <c r="JP141" s="34"/>
      <c r="JQ141" s="34"/>
      <c r="JR141" s="119"/>
      <c r="JS141" s="33"/>
      <c r="JT141" s="33"/>
      <c r="JU141" s="33"/>
      <c r="JV141" s="127"/>
      <c r="JW141" s="34"/>
      <c r="JX141" s="61"/>
      <c r="JY141" s="61"/>
      <c r="JZ141" s="127"/>
      <c r="KA141" s="34"/>
      <c r="KB141" s="32"/>
      <c r="KC141" s="32"/>
      <c r="KD141" s="127"/>
      <c r="KE141" s="50"/>
      <c r="KF141" s="50"/>
      <c r="KG141" s="50"/>
      <c r="KH141" s="127"/>
      <c r="KI141" s="34"/>
      <c r="KJ141" s="34"/>
      <c r="KK141" s="34"/>
      <c r="KL141" s="127"/>
      <c r="KM141" s="34"/>
      <c r="KN141" s="36"/>
      <c r="KO141" s="32"/>
      <c r="KP141" s="127"/>
      <c r="KQ141" s="50"/>
      <c r="KR141" s="50"/>
      <c r="KS141" s="50"/>
      <c r="KT141" s="127"/>
      <c r="KU141" s="50"/>
      <c r="KV141" s="50"/>
      <c r="KW141" s="50"/>
      <c r="KX141" s="127"/>
      <c r="KY141" s="34">
        <v>7198957.5</v>
      </c>
      <c r="KZ141" s="34">
        <v>7198957.5</v>
      </c>
      <c r="LA141" s="33">
        <v>0</v>
      </c>
      <c r="LB141" s="127"/>
      <c r="LC141" s="34"/>
      <c r="LD141" s="39"/>
      <c r="LE141" s="34"/>
      <c r="LF141" s="127"/>
      <c r="LG141" s="34"/>
      <c r="LH141" s="34"/>
      <c r="LI141" s="33"/>
      <c r="LJ141" s="127"/>
      <c r="LK141" s="34"/>
      <c r="LL141" s="33"/>
      <c r="LM141" s="32"/>
      <c r="LN141" s="127"/>
      <c r="LO141" s="34"/>
      <c r="LP141" s="33"/>
      <c r="LQ141" s="33"/>
      <c r="LR141" s="127"/>
      <c r="LS141" s="50"/>
      <c r="LT141" s="50"/>
      <c r="LU141" s="50"/>
      <c r="LV141" s="127"/>
      <c r="LW141" s="50"/>
      <c r="LX141" s="50"/>
      <c r="LY141" s="50"/>
      <c r="LZ141" s="127"/>
      <c r="MA141" s="34"/>
      <c r="MB141" s="34"/>
      <c r="MC141" s="34"/>
      <c r="MD141" s="127"/>
      <c r="ME141" s="40"/>
      <c r="MF141" s="50"/>
      <c r="MG141" s="50"/>
      <c r="MH141" s="127"/>
      <c r="MI141" s="40"/>
      <c r="MJ141" s="50"/>
      <c r="MK141" s="50"/>
      <c r="ML141" s="127"/>
      <c r="MM141" s="34"/>
      <c r="MN141" s="34"/>
      <c r="MO141" s="34"/>
      <c r="MP141" s="127"/>
      <c r="MQ141" s="33"/>
      <c r="MR141" s="33"/>
      <c r="MS141" s="33"/>
      <c r="MT141" s="127"/>
      <c r="MU141" s="34"/>
      <c r="MV141" s="34"/>
      <c r="MW141" s="34"/>
      <c r="MX141" s="124"/>
      <c r="MY141" s="34"/>
      <c r="MZ141" s="33"/>
      <c r="NA141" s="33"/>
      <c r="NB141" s="124"/>
      <c r="NC141" s="52">
        <f t="shared" si="16"/>
        <v>164194191.04999998</v>
      </c>
      <c r="ND141" s="52">
        <f t="shared" si="16"/>
        <v>164194191.04999998</v>
      </c>
      <c r="NE141" s="52">
        <f t="shared" si="16"/>
        <v>120803890.15000001</v>
      </c>
      <c r="NF141" s="53">
        <v>99028354</v>
      </c>
      <c r="NG141" s="33">
        <v>99028354</v>
      </c>
      <c r="NH141" s="33">
        <v>72220813</v>
      </c>
      <c r="NI141" s="127"/>
      <c r="NJ141" s="34"/>
      <c r="NK141" s="33"/>
      <c r="NL141" s="33"/>
      <c r="NM141" s="127"/>
      <c r="NN141" s="33">
        <v>48294573</v>
      </c>
      <c r="NO141" s="33">
        <v>48294573</v>
      </c>
      <c r="NP141" s="33">
        <v>36407385</v>
      </c>
      <c r="NQ141" s="127"/>
      <c r="NR141" s="34">
        <v>5155920</v>
      </c>
      <c r="NS141" s="34">
        <v>5155920</v>
      </c>
      <c r="NT141" s="34">
        <v>3866940</v>
      </c>
      <c r="NU141" s="127"/>
      <c r="NV141" s="34"/>
      <c r="NW141" s="33"/>
      <c r="NX141" s="33"/>
      <c r="NY141" s="127"/>
      <c r="NZ141" s="34">
        <v>302491.2</v>
      </c>
      <c r="OA141" s="34">
        <v>302491.2</v>
      </c>
      <c r="OB141" s="33">
        <v>135191.29999999999</v>
      </c>
      <c r="OC141" s="127"/>
      <c r="OD141" s="34"/>
      <c r="OE141" s="34"/>
      <c r="OF141" s="33"/>
      <c r="OG141" s="127"/>
      <c r="OH141" s="34">
        <v>419269</v>
      </c>
      <c r="OI141" s="34">
        <v>419269</v>
      </c>
      <c r="OJ141" s="33">
        <v>315000</v>
      </c>
      <c r="OK141" s="127"/>
      <c r="OL141" s="34">
        <v>695202.73</v>
      </c>
      <c r="OM141" s="34">
        <v>695202.73</v>
      </c>
      <c r="ON141" s="32">
        <v>292423.43</v>
      </c>
      <c r="OO141" s="127"/>
      <c r="OP141" s="34">
        <v>2270000</v>
      </c>
      <c r="OQ141" s="34">
        <v>2270000</v>
      </c>
      <c r="OR141" s="34">
        <v>2150000</v>
      </c>
      <c r="OS141" s="127"/>
      <c r="OT141" s="34">
        <v>7053898.7599999998</v>
      </c>
      <c r="OU141" s="34">
        <v>7053898.7599999998</v>
      </c>
      <c r="OV141" s="32">
        <v>4797054</v>
      </c>
      <c r="OW141" s="127"/>
      <c r="OX141" s="34">
        <v>59640</v>
      </c>
      <c r="OY141" s="34">
        <v>59640</v>
      </c>
      <c r="OZ141" s="33">
        <v>59640</v>
      </c>
      <c r="PA141" s="127"/>
      <c r="PB141" s="34">
        <v>11570.4</v>
      </c>
      <c r="PC141" s="34">
        <v>11570.4</v>
      </c>
      <c r="PD141" s="33">
        <v>0</v>
      </c>
      <c r="PE141" s="127"/>
      <c r="PF141" s="34">
        <v>699428.96</v>
      </c>
      <c r="PG141" s="34">
        <v>699428.96</v>
      </c>
      <c r="PH141" s="33">
        <v>478443.42</v>
      </c>
      <c r="PI141" s="127"/>
      <c r="PJ141" s="34">
        <v>81000</v>
      </c>
      <c r="PK141" s="33">
        <v>81000</v>
      </c>
      <c r="PL141" s="32">
        <v>81000</v>
      </c>
      <c r="PM141" s="127"/>
      <c r="PN141" s="34">
        <v>122843</v>
      </c>
      <c r="PO141" s="33">
        <v>122843</v>
      </c>
      <c r="PP141" s="33">
        <v>0</v>
      </c>
      <c r="PQ141" s="127"/>
      <c r="PR141" s="34"/>
      <c r="PS141" s="34"/>
      <c r="PT141" s="34"/>
      <c r="PU141" s="127"/>
      <c r="PV141" s="34">
        <v>0</v>
      </c>
      <c r="PW141" s="34">
        <v>0</v>
      </c>
      <c r="PX141" s="33">
        <v>0</v>
      </c>
      <c r="PY141" s="124"/>
      <c r="PZ141" s="55">
        <f t="shared" si="17"/>
        <v>16418499.219999999</v>
      </c>
      <c r="QA141" s="55">
        <f t="shared" si="17"/>
        <v>16418499.219999999</v>
      </c>
      <c r="QB141" s="55">
        <f t="shared" si="17"/>
        <v>11567194.08</v>
      </c>
      <c r="QC141" s="53">
        <v>1598653.98</v>
      </c>
      <c r="QD141" s="53">
        <v>1598653.98</v>
      </c>
      <c r="QE141" s="32">
        <v>947906.31</v>
      </c>
      <c r="QF141" s="127"/>
      <c r="QG141" s="34"/>
      <c r="QH141" s="34"/>
      <c r="QI141" s="34"/>
      <c r="QJ141" s="124"/>
      <c r="QK141" s="56"/>
      <c r="QL141" s="63"/>
      <c r="QM141" s="32"/>
      <c r="QN141" s="127"/>
      <c r="QO141" s="50">
        <v>1464617</v>
      </c>
      <c r="QP141" s="50">
        <v>1464617</v>
      </c>
      <c r="QQ141" s="50">
        <v>1235700</v>
      </c>
      <c r="QR141" s="120"/>
      <c r="QS141" s="34">
        <v>9947280</v>
      </c>
      <c r="QT141" s="34">
        <v>9947280</v>
      </c>
      <c r="QU141" s="34">
        <v>8427950.3399999999</v>
      </c>
      <c r="QV141" s="124"/>
      <c r="QW141" s="34">
        <v>352053.1</v>
      </c>
      <c r="QX141" s="34">
        <v>352053.1</v>
      </c>
      <c r="QY141" s="32">
        <v>59907.31</v>
      </c>
      <c r="QZ141" s="124"/>
      <c r="RA141" s="53"/>
      <c r="RB141" s="53"/>
      <c r="RC141" s="53"/>
      <c r="RD141" s="120"/>
      <c r="RE141" s="40"/>
      <c r="RF141" s="40"/>
      <c r="RG141" s="40"/>
      <c r="RH141" s="120"/>
      <c r="RI141" s="40">
        <f>310101.66
+524200.56
+563418.78
+634672.2
+983501.94</f>
        <v>3015895.1399999997</v>
      </c>
      <c r="RJ141" s="40">
        <f>310101.66
+524200.56
+563418.78
+634672.2
+983501.94</f>
        <v>3015895.1399999997</v>
      </c>
      <c r="RK141" s="40">
        <v>859530.12</v>
      </c>
      <c r="RL141" s="120"/>
      <c r="RM141" s="40"/>
      <c r="RN141" s="33"/>
      <c r="RO141" s="32"/>
      <c r="RP141" s="124"/>
      <c r="RQ141" s="34"/>
      <c r="RR141" s="34"/>
      <c r="RS141" s="32"/>
      <c r="RT141" s="124"/>
      <c r="RU141" s="40">
        <v>40000</v>
      </c>
      <c r="RV141" s="40">
        <v>40000</v>
      </c>
      <c r="RW141" s="40">
        <v>36200</v>
      </c>
      <c r="RX141" s="120"/>
      <c r="RY141" s="40"/>
      <c r="RZ141" s="40"/>
      <c r="SA141" s="32"/>
      <c r="SB141" s="124"/>
      <c r="SC141" s="40"/>
      <c r="SD141" s="40"/>
      <c r="SE141" s="32"/>
      <c r="SF141" s="124"/>
      <c r="SG141" s="40"/>
      <c r="SH141" s="40"/>
      <c r="SI141" s="32"/>
      <c r="SJ141" s="119"/>
      <c r="SK141" s="58"/>
      <c r="SL141" s="58"/>
      <c r="SM141" s="58"/>
      <c r="SN141" s="59"/>
      <c r="SO141" s="59"/>
      <c r="SP141" s="58"/>
      <c r="SQ141" s="58"/>
      <c r="SR141" s="58"/>
      <c r="SS141" s="58"/>
      <c r="ST141" s="58"/>
      <c r="SU141" s="58"/>
      <c r="SV141" s="58"/>
      <c r="SW141" s="58"/>
      <c r="SX141" s="58"/>
      <c r="SY141" s="58"/>
      <c r="SZ141" s="58"/>
      <c r="TA141" s="58"/>
      <c r="TB141" s="58"/>
      <c r="TC141" s="58"/>
      <c r="TD141" s="59"/>
      <c r="TE141" s="28"/>
      <c r="TF141" s="28"/>
      <c r="TG141" s="28"/>
      <c r="TH141" s="28"/>
      <c r="TI141" s="28"/>
      <c r="TJ141" s="28"/>
      <c r="TK141" s="28"/>
      <c r="TL141" s="28"/>
      <c r="TM141" s="28"/>
      <c r="TN141" s="28"/>
      <c r="TO141" s="28"/>
      <c r="TP141" s="28"/>
      <c r="TQ141" s="28"/>
      <c r="TR141" s="28"/>
      <c r="TS141" s="28"/>
      <c r="TT141" s="28"/>
      <c r="TU141" s="28"/>
      <c r="TV141" s="28"/>
      <c r="TW141" s="28"/>
      <c r="TX141" s="28"/>
      <c r="TY141" s="28"/>
      <c r="TZ141" s="28"/>
      <c r="UA141" s="28"/>
      <c r="UB141" s="28"/>
      <c r="UC141" s="28"/>
      <c r="UD141" s="28"/>
      <c r="UE141" s="28"/>
      <c r="UF141" s="28"/>
      <c r="UG141" s="28"/>
      <c r="UH141" s="28"/>
      <c r="UI141" s="28"/>
      <c r="UJ141" s="28"/>
      <c r="UK141" s="28"/>
      <c r="UL141" s="28"/>
      <c r="UM141" s="28"/>
      <c r="UN141" s="28"/>
      <c r="UO141" s="28"/>
      <c r="UP141" s="28"/>
      <c r="UQ141" s="28"/>
      <c r="UR141" s="28"/>
      <c r="US141" s="28"/>
      <c r="UT141" s="28"/>
      <c r="UU141" s="28"/>
      <c r="UV141" s="28"/>
      <c r="UW141" s="28"/>
      <c r="UX141" s="28"/>
      <c r="UY141" s="28"/>
      <c r="UZ141" s="28"/>
      <c r="VA141" s="28"/>
      <c r="VB141" s="28"/>
      <c r="VC141" s="28"/>
      <c r="VD141" s="28"/>
      <c r="VE141" s="28"/>
      <c r="VF141" s="28"/>
      <c r="VG141" s="28"/>
      <c r="VH141" s="28"/>
      <c r="VI141" s="28"/>
      <c r="VJ141" s="28"/>
      <c r="VK141" s="28"/>
      <c r="VL141" s="28"/>
      <c r="VM141" s="28"/>
      <c r="VN141" s="28"/>
      <c r="VO141" s="28"/>
      <c r="VP141" s="28"/>
      <c r="VQ141" s="28"/>
      <c r="VR141" s="28"/>
      <c r="VS141" s="28"/>
      <c r="VT141" s="28"/>
      <c r="VU141" s="28"/>
      <c r="VV141" s="28"/>
      <c r="VW141" s="28"/>
      <c r="VX141" s="28"/>
      <c r="VY141" s="28"/>
      <c r="VZ141" s="28"/>
      <c r="WA141" s="28"/>
      <c r="WB141" s="28"/>
      <c r="WC141" s="28"/>
      <c r="WD141" s="28"/>
      <c r="WE141" s="28"/>
      <c r="WF141" s="28"/>
      <c r="WG141" s="28"/>
      <c r="WH141" s="5"/>
      <c r="WI141" s="5"/>
      <c r="WJ141" s="5"/>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row>
    <row r="142" spans="1:909" x14ac:dyDescent="0.25">
      <c r="A142" s="29" t="s">
        <v>497</v>
      </c>
      <c r="B142" s="30">
        <f t="shared" si="13"/>
        <v>70567323.710000008</v>
      </c>
      <c r="C142" s="30">
        <f t="shared" si="13"/>
        <v>70567323.710000008</v>
      </c>
      <c r="D142" s="30">
        <f t="shared" si="13"/>
        <v>56514135.280000001</v>
      </c>
      <c r="E142" s="31">
        <f t="shared" si="14"/>
        <v>36800634.700000003</v>
      </c>
      <c r="F142" s="31">
        <f t="shared" si="14"/>
        <v>36800634.700000003</v>
      </c>
      <c r="G142" s="31">
        <f t="shared" si="14"/>
        <v>27548379.699999999</v>
      </c>
      <c r="H142" s="36">
        <v>24507400</v>
      </c>
      <c r="I142" s="36">
        <v>24507400</v>
      </c>
      <c r="J142" s="33">
        <v>18380551</v>
      </c>
      <c r="K142" s="124"/>
      <c r="L142" s="34"/>
      <c r="M142" s="34"/>
      <c r="N142" s="34"/>
      <c r="O142" s="124"/>
      <c r="P142" s="36">
        <v>12293234.699999999</v>
      </c>
      <c r="Q142" s="36">
        <v>12293234.699999999</v>
      </c>
      <c r="R142" s="60">
        <v>9167828.6999999993</v>
      </c>
      <c r="S142" s="124"/>
      <c r="T142" s="34"/>
      <c r="U142" s="34"/>
      <c r="V142" s="34"/>
      <c r="W142" s="124"/>
      <c r="X142" s="38">
        <f t="shared" si="15"/>
        <v>33766689.009999998</v>
      </c>
      <c r="Y142" s="38">
        <f t="shared" si="15"/>
        <v>33766689.009999998</v>
      </c>
      <c r="Z142" s="38">
        <f t="shared" si="15"/>
        <v>28965755.580000002</v>
      </c>
      <c r="AA142" s="32"/>
      <c r="AB142" s="33"/>
      <c r="AC142" s="33"/>
      <c r="AD142" s="124"/>
      <c r="AE142" s="34"/>
      <c r="AF142" s="33"/>
      <c r="AG142" s="33"/>
      <c r="AH142" s="124"/>
      <c r="AI142" s="33"/>
      <c r="AJ142" s="33"/>
      <c r="AK142" s="33"/>
      <c r="AL142" s="124"/>
      <c r="AM142" s="33"/>
      <c r="AN142" s="33"/>
      <c r="AO142" s="33"/>
      <c r="AP142" s="124"/>
      <c r="AQ142" s="34"/>
      <c r="AR142" s="34"/>
      <c r="AS142" s="34"/>
      <c r="AT142" s="124"/>
      <c r="AU142" s="33"/>
      <c r="AV142" s="33"/>
      <c r="AW142" s="33"/>
      <c r="AX142" s="124"/>
      <c r="AY142" s="34"/>
      <c r="AZ142" s="34"/>
      <c r="BA142" s="34"/>
      <c r="BB142" s="124"/>
      <c r="BC142" s="33"/>
      <c r="BD142" s="33"/>
      <c r="BE142" s="33"/>
      <c r="BF142" s="124"/>
      <c r="BG142" s="33"/>
      <c r="BH142" s="33"/>
      <c r="BI142" s="33"/>
      <c r="BJ142" s="124"/>
      <c r="BK142" s="34"/>
      <c r="BL142" s="34"/>
      <c r="BM142" s="34"/>
      <c r="BN142" s="124"/>
      <c r="BO142" s="33"/>
      <c r="BP142" s="33"/>
      <c r="BQ142" s="61"/>
      <c r="BR142" s="124"/>
      <c r="BS142" s="34"/>
      <c r="BT142" s="34"/>
      <c r="BU142" s="34"/>
      <c r="BV142" s="124"/>
      <c r="BW142" s="34"/>
      <c r="BX142" s="34"/>
      <c r="BY142" s="34"/>
      <c r="BZ142" s="124"/>
      <c r="CA142" s="34"/>
      <c r="CB142" s="34"/>
      <c r="CC142" s="34"/>
      <c r="CD142" s="124"/>
      <c r="CE142" s="33"/>
      <c r="CF142" s="33"/>
      <c r="CG142" s="33"/>
      <c r="CH142" s="124"/>
      <c r="CI142" s="33"/>
      <c r="CJ142" s="33"/>
      <c r="CK142" s="33"/>
      <c r="CL142" s="124"/>
      <c r="CM142" s="34"/>
      <c r="CN142" s="34"/>
      <c r="CO142" s="34"/>
      <c r="CP142" s="119"/>
      <c r="CQ142" s="34"/>
      <c r="CR142" s="34"/>
      <c r="CS142" s="34"/>
      <c r="CT142" s="119"/>
      <c r="CU142" s="34"/>
      <c r="CV142" s="33"/>
      <c r="CW142" s="33"/>
      <c r="CX142" s="124"/>
      <c r="CY142" s="41"/>
      <c r="CZ142" s="41"/>
      <c r="DA142" s="33"/>
      <c r="DB142" s="124"/>
      <c r="DC142" s="34">
        <v>15785303.33</v>
      </c>
      <c r="DD142" s="33">
        <v>15785303.33</v>
      </c>
      <c r="DE142" s="32">
        <v>15614818.33</v>
      </c>
      <c r="DF142" s="124"/>
      <c r="DG142" s="34"/>
      <c r="DH142" s="33"/>
      <c r="DI142" s="32"/>
      <c r="DJ142" s="124"/>
      <c r="DK142" s="34"/>
      <c r="DL142" s="33"/>
      <c r="DM142" s="32"/>
      <c r="DN142" s="124"/>
      <c r="DO142" s="33"/>
      <c r="DP142" s="33"/>
      <c r="DQ142" s="32"/>
      <c r="DR142" s="124"/>
      <c r="DS142" s="34"/>
      <c r="DT142" s="34"/>
      <c r="DU142" s="34"/>
      <c r="DV142" s="120"/>
      <c r="DW142" s="33"/>
      <c r="DX142" s="33"/>
      <c r="DY142" s="33"/>
      <c r="DZ142" s="124"/>
      <c r="EA142" s="33"/>
      <c r="EB142" s="33"/>
      <c r="EC142" s="33"/>
      <c r="ED142" s="124"/>
      <c r="EE142" s="33"/>
      <c r="EF142" s="33"/>
      <c r="EG142" s="33"/>
      <c r="EH142" s="124"/>
      <c r="EI142" s="32"/>
      <c r="EJ142" s="32"/>
      <c r="EK142" s="32"/>
      <c r="EL142" s="124"/>
      <c r="EM142" s="34">
        <v>3000000</v>
      </c>
      <c r="EN142" s="34">
        <v>3000000</v>
      </c>
      <c r="EO142" s="34">
        <v>3000000</v>
      </c>
      <c r="EP142" s="124"/>
      <c r="EQ142" s="34"/>
      <c r="ER142" s="34"/>
      <c r="ES142" s="34"/>
      <c r="ET142" s="120"/>
      <c r="EU142" s="33">
        <v>5488695.3399999999</v>
      </c>
      <c r="EV142" s="33">
        <f>979999+977500+866150+978350+756500+930196.34</f>
        <v>5488695.3399999999</v>
      </c>
      <c r="EW142" s="33">
        <v>5488695.3399999999</v>
      </c>
      <c r="EX142" s="124"/>
      <c r="EY142" s="34"/>
      <c r="EZ142" s="34"/>
      <c r="FA142" s="34"/>
      <c r="FB142" s="124"/>
      <c r="FC142" s="33">
        <v>63227.06</v>
      </c>
      <c r="FD142" s="33">
        <v>63227.06</v>
      </c>
      <c r="FE142" s="32">
        <v>0</v>
      </c>
      <c r="FF142" s="124"/>
      <c r="FG142" s="40"/>
      <c r="FH142" s="40"/>
      <c r="FI142" s="40"/>
      <c r="FJ142" s="124"/>
      <c r="FK142" s="40"/>
      <c r="FL142" s="40"/>
      <c r="FM142" s="40"/>
      <c r="FN142" s="124"/>
      <c r="FO142" s="33">
        <v>680980.61</v>
      </c>
      <c r="FP142" s="33">
        <v>680980.61</v>
      </c>
      <c r="FQ142" s="32">
        <v>419761.38</v>
      </c>
      <c r="FR142" s="124"/>
      <c r="FS142" s="33"/>
      <c r="FT142" s="33"/>
      <c r="FU142" s="33"/>
      <c r="FV142" s="124"/>
      <c r="FW142" s="34"/>
      <c r="FX142" s="34"/>
      <c r="FY142" s="39"/>
      <c r="FZ142" s="124"/>
      <c r="GA142" s="33">
        <v>7985182.6699999999</v>
      </c>
      <c r="GB142" s="33">
        <v>7985182.6699999999</v>
      </c>
      <c r="GC142" s="32">
        <v>3717360.77</v>
      </c>
      <c r="GD142" s="124"/>
      <c r="GE142" s="32"/>
      <c r="GF142" s="32"/>
      <c r="GG142" s="32"/>
      <c r="GH142" s="124"/>
      <c r="GI142" s="32"/>
      <c r="GJ142" s="32"/>
      <c r="GK142" s="32"/>
      <c r="GL142" s="130"/>
      <c r="GM142" s="33"/>
      <c r="GN142" s="33"/>
      <c r="GO142" s="33"/>
      <c r="GP142" s="124"/>
      <c r="GQ142" s="40"/>
      <c r="GR142" s="37"/>
      <c r="GS142" s="32"/>
      <c r="GT142" s="124"/>
      <c r="GU142" s="45"/>
      <c r="GV142" s="46"/>
      <c r="GW142" s="32"/>
      <c r="GX142" s="130"/>
      <c r="GY142" s="33"/>
      <c r="GZ142" s="33"/>
      <c r="HA142" s="33"/>
      <c r="HB142" s="130"/>
      <c r="HC142" s="34"/>
      <c r="HD142" s="34"/>
      <c r="HE142" s="34"/>
      <c r="HF142" s="124"/>
      <c r="HG142" s="33"/>
      <c r="HH142" s="33"/>
      <c r="HI142" s="33"/>
      <c r="HJ142" s="124"/>
      <c r="HK142" s="33"/>
      <c r="HL142" s="33"/>
      <c r="HM142" s="32"/>
      <c r="HN142" s="124"/>
      <c r="HO142" s="32"/>
      <c r="HP142" s="32"/>
      <c r="HQ142" s="32"/>
      <c r="HR142" s="124"/>
      <c r="HS142" s="34"/>
      <c r="HT142" s="33"/>
      <c r="HU142" s="32"/>
      <c r="HV142" s="124"/>
      <c r="HW142" s="34"/>
      <c r="HX142" s="34"/>
      <c r="HY142" s="34"/>
      <c r="HZ142" s="124"/>
      <c r="IA142" s="34"/>
      <c r="IB142" s="34"/>
      <c r="IC142" s="34"/>
      <c r="ID142" s="119"/>
      <c r="IE142" s="34"/>
      <c r="IF142" s="32"/>
      <c r="IG142" s="32"/>
      <c r="IH142" s="124"/>
      <c r="II142" s="34"/>
      <c r="IJ142" s="33"/>
      <c r="IK142" s="33"/>
      <c r="IL142" s="124"/>
      <c r="IM142" s="33"/>
      <c r="IN142" s="33"/>
      <c r="IO142" s="33"/>
      <c r="IP142" s="124"/>
      <c r="IQ142" s="45"/>
      <c r="IR142" s="46"/>
      <c r="IS142" s="33"/>
      <c r="IT142" s="127"/>
      <c r="IU142" s="33">
        <v>763300</v>
      </c>
      <c r="IV142" s="33">
        <v>763300</v>
      </c>
      <c r="IW142" s="33">
        <v>725119.76</v>
      </c>
      <c r="IX142" s="124"/>
      <c r="IY142" s="34"/>
      <c r="IZ142" s="33"/>
      <c r="JA142" s="33"/>
      <c r="JB142" s="127"/>
      <c r="JC142" s="34"/>
      <c r="JD142" s="34"/>
      <c r="JE142" s="34"/>
      <c r="JF142" s="124"/>
      <c r="JG142" s="34"/>
      <c r="JH142" s="34"/>
      <c r="JI142" s="33"/>
      <c r="JJ142" s="127"/>
      <c r="JK142" s="34"/>
      <c r="JL142" s="34"/>
      <c r="JM142" s="34"/>
      <c r="JN142" s="127"/>
      <c r="JO142" s="34"/>
      <c r="JP142" s="34"/>
      <c r="JQ142" s="34"/>
      <c r="JR142" s="119"/>
      <c r="JS142" s="33"/>
      <c r="JT142" s="33"/>
      <c r="JU142" s="33"/>
      <c r="JV142" s="127"/>
      <c r="JW142" s="34"/>
      <c r="JX142" s="33"/>
      <c r="JY142" s="33"/>
      <c r="JZ142" s="127"/>
      <c r="KA142" s="34"/>
      <c r="KB142" s="32"/>
      <c r="KC142" s="32"/>
      <c r="KD142" s="127"/>
      <c r="KE142" s="50"/>
      <c r="KF142" s="50"/>
      <c r="KG142" s="50"/>
      <c r="KH142" s="127"/>
      <c r="KI142" s="34"/>
      <c r="KJ142" s="34"/>
      <c r="KK142" s="34"/>
      <c r="KL142" s="127"/>
      <c r="KM142" s="34"/>
      <c r="KN142" s="36"/>
      <c r="KO142" s="32"/>
      <c r="KP142" s="127"/>
      <c r="KQ142" s="50"/>
      <c r="KR142" s="50"/>
      <c r="KS142" s="50"/>
      <c r="KT142" s="127"/>
      <c r="KU142" s="50"/>
      <c r="KV142" s="50"/>
      <c r="KW142" s="50"/>
      <c r="KX142" s="127"/>
      <c r="KY142" s="34"/>
      <c r="KZ142" s="34"/>
      <c r="LA142" s="33"/>
      <c r="LB142" s="127"/>
      <c r="LC142" s="34"/>
      <c r="LD142" s="39"/>
      <c r="LE142" s="34"/>
      <c r="LF142" s="127"/>
      <c r="LG142" s="34"/>
      <c r="LH142" s="34"/>
      <c r="LI142" s="33"/>
      <c r="LJ142" s="127"/>
      <c r="LK142" s="34"/>
      <c r="LL142" s="33"/>
      <c r="LM142" s="32"/>
      <c r="LN142" s="127"/>
      <c r="LO142" s="34"/>
      <c r="LP142" s="33"/>
      <c r="LQ142" s="33"/>
      <c r="LR142" s="127"/>
      <c r="LS142" s="50"/>
      <c r="LT142" s="50"/>
      <c r="LU142" s="50"/>
      <c r="LV142" s="127"/>
      <c r="LW142" s="50"/>
      <c r="LX142" s="50"/>
      <c r="LY142" s="50"/>
      <c r="LZ142" s="127"/>
      <c r="MA142" s="34"/>
      <c r="MB142" s="34"/>
      <c r="MC142" s="34"/>
      <c r="MD142" s="127"/>
      <c r="ME142" s="40"/>
      <c r="MF142" s="50"/>
      <c r="MG142" s="50"/>
      <c r="MH142" s="127"/>
      <c r="MI142" s="40"/>
      <c r="MJ142" s="50"/>
      <c r="MK142" s="50"/>
      <c r="ML142" s="127"/>
      <c r="MM142" s="34"/>
      <c r="MN142" s="34"/>
      <c r="MO142" s="34"/>
      <c r="MP142" s="127"/>
      <c r="MQ142" s="33"/>
      <c r="MR142" s="33"/>
      <c r="MS142" s="33"/>
      <c r="MT142" s="127"/>
      <c r="MU142" s="34"/>
      <c r="MV142" s="34"/>
      <c r="MW142" s="34"/>
      <c r="MX142" s="124"/>
      <c r="MY142" s="34"/>
      <c r="MZ142" s="33"/>
      <c r="NA142" s="33"/>
      <c r="NB142" s="124"/>
      <c r="NC142" s="52">
        <f t="shared" si="16"/>
        <v>0</v>
      </c>
      <c r="ND142" s="52">
        <f t="shared" si="16"/>
        <v>0</v>
      </c>
      <c r="NE142" s="52">
        <f t="shared" si="16"/>
        <v>0</v>
      </c>
      <c r="NF142" s="53"/>
      <c r="NG142" s="33"/>
      <c r="NH142" s="33"/>
      <c r="NI142" s="127"/>
      <c r="NJ142" s="34"/>
      <c r="NK142" s="32"/>
      <c r="NL142" s="32"/>
      <c r="NM142" s="127"/>
      <c r="NN142" s="33"/>
      <c r="NO142" s="33"/>
      <c r="NP142" s="33"/>
      <c r="NQ142" s="127"/>
      <c r="NR142" s="34"/>
      <c r="NS142" s="34"/>
      <c r="NT142" s="34"/>
      <c r="NU142" s="127"/>
      <c r="NV142" s="34"/>
      <c r="NW142" s="33"/>
      <c r="NX142" s="33"/>
      <c r="NY142" s="127"/>
      <c r="NZ142" s="34"/>
      <c r="OA142" s="34"/>
      <c r="OB142" s="33"/>
      <c r="OC142" s="127"/>
      <c r="OD142" s="34"/>
      <c r="OE142" s="34"/>
      <c r="OF142" s="33"/>
      <c r="OG142" s="127"/>
      <c r="OH142" s="34"/>
      <c r="OI142" s="34"/>
      <c r="OJ142" s="33"/>
      <c r="OK142" s="127"/>
      <c r="OL142" s="34"/>
      <c r="OM142" s="34"/>
      <c r="ON142" s="32"/>
      <c r="OO142" s="127"/>
      <c r="OP142" s="34"/>
      <c r="OQ142" s="34"/>
      <c r="OR142" s="34"/>
      <c r="OS142" s="127"/>
      <c r="OT142" s="34"/>
      <c r="OU142" s="34"/>
      <c r="OV142" s="32"/>
      <c r="OW142" s="127"/>
      <c r="OX142" s="34"/>
      <c r="OY142" s="34"/>
      <c r="OZ142" s="33"/>
      <c r="PA142" s="127"/>
      <c r="PB142" s="34"/>
      <c r="PC142" s="34"/>
      <c r="PD142" s="33"/>
      <c r="PE142" s="127"/>
      <c r="PF142" s="34"/>
      <c r="PG142" s="34"/>
      <c r="PH142" s="33"/>
      <c r="PI142" s="127"/>
      <c r="PJ142" s="34"/>
      <c r="PK142" s="33"/>
      <c r="PL142" s="32"/>
      <c r="PM142" s="127"/>
      <c r="PN142" s="34"/>
      <c r="PO142" s="33"/>
      <c r="PP142" s="33"/>
      <c r="PQ142" s="127"/>
      <c r="PR142" s="34"/>
      <c r="PS142" s="34"/>
      <c r="PT142" s="34"/>
      <c r="PU142" s="127"/>
      <c r="PV142" s="34"/>
      <c r="PW142" s="34"/>
      <c r="PX142" s="33"/>
      <c r="PY142" s="124"/>
      <c r="PZ142" s="55">
        <f t="shared" si="17"/>
        <v>0</v>
      </c>
      <c r="QA142" s="55">
        <f t="shared" si="17"/>
        <v>0</v>
      </c>
      <c r="QB142" s="55">
        <f t="shared" si="17"/>
        <v>0</v>
      </c>
      <c r="QC142" s="53"/>
      <c r="QD142" s="53"/>
      <c r="QE142" s="32"/>
      <c r="QF142" s="127"/>
      <c r="QG142" s="34"/>
      <c r="QH142" s="34"/>
      <c r="QI142" s="34"/>
      <c r="QJ142" s="124"/>
      <c r="QK142" s="56"/>
      <c r="QL142" s="63"/>
      <c r="QM142" s="32"/>
      <c r="QN142" s="127"/>
      <c r="QO142" s="50"/>
      <c r="QP142" s="50"/>
      <c r="QQ142" s="50"/>
      <c r="QR142" s="120"/>
      <c r="QS142" s="34"/>
      <c r="QT142" s="34"/>
      <c r="QU142" s="34"/>
      <c r="QV142" s="124"/>
      <c r="QW142" s="34"/>
      <c r="QX142" s="34"/>
      <c r="QY142" s="32"/>
      <c r="QZ142" s="124"/>
      <c r="RA142" s="53"/>
      <c r="RB142" s="53"/>
      <c r="RC142" s="53"/>
      <c r="RD142" s="120"/>
      <c r="RE142" s="40"/>
      <c r="RF142" s="40"/>
      <c r="RG142" s="40"/>
      <c r="RH142" s="120"/>
      <c r="RI142" s="40"/>
      <c r="RJ142" s="40"/>
      <c r="RK142" s="40"/>
      <c r="RL142" s="120"/>
      <c r="RM142" s="40"/>
      <c r="RN142" s="33"/>
      <c r="RO142" s="32"/>
      <c r="RP142" s="124"/>
      <c r="RQ142" s="34"/>
      <c r="RR142" s="34"/>
      <c r="RS142" s="32"/>
      <c r="RT142" s="124"/>
      <c r="RU142" s="40"/>
      <c r="RV142" s="40"/>
      <c r="RW142" s="40"/>
      <c r="RX142" s="120"/>
      <c r="RY142" s="40"/>
      <c r="RZ142" s="40"/>
      <c r="SA142" s="32"/>
      <c r="SB142" s="124"/>
      <c r="SC142" s="40"/>
      <c r="SD142" s="40"/>
      <c r="SE142" s="32"/>
      <c r="SF142" s="124"/>
      <c r="SG142" s="40"/>
      <c r="SH142" s="40"/>
      <c r="SI142" s="32"/>
      <c r="SJ142" s="119"/>
      <c r="SK142" s="58"/>
      <c r="SL142" s="58"/>
      <c r="SM142" s="58"/>
      <c r="SN142" s="59"/>
      <c r="SO142" s="59"/>
      <c r="SP142" s="58"/>
      <c r="SQ142" s="58"/>
      <c r="SR142" s="58"/>
      <c r="SS142" s="58"/>
      <c r="ST142" s="58"/>
      <c r="SU142" s="58"/>
      <c r="SV142" s="58"/>
      <c r="SW142" s="58"/>
      <c r="SX142" s="58"/>
      <c r="SY142" s="58"/>
      <c r="SZ142" s="58"/>
      <c r="TA142" s="58"/>
      <c r="TB142" s="58"/>
      <c r="TC142" s="58"/>
      <c r="TD142" s="59"/>
      <c r="TE142" s="28"/>
      <c r="TF142" s="28"/>
      <c r="TG142" s="28"/>
      <c r="TH142" s="28"/>
      <c r="TI142" s="28"/>
      <c r="TJ142" s="28"/>
      <c r="TK142" s="28"/>
      <c r="TL142" s="28"/>
      <c r="TM142" s="28"/>
      <c r="TN142" s="28"/>
      <c r="TO142" s="28"/>
      <c r="TP142" s="28"/>
      <c r="TQ142" s="28"/>
      <c r="TR142" s="28"/>
      <c r="TS142" s="28"/>
      <c r="TT142" s="28"/>
      <c r="TU142" s="28"/>
      <c r="TV142" s="28"/>
      <c r="TW142" s="28"/>
      <c r="TX142" s="28"/>
      <c r="TY142" s="28"/>
      <c r="TZ142" s="28"/>
      <c r="UA142" s="28"/>
      <c r="UB142" s="28"/>
      <c r="UC142" s="28"/>
      <c r="UD142" s="28"/>
      <c r="UE142" s="28"/>
      <c r="UF142" s="28"/>
      <c r="UG142" s="28"/>
      <c r="UH142" s="28"/>
      <c r="UI142" s="28"/>
      <c r="UJ142" s="28"/>
      <c r="UK142" s="28"/>
      <c r="UL142" s="28"/>
      <c r="UM142" s="28"/>
      <c r="UN142" s="28"/>
      <c r="UO142" s="28"/>
      <c r="UP142" s="28"/>
      <c r="UQ142" s="28"/>
      <c r="UR142" s="28"/>
      <c r="US142" s="28"/>
      <c r="UT142" s="28"/>
      <c r="UU142" s="28"/>
      <c r="UV142" s="28"/>
      <c r="UW142" s="28"/>
      <c r="UX142" s="28"/>
      <c r="UY142" s="28"/>
      <c r="UZ142" s="28"/>
      <c r="VA142" s="28"/>
      <c r="VB142" s="28"/>
      <c r="VC142" s="28"/>
      <c r="VD142" s="28"/>
      <c r="VE142" s="28"/>
      <c r="VF142" s="28"/>
      <c r="VG142" s="28"/>
      <c r="VH142" s="28"/>
      <c r="VI142" s="28"/>
      <c r="VJ142" s="28"/>
      <c r="VK142" s="28"/>
      <c r="VL142" s="28"/>
      <c r="VM142" s="28"/>
      <c r="VN142" s="28"/>
      <c r="VO142" s="28"/>
      <c r="VP142" s="28"/>
      <c r="VQ142" s="28"/>
      <c r="VR142" s="28"/>
      <c r="VS142" s="28"/>
      <c r="VT142" s="28"/>
      <c r="VU142" s="28"/>
      <c r="VV142" s="28"/>
      <c r="VW142" s="28"/>
      <c r="VX142" s="28"/>
      <c r="VY142" s="28"/>
      <c r="VZ142" s="28"/>
      <c r="WA142" s="28"/>
      <c r="WB142" s="28"/>
      <c r="WC142" s="28"/>
      <c r="WD142" s="28"/>
      <c r="WE142" s="28"/>
      <c r="WF142" s="28"/>
      <c r="WG142" s="28"/>
      <c r="WH142" s="5"/>
      <c r="WI142" s="5"/>
      <c r="WJ142" s="5"/>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row>
    <row r="143" spans="1:909" x14ac:dyDescent="0.25">
      <c r="A143" s="29" t="s">
        <v>498</v>
      </c>
      <c r="B143" s="30">
        <f t="shared" si="13"/>
        <v>4995841.0200000005</v>
      </c>
      <c r="C143" s="30">
        <f t="shared" si="13"/>
        <v>4995841.0200000005</v>
      </c>
      <c r="D143" s="30">
        <f t="shared" si="13"/>
        <v>3804855.02</v>
      </c>
      <c r="E143" s="31">
        <f t="shared" si="14"/>
        <v>4456938.87</v>
      </c>
      <c r="F143" s="31">
        <f t="shared" si="14"/>
        <v>4456938.87</v>
      </c>
      <c r="G143" s="31">
        <f t="shared" si="14"/>
        <v>3313557.87</v>
      </c>
      <c r="H143" s="36">
        <v>3358600</v>
      </c>
      <c r="I143" s="36">
        <v>3358600</v>
      </c>
      <c r="J143" s="33">
        <v>2518951</v>
      </c>
      <c r="K143" s="124"/>
      <c r="L143" s="34"/>
      <c r="M143" s="34"/>
      <c r="N143" s="34"/>
      <c r="O143" s="124"/>
      <c r="P143" s="36">
        <v>1098338.8700000001</v>
      </c>
      <c r="Q143" s="36">
        <v>1098338.8700000001</v>
      </c>
      <c r="R143" s="60">
        <v>794606.87</v>
      </c>
      <c r="S143" s="124"/>
      <c r="T143" s="34"/>
      <c r="U143" s="34"/>
      <c r="V143" s="34"/>
      <c r="W143" s="124"/>
      <c r="X143" s="38">
        <f t="shared" si="15"/>
        <v>400602.15</v>
      </c>
      <c r="Y143" s="38">
        <f t="shared" si="15"/>
        <v>400602.15</v>
      </c>
      <c r="Z143" s="38">
        <f t="shared" si="15"/>
        <v>400602.15</v>
      </c>
      <c r="AA143" s="32"/>
      <c r="AB143" s="33"/>
      <c r="AC143" s="33"/>
      <c r="AD143" s="124"/>
      <c r="AE143" s="34"/>
      <c r="AF143" s="33"/>
      <c r="AG143" s="33"/>
      <c r="AH143" s="124"/>
      <c r="AI143" s="33"/>
      <c r="AJ143" s="33"/>
      <c r="AK143" s="33"/>
      <c r="AL143" s="124"/>
      <c r="AM143" s="33"/>
      <c r="AN143" s="33"/>
      <c r="AO143" s="33"/>
      <c r="AP143" s="124"/>
      <c r="AQ143" s="34"/>
      <c r="AR143" s="34"/>
      <c r="AS143" s="34"/>
      <c r="AT143" s="124"/>
      <c r="AU143" s="33"/>
      <c r="AV143" s="33"/>
      <c r="AW143" s="33"/>
      <c r="AX143" s="124"/>
      <c r="AY143" s="34"/>
      <c r="AZ143" s="34"/>
      <c r="BA143" s="34"/>
      <c r="BB143" s="124"/>
      <c r="BC143" s="33"/>
      <c r="BD143" s="33"/>
      <c r="BE143" s="33"/>
      <c r="BF143" s="124"/>
      <c r="BG143" s="33"/>
      <c r="BH143" s="33"/>
      <c r="BI143" s="33"/>
      <c r="BJ143" s="124"/>
      <c r="BK143" s="34"/>
      <c r="BL143" s="34"/>
      <c r="BM143" s="34"/>
      <c r="BN143" s="124"/>
      <c r="BO143" s="33"/>
      <c r="BP143" s="33"/>
      <c r="BQ143" s="61"/>
      <c r="BR143" s="124"/>
      <c r="BS143" s="34"/>
      <c r="BT143" s="34"/>
      <c r="BU143" s="34"/>
      <c r="BV143" s="124"/>
      <c r="BW143" s="34"/>
      <c r="BX143" s="34"/>
      <c r="BY143" s="34"/>
      <c r="BZ143" s="124"/>
      <c r="CA143" s="34"/>
      <c r="CB143" s="34"/>
      <c r="CC143" s="34"/>
      <c r="CD143" s="124"/>
      <c r="CE143" s="33"/>
      <c r="CF143" s="33"/>
      <c r="CG143" s="33"/>
      <c r="CH143" s="124"/>
      <c r="CI143" s="33"/>
      <c r="CJ143" s="33"/>
      <c r="CK143" s="33"/>
      <c r="CL143" s="124"/>
      <c r="CM143" s="34"/>
      <c r="CN143" s="34"/>
      <c r="CO143" s="34"/>
      <c r="CP143" s="119"/>
      <c r="CQ143" s="34"/>
      <c r="CR143" s="34"/>
      <c r="CS143" s="34"/>
      <c r="CT143" s="119"/>
      <c r="CU143" s="34"/>
      <c r="CV143" s="33"/>
      <c r="CW143" s="33"/>
      <c r="CX143" s="124"/>
      <c r="CY143" s="41"/>
      <c r="CZ143" s="41"/>
      <c r="DA143" s="33"/>
      <c r="DB143" s="124"/>
      <c r="DC143" s="34"/>
      <c r="DD143" s="33"/>
      <c r="DE143" s="32"/>
      <c r="DF143" s="124"/>
      <c r="DG143" s="34"/>
      <c r="DH143" s="33"/>
      <c r="DI143" s="32"/>
      <c r="DJ143" s="124"/>
      <c r="DK143" s="34"/>
      <c r="DL143" s="33"/>
      <c r="DM143" s="32"/>
      <c r="DN143" s="124"/>
      <c r="DO143" s="33"/>
      <c r="DP143" s="33"/>
      <c r="DQ143" s="32"/>
      <c r="DR143" s="124"/>
      <c r="DS143" s="34"/>
      <c r="DT143" s="34"/>
      <c r="DU143" s="34"/>
      <c r="DV143" s="120"/>
      <c r="DW143" s="33"/>
      <c r="DX143" s="33"/>
      <c r="DY143" s="33"/>
      <c r="DZ143" s="124"/>
      <c r="EA143" s="33"/>
      <c r="EB143" s="33"/>
      <c r="EC143" s="33"/>
      <c r="ED143" s="124"/>
      <c r="EE143" s="33"/>
      <c r="EF143" s="33"/>
      <c r="EG143" s="33"/>
      <c r="EH143" s="124"/>
      <c r="EI143" s="32"/>
      <c r="EJ143" s="32"/>
      <c r="EK143" s="32"/>
      <c r="EL143" s="124"/>
      <c r="EM143" s="34"/>
      <c r="EN143" s="34"/>
      <c r="EO143" s="34"/>
      <c r="EP143" s="124"/>
      <c r="EQ143" s="34"/>
      <c r="ER143" s="34"/>
      <c r="ES143" s="34"/>
      <c r="ET143" s="120"/>
      <c r="EU143" s="33"/>
      <c r="EV143" s="33"/>
      <c r="EW143" s="33"/>
      <c r="EX143" s="124"/>
      <c r="EY143" s="34"/>
      <c r="EZ143" s="34"/>
      <c r="FA143" s="34"/>
      <c r="FB143" s="124"/>
      <c r="FC143" s="33"/>
      <c r="FD143" s="33"/>
      <c r="FE143" s="32"/>
      <c r="FF143" s="124"/>
      <c r="FG143" s="40"/>
      <c r="FH143" s="40"/>
      <c r="FI143" s="40"/>
      <c r="FJ143" s="124"/>
      <c r="FK143" s="40"/>
      <c r="FL143" s="40"/>
      <c r="FM143" s="40"/>
      <c r="FN143" s="124"/>
      <c r="FO143" s="33"/>
      <c r="FP143" s="33"/>
      <c r="FQ143" s="32"/>
      <c r="FR143" s="124"/>
      <c r="FS143" s="33"/>
      <c r="FT143" s="33"/>
      <c r="FU143" s="33"/>
      <c r="FV143" s="124"/>
      <c r="FW143" s="34"/>
      <c r="FX143" s="34"/>
      <c r="FY143" s="39"/>
      <c r="FZ143" s="124"/>
      <c r="GA143" s="33"/>
      <c r="GB143" s="33"/>
      <c r="GC143" s="32"/>
      <c r="GD143" s="124"/>
      <c r="GE143" s="32"/>
      <c r="GF143" s="32"/>
      <c r="GG143" s="32"/>
      <c r="GH143" s="124"/>
      <c r="GI143" s="32"/>
      <c r="GJ143" s="32"/>
      <c r="GK143" s="32"/>
      <c r="GL143" s="130"/>
      <c r="GM143" s="33"/>
      <c r="GN143" s="33"/>
      <c r="GO143" s="33"/>
      <c r="GP143" s="124"/>
      <c r="GQ143" s="40"/>
      <c r="GR143" s="37"/>
      <c r="GS143" s="32"/>
      <c r="GT143" s="124"/>
      <c r="GU143" s="45"/>
      <c r="GV143" s="46"/>
      <c r="GW143" s="32"/>
      <c r="GX143" s="130"/>
      <c r="GY143" s="33"/>
      <c r="GZ143" s="33"/>
      <c r="HA143" s="33"/>
      <c r="HB143" s="130"/>
      <c r="HC143" s="34"/>
      <c r="HD143" s="34"/>
      <c r="HE143" s="34"/>
      <c r="HF143" s="124"/>
      <c r="HG143" s="33"/>
      <c r="HH143" s="33"/>
      <c r="HI143" s="33"/>
      <c r="HJ143" s="124"/>
      <c r="HK143" s="33"/>
      <c r="HL143" s="33"/>
      <c r="HM143" s="32"/>
      <c r="HN143" s="124"/>
      <c r="HO143" s="32">
        <v>400602.15</v>
      </c>
      <c r="HP143" s="32">
        <v>400602.15</v>
      </c>
      <c r="HQ143" s="32">
        <v>400602.15</v>
      </c>
      <c r="HR143" s="124"/>
      <c r="HS143" s="34"/>
      <c r="HT143" s="33"/>
      <c r="HU143" s="32"/>
      <c r="HV143" s="124"/>
      <c r="HW143" s="34"/>
      <c r="HX143" s="34"/>
      <c r="HY143" s="34"/>
      <c r="HZ143" s="124"/>
      <c r="IA143" s="34"/>
      <c r="IB143" s="34"/>
      <c r="IC143" s="34"/>
      <c r="ID143" s="119"/>
      <c r="IE143" s="34"/>
      <c r="IF143" s="32"/>
      <c r="IG143" s="32"/>
      <c r="IH143" s="124"/>
      <c r="II143" s="34"/>
      <c r="IJ143" s="33"/>
      <c r="IK143" s="33"/>
      <c r="IL143" s="124"/>
      <c r="IM143" s="33"/>
      <c r="IN143" s="33"/>
      <c r="IO143" s="33"/>
      <c r="IP143" s="124"/>
      <c r="IQ143" s="45"/>
      <c r="IR143" s="46"/>
      <c r="IS143" s="33"/>
      <c r="IT143" s="127"/>
      <c r="IU143" s="33"/>
      <c r="IV143" s="33"/>
      <c r="IW143" s="33"/>
      <c r="IX143" s="124"/>
      <c r="IY143" s="34"/>
      <c r="IZ143" s="33"/>
      <c r="JA143" s="33"/>
      <c r="JB143" s="127"/>
      <c r="JC143" s="34"/>
      <c r="JD143" s="34"/>
      <c r="JE143" s="34"/>
      <c r="JF143" s="124"/>
      <c r="JG143" s="34"/>
      <c r="JH143" s="34"/>
      <c r="JI143" s="33"/>
      <c r="JJ143" s="127"/>
      <c r="JK143" s="34"/>
      <c r="JL143" s="34"/>
      <c r="JM143" s="34"/>
      <c r="JN143" s="127"/>
      <c r="JO143" s="34"/>
      <c r="JP143" s="34"/>
      <c r="JQ143" s="34"/>
      <c r="JR143" s="119"/>
      <c r="JS143" s="33"/>
      <c r="JT143" s="33"/>
      <c r="JU143" s="33"/>
      <c r="JV143" s="127"/>
      <c r="JW143" s="34"/>
      <c r="JX143" s="33"/>
      <c r="JY143" s="33"/>
      <c r="JZ143" s="127"/>
      <c r="KA143" s="34"/>
      <c r="KB143" s="32"/>
      <c r="KC143" s="32"/>
      <c r="KD143" s="127"/>
      <c r="KE143" s="50"/>
      <c r="KF143" s="50"/>
      <c r="KG143" s="50"/>
      <c r="KH143" s="127"/>
      <c r="KI143" s="34"/>
      <c r="KJ143" s="34"/>
      <c r="KK143" s="34"/>
      <c r="KL143" s="127"/>
      <c r="KM143" s="34"/>
      <c r="KN143" s="36"/>
      <c r="KO143" s="32"/>
      <c r="KP143" s="127"/>
      <c r="KQ143" s="50"/>
      <c r="KR143" s="50"/>
      <c r="KS143" s="50"/>
      <c r="KT143" s="127"/>
      <c r="KU143" s="50"/>
      <c r="KV143" s="50"/>
      <c r="KW143" s="50"/>
      <c r="KX143" s="127"/>
      <c r="KY143" s="34"/>
      <c r="KZ143" s="34"/>
      <c r="LA143" s="33"/>
      <c r="LB143" s="127"/>
      <c r="LC143" s="34"/>
      <c r="LD143" s="39"/>
      <c r="LE143" s="34"/>
      <c r="LF143" s="127"/>
      <c r="LG143" s="34"/>
      <c r="LH143" s="34"/>
      <c r="LI143" s="33"/>
      <c r="LJ143" s="127"/>
      <c r="LK143" s="34"/>
      <c r="LL143" s="33"/>
      <c r="LM143" s="32"/>
      <c r="LN143" s="127"/>
      <c r="LO143" s="34"/>
      <c r="LP143" s="33"/>
      <c r="LQ143" s="33"/>
      <c r="LR143" s="127"/>
      <c r="LS143" s="50"/>
      <c r="LT143" s="50"/>
      <c r="LU143" s="50"/>
      <c r="LV143" s="127"/>
      <c r="LW143" s="50"/>
      <c r="LX143" s="50"/>
      <c r="LY143" s="50"/>
      <c r="LZ143" s="127"/>
      <c r="MA143" s="34"/>
      <c r="MB143" s="34"/>
      <c r="MC143" s="34"/>
      <c r="MD143" s="127"/>
      <c r="ME143" s="40"/>
      <c r="MF143" s="50"/>
      <c r="MG143" s="50"/>
      <c r="MH143" s="127"/>
      <c r="MI143" s="40"/>
      <c r="MJ143" s="50"/>
      <c r="MK143" s="50"/>
      <c r="ML143" s="127"/>
      <c r="MM143" s="34"/>
      <c r="MN143" s="34"/>
      <c r="MO143" s="34"/>
      <c r="MP143" s="127"/>
      <c r="MQ143" s="33"/>
      <c r="MR143" s="33"/>
      <c r="MS143" s="33"/>
      <c r="MT143" s="127"/>
      <c r="MU143" s="34"/>
      <c r="MV143" s="34"/>
      <c r="MW143" s="34"/>
      <c r="MX143" s="124"/>
      <c r="MY143" s="34"/>
      <c r="MZ143" s="33"/>
      <c r="NA143" s="33"/>
      <c r="NB143" s="124"/>
      <c r="NC143" s="52">
        <f t="shared" si="16"/>
        <v>138300</v>
      </c>
      <c r="ND143" s="52">
        <f t="shared" si="16"/>
        <v>138300</v>
      </c>
      <c r="NE143" s="52">
        <f t="shared" si="16"/>
        <v>90695</v>
      </c>
      <c r="NF143" s="53"/>
      <c r="NG143" s="33"/>
      <c r="NH143" s="33"/>
      <c r="NI143" s="127"/>
      <c r="NJ143" s="34"/>
      <c r="NK143" s="33"/>
      <c r="NL143" s="33"/>
      <c r="NM143" s="127"/>
      <c r="NN143" s="33"/>
      <c r="NO143" s="33"/>
      <c r="NP143" s="33"/>
      <c r="NQ143" s="127"/>
      <c r="NR143" s="34"/>
      <c r="NS143" s="34"/>
      <c r="NT143" s="34"/>
      <c r="NU143" s="127"/>
      <c r="NV143" s="34"/>
      <c r="NW143" s="33"/>
      <c r="NX143" s="33"/>
      <c r="NY143" s="127"/>
      <c r="NZ143" s="34"/>
      <c r="OA143" s="34"/>
      <c r="OB143" s="33"/>
      <c r="OC143" s="127"/>
      <c r="OD143" s="34"/>
      <c r="OE143" s="34"/>
      <c r="OF143" s="33"/>
      <c r="OG143" s="127"/>
      <c r="OH143" s="34"/>
      <c r="OI143" s="34"/>
      <c r="OJ143" s="33"/>
      <c r="OK143" s="127"/>
      <c r="OL143" s="34"/>
      <c r="OM143" s="34"/>
      <c r="ON143" s="32"/>
      <c r="OO143" s="127"/>
      <c r="OP143" s="34"/>
      <c r="OQ143" s="34"/>
      <c r="OR143" s="34"/>
      <c r="OS143" s="127"/>
      <c r="OT143" s="34"/>
      <c r="OU143" s="34"/>
      <c r="OV143" s="32"/>
      <c r="OW143" s="127"/>
      <c r="OX143" s="34"/>
      <c r="OY143" s="34"/>
      <c r="OZ143" s="33"/>
      <c r="PA143" s="127"/>
      <c r="PB143" s="34"/>
      <c r="PC143" s="34"/>
      <c r="PD143" s="33"/>
      <c r="PE143" s="127"/>
      <c r="PF143" s="34"/>
      <c r="PG143" s="34"/>
      <c r="PH143" s="33"/>
      <c r="PI143" s="127"/>
      <c r="PJ143" s="34"/>
      <c r="PK143" s="33"/>
      <c r="PL143" s="32"/>
      <c r="PM143" s="127"/>
      <c r="PN143" s="34"/>
      <c r="PO143" s="33"/>
      <c r="PP143" s="33"/>
      <c r="PQ143" s="127"/>
      <c r="PR143" s="34">
        <v>138300</v>
      </c>
      <c r="PS143" s="34">
        <v>138300</v>
      </c>
      <c r="PT143" s="34">
        <v>90695</v>
      </c>
      <c r="PU143" s="127"/>
      <c r="PV143" s="34"/>
      <c r="PW143" s="34"/>
      <c r="PX143" s="33"/>
      <c r="PY143" s="124"/>
      <c r="PZ143" s="55">
        <f t="shared" si="17"/>
        <v>0</v>
      </c>
      <c r="QA143" s="55">
        <f t="shared" si="17"/>
        <v>0</v>
      </c>
      <c r="QB143" s="55">
        <f t="shared" si="17"/>
        <v>0</v>
      </c>
      <c r="QC143" s="53"/>
      <c r="QD143" s="53"/>
      <c r="QE143" s="32"/>
      <c r="QF143" s="127"/>
      <c r="QG143" s="34"/>
      <c r="QH143" s="34"/>
      <c r="QI143" s="34"/>
      <c r="QJ143" s="124"/>
      <c r="QK143" s="56"/>
      <c r="QL143" s="63"/>
      <c r="QM143" s="32"/>
      <c r="QN143" s="127"/>
      <c r="QO143" s="50"/>
      <c r="QP143" s="50"/>
      <c r="QQ143" s="50"/>
      <c r="QR143" s="120"/>
      <c r="QS143" s="34"/>
      <c r="QT143" s="34"/>
      <c r="QU143" s="34"/>
      <c r="QV143" s="124"/>
      <c r="QW143" s="34"/>
      <c r="QX143" s="34"/>
      <c r="QY143" s="32"/>
      <c r="QZ143" s="124"/>
      <c r="RA143" s="53"/>
      <c r="RB143" s="53"/>
      <c r="RC143" s="53"/>
      <c r="RD143" s="120"/>
      <c r="RE143" s="40"/>
      <c r="RF143" s="40"/>
      <c r="RG143" s="40"/>
      <c r="RH143" s="120"/>
      <c r="RI143" s="40"/>
      <c r="RJ143" s="40"/>
      <c r="RK143" s="40"/>
      <c r="RL143" s="120"/>
      <c r="RM143" s="40"/>
      <c r="RN143" s="33"/>
      <c r="RO143" s="32"/>
      <c r="RP143" s="124"/>
      <c r="RQ143" s="34"/>
      <c r="RR143" s="34"/>
      <c r="RS143" s="32"/>
      <c r="RT143" s="124"/>
      <c r="RU143" s="40"/>
      <c r="RV143" s="40"/>
      <c r="RW143" s="40"/>
      <c r="RX143" s="120"/>
      <c r="RY143" s="40"/>
      <c r="RZ143" s="40"/>
      <c r="SA143" s="32"/>
      <c r="SB143" s="124"/>
      <c r="SC143" s="40"/>
      <c r="SD143" s="40"/>
      <c r="SE143" s="32"/>
      <c r="SF143" s="124"/>
      <c r="SG143" s="40"/>
      <c r="SH143" s="40"/>
      <c r="SI143" s="32"/>
      <c r="SJ143" s="119"/>
      <c r="SK143" s="58"/>
      <c r="SL143" s="58"/>
      <c r="SM143" s="58"/>
      <c r="SN143" s="59"/>
      <c r="SO143" s="59"/>
      <c r="SP143" s="58"/>
      <c r="SQ143" s="58"/>
      <c r="SR143" s="58"/>
      <c r="SS143" s="58"/>
      <c r="ST143" s="58"/>
      <c r="SU143" s="58"/>
      <c r="SV143" s="58"/>
      <c r="SW143" s="58"/>
      <c r="SX143" s="58"/>
      <c r="SY143" s="58"/>
      <c r="SZ143" s="58"/>
      <c r="TA143" s="58"/>
      <c r="TB143" s="58"/>
      <c r="TC143" s="58"/>
      <c r="TD143" s="59"/>
      <c r="TE143" s="28"/>
      <c r="TF143" s="28"/>
      <c r="TG143" s="28"/>
      <c r="TH143" s="28"/>
      <c r="TI143" s="28"/>
      <c r="TJ143" s="28"/>
      <c r="TK143" s="28"/>
      <c r="TL143" s="28"/>
      <c r="TM143" s="28"/>
      <c r="TN143" s="28"/>
      <c r="TO143" s="28"/>
      <c r="TP143" s="28"/>
      <c r="TQ143" s="28"/>
      <c r="TR143" s="28"/>
      <c r="TS143" s="28"/>
      <c r="TT143" s="28"/>
      <c r="TU143" s="28"/>
      <c r="TV143" s="28"/>
      <c r="TW143" s="28"/>
      <c r="TX143" s="28"/>
      <c r="TY143" s="28"/>
      <c r="TZ143" s="28"/>
      <c r="UA143" s="28"/>
      <c r="UB143" s="28"/>
      <c r="UC143" s="28"/>
      <c r="UD143" s="28"/>
      <c r="UE143" s="28"/>
      <c r="UF143" s="28"/>
      <c r="UG143" s="28"/>
      <c r="UH143" s="28"/>
      <c r="UI143" s="28"/>
      <c r="UJ143" s="28"/>
      <c r="UK143" s="28"/>
      <c r="UL143" s="28"/>
      <c r="UM143" s="28"/>
      <c r="UN143" s="28"/>
      <c r="UO143" s="28"/>
      <c r="UP143" s="28"/>
      <c r="UQ143" s="28"/>
      <c r="UR143" s="28"/>
      <c r="US143" s="28"/>
      <c r="UT143" s="28"/>
      <c r="UU143" s="28"/>
      <c r="UV143" s="28"/>
      <c r="UW143" s="28"/>
      <c r="UX143" s="28"/>
      <c r="UY143" s="28"/>
      <c r="UZ143" s="28"/>
      <c r="VA143" s="28"/>
      <c r="VB143" s="28"/>
      <c r="VC143" s="28"/>
      <c r="VD143" s="28"/>
      <c r="VE143" s="28"/>
      <c r="VF143" s="28"/>
      <c r="VG143" s="28"/>
      <c r="VH143" s="28"/>
      <c r="VI143" s="28"/>
      <c r="VJ143" s="28"/>
      <c r="VK143" s="28"/>
      <c r="VL143" s="28"/>
      <c r="VM143" s="28"/>
      <c r="VN143" s="28"/>
      <c r="VO143" s="28"/>
      <c r="VP143" s="28"/>
      <c r="VQ143" s="28"/>
      <c r="VR143" s="28"/>
      <c r="VS143" s="28"/>
      <c r="VT143" s="28"/>
      <c r="VU143" s="28"/>
      <c r="VV143" s="28"/>
      <c r="VW143" s="28"/>
      <c r="VX143" s="28"/>
      <c r="VY143" s="28"/>
      <c r="VZ143" s="28"/>
      <c r="WA143" s="28"/>
      <c r="WB143" s="28"/>
      <c r="WC143" s="28"/>
      <c r="WD143" s="28"/>
      <c r="WE143" s="28"/>
      <c r="WF143" s="28"/>
      <c r="WG143" s="28"/>
      <c r="WH143" s="5"/>
      <c r="WI143" s="5"/>
      <c r="WJ143" s="5"/>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row>
    <row r="144" spans="1:909" x14ac:dyDescent="0.25">
      <c r="A144" s="29" t="s">
        <v>499</v>
      </c>
      <c r="B144" s="30">
        <f t="shared" si="13"/>
        <v>4474248.5199999996</v>
      </c>
      <c r="C144" s="30">
        <f t="shared" si="13"/>
        <v>4474248.5199999996</v>
      </c>
      <c r="D144" s="30">
        <f t="shared" si="13"/>
        <v>3312875.35</v>
      </c>
      <c r="E144" s="31">
        <f t="shared" si="14"/>
        <v>4335948.5199999996</v>
      </c>
      <c r="F144" s="31">
        <f t="shared" si="14"/>
        <v>4335948.5199999996</v>
      </c>
      <c r="G144" s="31">
        <f t="shared" si="14"/>
        <v>3229161.52</v>
      </c>
      <c r="H144" s="36">
        <v>3579900</v>
      </c>
      <c r="I144" s="36">
        <v>3579900</v>
      </c>
      <c r="J144" s="33">
        <v>2684925</v>
      </c>
      <c r="K144" s="124"/>
      <c r="L144" s="34"/>
      <c r="M144" s="34"/>
      <c r="N144" s="34"/>
      <c r="O144" s="124"/>
      <c r="P144" s="36">
        <v>756048.52</v>
      </c>
      <c r="Q144" s="36">
        <v>756048.52</v>
      </c>
      <c r="R144" s="60">
        <v>544236.52</v>
      </c>
      <c r="S144" s="124"/>
      <c r="T144" s="34"/>
      <c r="U144" s="34"/>
      <c r="V144" s="34"/>
      <c r="W144" s="124"/>
      <c r="X144" s="38">
        <f t="shared" si="15"/>
        <v>0</v>
      </c>
      <c r="Y144" s="38">
        <f t="shared" si="15"/>
        <v>0</v>
      </c>
      <c r="Z144" s="38">
        <f t="shared" si="15"/>
        <v>0</v>
      </c>
      <c r="AA144" s="32"/>
      <c r="AB144" s="33"/>
      <c r="AC144" s="33"/>
      <c r="AD144" s="124"/>
      <c r="AE144" s="34"/>
      <c r="AF144" s="33"/>
      <c r="AG144" s="33"/>
      <c r="AH144" s="124"/>
      <c r="AI144" s="33"/>
      <c r="AJ144" s="33"/>
      <c r="AK144" s="33"/>
      <c r="AL144" s="124"/>
      <c r="AM144" s="33"/>
      <c r="AN144" s="33"/>
      <c r="AO144" s="33"/>
      <c r="AP144" s="124"/>
      <c r="AQ144" s="34"/>
      <c r="AR144" s="34"/>
      <c r="AS144" s="34"/>
      <c r="AT144" s="124"/>
      <c r="AU144" s="33"/>
      <c r="AV144" s="33"/>
      <c r="AW144" s="33"/>
      <c r="AX144" s="124"/>
      <c r="AY144" s="34"/>
      <c r="AZ144" s="34"/>
      <c r="BA144" s="34"/>
      <c r="BB144" s="124"/>
      <c r="BC144" s="33"/>
      <c r="BD144" s="33"/>
      <c r="BE144" s="33"/>
      <c r="BF144" s="124"/>
      <c r="BG144" s="33"/>
      <c r="BH144" s="33"/>
      <c r="BI144" s="33"/>
      <c r="BJ144" s="124"/>
      <c r="BK144" s="34"/>
      <c r="BL144" s="34"/>
      <c r="BM144" s="34"/>
      <c r="BN144" s="124"/>
      <c r="BO144" s="33"/>
      <c r="BP144" s="33"/>
      <c r="BQ144" s="61"/>
      <c r="BR144" s="124"/>
      <c r="BS144" s="34"/>
      <c r="BT144" s="34"/>
      <c r="BU144" s="34"/>
      <c r="BV144" s="124"/>
      <c r="BW144" s="34"/>
      <c r="BX144" s="34"/>
      <c r="BY144" s="34"/>
      <c r="BZ144" s="124"/>
      <c r="CA144" s="34"/>
      <c r="CB144" s="34"/>
      <c r="CC144" s="34"/>
      <c r="CD144" s="124"/>
      <c r="CE144" s="33"/>
      <c r="CF144" s="33"/>
      <c r="CG144" s="33"/>
      <c r="CH144" s="124"/>
      <c r="CI144" s="33"/>
      <c r="CJ144" s="33"/>
      <c r="CK144" s="33"/>
      <c r="CL144" s="124"/>
      <c r="CM144" s="34"/>
      <c r="CN144" s="34"/>
      <c r="CO144" s="34"/>
      <c r="CP144" s="119"/>
      <c r="CQ144" s="34"/>
      <c r="CR144" s="34"/>
      <c r="CS144" s="34"/>
      <c r="CT144" s="119"/>
      <c r="CU144" s="34"/>
      <c r="CV144" s="33"/>
      <c r="CW144" s="33"/>
      <c r="CX144" s="124"/>
      <c r="CY144" s="41"/>
      <c r="CZ144" s="41"/>
      <c r="DA144" s="33"/>
      <c r="DB144" s="124"/>
      <c r="DC144" s="34"/>
      <c r="DD144" s="33"/>
      <c r="DE144" s="32"/>
      <c r="DF144" s="124"/>
      <c r="DG144" s="34"/>
      <c r="DH144" s="33"/>
      <c r="DI144" s="32"/>
      <c r="DJ144" s="124"/>
      <c r="DK144" s="34"/>
      <c r="DL144" s="33"/>
      <c r="DM144" s="32"/>
      <c r="DN144" s="124"/>
      <c r="DO144" s="33"/>
      <c r="DP144" s="33"/>
      <c r="DQ144" s="32"/>
      <c r="DR144" s="124"/>
      <c r="DS144" s="34"/>
      <c r="DT144" s="34"/>
      <c r="DU144" s="34"/>
      <c r="DV144" s="120"/>
      <c r="DW144" s="33"/>
      <c r="DX144" s="33"/>
      <c r="DY144" s="33"/>
      <c r="DZ144" s="124"/>
      <c r="EA144" s="33"/>
      <c r="EB144" s="33"/>
      <c r="EC144" s="33"/>
      <c r="ED144" s="124"/>
      <c r="EE144" s="33"/>
      <c r="EF144" s="33"/>
      <c r="EG144" s="33"/>
      <c r="EH144" s="124"/>
      <c r="EI144" s="32"/>
      <c r="EJ144" s="32"/>
      <c r="EK144" s="32"/>
      <c r="EL144" s="124"/>
      <c r="EM144" s="34"/>
      <c r="EN144" s="34"/>
      <c r="EO144" s="34"/>
      <c r="EP144" s="124"/>
      <c r="EQ144" s="34"/>
      <c r="ER144" s="34"/>
      <c r="ES144" s="34"/>
      <c r="ET144" s="120"/>
      <c r="EU144" s="33"/>
      <c r="EV144" s="33"/>
      <c r="EW144" s="33"/>
      <c r="EX144" s="124"/>
      <c r="EY144" s="34"/>
      <c r="EZ144" s="34"/>
      <c r="FA144" s="34"/>
      <c r="FB144" s="124"/>
      <c r="FC144" s="33"/>
      <c r="FD144" s="33"/>
      <c r="FE144" s="32"/>
      <c r="FF144" s="124"/>
      <c r="FG144" s="40"/>
      <c r="FH144" s="40"/>
      <c r="FI144" s="40"/>
      <c r="FJ144" s="124"/>
      <c r="FK144" s="40"/>
      <c r="FL144" s="40"/>
      <c r="FM144" s="40"/>
      <c r="FN144" s="124"/>
      <c r="FO144" s="33"/>
      <c r="FP144" s="33"/>
      <c r="FQ144" s="32"/>
      <c r="FR144" s="124"/>
      <c r="FS144" s="33"/>
      <c r="FT144" s="33"/>
      <c r="FU144" s="33"/>
      <c r="FV144" s="124"/>
      <c r="FW144" s="34"/>
      <c r="FX144" s="34"/>
      <c r="FY144" s="39"/>
      <c r="FZ144" s="124"/>
      <c r="GA144" s="33"/>
      <c r="GB144" s="33"/>
      <c r="GC144" s="32"/>
      <c r="GD144" s="124"/>
      <c r="GE144" s="32"/>
      <c r="GF144" s="32"/>
      <c r="GG144" s="32"/>
      <c r="GH144" s="124"/>
      <c r="GI144" s="32"/>
      <c r="GJ144" s="32"/>
      <c r="GK144" s="32"/>
      <c r="GL144" s="130"/>
      <c r="GM144" s="33"/>
      <c r="GN144" s="33"/>
      <c r="GO144" s="33"/>
      <c r="GP144" s="124"/>
      <c r="GQ144" s="40"/>
      <c r="GR144" s="37"/>
      <c r="GS144" s="32"/>
      <c r="GT144" s="124"/>
      <c r="GU144" s="45"/>
      <c r="GV144" s="46"/>
      <c r="GW144" s="32"/>
      <c r="GX144" s="130"/>
      <c r="GY144" s="33"/>
      <c r="GZ144" s="33"/>
      <c r="HA144" s="33"/>
      <c r="HB144" s="130"/>
      <c r="HC144" s="34"/>
      <c r="HD144" s="34"/>
      <c r="HE144" s="34"/>
      <c r="HF144" s="124"/>
      <c r="HG144" s="33"/>
      <c r="HH144" s="33"/>
      <c r="HI144" s="33"/>
      <c r="HJ144" s="124"/>
      <c r="HK144" s="33"/>
      <c r="HL144" s="33"/>
      <c r="HM144" s="32"/>
      <c r="HN144" s="124"/>
      <c r="HO144" s="32"/>
      <c r="HP144" s="32"/>
      <c r="HQ144" s="32"/>
      <c r="HR144" s="124"/>
      <c r="HS144" s="34"/>
      <c r="HT144" s="33"/>
      <c r="HU144" s="32"/>
      <c r="HV144" s="124"/>
      <c r="HW144" s="34"/>
      <c r="HX144" s="34"/>
      <c r="HY144" s="34"/>
      <c r="HZ144" s="124"/>
      <c r="IA144" s="34"/>
      <c r="IB144" s="34"/>
      <c r="IC144" s="34"/>
      <c r="ID144" s="119"/>
      <c r="IE144" s="34"/>
      <c r="IF144" s="32"/>
      <c r="IG144" s="32"/>
      <c r="IH144" s="124"/>
      <c r="II144" s="34"/>
      <c r="IJ144" s="33"/>
      <c r="IK144" s="33"/>
      <c r="IL144" s="124"/>
      <c r="IM144" s="33"/>
      <c r="IN144" s="33"/>
      <c r="IO144" s="33"/>
      <c r="IP144" s="124"/>
      <c r="IQ144" s="45"/>
      <c r="IR144" s="46"/>
      <c r="IS144" s="33"/>
      <c r="IT144" s="127"/>
      <c r="IU144" s="33"/>
      <c r="IV144" s="33"/>
      <c r="IW144" s="33"/>
      <c r="IX144" s="124"/>
      <c r="IY144" s="34"/>
      <c r="IZ144" s="33"/>
      <c r="JA144" s="33"/>
      <c r="JB144" s="127"/>
      <c r="JC144" s="34"/>
      <c r="JD144" s="34"/>
      <c r="JE144" s="34"/>
      <c r="JF144" s="124"/>
      <c r="JG144" s="34"/>
      <c r="JH144" s="34"/>
      <c r="JI144" s="33"/>
      <c r="JJ144" s="127"/>
      <c r="JK144" s="34"/>
      <c r="JL144" s="34"/>
      <c r="JM144" s="34"/>
      <c r="JN144" s="127"/>
      <c r="JO144" s="34"/>
      <c r="JP144" s="34"/>
      <c r="JQ144" s="34"/>
      <c r="JR144" s="119"/>
      <c r="JS144" s="33"/>
      <c r="JT144" s="33"/>
      <c r="JU144" s="33"/>
      <c r="JV144" s="127"/>
      <c r="JW144" s="34"/>
      <c r="JX144" s="33"/>
      <c r="JY144" s="33"/>
      <c r="JZ144" s="127"/>
      <c r="KA144" s="34"/>
      <c r="KB144" s="32"/>
      <c r="KC144" s="32"/>
      <c r="KD144" s="127"/>
      <c r="KE144" s="50"/>
      <c r="KF144" s="50"/>
      <c r="KG144" s="50"/>
      <c r="KH144" s="127"/>
      <c r="KI144" s="34"/>
      <c r="KJ144" s="34"/>
      <c r="KK144" s="34"/>
      <c r="KL144" s="127"/>
      <c r="KM144" s="34"/>
      <c r="KN144" s="36"/>
      <c r="KO144" s="32"/>
      <c r="KP144" s="127"/>
      <c r="KQ144" s="50"/>
      <c r="KR144" s="50"/>
      <c r="KS144" s="50"/>
      <c r="KT144" s="127"/>
      <c r="KU144" s="50"/>
      <c r="KV144" s="50"/>
      <c r="KW144" s="50"/>
      <c r="KX144" s="127"/>
      <c r="KY144" s="34"/>
      <c r="KZ144" s="34"/>
      <c r="LA144" s="33"/>
      <c r="LB144" s="127"/>
      <c r="LC144" s="34"/>
      <c r="LD144" s="39"/>
      <c r="LE144" s="34"/>
      <c r="LF144" s="127"/>
      <c r="LG144" s="34"/>
      <c r="LH144" s="34"/>
      <c r="LI144" s="33"/>
      <c r="LJ144" s="127"/>
      <c r="LK144" s="34"/>
      <c r="LL144" s="33"/>
      <c r="LM144" s="32"/>
      <c r="LN144" s="127"/>
      <c r="LO144" s="34"/>
      <c r="LP144" s="33"/>
      <c r="LQ144" s="33"/>
      <c r="LR144" s="127"/>
      <c r="LS144" s="50"/>
      <c r="LT144" s="50"/>
      <c r="LU144" s="50"/>
      <c r="LV144" s="127"/>
      <c r="LW144" s="50"/>
      <c r="LX144" s="50"/>
      <c r="LY144" s="50"/>
      <c r="LZ144" s="127"/>
      <c r="MA144" s="34"/>
      <c r="MB144" s="34"/>
      <c r="MC144" s="34"/>
      <c r="MD144" s="127"/>
      <c r="ME144" s="40"/>
      <c r="MF144" s="50"/>
      <c r="MG144" s="50"/>
      <c r="MH144" s="127"/>
      <c r="MI144" s="40"/>
      <c r="MJ144" s="50"/>
      <c r="MK144" s="50"/>
      <c r="ML144" s="127"/>
      <c r="MM144" s="34"/>
      <c r="MN144" s="34"/>
      <c r="MO144" s="34"/>
      <c r="MP144" s="127"/>
      <c r="MQ144" s="33"/>
      <c r="MR144" s="33"/>
      <c r="MS144" s="33"/>
      <c r="MT144" s="127"/>
      <c r="MU144" s="34"/>
      <c r="MV144" s="34"/>
      <c r="MW144" s="34"/>
      <c r="MX144" s="124"/>
      <c r="MY144" s="34"/>
      <c r="MZ144" s="33"/>
      <c r="NA144" s="33"/>
      <c r="NB144" s="124"/>
      <c r="NC144" s="52">
        <f t="shared" si="16"/>
        <v>138300</v>
      </c>
      <c r="ND144" s="52">
        <f t="shared" si="16"/>
        <v>138300</v>
      </c>
      <c r="NE144" s="52">
        <f t="shared" si="16"/>
        <v>83713.83</v>
      </c>
      <c r="NF144" s="53"/>
      <c r="NG144" s="33"/>
      <c r="NH144" s="33"/>
      <c r="NI144" s="127"/>
      <c r="NJ144" s="34"/>
      <c r="NK144" s="33"/>
      <c r="NL144" s="33"/>
      <c r="NM144" s="127"/>
      <c r="NN144" s="33"/>
      <c r="NO144" s="33"/>
      <c r="NP144" s="33"/>
      <c r="NQ144" s="127"/>
      <c r="NR144" s="34"/>
      <c r="NS144" s="34"/>
      <c r="NT144" s="34"/>
      <c r="NU144" s="127"/>
      <c r="NV144" s="34"/>
      <c r="NW144" s="33"/>
      <c r="NX144" s="33"/>
      <c r="NY144" s="127"/>
      <c r="NZ144" s="34"/>
      <c r="OA144" s="34"/>
      <c r="OB144" s="33"/>
      <c r="OC144" s="127"/>
      <c r="OD144" s="34"/>
      <c r="OE144" s="34"/>
      <c r="OF144" s="33"/>
      <c r="OG144" s="127"/>
      <c r="OH144" s="34"/>
      <c r="OI144" s="34"/>
      <c r="OJ144" s="33"/>
      <c r="OK144" s="127"/>
      <c r="OL144" s="34"/>
      <c r="OM144" s="34"/>
      <c r="ON144" s="32"/>
      <c r="OO144" s="127"/>
      <c r="OP144" s="34"/>
      <c r="OQ144" s="34"/>
      <c r="OR144" s="34"/>
      <c r="OS144" s="127"/>
      <c r="OT144" s="34"/>
      <c r="OU144" s="34"/>
      <c r="OV144" s="32"/>
      <c r="OW144" s="127"/>
      <c r="OX144" s="34"/>
      <c r="OY144" s="34"/>
      <c r="OZ144" s="33"/>
      <c r="PA144" s="127"/>
      <c r="PB144" s="34"/>
      <c r="PC144" s="34"/>
      <c r="PD144" s="33"/>
      <c r="PE144" s="127"/>
      <c r="PF144" s="34"/>
      <c r="PG144" s="34"/>
      <c r="PH144" s="33"/>
      <c r="PI144" s="127"/>
      <c r="PJ144" s="34"/>
      <c r="PK144" s="33"/>
      <c r="PL144" s="32"/>
      <c r="PM144" s="127"/>
      <c r="PN144" s="34"/>
      <c r="PO144" s="33"/>
      <c r="PP144" s="33"/>
      <c r="PQ144" s="127"/>
      <c r="PR144" s="34">
        <v>138300</v>
      </c>
      <c r="PS144" s="34">
        <v>138300</v>
      </c>
      <c r="PT144" s="34">
        <v>83713.83</v>
      </c>
      <c r="PU144" s="127"/>
      <c r="PV144" s="34"/>
      <c r="PW144" s="34"/>
      <c r="PX144" s="33"/>
      <c r="PY144" s="124"/>
      <c r="PZ144" s="55">
        <f t="shared" si="17"/>
        <v>0</v>
      </c>
      <c r="QA144" s="55">
        <f t="shared" si="17"/>
        <v>0</v>
      </c>
      <c r="QB144" s="55">
        <f t="shared" si="17"/>
        <v>0</v>
      </c>
      <c r="QC144" s="53"/>
      <c r="QD144" s="53"/>
      <c r="QE144" s="32"/>
      <c r="QF144" s="127"/>
      <c r="QG144" s="34"/>
      <c r="QH144" s="34"/>
      <c r="QI144" s="34"/>
      <c r="QJ144" s="124"/>
      <c r="QK144" s="56"/>
      <c r="QL144" s="63"/>
      <c r="QM144" s="32"/>
      <c r="QN144" s="127"/>
      <c r="QO144" s="50"/>
      <c r="QP144" s="50"/>
      <c r="QQ144" s="50"/>
      <c r="QR144" s="120"/>
      <c r="QS144" s="34"/>
      <c r="QT144" s="34"/>
      <c r="QU144" s="34"/>
      <c r="QV144" s="124"/>
      <c r="QW144" s="34"/>
      <c r="QX144" s="34"/>
      <c r="QY144" s="32"/>
      <c r="QZ144" s="124"/>
      <c r="RA144" s="53"/>
      <c r="RB144" s="53"/>
      <c r="RC144" s="53"/>
      <c r="RD144" s="120"/>
      <c r="RE144" s="40"/>
      <c r="RF144" s="40"/>
      <c r="RG144" s="40"/>
      <c r="RH144" s="120"/>
      <c r="RI144" s="40"/>
      <c r="RJ144" s="40"/>
      <c r="RK144" s="40"/>
      <c r="RL144" s="120"/>
      <c r="RM144" s="40"/>
      <c r="RN144" s="33"/>
      <c r="RO144" s="32"/>
      <c r="RP144" s="124"/>
      <c r="RQ144" s="34"/>
      <c r="RR144" s="34"/>
      <c r="RS144" s="32"/>
      <c r="RT144" s="124"/>
      <c r="RU144" s="40"/>
      <c r="RV144" s="40"/>
      <c r="RW144" s="40"/>
      <c r="RX144" s="120"/>
      <c r="RY144" s="40"/>
      <c r="RZ144" s="40"/>
      <c r="SA144" s="32"/>
      <c r="SB144" s="124"/>
      <c r="SC144" s="40"/>
      <c r="SD144" s="40"/>
      <c r="SE144" s="32"/>
      <c r="SF144" s="124"/>
      <c r="SG144" s="40"/>
      <c r="SH144" s="40"/>
      <c r="SI144" s="32"/>
      <c r="SJ144" s="119"/>
      <c r="SK144" s="58"/>
      <c r="SL144" s="58"/>
      <c r="SM144" s="58"/>
      <c r="SN144" s="59"/>
      <c r="SO144" s="59"/>
      <c r="SP144" s="58"/>
      <c r="SQ144" s="58"/>
      <c r="SR144" s="58"/>
      <c r="SS144" s="58"/>
      <c r="ST144" s="58"/>
      <c r="SU144" s="58"/>
      <c r="SV144" s="58"/>
      <c r="SW144" s="58"/>
      <c r="SX144" s="58"/>
      <c r="SY144" s="58"/>
      <c r="SZ144" s="58"/>
      <c r="TA144" s="58"/>
      <c r="TB144" s="58"/>
      <c r="TC144" s="58"/>
      <c r="TD144" s="59"/>
      <c r="TE144" s="28"/>
      <c r="TF144" s="28"/>
      <c r="TG144" s="28"/>
      <c r="TH144" s="28"/>
      <c r="TI144" s="28"/>
      <c r="TJ144" s="28"/>
      <c r="TK144" s="28"/>
      <c r="TL144" s="28"/>
      <c r="TM144" s="28"/>
      <c r="TN144" s="28"/>
      <c r="TO144" s="28"/>
      <c r="TP144" s="28"/>
      <c r="TQ144" s="28"/>
      <c r="TR144" s="28"/>
      <c r="TS144" s="28"/>
      <c r="TT144" s="28"/>
      <c r="TU144" s="28"/>
      <c r="TV144" s="28"/>
      <c r="TW144" s="28"/>
      <c r="TX144" s="28"/>
      <c r="TY144" s="28"/>
      <c r="TZ144" s="28"/>
      <c r="UA144" s="28"/>
      <c r="UB144" s="28"/>
      <c r="UC144" s="28"/>
      <c r="UD144" s="28"/>
      <c r="UE144" s="28"/>
      <c r="UF144" s="28"/>
      <c r="UG144" s="28"/>
      <c r="UH144" s="28"/>
      <c r="UI144" s="28"/>
      <c r="UJ144" s="28"/>
      <c r="UK144" s="28"/>
      <c r="UL144" s="28"/>
      <c r="UM144" s="28"/>
      <c r="UN144" s="28"/>
      <c r="UO144" s="28"/>
      <c r="UP144" s="28"/>
      <c r="UQ144" s="28"/>
      <c r="UR144" s="28"/>
      <c r="US144" s="28"/>
      <c r="UT144" s="28"/>
      <c r="UU144" s="28"/>
      <c r="UV144" s="28"/>
      <c r="UW144" s="28"/>
      <c r="UX144" s="28"/>
      <c r="UY144" s="28"/>
      <c r="UZ144" s="28"/>
      <c r="VA144" s="28"/>
      <c r="VB144" s="28"/>
      <c r="VC144" s="28"/>
      <c r="VD144" s="28"/>
      <c r="VE144" s="28"/>
      <c r="VF144" s="28"/>
      <c r="VG144" s="28"/>
      <c r="VH144" s="28"/>
      <c r="VI144" s="28"/>
      <c r="VJ144" s="28"/>
      <c r="VK144" s="28"/>
      <c r="VL144" s="28"/>
      <c r="VM144" s="28"/>
      <c r="VN144" s="28"/>
      <c r="VO144" s="28"/>
      <c r="VP144" s="28"/>
      <c r="VQ144" s="28"/>
      <c r="VR144" s="28"/>
      <c r="VS144" s="28"/>
      <c r="VT144" s="28"/>
      <c r="VU144" s="28"/>
      <c r="VV144" s="28"/>
      <c r="VW144" s="28"/>
      <c r="VX144" s="28"/>
      <c r="VY144" s="28"/>
      <c r="VZ144" s="28"/>
      <c r="WA144" s="28"/>
      <c r="WB144" s="28"/>
      <c r="WC144" s="28"/>
      <c r="WD144" s="28"/>
      <c r="WE144" s="28"/>
      <c r="WF144" s="28"/>
      <c r="WG144" s="28"/>
      <c r="WH144" s="5"/>
      <c r="WI144" s="5"/>
      <c r="WJ144" s="5"/>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row>
    <row r="145" spans="1:909" x14ac:dyDescent="0.25">
      <c r="A145" s="29" t="s">
        <v>500</v>
      </c>
      <c r="B145" s="30">
        <f t="shared" si="13"/>
        <v>25379255.539999999</v>
      </c>
      <c r="C145" s="30">
        <f t="shared" si="13"/>
        <v>25379255.539999999</v>
      </c>
      <c r="D145" s="30">
        <f t="shared" si="13"/>
        <v>15187234.440000001</v>
      </c>
      <c r="E145" s="31">
        <f t="shared" si="14"/>
        <v>16463398.01</v>
      </c>
      <c r="F145" s="31">
        <f t="shared" si="14"/>
        <v>16463398.01</v>
      </c>
      <c r="G145" s="31">
        <f t="shared" si="14"/>
        <v>12282328.01</v>
      </c>
      <c r="H145" s="36">
        <v>14586700</v>
      </c>
      <c r="I145" s="36">
        <v>14586700</v>
      </c>
      <c r="J145" s="33">
        <v>10940026</v>
      </c>
      <c r="K145" s="124"/>
      <c r="L145" s="34"/>
      <c r="M145" s="34"/>
      <c r="N145" s="34"/>
      <c r="O145" s="124"/>
      <c r="P145" s="36">
        <v>1876698.01</v>
      </c>
      <c r="Q145" s="36">
        <v>1876698.01</v>
      </c>
      <c r="R145" s="60">
        <v>1342302.01</v>
      </c>
      <c r="S145" s="124"/>
      <c r="T145" s="34"/>
      <c r="U145" s="34"/>
      <c r="V145" s="34"/>
      <c r="W145" s="124"/>
      <c r="X145" s="38">
        <f t="shared" si="15"/>
        <v>8570107.5300000012</v>
      </c>
      <c r="Y145" s="38">
        <f t="shared" si="15"/>
        <v>8570107.5300000012</v>
      </c>
      <c r="Z145" s="38">
        <f t="shared" si="15"/>
        <v>2779993.1100000003</v>
      </c>
      <c r="AA145" s="32"/>
      <c r="AB145" s="33"/>
      <c r="AC145" s="33"/>
      <c r="AD145" s="124"/>
      <c r="AE145" s="34"/>
      <c r="AF145" s="33"/>
      <c r="AG145" s="33"/>
      <c r="AH145" s="124"/>
      <c r="AI145" s="33"/>
      <c r="AJ145" s="33"/>
      <c r="AK145" s="33"/>
      <c r="AL145" s="124"/>
      <c r="AM145" s="33"/>
      <c r="AN145" s="33"/>
      <c r="AO145" s="33"/>
      <c r="AP145" s="124"/>
      <c r="AQ145" s="34"/>
      <c r="AR145" s="34"/>
      <c r="AS145" s="34"/>
      <c r="AT145" s="124"/>
      <c r="AU145" s="33"/>
      <c r="AV145" s="33"/>
      <c r="AW145" s="33"/>
      <c r="AX145" s="124"/>
      <c r="AY145" s="34"/>
      <c r="AZ145" s="34"/>
      <c r="BA145" s="34"/>
      <c r="BB145" s="124"/>
      <c r="BC145" s="33"/>
      <c r="BD145" s="33"/>
      <c r="BE145" s="33"/>
      <c r="BF145" s="124"/>
      <c r="BG145" s="33"/>
      <c r="BH145" s="33"/>
      <c r="BI145" s="33"/>
      <c r="BJ145" s="124"/>
      <c r="BK145" s="34"/>
      <c r="BL145" s="34"/>
      <c r="BM145" s="34"/>
      <c r="BN145" s="124"/>
      <c r="BO145" s="33"/>
      <c r="BP145" s="33"/>
      <c r="BQ145" s="61"/>
      <c r="BR145" s="124"/>
      <c r="BS145" s="34"/>
      <c r="BT145" s="34"/>
      <c r="BU145" s="34"/>
      <c r="BV145" s="124"/>
      <c r="BW145" s="34"/>
      <c r="BX145" s="34"/>
      <c r="BY145" s="34"/>
      <c r="BZ145" s="124"/>
      <c r="CA145" s="34"/>
      <c r="CB145" s="34"/>
      <c r="CC145" s="34"/>
      <c r="CD145" s="124"/>
      <c r="CE145" s="33"/>
      <c r="CF145" s="33"/>
      <c r="CG145" s="33"/>
      <c r="CH145" s="124"/>
      <c r="CI145" s="33"/>
      <c r="CJ145" s="33"/>
      <c r="CK145" s="33"/>
      <c r="CL145" s="124"/>
      <c r="CM145" s="34"/>
      <c r="CN145" s="34"/>
      <c r="CO145" s="34"/>
      <c r="CP145" s="119"/>
      <c r="CQ145" s="34"/>
      <c r="CR145" s="34"/>
      <c r="CS145" s="34"/>
      <c r="CT145" s="119"/>
      <c r="CU145" s="34"/>
      <c r="CV145" s="33"/>
      <c r="CW145" s="33"/>
      <c r="CX145" s="124"/>
      <c r="CY145" s="41"/>
      <c r="CZ145" s="41"/>
      <c r="DA145" s="33"/>
      <c r="DB145" s="124"/>
      <c r="DC145" s="34"/>
      <c r="DD145" s="33"/>
      <c r="DE145" s="32"/>
      <c r="DF145" s="124"/>
      <c r="DG145" s="34"/>
      <c r="DH145" s="33"/>
      <c r="DI145" s="32"/>
      <c r="DJ145" s="124"/>
      <c r="DK145" s="34"/>
      <c r="DL145" s="33"/>
      <c r="DM145" s="32"/>
      <c r="DN145" s="124"/>
      <c r="DO145" s="33"/>
      <c r="DP145" s="33"/>
      <c r="DQ145" s="32"/>
      <c r="DR145" s="124"/>
      <c r="DS145" s="34"/>
      <c r="DT145" s="34"/>
      <c r="DU145" s="34"/>
      <c r="DV145" s="120"/>
      <c r="DW145" s="33"/>
      <c r="DX145" s="33"/>
      <c r="DY145" s="33"/>
      <c r="DZ145" s="124"/>
      <c r="EA145" s="33"/>
      <c r="EB145" s="33"/>
      <c r="EC145" s="33"/>
      <c r="ED145" s="124"/>
      <c r="EE145" s="33"/>
      <c r="EF145" s="33"/>
      <c r="EG145" s="33"/>
      <c r="EH145" s="124"/>
      <c r="EI145" s="32"/>
      <c r="EJ145" s="32"/>
      <c r="EK145" s="32"/>
      <c r="EL145" s="124"/>
      <c r="EM145" s="34"/>
      <c r="EN145" s="34"/>
      <c r="EO145" s="34"/>
      <c r="EP145" s="124"/>
      <c r="EQ145" s="34"/>
      <c r="ER145" s="34"/>
      <c r="ES145" s="34"/>
      <c r="ET145" s="120"/>
      <c r="EU145" s="33">
        <v>3000000</v>
      </c>
      <c r="EV145" s="33">
        <v>3000000</v>
      </c>
      <c r="EW145" s="33">
        <v>0</v>
      </c>
      <c r="EX145" s="124"/>
      <c r="EY145" s="34"/>
      <c r="EZ145" s="34"/>
      <c r="FA145" s="34"/>
      <c r="FB145" s="124"/>
      <c r="FC145" s="33"/>
      <c r="FD145" s="33"/>
      <c r="FE145" s="32"/>
      <c r="FF145" s="124"/>
      <c r="FG145" s="40"/>
      <c r="FH145" s="40"/>
      <c r="FI145" s="40"/>
      <c r="FJ145" s="124"/>
      <c r="FK145" s="40"/>
      <c r="FL145" s="40"/>
      <c r="FM145" s="40"/>
      <c r="FN145" s="124"/>
      <c r="FO145" s="33"/>
      <c r="FP145" s="33"/>
      <c r="FQ145" s="32"/>
      <c r="FR145" s="124"/>
      <c r="FS145" s="33"/>
      <c r="FT145" s="33"/>
      <c r="FU145" s="33"/>
      <c r="FV145" s="124"/>
      <c r="FW145" s="34"/>
      <c r="FX145" s="34"/>
      <c r="FY145" s="39"/>
      <c r="FZ145" s="124"/>
      <c r="GA145" s="33"/>
      <c r="GB145" s="33"/>
      <c r="GC145" s="32"/>
      <c r="GD145" s="124"/>
      <c r="GE145" s="32"/>
      <c r="GF145" s="32"/>
      <c r="GG145" s="32"/>
      <c r="GH145" s="124"/>
      <c r="GI145" s="32"/>
      <c r="GJ145" s="32"/>
      <c r="GK145" s="32"/>
      <c r="GL145" s="130"/>
      <c r="GM145" s="33">
        <v>5116344.08</v>
      </c>
      <c r="GN145" s="33">
        <v>5116344.08</v>
      </c>
      <c r="GO145" s="33">
        <v>2326229.66</v>
      </c>
      <c r="GP145" s="124"/>
      <c r="GQ145" s="40"/>
      <c r="GR145" s="37"/>
      <c r="GS145" s="32"/>
      <c r="GT145" s="124"/>
      <c r="GU145" s="45"/>
      <c r="GV145" s="46"/>
      <c r="GW145" s="32"/>
      <c r="GX145" s="130"/>
      <c r="GY145" s="33"/>
      <c r="GZ145" s="33"/>
      <c r="HA145" s="33"/>
      <c r="HB145" s="130"/>
      <c r="HC145" s="34">
        <v>53763.45</v>
      </c>
      <c r="HD145" s="34">
        <v>53763.45</v>
      </c>
      <c r="HE145" s="34">
        <v>53763.45</v>
      </c>
      <c r="HF145" s="124"/>
      <c r="HG145" s="33"/>
      <c r="HH145" s="33"/>
      <c r="HI145" s="33"/>
      <c r="HJ145" s="124"/>
      <c r="HK145" s="33"/>
      <c r="HL145" s="33"/>
      <c r="HM145" s="32"/>
      <c r="HN145" s="124"/>
      <c r="HO145" s="32">
        <v>400000</v>
      </c>
      <c r="HP145" s="32">
        <v>400000</v>
      </c>
      <c r="HQ145" s="32">
        <v>400000</v>
      </c>
      <c r="HR145" s="124"/>
      <c r="HS145" s="34"/>
      <c r="HT145" s="33"/>
      <c r="HU145" s="32"/>
      <c r="HV145" s="124"/>
      <c r="HW145" s="34"/>
      <c r="HX145" s="34"/>
      <c r="HY145" s="34"/>
      <c r="HZ145" s="124"/>
      <c r="IA145" s="34"/>
      <c r="IB145" s="34"/>
      <c r="IC145" s="34"/>
      <c r="ID145" s="119"/>
      <c r="IE145" s="34"/>
      <c r="IF145" s="32"/>
      <c r="IG145" s="32"/>
      <c r="IH145" s="124"/>
      <c r="II145" s="34"/>
      <c r="IJ145" s="33"/>
      <c r="IK145" s="33"/>
      <c r="IL145" s="124"/>
      <c r="IM145" s="33"/>
      <c r="IN145" s="33"/>
      <c r="IO145" s="33"/>
      <c r="IP145" s="124"/>
      <c r="IQ145" s="45"/>
      <c r="IR145" s="46"/>
      <c r="IS145" s="33"/>
      <c r="IT145" s="127"/>
      <c r="IU145" s="33"/>
      <c r="IV145" s="33"/>
      <c r="IW145" s="33"/>
      <c r="IX145" s="124"/>
      <c r="IY145" s="34"/>
      <c r="IZ145" s="33"/>
      <c r="JA145" s="33"/>
      <c r="JB145" s="127"/>
      <c r="JC145" s="34"/>
      <c r="JD145" s="34"/>
      <c r="JE145" s="34"/>
      <c r="JF145" s="124"/>
      <c r="JG145" s="34"/>
      <c r="JH145" s="34"/>
      <c r="JI145" s="33"/>
      <c r="JJ145" s="127"/>
      <c r="JK145" s="34"/>
      <c r="JL145" s="34"/>
      <c r="JM145" s="34"/>
      <c r="JN145" s="127"/>
      <c r="JO145" s="34"/>
      <c r="JP145" s="34"/>
      <c r="JQ145" s="34"/>
      <c r="JR145" s="119"/>
      <c r="JS145" s="33"/>
      <c r="JT145" s="33"/>
      <c r="JU145" s="33"/>
      <c r="JV145" s="127"/>
      <c r="JW145" s="34"/>
      <c r="JX145" s="33"/>
      <c r="JY145" s="33"/>
      <c r="JZ145" s="127"/>
      <c r="KA145" s="34"/>
      <c r="KB145" s="32"/>
      <c r="KC145" s="32"/>
      <c r="KD145" s="127"/>
      <c r="KE145" s="50"/>
      <c r="KF145" s="50"/>
      <c r="KG145" s="50"/>
      <c r="KH145" s="127"/>
      <c r="KI145" s="34"/>
      <c r="KJ145" s="34"/>
      <c r="KK145" s="34"/>
      <c r="KL145" s="127"/>
      <c r="KM145" s="34"/>
      <c r="KN145" s="36"/>
      <c r="KO145" s="32"/>
      <c r="KP145" s="127"/>
      <c r="KQ145" s="50"/>
      <c r="KR145" s="50"/>
      <c r="KS145" s="50"/>
      <c r="KT145" s="127"/>
      <c r="KU145" s="50"/>
      <c r="KV145" s="50"/>
      <c r="KW145" s="50"/>
      <c r="KX145" s="127"/>
      <c r="KY145" s="34"/>
      <c r="KZ145" s="34"/>
      <c r="LA145" s="33"/>
      <c r="LB145" s="127"/>
      <c r="LC145" s="34"/>
      <c r="LD145" s="39"/>
      <c r="LE145" s="34"/>
      <c r="LF145" s="127"/>
      <c r="LG145" s="34"/>
      <c r="LH145" s="34"/>
      <c r="LI145" s="33"/>
      <c r="LJ145" s="127"/>
      <c r="LK145" s="34"/>
      <c r="LL145" s="33"/>
      <c r="LM145" s="32"/>
      <c r="LN145" s="127"/>
      <c r="LO145" s="34"/>
      <c r="LP145" s="33"/>
      <c r="LQ145" s="33"/>
      <c r="LR145" s="127"/>
      <c r="LS145" s="50"/>
      <c r="LT145" s="50"/>
      <c r="LU145" s="50"/>
      <c r="LV145" s="127"/>
      <c r="LW145" s="50"/>
      <c r="LX145" s="50"/>
      <c r="LY145" s="50"/>
      <c r="LZ145" s="127"/>
      <c r="MA145" s="34"/>
      <c r="MB145" s="34"/>
      <c r="MC145" s="34"/>
      <c r="MD145" s="127"/>
      <c r="ME145" s="40"/>
      <c r="MF145" s="50"/>
      <c r="MG145" s="50"/>
      <c r="MH145" s="127"/>
      <c r="MI145" s="40"/>
      <c r="MJ145" s="50"/>
      <c r="MK145" s="50"/>
      <c r="ML145" s="127"/>
      <c r="MM145" s="34"/>
      <c r="MN145" s="34"/>
      <c r="MO145" s="34"/>
      <c r="MP145" s="127"/>
      <c r="MQ145" s="33"/>
      <c r="MR145" s="33"/>
      <c r="MS145" s="33"/>
      <c r="MT145" s="127"/>
      <c r="MU145" s="34"/>
      <c r="MV145" s="34"/>
      <c r="MW145" s="34"/>
      <c r="MX145" s="124"/>
      <c r="MY145" s="34"/>
      <c r="MZ145" s="33"/>
      <c r="NA145" s="33"/>
      <c r="NB145" s="124"/>
      <c r="NC145" s="52">
        <f t="shared" si="16"/>
        <v>345750</v>
      </c>
      <c r="ND145" s="52">
        <f t="shared" si="16"/>
        <v>345750</v>
      </c>
      <c r="NE145" s="52">
        <f t="shared" si="16"/>
        <v>124913.32</v>
      </c>
      <c r="NF145" s="53"/>
      <c r="NG145" s="33"/>
      <c r="NH145" s="33"/>
      <c r="NI145" s="127"/>
      <c r="NJ145" s="34"/>
      <c r="NK145" s="33"/>
      <c r="NL145" s="33"/>
      <c r="NM145" s="127"/>
      <c r="NN145" s="33"/>
      <c r="NO145" s="33"/>
      <c r="NP145" s="33"/>
      <c r="NQ145" s="127"/>
      <c r="NR145" s="34"/>
      <c r="NS145" s="34"/>
      <c r="NT145" s="34"/>
      <c r="NU145" s="127"/>
      <c r="NV145" s="34"/>
      <c r="NW145" s="33"/>
      <c r="NX145" s="33"/>
      <c r="NY145" s="127"/>
      <c r="NZ145" s="34"/>
      <c r="OA145" s="34"/>
      <c r="OB145" s="33"/>
      <c r="OC145" s="127"/>
      <c r="OD145" s="34"/>
      <c r="OE145" s="34"/>
      <c r="OF145" s="33"/>
      <c r="OG145" s="127"/>
      <c r="OH145" s="34"/>
      <c r="OI145" s="34"/>
      <c r="OJ145" s="33"/>
      <c r="OK145" s="127"/>
      <c r="OL145" s="34"/>
      <c r="OM145" s="34"/>
      <c r="ON145" s="32"/>
      <c r="OO145" s="127"/>
      <c r="OP145" s="34"/>
      <c r="OQ145" s="34"/>
      <c r="OR145" s="34"/>
      <c r="OS145" s="127"/>
      <c r="OT145" s="34"/>
      <c r="OU145" s="34"/>
      <c r="OV145" s="32"/>
      <c r="OW145" s="127"/>
      <c r="OX145" s="34"/>
      <c r="OY145" s="34"/>
      <c r="OZ145" s="33"/>
      <c r="PA145" s="127"/>
      <c r="PB145" s="34"/>
      <c r="PC145" s="34"/>
      <c r="PD145" s="33"/>
      <c r="PE145" s="127"/>
      <c r="PF145" s="34"/>
      <c r="PG145" s="34"/>
      <c r="PH145" s="33"/>
      <c r="PI145" s="127"/>
      <c r="PJ145" s="34"/>
      <c r="PK145" s="33"/>
      <c r="PL145" s="32"/>
      <c r="PM145" s="127"/>
      <c r="PN145" s="34"/>
      <c r="PO145" s="33"/>
      <c r="PP145" s="33"/>
      <c r="PQ145" s="127"/>
      <c r="PR145" s="34">
        <v>345750</v>
      </c>
      <c r="PS145" s="34">
        <v>345750</v>
      </c>
      <c r="PT145" s="34">
        <v>124913.32</v>
      </c>
      <c r="PU145" s="127"/>
      <c r="PV145" s="34"/>
      <c r="PW145" s="34"/>
      <c r="PX145" s="33"/>
      <c r="PY145" s="124"/>
      <c r="PZ145" s="55">
        <f t="shared" si="17"/>
        <v>0</v>
      </c>
      <c r="QA145" s="55">
        <f t="shared" si="17"/>
        <v>0</v>
      </c>
      <c r="QB145" s="55">
        <f t="shared" si="17"/>
        <v>0</v>
      </c>
      <c r="QC145" s="53"/>
      <c r="QD145" s="53"/>
      <c r="QE145" s="32"/>
      <c r="QF145" s="127"/>
      <c r="QG145" s="34"/>
      <c r="QH145" s="34"/>
      <c r="QI145" s="34"/>
      <c r="QJ145" s="124"/>
      <c r="QK145" s="56"/>
      <c r="QL145" s="63"/>
      <c r="QM145" s="32"/>
      <c r="QN145" s="127"/>
      <c r="QO145" s="50"/>
      <c r="QP145" s="50"/>
      <c r="QQ145" s="50"/>
      <c r="QR145" s="120"/>
      <c r="QS145" s="34"/>
      <c r="QT145" s="34"/>
      <c r="QU145" s="34"/>
      <c r="QV145" s="124"/>
      <c r="QW145" s="34"/>
      <c r="QX145" s="34"/>
      <c r="QY145" s="32"/>
      <c r="QZ145" s="124"/>
      <c r="RA145" s="53"/>
      <c r="RB145" s="53"/>
      <c r="RC145" s="53"/>
      <c r="RD145" s="120"/>
      <c r="RE145" s="40"/>
      <c r="RF145" s="40"/>
      <c r="RG145" s="40"/>
      <c r="RH145" s="120"/>
      <c r="RI145" s="40"/>
      <c r="RJ145" s="40"/>
      <c r="RK145" s="40"/>
      <c r="RL145" s="120"/>
      <c r="RM145" s="40"/>
      <c r="RN145" s="33"/>
      <c r="RO145" s="32"/>
      <c r="RP145" s="124"/>
      <c r="RQ145" s="34"/>
      <c r="RR145" s="34"/>
      <c r="RS145" s="32"/>
      <c r="RT145" s="124"/>
      <c r="RU145" s="40"/>
      <c r="RV145" s="40"/>
      <c r="RW145" s="40"/>
      <c r="RX145" s="120"/>
      <c r="RY145" s="40"/>
      <c r="RZ145" s="40"/>
      <c r="SA145" s="32"/>
      <c r="SB145" s="124"/>
      <c r="SC145" s="40"/>
      <c r="SD145" s="40"/>
      <c r="SE145" s="32"/>
      <c r="SF145" s="124"/>
      <c r="SG145" s="40"/>
      <c r="SH145" s="40"/>
      <c r="SI145" s="32"/>
      <c r="SJ145" s="119"/>
      <c r="SK145" s="58"/>
      <c r="SL145" s="58"/>
      <c r="SM145" s="58"/>
      <c r="SN145" s="59"/>
      <c r="SO145" s="59"/>
      <c r="SP145" s="58"/>
      <c r="SQ145" s="58"/>
      <c r="SR145" s="58"/>
      <c r="SS145" s="58"/>
      <c r="ST145" s="58"/>
      <c r="SU145" s="58"/>
      <c r="SV145" s="58"/>
      <c r="SW145" s="58"/>
      <c r="SX145" s="58"/>
      <c r="SY145" s="58"/>
      <c r="SZ145" s="58"/>
      <c r="TA145" s="58"/>
      <c r="TB145" s="58"/>
      <c r="TC145" s="58"/>
      <c r="TD145" s="59"/>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5"/>
      <c r="WI145" s="5"/>
      <c r="WJ145" s="5"/>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row>
    <row r="146" spans="1:909" x14ac:dyDescent="0.25">
      <c r="A146" s="29" t="s">
        <v>501</v>
      </c>
      <c r="B146" s="30">
        <f t="shared" si="13"/>
        <v>9062856.959999999</v>
      </c>
      <c r="C146" s="30">
        <f t="shared" si="13"/>
        <v>9062856.959999999</v>
      </c>
      <c r="D146" s="30">
        <f t="shared" si="13"/>
        <v>6861973.1799999997</v>
      </c>
      <c r="E146" s="31">
        <f t="shared" si="14"/>
        <v>8415256.6999999993</v>
      </c>
      <c r="F146" s="31">
        <f t="shared" si="14"/>
        <v>8415256.6999999993</v>
      </c>
      <c r="G146" s="31">
        <f t="shared" si="14"/>
        <v>6275068.7000000002</v>
      </c>
      <c r="H146" s="36">
        <v>5291700</v>
      </c>
      <c r="I146" s="36">
        <v>5291700</v>
      </c>
      <c r="J146" s="33">
        <v>3968775</v>
      </c>
      <c r="K146" s="124"/>
      <c r="L146" s="34"/>
      <c r="M146" s="34"/>
      <c r="N146" s="34"/>
      <c r="O146" s="124"/>
      <c r="P146" s="36">
        <v>3123556.7</v>
      </c>
      <c r="Q146" s="36">
        <v>3123556.7</v>
      </c>
      <c r="R146" s="60">
        <v>2306293.7000000002</v>
      </c>
      <c r="S146" s="124"/>
      <c r="T146" s="34"/>
      <c r="U146" s="34"/>
      <c r="V146" s="34"/>
      <c r="W146" s="124"/>
      <c r="X146" s="38">
        <f t="shared" si="15"/>
        <v>509300.26</v>
      </c>
      <c r="Y146" s="38">
        <f t="shared" si="15"/>
        <v>509300.26</v>
      </c>
      <c r="Z146" s="38">
        <f t="shared" si="15"/>
        <v>509300.26</v>
      </c>
      <c r="AA146" s="32"/>
      <c r="AB146" s="33"/>
      <c r="AC146" s="33"/>
      <c r="AD146" s="124"/>
      <c r="AE146" s="34"/>
      <c r="AF146" s="33"/>
      <c r="AG146" s="33"/>
      <c r="AH146" s="124"/>
      <c r="AI146" s="33"/>
      <c r="AJ146" s="33"/>
      <c r="AK146" s="33"/>
      <c r="AL146" s="124"/>
      <c r="AM146" s="33"/>
      <c r="AN146" s="33"/>
      <c r="AO146" s="33"/>
      <c r="AP146" s="124"/>
      <c r="AQ146" s="34"/>
      <c r="AR146" s="34"/>
      <c r="AS146" s="34"/>
      <c r="AT146" s="124"/>
      <c r="AU146" s="33"/>
      <c r="AV146" s="33"/>
      <c r="AW146" s="33"/>
      <c r="AX146" s="124"/>
      <c r="AY146" s="34"/>
      <c r="AZ146" s="34"/>
      <c r="BA146" s="34"/>
      <c r="BB146" s="124"/>
      <c r="BC146" s="33"/>
      <c r="BD146" s="33"/>
      <c r="BE146" s="33"/>
      <c r="BF146" s="124"/>
      <c r="BG146" s="33"/>
      <c r="BH146" s="33"/>
      <c r="BI146" s="33"/>
      <c r="BJ146" s="124"/>
      <c r="BK146" s="34"/>
      <c r="BL146" s="34"/>
      <c r="BM146" s="34"/>
      <c r="BN146" s="124"/>
      <c r="BO146" s="33"/>
      <c r="BP146" s="33"/>
      <c r="BQ146" s="61"/>
      <c r="BR146" s="124"/>
      <c r="BS146" s="34"/>
      <c r="BT146" s="34"/>
      <c r="BU146" s="34"/>
      <c r="BV146" s="124"/>
      <c r="BW146" s="34"/>
      <c r="BX146" s="34"/>
      <c r="BY146" s="34"/>
      <c r="BZ146" s="124"/>
      <c r="CA146" s="34"/>
      <c r="CB146" s="34"/>
      <c r="CC146" s="34"/>
      <c r="CD146" s="124"/>
      <c r="CE146" s="33"/>
      <c r="CF146" s="33"/>
      <c r="CG146" s="33"/>
      <c r="CH146" s="124"/>
      <c r="CI146" s="33"/>
      <c r="CJ146" s="33"/>
      <c r="CK146" s="33"/>
      <c r="CL146" s="124"/>
      <c r="CM146" s="34"/>
      <c r="CN146" s="34"/>
      <c r="CO146" s="34"/>
      <c r="CP146" s="119"/>
      <c r="CQ146" s="34"/>
      <c r="CR146" s="34"/>
      <c r="CS146" s="34"/>
      <c r="CT146" s="119"/>
      <c r="CU146" s="34"/>
      <c r="CV146" s="33"/>
      <c r="CW146" s="33"/>
      <c r="CX146" s="124"/>
      <c r="CY146" s="41"/>
      <c r="CZ146" s="41"/>
      <c r="DA146" s="33"/>
      <c r="DB146" s="124"/>
      <c r="DC146" s="34"/>
      <c r="DD146" s="33"/>
      <c r="DE146" s="32"/>
      <c r="DF146" s="124"/>
      <c r="DG146" s="34"/>
      <c r="DH146" s="33"/>
      <c r="DI146" s="32"/>
      <c r="DJ146" s="124"/>
      <c r="DK146" s="34"/>
      <c r="DL146" s="33"/>
      <c r="DM146" s="32"/>
      <c r="DN146" s="124"/>
      <c r="DO146" s="33"/>
      <c r="DP146" s="33"/>
      <c r="DQ146" s="32"/>
      <c r="DR146" s="124"/>
      <c r="DS146" s="34"/>
      <c r="DT146" s="34"/>
      <c r="DU146" s="34"/>
      <c r="DV146" s="120"/>
      <c r="DW146" s="33"/>
      <c r="DX146" s="33"/>
      <c r="DY146" s="33"/>
      <c r="DZ146" s="124"/>
      <c r="EA146" s="33"/>
      <c r="EB146" s="33"/>
      <c r="EC146" s="33"/>
      <c r="ED146" s="124"/>
      <c r="EE146" s="33"/>
      <c r="EF146" s="33"/>
      <c r="EG146" s="33"/>
      <c r="EH146" s="124"/>
      <c r="EI146" s="32"/>
      <c r="EJ146" s="32"/>
      <c r="EK146" s="32"/>
      <c r="EL146" s="124"/>
      <c r="EM146" s="34"/>
      <c r="EN146" s="34"/>
      <c r="EO146" s="34"/>
      <c r="EP146" s="124"/>
      <c r="EQ146" s="34"/>
      <c r="ER146" s="34"/>
      <c r="ES146" s="34"/>
      <c r="ET146" s="120"/>
      <c r="EU146" s="33">
        <v>509300.26</v>
      </c>
      <c r="EV146" s="33">
        <v>509300.26</v>
      </c>
      <c r="EW146" s="33">
        <v>509300.26</v>
      </c>
      <c r="EX146" s="124"/>
      <c r="EY146" s="34"/>
      <c r="EZ146" s="34"/>
      <c r="FA146" s="34"/>
      <c r="FB146" s="124"/>
      <c r="FC146" s="33"/>
      <c r="FD146" s="33"/>
      <c r="FE146" s="32"/>
      <c r="FF146" s="124"/>
      <c r="FG146" s="40"/>
      <c r="FH146" s="40"/>
      <c r="FI146" s="40"/>
      <c r="FJ146" s="124"/>
      <c r="FK146" s="40"/>
      <c r="FL146" s="40"/>
      <c r="FM146" s="40"/>
      <c r="FN146" s="124"/>
      <c r="FO146" s="33"/>
      <c r="FP146" s="33"/>
      <c r="FQ146" s="32"/>
      <c r="FR146" s="124"/>
      <c r="FS146" s="33"/>
      <c r="FT146" s="33"/>
      <c r="FU146" s="33"/>
      <c r="FV146" s="124"/>
      <c r="FW146" s="34"/>
      <c r="FX146" s="34"/>
      <c r="FY146" s="39"/>
      <c r="FZ146" s="124"/>
      <c r="GA146" s="33"/>
      <c r="GB146" s="33"/>
      <c r="GC146" s="32"/>
      <c r="GD146" s="124"/>
      <c r="GE146" s="32"/>
      <c r="GF146" s="32"/>
      <c r="GG146" s="32"/>
      <c r="GH146" s="124"/>
      <c r="GI146" s="32"/>
      <c r="GJ146" s="32"/>
      <c r="GK146" s="32"/>
      <c r="GL146" s="130"/>
      <c r="GM146" s="33"/>
      <c r="GN146" s="33"/>
      <c r="GO146" s="33"/>
      <c r="GP146" s="124"/>
      <c r="GQ146" s="40"/>
      <c r="GR146" s="37"/>
      <c r="GS146" s="32"/>
      <c r="GT146" s="124"/>
      <c r="GU146" s="45"/>
      <c r="GV146" s="46"/>
      <c r="GW146" s="32"/>
      <c r="GX146" s="130"/>
      <c r="GY146" s="33"/>
      <c r="GZ146" s="33"/>
      <c r="HA146" s="33"/>
      <c r="HB146" s="130"/>
      <c r="HC146" s="34"/>
      <c r="HD146" s="34"/>
      <c r="HE146" s="34"/>
      <c r="HF146" s="124"/>
      <c r="HG146" s="33"/>
      <c r="HH146" s="33"/>
      <c r="HI146" s="33"/>
      <c r="HJ146" s="124"/>
      <c r="HK146" s="33"/>
      <c r="HL146" s="33"/>
      <c r="HM146" s="32"/>
      <c r="HN146" s="124"/>
      <c r="HO146" s="32"/>
      <c r="HP146" s="32"/>
      <c r="HQ146" s="32"/>
      <c r="HR146" s="124"/>
      <c r="HS146" s="34"/>
      <c r="HT146" s="33"/>
      <c r="HU146" s="32"/>
      <c r="HV146" s="124"/>
      <c r="HW146" s="34"/>
      <c r="HX146" s="34"/>
      <c r="HY146" s="34"/>
      <c r="HZ146" s="124"/>
      <c r="IA146" s="34"/>
      <c r="IB146" s="34"/>
      <c r="IC146" s="34"/>
      <c r="ID146" s="119"/>
      <c r="IE146" s="34"/>
      <c r="IF146" s="32"/>
      <c r="IG146" s="32"/>
      <c r="IH146" s="124"/>
      <c r="II146" s="34"/>
      <c r="IJ146" s="33"/>
      <c r="IK146" s="33"/>
      <c r="IL146" s="124"/>
      <c r="IM146" s="33"/>
      <c r="IN146" s="33"/>
      <c r="IO146" s="33"/>
      <c r="IP146" s="124"/>
      <c r="IQ146" s="45"/>
      <c r="IR146" s="46"/>
      <c r="IS146" s="33"/>
      <c r="IT146" s="127"/>
      <c r="IU146" s="33"/>
      <c r="IV146" s="33"/>
      <c r="IW146" s="33"/>
      <c r="IX146" s="124"/>
      <c r="IY146" s="34"/>
      <c r="IZ146" s="33"/>
      <c r="JA146" s="33"/>
      <c r="JB146" s="127"/>
      <c r="JC146" s="34"/>
      <c r="JD146" s="34"/>
      <c r="JE146" s="34"/>
      <c r="JF146" s="124"/>
      <c r="JG146" s="34"/>
      <c r="JH146" s="34"/>
      <c r="JI146" s="33"/>
      <c r="JJ146" s="127"/>
      <c r="JK146" s="34"/>
      <c r="JL146" s="34"/>
      <c r="JM146" s="34"/>
      <c r="JN146" s="127"/>
      <c r="JO146" s="34"/>
      <c r="JP146" s="34"/>
      <c r="JQ146" s="34"/>
      <c r="JR146" s="119"/>
      <c r="JS146" s="33"/>
      <c r="JT146" s="33"/>
      <c r="JU146" s="33"/>
      <c r="JV146" s="127"/>
      <c r="JW146" s="34"/>
      <c r="JX146" s="33"/>
      <c r="JY146" s="33"/>
      <c r="JZ146" s="127"/>
      <c r="KA146" s="34"/>
      <c r="KB146" s="32"/>
      <c r="KC146" s="32"/>
      <c r="KD146" s="127"/>
      <c r="KE146" s="50"/>
      <c r="KF146" s="50"/>
      <c r="KG146" s="50"/>
      <c r="KH146" s="127"/>
      <c r="KI146" s="34"/>
      <c r="KJ146" s="34"/>
      <c r="KK146" s="34"/>
      <c r="KL146" s="127"/>
      <c r="KM146" s="34"/>
      <c r="KN146" s="36"/>
      <c r="KO146" s="32"/>
      <c r="KP146" s="127"/>
      <c r="KQ146" s="50"/>
      <c r="KR146" s="50"/>
      <c r="KS146" s="50"/>
      <c r="KT146" s="127"/>
      <c r="KU146" s="50"/>
      <c r="KV146" s="50"/>
      <c r="KW146" s="50"/>
      <c r="KX146" s="127"/>
      <c r="KY146" s="34"/>
      <c r="KZ146" s="34"/>
      <c r="LA146" s="33"/>
      <c r="LB146" s="127"/>
      <c r="LC146" s="34"/>
      <c r="LD146" s="39"/>
      <c r="LE146" s="34"/>
      <c r="LF146" s="127"/>
      <c r="LG146" s="34"/>
      <c r="LH146" s="34"/>
      <c r="LI146" s="33"/>
      <c r="LJ146" s="127"/>
      <c r="LK146" s="34"/>
      <c r="LL146" s="33"/>
      <c r="LM146" s="32"/>
      <c r="LN146" s="127"/>
      <c r="LO146" s="34"/>
      <c r="LP146" s="33"/>
      <c r="LQ146" s="33"/>
      <c r="LR146" s="127"/>
      <c r="LS146" s="50"/>
      <c r="LT146" s="50"/>
      <c r="LU146" s="50"/>
      <c r="LV146" s="127"/>
      <c r="LW146" s="50"/>
      <c r="LX146" s="50"/>
      <c r="LY146" s="50"/>
      <c r="LZ146" s="127"/>
      <c r="MA146" s="34"/>
      <c r="MB146" s="34"/>
      <c r="MC146" s="34"/>
      <c r="MD146" s="127"/>
      <c r="ME146" s="40"/>
      <c r="MF146" s="50"/>
      <c r="MG146" s="50"/>
      <c r="MH146" s="127"/>
      <c r="MI146" s="40"/>
      <c r="MJ146" s="50"/>
      <c r="MK146" s="50"/>
      <c r="ML146" s="127"/>
      <c r="MM146" s="34"/>
      <c r="MN146" s="34"/>
      <c r="MO146" s="34"/>
      <c r="MP146" s="127"/>
      <c r="MQ146" s="33"/>
      <c r="MR146" s="33"/>
      <c r="MS146" s="33"/>
      <c r="MT146" s="127"/>
      <c r="MU146" s="34"/>
      <c r="MV146" s="34"/>
      <c r="MW146" s="34"/>
      <c r="MX146" s="124"/>
      <c r="MY146" s="34"/>
      <c r="MZ146" s="33"/>
      <c r="NA146" s="33"/>
      <c r="NB146" s="124"/>
      <c r="NC146" s="52">
        <f t="shared" si="16"/>
        <v>138300</v>
      </c>
      <c r="ND146" s="52">
        <f t="shared" si="16"/>
        <v>138300</v>
      </c>
      <c r="NE146" s="52">
        <f t="shared" si="16"/>
        <v>77604.22</v>
      </c>
      <c r="NF146" s="53"/>
      <c r="NG146" s="33"/>
      <c r="NH146" s="33"/>
      <c r="NI146" s="127"/>
      <c r="NJ146" s="34"/>
      <c r="NK146" s="33"/>
      <c r="NL146" s="33"/>
      <c r="NM146" s="127"/>
      <c r="NN146" s="33"/>
      <c r="NO146" s="33"/>
      <c r="NP146" s="33"/>
      <c r="NQ146" s="127"/>
      <c r="NR146" s="34"/>
      <c r="NS146" s="34"/>
      <c r="NT146" s="34"/>
      <c r="NU146" s="127"/>
      <c r="NV146" s="34"/>
      <c r="NW146" s="33"/>
      <c r="NX146" s="33"/>
      <c r="NY146" s="127"/>
      <c r="NZ146" s="34"/>
      <c r="OA146" s="34"/>
      <c r="OB146" s="33"/>
      <c r="OC146" s="127"/>
      <c r="OD146" s="34"/>
      <c r="OE146" s="34"/>
      <c r="OF146" s="33"/>
      <c r="OG146" s="127"/>
      <c r="OH146" s="34"/>
      <c r="OI146" s="34"/>
      <c r="OJ146" s="33"/>
      <c r="OK146" s="127"/>
      <c r="OL146" s="34"/>
      <c r="OM146" s="34"/>
      <c r="ON146" s="32"/>
      <c r="OO146" s="127"/>
      <c r="OP146" s="34"/>
      <c r="OQ146" s="34"/>
      <c r="OR146" s="34"/>
      <c r="OS146" s="127"/>
      <c r="OT146" s="34"/>
      <c r="OU146" s="34"/>
      <c r="OV146" s="32"/>
      <c r="OW146" s="127"/>
      <c r="OX146" s="34"/>
      <c r="OY146" s="34"/>
      <c r="OZ146" s="33"/>
      <c r="PA146" s="127"/>
      <c r="PB146" s="34"/>
      <c r="PC146" s="34"/>
      <c r="PD146" s="33"/>
      <c r="PE146" s="127"/>
      <c r="PF146" s="34"/>
      <c r="PG146" s="34"/>
      <c r="PH146" s="33"/>
      <c r="PI146" s="127"/>
      <c r="PJ146" s="34"/>
      <c r="PK146" s="33"/>
      <c r="PL146" s="32"/>
      <c r="PM146" s="127"/>
      <c r="PN146" s="34"/>
      <c r="PO146" s="33"/>
      <c r="PP146" s="33"/>
      <c r="PQ146" s="127"/>
      <c r="PR146" s="34">
        <v>138300</v>
      </c>
      <c r="PS146" s="34">
        <v>138300</v>
      </c>
      <c r="PT146" s="34">
        <v>77604.22</v>
      </c>
      <c r="PU146" s="127"/>
      <c r="PV146" s="34"/>
      <c r="PW146" s="34"/>
      <c r="PX146" s="33"/>
      <c r="PY146" s="124"/>
      <c r="PZ146" s="55">
        <f t="shared" si="17"/>
        <v>0</v>
      </c>
      <c r="QA146" s="55">
        <f t="shared" si="17"/>
        <v>0</v>
      </c>
      <c r="QB146" s="55">
        <f t="shared" si="17"/>
        <v>0</v>
      </c>
      <c r="QC146" s="53"/>
      <c r="QD146" s="53"/>
      <c r="QE146" s="32"/>
      <c r="QF146" s="127"/>
      <c r="QG146" s="34"/>
      <c r="QH146" s="34"/>
      <c r="QI146" s="34"/>
      <c r="QJ146" s="124"/>
      <c r="QK146" s="56"/>
      <c r="QL146" s="63"/>
      <c r="QM146" s="32"/>
      <c r="QN146" s="127"/>
      <c r="QO146" s="50"/>
      <c r="QP146" s="50"/>
      <c r="QQ146" s="50"/>
      <c r="QR146" s="120"/>
      <c r="QS146" s="34"/>
      <c r="QT146" s="34"/>
      <c r="QU146" s="34"/>
      <c r="QV146" s="124"/>
      <c r="QW146" s="34"/>
      <c r="QX146" s="34"/>
      <c r="QY146" s="32"/>
      <c r="QZ146" s="124"/>
      <c r="RA146" s="53"/>
      <c r="RB146" s="53"/>
      <c r="RC146" s="53"/>
      <c r="RD146" s="120"/>
      <c r="RE146" s="40"/>
      <c r="RF146" s="40"/>
      <c r="RG146" s="40"/>
      <c r="RH146" s="120"/>
      <c r="RI146" s="40"/>
      <c r="RJ146" s="40"/>
      <c r="RK146" s="40"/>
      <c r="RL146" s="120"/>
      <c r="RM146" s="40"/>
      <c r="RN146" s="33"/>
      <c r="RO146" s="32"/>
      <c r="RP146" s="124"/>
      <c r="RQ146" s="34"/>
      <c r="RR146" s="34"/>
      <c r="RS146" s="32"/>
      <c r="RT146" s="124"/>
      <c r="RU146" s="40"/>
      <c r="RV146" s="40"/>
      <c r="RW146" s="40"/>
      <c r="RX146" s="120"/>
      <c r="RY146" s="40"/>
      <c r="RZ146" s="40"/>
      <c r="SA146" s="32"/>
      <c r="SB146" s="124"/>
      <c r="SC146" s="40"/>
      <c r="SD146" s="40"/>
      <c r="SE146" s="32"/>
      <c r="SF146" s="124"/>
      <c r="SG146" s="40"/>
      <c r="SH146" s="40"/>
      <c r="SI146" s="32"/>
      <c r="SJ146" s="119"/>
      <c r="SK146" s="58"/>
      <c r="SL146" s="58"/>
      <c r="SM146" s="58"/>
      <c r="SN146" s="59"/>
      <c r="SO146" s="59"/>
      <c r="SP146" s="58"/>
      <c r="SQ146" s="58"/>
      <c r="SR146" s="58"/>
      <c r="SS146" s="58"/>
      <c r="ST146" s="58"/>
      <c r="SU146" s="58"/>
      <c r="SV146" s="58"/>
      <c r="SW146" s="58"/>
      <c r="SX146" s="58"/>
      <c r="SY146" s="58"/>
      <c r="SZ146" s="58"/>
      <c r="TA146" s="58"/>
      <c r="TB146" s="58"/>
      <c r="TC146" s="58"/>
      <c r="TD146" s="59"/>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5"/>
      <c r="WI146" s="5"/>
      <c r="WJ146" s="5"/>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row>
    <row r="147" spans="1:909" x14ac:dyDescent="0.25">
      <c r="A147" s="29" t="s">
        <v>502</v>
      </c>
      <c r="B147" s="30">
        <f t="shared" si="13"/>
        <v>5854898.9900000002</v>
      </c>
      <c r="C147" s="30">
        <f t="shared" si="13"/>
        <v>5854898.9900000002</v>
      </c>
      <c r="D147" s="30">
        <f t="shared" si="13"/>
        <v>4487940.99</v>
      </c>
      <c r="E147" s="31">
        <f t="shared" si="14"/>
        <v>5206608.34</v>
      </c>
      <c r="F147" s="31">
        <f t="shared" si="14"/>
        <v>5206608.34</v>
      </c>
      <c r="G147" s="31">
        <f t="shared" si="14"/>
        <v>3881310.34</v>
      </c>
      <c r="H147" s="36">
        <v>4274600</v>
      </c>
      <c r="I147" s="36">
        <v>4274600</v>
      </c>
      <c r="J147" s="33">
        <v>3205952</v>
      </c>
      <c r="K147" s="124"/>
      <c r="L147" s="34"/>
      <c r="M147" s="34"/>
      <c r="N147" s="34"/>
      <c r="O147" s="124"/>
      <c r="P147" s="36">
        <v>932008.34</v>
      </c>
      <c r="Q147" s="36">
        <v>932008.34</v>
      </c>
      <c r="R147" s="60">
        <v>675358.34</v>
      </c>
      <c r="S147" s="124"/>
      <c r="T147" s="34"/>
      <c r="U147" s="34"/>
      <c r="V147" s="34"/>
      <c r="W147" s="124"/>
      <c r="X147" s="38">
        <f t="shared" si="15"/>
        <v>509990.65</v>
      </c>
      <c r="Y147" s="38">
        <f t="shared" si="15"/>
        <v>509990.65</v>
      </c>
      <c r="Z147" s="38">
        <f t="shared" si="15"/>
        <v>509990.65</v>
      </c>
      <c r="AA147" s="32"/>
      <c r="AB147" s="33"/>
      <c r="AC147" s="33"/>
      <c r="AD147" s="124"/>
      <c r="AE147" s="34"/>
      <c r="AF147" s="33"/>
      <c r="AG147" s="33"/>
      <c r="AH147" s="124"/>
      <c r="AI147" s="33"/>
      <c r="AJ147" s="33"/>
      <c r="AK147" s="33"/>
      <c r="AL147" s="124"/>
      <c r="AM147" s="33"/>
      <c r="AN147" s="33"/>
      <c r="AO147" s="33"/>
      <c r="AP147" s="124"/>
      <c r="AQ147" s="34"/>
      <c r="AR147" s="34"/>
      <c r="AS147" s="34"/>
      <c r="AT147" s="124"/>
      <c r="AU147" s="33"/>
      <c r="AV147" s="33"/>
      <c r="AW147" s="33"/>
      <c r="AX147" s="124"/>
      <c r="AY147" s="34"/>
      <c r="AZ147" s="34"/>
      <c r="BA147" s="34"/>
      <c r="BB147" s="124"/>
      <c r="BC147" s="33"/>
      <c r="BD147" s="33"/>
      <c r="BE147" s="33"/>
      <c r="BF147" s="124"/>
      <c r="BG147" s="33"/>
      <c r="BH147" s="33"/>
      <c r="BI147" s="33"/>
      <c r="BJ147" s="124"/>
      <c r="BK147" s="34"/>
      <c r="BL147" s="34"/>
      <c r="BM147" s="34"/>
      <c r="BN147" s="124"/>
      <c r="BO147" s="33"/>
      <c r="BP147" s="33"/>
      <c r="BQ147" s="61"/>
      <c r="BR147" s="124"/>
      <c r="BS147" s="34"/>
      <c r="BT147" s="34"/>
      <c r="BU147" s="34"/>
      <c r="BV147" s="124"/>
      <c r="BW147" s="34"/>
      <c r="BX147" s="34"/>
      <c r="BY147" s="34"/>
      <c r="BZ147" s="124"/>
      <c r="CA147" s="34"/>
      <c r="CB147" s="34"/>
      <c r="CC147" s="34"/>
      <c r="CD147" s="124"/>
      <c r="CE147" s="33"/>
      <c r="CF147" s="33"/>
      <c r="CG147" s="33"/>
      <c r="CH147" s="124"/>
      <c r="CI147" s="33"/>
      <c r="CJ147" s="33"/>
      <c r="CK147" s="33"/>
      <c r="CL147" s="124"/>
      <c r="CM147" s="34"/>
      <c r="CN147" s="34"/>
      <c r="CO147" s="34"/>
      <c r="CP147" s="119"/>
      <c r="CQ147" s="34"/>
      <c r="CR147" s="34"/>
      <c r="CS147" s="34"/>
      <c r="CT147" s="119"/>
      <c r="CU147" s="34"/>
      <c r="CV147" s="33"/>
      <c r="CW147" s="33"/>
      <c r="CX147" s="124"/>
      <c r="CY147" s="41"/>
      <c r="CZ147" s="41"/>
      <c r="DA147" s="33"/>
      <c r="DB147" s="124"/>
      <c r="DC147" s="34"/>
      <c r="DD147" s="33"/>
      <c r="DE147" s="32"/>
      <c r="DF147" s="124"/>
      <c r="DG147" s="34"/>
      <c r="DH147" s="33"/>
      <c r="DI147" s="32"/>
      <c r="DJ147" s="124"/>
      <c r="DK147" s="34"/>
      <c r="DL147" s="33"/>
      <c r="DM147" s="32"/>
      <c r="DN147" s="124"/>
      <c r="DO147" s="33"/>
      <c r="DP147" s="33"/>
      <c r="DQ147" s="32"/>
      <c r="DR147" s="124"/>
      <c r="DS147" s="34"/>
      <c r="DT147" s="34"/>
      <c r="DU147" s="34"/>
      <c r="DV147" s="120"/>
      <c r="DW147" s="33"/>
      <c r="DX147" s="33"/>
      <c r="DY147" s="33"/>
      <c r="DZ147" s="124"/>
      <c r="EA147" s="33"/>
      <c r="EB147" s="33"/>
      <c r="EC147" s="33"/>
      <c r="ED147" s="124"/>
      <c r="EE147" s="33"/>
      <c r="EF147" s="33"/>
      <c r="EG147" s="33"/>
      <c r="EH147" s="124"/>
      <c r="EI147" s="32"/>
      <c r="EJ147" s="32"/>
      <c r="EK147" s="32"/>
      <c r="EL147" s="124"/>
      <c r="EM147" s="34"/>
      <c r="EN147" s="34"/>
      <c r="EO147" s="34"/>
      <c r="EP147" s="124"/>
      <c r="EQ147" s="34"/>
      <c r="ER147" s="34"/>
      <c r="ES147" s="34"/>
      <c r="ET147" s="120"/>
      <c r="EU147" s="33">
        <v>509990.65</v>
      </c>
      <c r="EV147" s="33">
        <v>509990.65</v>
      </c>
      <c r="EW147" s="33">
        <v>509990.65</v>
      </c>
      <c r="EX147" s="124"/>
      <c r="EY147" s="34"/>
      <c r="EZ147" s="34"/>
      <c r="FA147" s="34"/>
      <c r="FB147" s="124"/>
      <c r="FC147" s="33"/>
      <c r="FD147" s="33"/>
      <c r="FE147" s="32"/>
      <c r="FF147" s="124"/>
      <c r="FG147" s="40"/>
      <c r="FH147" s="40"/>
      <c r="FI147" s="40"/>
      <c r="FJ147" s="124"/>
      <c r="FK147" s="40"/>
      <c r="FL147" s="40"/>
      <c r="FM147" s="40"/>
      <c r="FN147" s="124"/>
      <c r="FO147" s="33"/>
      <c r="FP147" s="33"/>
      <c r="FQ147" s="32"/>
      <c r="FR147" s="124"/>
      <c r="FS147" s="33"/>
      <c r="FT147" s="33"/>
      <c r="FU147" s="33"/>
      <c r="FV147" s="124"/>
      <c r="FW147" s="34"/>
      <c r="FX147" s="34"/>
      <c r="FY147" s="39"/>
      <c r="FZ147" s="124"/>
      <c r="GA147" s="33"/>
      <c r="GB147" s="33"/>
      <c r="GC147" s="32"/>
      <c r="GD147" s="124"/>
      <c r="GE147" s="32"/>
      <c r="GF147" s="32"/>
      <c r="GG147" s="32"/>
      <c r="GH147" s="124"/>
      <c r="GI147" s="32"/>
      <c r="GJ147" s="32"/>
      <c r="GK147" s="32"/>
      <c r="GL147" s="130"/>
      <c r="GM147" s="33"/>
      <c r="GN147" s="33"/>
      <c r="GO147" s="33"/>
      <c r="GP147" s="124"/>
      <c r="GQ147" s="40"/>
      <c r="GR147" s="37"/>
      <c r="GS147" s="32"/>
      <c r="GT147" s="124"/>
      <c r="GU147" s="45"/>
      <c r="GV147" s="46"/>
      <c r="GW147" s="32"/>
      <c r="GX147" s="130"/>
      <c r="GY147" s="33"/>
      <c r="GZ147" s="33"/>
      <c r="HA147" s="33"/>
      <c r="HB147" s="130"/>
      <c r="HC147" s="34"/>
      <c r="HD147" s="34"/>
      <c r="HE147" s="34"/>
      <c r="HF147" s="124"/>
      <c r="HG147" s="33"/>
      <c r="HH147" s="33"/>
      <c r="HI147" s="33"/>
      <c r="HJ147" s="124"/>
      <c r="HK147" s="33"/>
      <c r="HL147" s="33"/>
      <c r="HM147" s="32"/>
      <c r="HN147" s="124"/>
      <c r="HO147" s="32"/>
      <c r="HP147" s="32"/>
      <c r="HQ147" s="32"/>
      <c r="HR147" s="124"/>
      <c r="HS147" s="34"/>
      <c r="HT147" s="33"/>
      <c r="HU147" s="32"/>
      <c r="HV147" s="124"/>
      <c r="HW147" s="34"/>
      <c r="HX147" s="34"/>
      <c r="HY147" s="34"/>
      <c r="HZ147" s="124"/>
      <c r="IA147" s="34"/>
      <c r="IB147" s="34"/>
      <c r="IC147" s="34"/>
      <c r="ID147" s="119"/>
      <c r="IE147" s="34"/>
      <c r="IF147" s="32"/>
      <c r="IG147" s="32"/>
      <c r="IH147" s="124"/>
      <c r="II147" s="34"/>
      <c r="IJ147" s="33"/>
      <c r="IK147" s="33"/>
      <c r="IL147" s="124"/>
      <c r="IM147" s="33"/>
      <c r="IN147" s="33"/>
      <c r="IO147" s="33"/>
      <c r="IP147" s="124"/>
      <c r="IQ147" s="45"/>
      <c r="IR147" s="46"/>
      <c r="IS147" s="33"/>
      <c r="IT147" s="127"/>
      <c r="IU147" s="33"/>
      <c r="IV147" s="33"/>
      <c r="IW147" s="33"/>
      <c r="IX147" s="124"/>
      <c r="IY147" s="34"/>
      <c r="IZ147" s="33"/>
      <c r="JA147" s="33"/>
      <c r="JB147" s="127"/>
      <c r="JC147" s="34"/>
      <c r="JD147" s="34"/>
      <c r="JE147" s="34"/>
      <c r="JF147" s="124"/>
      <c r="JG147" s="34"/>
      <c r="JH147" s="34"/>
      <c r="JI147" s="33"/>
      <c r="JJ147" s="127"/>
      <c r="JK147" s="34"/>
      <c r="JL147" s="34"/>
      <c r="JM147" s="34"/>
      <c r="JN147" s="127"/>
      <c r="JO147" s="34"/>
      <c r="JP147" s="34"/>
      <c r="JQ147" s="34"/>
      <c r="JR147" s="119"/>
      <c r="JS147" s="33"/>
      <c r="JT147" s="33"/>
      <c r="JU147" s="33"/>
      <c r="JV147" s="127"/>
      <c r="JW147" s="34"/>
      <c r="JX147" s="33"/>
      <c r="JY147" s="33"/>
      <c r="JZ147" s="127"/>
      <c r="KA147" s="34"/>
      <c r="KB147" s="32"/>
      <c r="KC147" s="32"/>
      <c r="KD147" s="127"/>
      <c r="KE147" s="50"/>
      <c r="KF147" s="50"/>
      <c r="KG147" s="50"/>
      <c r="KH147" s="127"/>
      <c r="KI147" s="34"/>
      <c r="KJ147" s="34"/>
      <c r="KK147" s="34"/>
      <c r="KL147" s="127"/>
      <c r="KM147" s="34"/>
      <c r="KN147" s="36"/>
      <c r="KO147" s="32"/>
      <c r="KP147" s="127"/>
      <c r="KQ147" s="50"/>
      <c r="KR147" s="50"/>
      <c r="KS147" s="50"/>
      <c r="KT147" s="127"/>
      <c r="KU147" s="50"/>
      <c r="KV147" s="50"/>
      <c r="KW147" s="50"/>
      <c r="KX147" s="127"/>
      <c r="KY147" s="34"/>
      <c r="KZ147" s="34"/>
      <c r="LA147" s="33"/>
      <c r="LB147" s="127"/>
      <c r="LC147" s="34"/>
      <c r="LD147" s="39"/>
      <c r="LE147" s="34"/>
      <c r="LF147" s="127"/>
      <c r="LG147" s="34"/>
      <c r="LH147" s="34"/>
      <c r="LI147" s="33"/>
      <c r="LJ147" s="127"/>
      <c r="LK147" s="34"/>
      <c r="LL147" s="33"/>
      <c r="LM147" s="32"/>
      <c r="LN147" s="127"/>
      <c r="LO147" s="34"/>
      <c r="LP147" s="33"/>
      <c r="LQ147" s="33"/>
      <c r="LR147" s="127"/>
      <c r="LS147" s="50"/>
      <c r="LT147" s="50"/>
      <c r="LU147" s="50"/>
      <c r="LV147" s="127"/>
      <c r="LW147" s="50"/>
      <c r="LX147" s="50"/>
      <c r="LY147" s="50"/>
      <c r="LZ147" s="127"/>
      <c r="MA147" s="34"/>
      <c r="MB147" s="34"/>
      <c r="MC147" s="34"/>
      <c r="MD147" s="127"/>
      <c r="ME147" s="40"/>
      <c r="MF147" s="50"/>
      <c r="MG147" s="50"/>
      <c r="MH147" s="127"/>
      <c r="MI147" s="40"/>
      <c r="MJ147" s="50"/>
      <c r="MK147" s="50"/>
      <c r="ML147" s="127"/>
      <c r="MM147" s="34"/>
      <c r="MN147" s="34"/>
      <c r="MO147" s="34"/>
      <c r="MP147" s="127"/>
      <c r="MQ147" s="33"/>
      <c r="MR147" s="33"/>
      <c r="MS147" s="33"/>
      <c r="MT147" s="127"/>
      <c r="MU147" s="34"/>
      <c r="MV147" s="34"/>
      <c r="MW147" s="34"/>
      <c r="MX147" s="124"/>
      <c r="MY147" s="34"/>
      <c r="MZ147" s="33"/>
      <c r="NA147" s="33"/>
      <c r="NB147" s="124"/>
      <c r="NC147" s="52">
        <f t="shared" si="16"/>
        <v>138300</v>
      </c>
      <c r="ND147" s="52">
        <f t="shared" si="16"/>
        <v>138300</v>
      </c>
      <c r="NE147" s="52">
        <f t="shared" si="16"/>
        <v>96640</v>
      </c>
      <c r="NF147" s="53"/>
      <c r="NG147" s="33"/>
      <c r="NH147" s="33"/>
      <c r="NI147" s="127"/>
      <c r="NJ147" s="34"/>
      <c r="NK147" s="33"/>
      <c r="NL147" s="33"/>
      <c r="NM147" s="127"/>
      <c r="NN147" s="33"/>
      <c r="NO147" s="33"/>
      <c r="NP147" s="33"/>
      <c r="NQ147" s="127"/>
      <c r="NR147" s="34"/>
      <c r="NS147" s="34"/>
      <c r="NT147" s="34"/>
      <c r="NU147" s="127"/>
      <c r="NV147" s="34"/>
      <c r="NW147" s="33"/>
      <c r="NX147" s="33"/>
      <c r="NY147" s="127"/>
      <c r="NZ147" s="34"/>
      <c r="OA147" s="34"/>
      <c r="OB147" s="33"/>
      <c r="OC147" s="127"/>
      <c r="OD147" s="34"/>
      <c r="OE147" s="34"/>
      <c r="OF147" s="33"/>
      <c r="OG147" s="127"/>
      <c r="OH147" s="34"/>
      <c r="OI147" s="34"/>
      <c r="OJ147" s="33"/>
      <c r="OK147" s="127"/>
      <c r="OL147" s="34"/>
      <c r="OM147" s="34"/>
      <c r="ON147" s="32"/>
      <c r="OO147" s="127"/>
      <c r="OP147" s="34"/>
      <c r="OQ147" s="34"/>
      <c r="OR147" s="34"/>
      <c r="OS147" s="127"/>
      <c r="OT147" s="34"/>
      <c r="OU147" s="34"/>
      <c r="OV147" s="32"/>
      <c r="OW147" s="127"/>
      <c r="OX147" s="34"/>
      <c r="OY147" s="34"/>
      <c r="OZ147" s="33"/>
      <c r="PA147" s="127"/>
      <c r="PB147" s="34"/>
      <c r="PC147" s="34"/>
      <c r="PD147" s="33"/>
      <c r="PE147" s="127"/>
      <c r="PF147" s="34"/>
      <c r="PG147" s="34"/>
      <c r="PH147" s="33"/>
      <c r="PI147" s="127"/>
      <c r="PJ147" s="34"/>
      <c r="PK147" s="33"/>
      <c r="PL147" s="32"/>
      <c r="PM147" s="127"/>
      <c r="PN147" s="34"/>
      <c r="PO147" s="33"/>
      <c r="PP147" s="33"/>
      <c r="PQ147" s="127"/>
      <c r="PR147" s="34">
        <v>138300</v>
      </c>
      <c r="PS147" s="34">
        <v>138300</v>
      </c>
      <c r="PT147" s="34">
        <v>96640</v>
      </c>
      <c r="PU147" s="127"/>
      <c r="PV147" s="34"/>
      <c r="PW147" s="34"/>
      <c r="PX147" s="33"/>
      <c r="PY147" s="124"/>
      <c r="PZ147" s="55">
        <f t="shared" si="17"/>
        <v>0</v>
      </c>
      <c r="QA147" s="55">
        <f t="shared" si="17"/>
        <v>0</v>
      </c>
      <c r="QB147" s="55">
        <f t="shared" si="17"/>
        <v>0</v>
      </c>
      <c r="QC147" s="53"/>
      <c r="QD147" s="53"/>
      <c r="QE147" s="32"/>
      <c r="QF147" s="127"/>
      <c r="QG147" s="34"/>
      <c r="QH147" s="34"/>
      <c r="QI147" s="34"/>
      <c r="QJ147" s="124"/>
      <c r="QK147" s="56"/>
      <c r="QL147" s="63"/>
      <c r="QM147" s="32"/>
      <c r="QN147" s="127"/>
      <c r="QO147" s="50"/>
      <c r="QP147" s="50"/>
      <c r="QQ147" s="50"/>
      <c r="QR147" s="120"/>
      <c r="QS147" s="34"/>
      <c r="QT147" s="34"/>
      <c r="QU147" s="34"/>
      <c r="QV147" s="124"/>
      <c r="QW147" s="34"/>
      <c r="QX147" s="34"/>
      <c r="QY147" s="32"/>
      <c r="QZ147" s="124"/>
      <c r="RA147" s="53"/>
      <c r="RB147" s="53"/>
      <c r="RC147" s="53"/>
      <c r="RD147" s="120"/>
      <c r="RE147" s="40"/>
      <c r="RF147" s="40"/>
      <c r="RG147" s="40"/>
      <c r="RH147" s="120"/>
      <c r="RI147" s="40"/>
      <c r="RJ147" s="40"/>
      <c r="RK147" s="40"/>
      <c r="RL147" s="120"/>
      <c r="RM147" s="40"/>
      <c r="RN147" s="33"/>
      <c r="RO147" s="32"/>
      <c r="RP147" s="124"/>
      <c r="RQ147" s="34"/>
      <c r="RR147" s="34"/>
      <c r="RS147" s="32"/>
      <c r="RT147" s="124"/>
      <c r="RU147" s="40"/>
      <c r="RV147" s="40"/>
      <c r="RW147" s="40"/>
      <c r="RX147" s="120"/>
      <c r="RY147" s="40"/>
      <c r="RZ147" s="40"/>
      <c r="SA147" s="32"/>
      <c r="SB147" s="124"/>
      <c r="SC147" s="40"/>
      <c r="SD147" s="40"/>
      <c r="SE147" s="32"/>
      <c r="SF147" s="124"/>
      <c r="SG147" s="40"/>
      <c r="SH147" s="40"/>
      <c r="SI147" s="32"/>
      <c r="SJ147" s="119"/>
      <c r="SK147" s="58"/>
      <c r="SL147" s="58"/>
      <c r="SM147" s="58"/>
      <c r="SN147" s="59"/>
      <c r="SO147" s="59"/>
      <c r="SP147" s="58"/>
      <c r="SQ147" s="58"/>
      <c r="SR147" s="58"/>
      <c r="SS147" s="58"/>
      <c r="ST147" s="58"/>
      <c r="SU147" s="58"/>
      <c r="SV147" s="58"/>
      <c r="SW147" s="58"/>
      <c r="SX147" s="58"/>
      <c r="SY147" s="58"/>
      <c r="SZ147" s="58"/>
      <c r="TA147" s="58"/>
      <c r="TB147" s="58"/>
      <c r="TC147" s="58"/>
      <c r="TD147" s="59"/>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5"/>
      <c r="WI147" s="5"/>
      <c r="WJ147" s="5"/>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row>
    <row r="148" spans="1:909" x14ac:dyDescent="0.25">
      <c r="A148" s="17" t="s">
        <v>503</v>
      </c>
      <c r="B148" s="30">
        <f t="shared" si="13"/>
        <v>454426726.58999997</v>
      </c>
      <c r="C148" s="30">
        <f t="shared" si="13"/>
        <v>616802940.95999992</v>
      </c>
      <c r="D148" s="30">
        <f t="shared" si="13"/>
        <v>312545062.64000005</v>
      </c>
      <c r="E148" s="31">
        <f t="shared" si="14"/>
        <v>165309348.94</v>
      </c>
      <c r="F148" s="31">
        <f t="shared" si="14"/>
        <v>165309348.94</v>
      </c>
      <c r="G148" s="31">
        <f t="shared" si="14"/>
        <v>122988699.94</v>
      </c>
      <c r="H148" s="36">
        <v>114624500</v>
      </c>
      <c r="I148" s="36">
        <v>114624500</v>
      </c>
      <c r="J148" s="33">
        <v>85968377</v>
      </c>
      <c r="K148" s="124"/>
      <c r="L148" s="34"/>
      <c r="M148" s="34"/>
      <c r="N148" s="34"/>
      <c r="O148" s="124"/>
      <c r="P148" s="36">
        <v>50684848.939999998</v>
      </c>
      <c r="Q148" s="36">
        <v>50684848.939999998</v>
      </c>
      <c r="R148" s="60">
        <v>37020322.939999998</v>
      </c>
      <c r="S148" s="124"/>
      <c r="T148" s="34"/>
      <c r="U148" s="34"/>
      <c r="V148" s="34"/>
      <c r="W148" s="124"/>
      <c r="X148" s="38">
        <f t="shared" si="15"/>
        <v>193867247.72999999</v>
      </c>
      <c r="Y148" s="38">
        <f t="shared" si="15"/>
        <v>356243462.10000002</v>
      </c>
      <c r="Z148" s="38">
        <f t="shared" si="15"/>
        <v>118163013.23000002</v>
      </c>
      <c r="AA148" s="32"/>
      <c r="AB148" s="33"/>
      <c r="AC148" s="33"/>
      <c r="AD148" s="124"/>
      <c r="AE148" s="34"/>
      <c r="AF148" s="33"/>
      <c r="AG148" s="33"/>
      <c r="AH148" s="124"/>
      <c r="AI148" s="33"/>
      <c r="AJ148" s="33"/>
      <c r="AK148" s="33"/>
      <c r="AL148" s="124"/>
      <c r="AM148" s="33">
        <v>51669139.780000001</v>
      </c>
      <c r="AN148" s="33">
        <f>104653225.81
+51669139.78</f>
        <v>156322365.59</v>
      </c>
      <c r="AO148" s="33">
        <v>57904329.229999997</v>
      </c>
      <c r="AP148" s="124"/>
      <c r="AQ148" s="34">
        <v>8194010</v>
      </c>
      <c r="AR148" s="34">
        <f>28802059.64+8194010+20060690.83</f>
        <v>57056760.469999999</v>
      </c>
      <c r="AS148" s="34">
        <v>6970168.1699999999</v>
      </c>
      <c r="AT148" s="124"/>
      <c r="AU148" s="33"/>
      <c r="AV148" s="33"/>
      <c r="AW148" s="33"/>
      <c r="AX148" s="124"/>
      <c r="AY148" s="34">
        <v>6270043.1100000003</v>
      </c>
      <c r="AZ148" s="34">
        <v>6270043.1100000003</v>
      </c>
      <c r="BA148" s="34">
        <v>0</v>
      </c>
      <c r="BB148" s="124"/>
      <c r="BC148" s="33">
        <v>12039923.359999999</v>
      </c>
      <c r="BD148" s="33">
        <v>12039923.359999999</v>
      </c>
      <c r="BE148" s="33">
        <v>3671483.8</v>
      </c>
      <c r="BF148" s="124"/>
      <c r="BG148" s="33">
        <v>24199514.039999999</v>
      </c>
      <c r="BH148" s="33">
        <v>24199514.039999999</v>
      </c>
      <c r="BI148" s="33">
        <v>7975297.0700000003</v>
      </c>
      <c r="BJ148" s="124"/>
      <c r="BK148" s="34"/>
      <c r="BL148" s="34"/>
      <c r="BM148" s="34"/>
      <c r="BN148" s="124"/>
      <c r="BO148" s="33">
        <v>13955812.380000001</v>
      </c>
      <c r="BP148" s="33">
        <v>13955812.380000001</v>
      </c>
      <c r="BQ148" s="61">
        <v>8864442.7899999991</v>
      </c>
      <c r="BR148" s="124"/>
      <c r="BS148" s="34">
        <v>4839341.5</v>
      </c>
      <c r="BT148" s="34">
        <v>4839341.5</v>
      </c>
      <c r="BU148" s="34">
        <v>2308912.2599999998</v>
      </c>
      <c r="BV148" s="124"/>
      <c r="BW148" s="34">
        <v>477120</v>
      </c>
      <c r="BX148" s="34">
        <v>477120</v>
      </c>
      <c r="BY148" s="34">
        <v>477120</v>
      </c>
      <c r="BZ148" s="124"/>
      <c r="CA148" s="34"/>
      <c r="CB148" s="34"/>
      <c r="CC148" s="34"/>
      <c r="CD148" s="124"/>
      <c r="CE148" s="62"/>
      <c r="CF148" s="62"/>
      <c r="CG148" s="33"/>
      <c r="CH148" s="124"/>
      <c r="CI148" s="33">
        <v>3000000</v>
      </c>
      <c r="CJ148" s="33">
        <v>3000000</v>
      </c>
      <c r="CK148" s="33">
        <v>0</v>
      </c>
      <c r="CL148" s="124"/>
      <c r="CM148" s="34"/>
      <c r="CN148" s="34"/>
      <c r="CO148" s="34"/>
      <c r="CP148" s="119"/>
      <c r="CQ148" s="34"/>
      <c r="CR148" s="34"/>
      <c r="CS148" s="34"/>
      <c r="CT148" s="119"/>
      <c r="CU148" s="34">
        <v>1439563</v>
      </c>
      <c r="CV148" s="33">
        <v>1439563</v>
      </c>
      <c r="CW148" s="33">
        <v>1079672.25</v>
      </c>
      <c r="CX148" s="124"/>
      <c r="CY148" s="41"/>
      <c r="CZ148" s="41"/>
      <c r="DA148" s="33"/>
      <c r="DB148" s="124"/>
      <c r="DC148" s="34">
        <v>5764332.1399999997</v>
      </c>
      <c r="DD148" s="33">
        <v>5764332.1399999997</v>
      </c>
      <c r="DE148" s="32">
        <v>5446319.3700000001</v>
      </c>
      <c r="DF148" s="124"/>
      <c r="DG148" s="34"/>
      <c r="DH148" s="33"/>
      <c r="DI148" s="32"/>
      <c r="DJ148" s="124"/>
      <c r="DK148" s="34"/>
      <c r="DL148" s="33"/>
      <c r="DM148" s="32"/>
      <c r="DN148" s="124"/>
      <c r="DO148" s="33">
        <v>60912.67</v>
      </c>
      <c r="DP148" s="33">
        <v>60912.67</v>
      </c>
      <c r="DQ148" s="32">
        <v>0</v>
      </c>
      <c r="DR148" s="124"/>
      <c r="DS148" s="34"/>
      <c r="DT148" s="34"/>
      <c r="DU148" s="34"/>
      <c r="DV148" s="120"/>
      <c r="DW148" s="33"/>
      <c r="DX148" s="33"/>
      <c r="DY148" s="33"/>
      <c r="DZ148" s="124"/>
      <c r="EA148" s="33"/>
      <c r="EB148" s="33"/>
      <c r="EC148" s="33"/>
      <c r="ED148" s="124"/>
      <c r="EE148" s="33"/>
      <c r="EF148" s="33"/>
      <c r="EG148" s="33"/>
      <c r="EH148" s="124"/>
      <c r="EI148" s="32"/>
      <c r="EJ148" s="32"/>
      <c r="EK148" s="32"/>
      <c r="EL148" s="124"/>
      <c r="EM148" s="34"/>
      <c r="EN148" s="34"/>
      <c r="EO148" s="34"/>
      <c r="EP148" s="124"/>
      <c r="EQ148" s="34"/>
      <c r="ER148" s="34"/>
      <c r="ES148" s="34"/>
      <c r="ET148" s="120"/>
      <c r="EU148" s="33"/>
      <c r="EV148" s="33"/>
      <c r="EW148" s="33"/>
      <c r="EX148" s="124"/>
      <c r="EY148" s="34"/>
      <c r="EZ148" s="34"/>
      <c r="FA148" s="34"/>
      <c r="FB148" s="124"/>
      <c r="FC148" s="33"/>
      <c r="FD148" s="33"/>
      <c r="FE148" s="32"/>
      <c r="FF148" s="124"/>
      <c r="FG148" s="40">
        <f>936697.37-187339.48</f>
        <v>749357.89</v>
      </c>
      <c r="FH148" s="40">
        <f>936697.37-187339.48</f>
        <v>749357.89</v>
      </c>
      <c r="FI148" s="40">
        <v>749357.89</v>
      </c>
      <c r="FJ148" s="124"/>
      <c r="FK148" s="40">
        <v>1113583.29</v>
      </c>
      <c r="FL148" s="40">
        <v>1113583.29</v>
      </c>
      <c r="FM148" s="40">
        <v>1113583.29</v>
      </c>
      <c r="FN148" s="124"/>
      <c r="FO148" s="33">
        <v>795416.64</v>
      </c>
      <c r="FP148" s="33">
        <v>795416.64</v>
      </c>
      <c r="FQ148" s="32">
        <v>0</v>
      </c>
      <c r="FR148" s="124"/>
      <c r="FS148" s="33"/>
      <c r="FT148" s="33"/>
      <c r="FU148" s="33"/>
      <c r="FV148" s="124"/>
      <c r="FW148" s="34"/>
      <c r="FX148" s="34"/>
      <c r="FY148" s="39"/>
      <c r="FZ148" s="124"/>
      <c r="GA148" s="33">
        <v>8085530.9800000004</v>
      </c>
      <c r="GB148" s="33">
        <f>8085530.98+8860238.09</f>
        <v>16945769.07</v>
      </c>
      <c r="GC148" s="32">
        <v>0</v>
      </c>
      <c r="GD148" s="124"/>
      <c r="GE148" s="32">
        <v>46240469.149999999</v>
      </c>
      <c r="GF148" s="32">
        <v>46240469.149999999</v>
      </c>
      <c r="GG148" s="32">
        <v>20406658.82</v>
      </c>
      <c r="GH148" s="124"/>
      <c r="GI148" s="62"/>
      <c r="GJ148" s="62"/>
      <c r="GK148" s="32"/>
      <c r="GL148" s="130"/>
      <c r="GM148" s="33"/>
      <c r="GN148" s="33"/>
      <c r="GO148" s="33"/>
      <c r="GP148" s="124"/>
      <c r="GQ148" s="40"/>
      <c r="GR148" s="37"/>
      <c r="GS148" s="32"/>
      <c r="GT148" s="124"/>
      <c r="GU148" s="45"/>
      <c r="GV148" s="46"/>
      <c r="GW148" s="32"/>
      <c r="GX148" s="130"/>
      <c r="GY148" s="33">
        <v>107526.89</v>
      </c>
      <c r="GZ148" s="33">
        <v>107526.89</v>
      </c>
      <c r="HA148" s="33">
        <v>107526.89</v>
      </c>
      <c r="HB148" s="130"/>
      <c r="HC148" s="34"/>
      <c r="HD148" s="34"/>
      <c r="HE148" s="34"/>
      <c r="HF148" s="124"/>
      <c r="HG148" s="33">
        <v>1075268.82</v>
      </c>
      <c r="HH148" s="33">
        <v>1075268.82</v>
      </c>
      <c r="HI148" s="33">
        <v>1075239.73</v>
      </c>
      <c r="HJ148" s="124"/>
      <c r="HK148" s="33">
        <v>12902.12</v>
      </c>
      <c r="HL148" s="33">
        <v>12902.12</v>
      </c>
      <c r="HM148" s="32">
        <v>12901.67</v>
      </c>
      <c r="HN148" s="124"/>
      <c r="HO148" s="32"/>
      <c r="HP148" s="32"/>
      <c r="HQ148" s="32"/>
      <c r="HR148" s="124"/>
      <c r="HS148" s="34"/>
      <c r="HT148" s="33"/>
      <c r="HU148" s="32"/>
      <c r="HV148" s="124"/>
      <c r="HW148" s="34"/>
      <c r="HX148" s="34"/>
      <c r="HY148" s="34"/>
      <c r="HZ148" s="124"/>
      <c r="IA148" s="34"/>
      <c r="IB148" s="34"/>
      <c r="IC148" s="34"/>
      <c r="ID148" s="119"/>
      <c r="IE148" s="34"/>
      <c r="IF148" s="32"/>
      <c r="IG148" s="32"/>
      <c r="IH148" s="124"/>
      <c r="II148" s="34"/>
      <c r="IJ148" s="74"/>
      <c r="IK148" s="33"/>
      <c r="IL148" s="124"/>
      <c r="IM148" s="33">
        <v>1650000</v>
      </c>
      <c r="IN148" s="33">
        <v>1650000</v>
      </c>
      <c r="IO148" s="33">
        <v>0</v>
      </c>
      <c r="IP148" s="124"/>
      <c r="IQ148" s="45"/>
      <c r="IR148" s="46"/>
      <c r="IS148" s="33"/>
      <c r="IT148" s="127"/>
      <c r="IU148" s="33"/>
      <c r="IV148" s="33"/>
      <c r="IW148" s="33"/>
      <c r="IX148" s="124"/>
      <c r="IY148" s="34"/>
      <c r="IZ148" s="33"/>
      <c r="JA148" s="33"/>
      <c r="JB148" s="127"/>
      <c r="JC148" s="34"/>
      <c r="JD148" s="34"/>
      <c r="JE148" s="34"/>
      <c r="JF148" s="124"/>
      <c r="JG148" s="34"/>
      <c r="JH148" s="34"/>
      <c r="JI148" s="33"/>
      <c r="JJ148" s="127"/>
      <c r="JK148" s="34"/>
      <c r="JL148" s="34"/>
      <c r="JM148" s="34"/>
      <c r="JN148" s="127"/>
      <c r="JO148" s="34"/>
      <c r="JP148" s="34"/>
      <c r="JQ148" s="34"/>
      <c r="JR148" s="119"/>
      <c r="JS148" s="33"/>
      <c r="JT148" s="33"/>
      <c r="JU148" s="33"/>
      <c r="JV148" s="127"/>
      <c r="JW148" s="34"/>
      <c r="JX148" s="33"/>
      <c r="JY148" s="33"/>
      <c r="JZ148" s="127"/>
      <c r="KA148" s="34"/>
      <c r="KB148" s="32"/>
      <c r="KC148" s="32"/>
      <c r="KD148" s="127"/>
      <c r="KE148" s="50"/>
      <c r="KF148" s="50"/>
      <c r="KG148" s="50"/>
      <c r="KH148" s="127"/>
      <c r="KI148" s="34"/>
      <c r="KJ148" s="34"/>
      <c r="KK148" s="34"/>
      <c r="KL148" s="127"/>
      <c r="KM148" s="34"/>
      <c r="KN148" s="36"/>
      <c r="KO148" s="32"/>
      <c r="KP148" s="127"/>
      <c r="KQ148" s="50"/>
      <c r="KR148" s="50"/>
      <c r="KS148" s="50"/>
      <c r="KT148" s="127"/>
      <c r="KU148" s="50"/>
      <c r="KV148" s="50"/>
      <c r="KW148" s="50"/>
      <c r="KX148" s="127"/>
      <c r="KY148" s="34"/>
      <c r="KZ148" s="34"/>
      <c r="LA148" s="33"/>
      <c r="LB148" s="127"/>
      <c r="LC148" s="34"/>
      <c r="LD148" s="39"/>
      <c r="LE148" s="34"/>
      <c r="LF148" s="127"/>
      <c r="LG148" s="34"/>
      <c r="LH148" s="34"/>
      <c r="LI148" s="33"/>
      <c r="LJ148" s="127"/>
      <c r="LK148" s="34"/>
      <c r="LL148" s="33"/>
      <c r="LM148" s="32"/>
      <c r="LN148" s="127"/>
      <c r="LO148" s="34"/>
      <c r="LP148" s="33"/>
      <c r="LQ148" s="33"/>
      <c r="LR148" s="127"/>
      <c r="LS148" s="50"/>
      <c r="LT148" s="50"/>
      <c r="LU148" s="50"/>
      <c r="LV148" s="127"/>
      <c r="LW148" s="50">
        <v>2127479.9700000002</v>
      </c>
      <c r="LX148" s="50">
        <v>2127479.9700000002</v>
      </c>
      <c r="LY148" s="50">
        <v>0</v>
      </c>
      <c r="LZ148" s="127"/>
      <c r="MA148" s="34"/>
      <c r="MB148" s="34"/>
      <c r="MC148" s="34"/>
      <c r="MD148" s="127"/>
      <c r="ME148" s="40"/>
      <c r="MF148" s="50"/>
      <c r="MG148" s="50"/>
      <c r="MH148" s="127"/>
      <c r="MI148" s="40"/>
      <c r="MJ148" s="50"/>
      <c r="MK148" s="50"/>
      <c r="ML148" s="127"/>
      <c r="MM148" s="34"/>
      <c r="MN148" s="34"/>
      <c r="MO148" s="34"/>
      <c r="MP148" s="127"/>
      <c r="MQ148" s="33"/>
      <c r="MR148" s="33"/>
      <c r="MS148" s="33"/>
      <c r="MT148" s="127"/>
      <c r="MU148" s="34"/>
      <c r="MV148" s="34"/>
      <c r="MW148" s="34"/>
      <c r="MX148" s="124"/>
      <c r="MY148" s="34"/>
      <c r="MZ148" s="33"/>
      <c r="NA148" s="33"/>
      <c r="NB148" s="124"/>
      <c r="NC148" s="52">
        <f t="shared" si="16"/>
        <v>87331889.859999999</v>
      </c>
      <c r="ND148" s="52">
        <f t="shared" si="16"/>
        <v>87331889.859999999</v>
      </c>
      <c r="NE148" s="52">
        <f t="shared" si="16"/>
        <v>64245480.030000009</v>
      </c>
      <c r="NF148" s="53">
        <v>49696873.75</v>
      </c>
      <c r="NG148" s="33">
        <v>49696873.75</v>
      </c>
      <c r="NH148" s="33">
        <v>36046877.329999998</v>
      </c>
      <c r="NI148" s="127"/>
      <c r="NJ148" s="34"/>
      <c r="NK148" s="32"/>
      <c r="NL148" s="32"/>
      <c r="NM148" s="127"/>
      <c r="NN148" s="32">
        <v>25904301</v>
      </c>
      <c r="NO148" s="32">
        <v>25904301</v>
      </c>
      <c r="NP148" s="32">
        <v>19320108</v>
      </c>
      <c r="NQ148" s="127"/>
      <c r="NR148" s="34">
        <v>2859192</v>
      </c>
      <c r="NS148" s="34">
        <v>2859192</v>
      </c>
      <c r="NT148" s="34">
        <v>2160000</v>
      </c>
      <c r="NU148" s="127"/>
      <c r="NV148" s="34"/>
      <c r="NW148" s="33"/>
      <c r="NX148" s="33"/>
      <c r="NY148" s="127"/>
      <c r="NZ148" s="34">
        <v>1247776.2</v>
      </c>
      <c r="OA148" s="34">
        <v>1247776.2</v>
      </c>
      <c r="OB148" s="33">
        <v>64437.09</v>
      </c>
      <c r="OC148" s="127"/>
      <c r="OD148" s="34"/>
      <c r="OE148" s="34"/>
      <c r="OF148" s="33"/>
      <c r="OG148" s="127"/>
      <c r="OH148" s="34">
        <v>313036</v>
      </c>
      <c r="OI148" s="34">
        <v>313036</v>
      </c>
      <c r="OJ148" s="33">
        <v>24256.26</v>
      </c>
      <c r="OK148" s="127"/>
      <c r="OL148" s="34">
        <v>356435.52</v>
      </c>
      <c r="OM148" s="34">
        <v>356435.52</v>
      </c>
      <c r="ON148" s="32">
        <v>160428.63</v>
      </c>
      <c r="OO148" s="127"/>
      <c r="OP148" s="34">
        <v>1480000</v>
      </c>
      <c r="OQ148" s="34">
        <v>1480000</v>
      </c>
      <c r="OR148" s="34">
        <v>1480000</v>
      </c>
      <c r="OS148" s="127"/>
      <c r="OT148" s="34">
        <v>4566576.37</v>
      </c>
      <c r="OU148" s="34">
        <v>4566576.37</v>
      </c>
      <c r="OV148" s="32">
        <v>4428888.88</v>
      </c>
      <c r="OW148" s="127"/>
      <c r="OX148" s="34">
        <v>29820</v>
      </c>
      <c r="OY148" s="34">
        <v>29820</v>
      </c>
      <c r="OZ148" s="33">
        <v>29820</v>
      </c>
      <c r="PA148" s="127"/>
      <c r="PB148" s="34">
        <v>7036.2</v>
      </c>
      <c r="PC148" s="34">
        <v>7036.2</v>
      </c>
      <c r="PD148" s="33">
        <v>7036.2</v>
      </c>
      <c r="PE148" s="127"/>
      <c r="PF148" s="34">
        <v>664970.31999999995</v>
      </c>
      <c r="PG148" s="34">
        <v>664970.31999999995</v>
      </c>
      <c r="PH148" s="33">
        <v>523627.64</v>
      </c>
      <c r="PI148" s="127"/>
      <c r="PJ148" s="34">
        <v>162000</v>
      </c>
      <c r="PK148" s="33">
        <v>162000</v>
      </c>
      <c r="PL148" s="32">
        <v>0</v>
      </c>
      <c r="PM148" s="127"/>
      <c r="PN148" s="34">
        <v>43872.5</v>
      </c>
      <c r="PO148" s="33">
        <v>43872.5</v>
      </c>
      <c r="PP148" s="33">
        <v>0</v>
      </c>
      <c r="PQ148" s="127"/>
      <c r="PR148" s="34"/>
      <c r="PS148" s="34"/>
      <c r="PT148" s="34"/>
      <c r="PU148" s="127"/>
      <c r="PV148" s="34">
        <v>0</v>
      </c>
      <c r="PW148" s="34">
        <v>0</v>
      </c>
      <c r="PX148" s="33">
        <v>0</v>
      </c>
      <c r="PY148" s="124"/>
      <c r="PZ148" s="55">
        <f t="shared" si="17"/>
        <v>7918240.0600000005</v>
      </c>
      <c r="QA148" s="55">
        <f t="shared" si="17"/>
        <v>7918240.0600000005</v>
      </c>
      <c r="QB148" s="55">
        <f t="shared" si="17"/>
        <v>7147869.4399999995</v>
      </c>
      <c r="QC148" s="53">
        <v>913516.56</v>
      </c>
      <c r="QD148" s="53">
        <v>913516.56</v>
      </c>
      <c r="QE148" s="32">
        <v>584938.68999999994</v>
      </c>
      <c r="QF148" s="127"/>
      <c r="QG148" s="34"/>
      <c r="QH148" s="34"/>
      <c r="QI148" s="34"/>
      <c r="QJ148" s="124"/>
      <c r="QK148" s="56"/>
      <c r="QL148" s="63"/>
      <c r="QM148" s="32"/>
      <c r="QN148" s="127"/>
      <c r="QO148" s="50">
        <v>1176450</v>
      </c>
      <c r="QP148" s="50">
        <v>1176450</v>
      </c>
      <c r="QQ148" s="50">
        <v>953606</v>
      </c>
      <c r="QR148" s="120"/>
      <c r="QS148" s="34">
        <v>5559540</v>
      </c>
      <c r="QT148" s="34">
        <v>5559540</v>
      </c>
      <c r="QU148" s="34">
        <v>5559540</v>
      </c>
      <c r="QV148" s="124"/>
      <c r="QW148" s="34">
        <v>228733.5</v>
      </c>
      <c r="QX148" s="34">
        <v>228733.5</v>
      </c>
      <c r="QY148" s="32">
        <v>13584.75</v>
      </c>
      <c r="QZ148" s="124"/>
      <c r="RA148" s="53"/>
      <c r="RB148" s="53"/>
      <c r="RC148" s="53"/>
      <c r="RD148" s="120"/>
      <c r="RE148" s="40"/>
      <c r="RF148" s="40"/>
      <c r="RG148" s="40"/>
      <c r="RH148" s="120"/>
      <c r="RI148" s="40"/>
      <c r="RJ148" s="40"/>
      <c r="RK148" s="40"/>
      <c r="RL148" s="120"/>
      <c r="RM148" s="40"/>
      <c r="RN148" s="33"/>
      <c r="RO148" s="32"/>
      <c r="RP148" s="124"/>
      <c r="RQ148" s="34"/>
      <c r="RR148" s="34"/>
      <c r="RS148" s="32"/>
      <c r="RT148" s="124"/>
      <c r="RU148" s="40">
        <v>40000</v>
      </c>
      <c r="RV148" s="40">
        <v>40000</v>
      </c>
      <c r="RW148" s="40">
        <v>36200</v>
      </c>
      <c r="RX148" s="120"/>
      <c r="RY148" s="40"/>
      <c r="RZ148" s="40"/>
      <c r="SA148" s="32"/>
      <c r="SB148" s="124"/>
      <c r="SC148" s="40"/>
      <c r="SD148" s="40"/>
      <c r="SE148" s="32"/>
      <c r="SF148" s="124"/>
      <c r="SG148" s="40"/>
      <c r="SH148" s="40"/>
      <c r="SI148" s="32"/>
      <c r="SJ148" s="119"/>
      <c r="SK148" s="58"/>
      <c r="SL148" s="58"/>
      <c r="SM148" s="58"/>
      <c r="SN148" s="59"/>
      <c r="SO148" s="59"/>
      <c r="SP148" s="58"/>
      <c r="SQ148" s="58"/>
      <c r="SR148" s="58"/>
      <c r="SS148" s="58"/>
      <c r="ST148" s="58"/>
      <c r="SU148" s="58"/>
      <c r="SV148" s="58"/>
      <c r="SW148" s="58"/>
      <c r="SX148" s="58"/>
      <c r="SY148" s="58"/>
      <c r="SZ148" s="58"/>
      <c r="TA148" s="58"/>
      <c r="TB148" s="58"/>
      <c r="TC148" s="58"/>
      <c r="TD148" s="59"/>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5"/>
      <c r="WI148" s="5"/>
      <c r="WJ148" s="5"/>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row>
    <row r="149" spans="1:909" x14ac:dyDescent="0.25">
      <c r="A149" s="76" t="s">
        <v>504</v>
      </c>
      <c r="B149" s="30">
        <f t="shared" si="13"/>
        <v>713692399.86000001</v>
      </c>
      <c r="C149" s="30">
        <f t="shared" si="13"/>
        <v>723692399.86000001</v>
      </c>
      <c r="D149" s="30">
        <f t="shared" si="13"/>
        <v>141755922.12</v>
      </c>
      <c r="E149" s="31">
        <f t="shared" si="14"/>
        <v>23468951.120000001</v>
      </c>
      <c r="F149" s="31">
        <f>I149+Q149+U149+M149</f>
        <v>23468951.120000001</v>
      </c>
      <c r="G149" s="31">
        <f t="shared" si="14"/>
        <v>17601716.120000001</v>
      </c>
      <c r="H149" s="37">
        <v>18608600</v>
      </c>
      <c r="I149" s="37">
        <v>18608600</v>
      </c>
      <c r="J149" s="32">
        <v>13956452</v>
      </c>
      <c r="K149" s="124"/>
      <c r="L149" s="34"/>
      <c r="M149" s="34"/>
      <c r="N149" s="34"/>
      <c r="O149" s="124"/>
      <c r="P149" s="36">
        <v>4860351.12</v>
      </c>
      <c r="Q149" s="36">
        <v>4860351.12</v>
      </c>
      <c r="R149" s="60">
        <v>3645264.12</v>
      </c>
      <c r="S149" s="124"/>
      <c r="T149" s="34"/>
      <c r="U149" s="34"/>
      <c r="V149" s="34"/>
      <c r="W149" s="124"/>
      <c r="X149" s="38">
        <f t="shared" si="15"/>
        <v>85263040.900000006</v>
      </c>
      <c r="Y149" s="38">
        <f t="shared" si="15"/>
        <v>85263040.900000006</v>
      </c>
      <c r="Z149" s="38">
        <f t="shared" si="15"/>
        <v>41531958.890000001</v>
      </c>
      <c r="AA149" s="32"/>
      <c r="AB149" s="33"/>
      <c r="AC149" s="33"/>
      <c r="AD149" s="124"/>
      <c r="AE149" s="34"/>
      <c r="AF149" s="33"/>
      <c r="AG149" s="33"/>
      <c r="AH149" s="124"/>
      <c r="AI149" s="33"/>
      <c r="AJ149" s="33"/>
      <c r="AK149" s="33"/>
      <c r="AL149" s="124"/>
      <c r="AM149" s="33"/>
      <c r="AN149" s="33"/>
      <c r="AO149" s="33"/>
      <c r="AP149" s="124"/>
      <c r="AQ149" s="34"/>
      <c r="AR149" s="34"/>
      <c r="AS149" s="34"/>
      <c r="AT149" s="124"/>
      <c r="AU149" s="33"/>
      <c r="AV149" s="33"/>
      <c r="AW149" s="33"/>
      <c r="AX149" s="124"/>
      <c r="AY149" s="34"/>
      <c r="AZ149" s="34"/>
      <c r="BA149" s="34"/>
      <c r="BB149" s="124"/>
      <c r="BC149" s="33"/>
      <c r="BD149" s="33"/>
      <c r="BE149" s="33"/>
      <c r="BF149" s="124"/>
      <c r="BG149" s="33"/>
      <c r="BH149" s="33"/>
      <c r="BI149" s="33"/>
      <c r="BJ149" s="124"/>
      <c r="BK149" s="34"/>
      <c r="BL149" s="34"/>
      <c r="BM149" s="34"/>
      <c r="BN149" s="124"/>
      <c r="BO149" s="33"/>
      <c r="BP149" s="33"/>
      <c r="BQ149" s="61"/>
      <c r="BR149" s="124"/>
      <c r="BS149" s="34"/>
      <c r="BT149" s="34"/>
      <c r="BU149" s="34"/>
      <c r="BV149" s="124"/>
      <c r="BW149" s="34"/>
      <c r="BX149" s="34"/>
      <c r="BY149" s="34"/>
      <c r="BZ149" s="124"/>
      <c r="CA149" s="34"/>
      <c r="CB149" s="34"/>
      <c r="CC149" s="34"/>
      <c r="CD149" s="124"/>
      <c r="CE149" s="33"/>
      <c r="CF149" s="33"/>
      <c r="CG149" s="33"/>
      <c r="CH149" s="124"/>
      <c r="CI149" s="33"/>
      <c r="CJ149" s="33"/>
      <c r="CK149" s="33"/>
      <c r="CL149" s="124"/>
      <c r="CM149" s="34"/>
      <c r="CN149" s="34"/>
      <c r="CO149" s="34"/>
      <c r="CP149" s="119"/>
      <c r="CQ149" s="34"/>
      <c r="CR149" s="34"/>
      <c r="CS149" s="34"/>
      <c r="CT149" s="119"/>
      <c r="CU149" s="34"/>
      <c r="CV149" s="33"/>
      <c r="CW149" s="33"/>
      <c r="CX149" s="124"/>
      <c r="CY149" s="41"/>
      <c r="CZ149" s="41"/>
      <c r="DA149" s="33"/>
      <c r="DB149" s="124"/>
      <c r="DC149" s="34">
        <v>9727630.7300000004</v>
      </c>
      <c r="DD149" s="33">
        <v>9727630.7300000004</v>
      </c>
      <c r="DE149" s="32">
        <v>6458512.5700000003</v>
      </c>
      <c r="DF149" s="124"/>
      <c r="DG149" s="34"/>
      <c r="DH149" s="33"/>
      <c r="DI149" s="32"/>
      <c r="DJ149" s="124"/>
      <c r="DK149" s="34"/>
      <c r="DL149" s="33"/>
      <c r="DM149" s="32"/>
      <c r="DN149" s="124"/>
      <c r="DO149" s="33"/>
      <c r="DP149" s="33"/>
      <c r="DQ149" s="32"/>
      <c r="DR149" s="124"/>
      <c r="DS149" s="34"/>
      <c r="DT149" s="34"/>
      <c r="DU149" s="34"/>
      <c r="DV149" s="120"/>
      <c r="DW149" s="33"/>
      <c r="DX149" s="33"/>
      <c r="DY149" s="33"/>
      <c r="DZ149" s="124"/>
      <c r="EA149" s="33"/>
      <c r="EB149" s="33"/>
      <c r="EC149" s="33"/>
      <c r="ED149" s="124"/>
      <c r="EE149" s="33"/>
      <c r="EF149" s="33"/>
      <c r="EG149" s="33"/>
      <c r="EH149" s="124"/>
      <c r="EI149" s="32">
        <v>73115151.519999996</v>
      </c>
      <c r="EJ149" s="32">
        <v>73115151.519999996</v>
      </c>
      <c r="EK149" s="32">
        <v>32653187.670000002</v>
      </c>
      <c r="EL149" s="124"/>
      <c r="EM149" s="34"/>
      <c r="EN149" s="34"/>
      <c r="EO149" s="34"/>
      <c r="EP149" s="124"/>
      <c r="EQ149" s="34"/>
      <c r="ER149" s="34"/>
      <c r="ES149" s="34"/>
      <c r="ET149" s="120"/>
      <c r="EU149" s="33">
        <v>2396499</v>
      </c>
      <c r="EV149" s="33">
        <v>2396499</v>
      </c>
      <c r="EW149" s="33">
        <v>2396499</v>
      </c>
      <c r="EX149" s="124"/>
      <c r="EY149" s="34"/>
      <c r="EZ149" s="34"/>
      <c r="FA149" s="34"/>
      <c r="FB149" s="124"/>
      <c r="FC149" s="33"/>
      <c r="FD149" s="33"/>
      <c r="FE149" s="32"/>
      <c r="FF149" s="124"/>
      <c r="FG149" s="40"/>
      <c r="FH149" s="40"/>
      <c r="FI149" s="40"/>
      <c r="FJ149" s="124"/>
      <c r="FK149" s="40"/>
      <c r="FL149" s="40"/>
      <c r="FM149" s="40"/>
      <c r="FN149" s="124"/>
      <c r="FO149" s="33"/>
      <c r="FP149" s="33"/>
      <c r="FQ149" s="32"/>
      <c r="FR149" s="124"/>
      <c r="FS149" s="33"/>
      <c r="FT149" s="33"/>
      <c r="FU149" s="33"/>
      <c r="FV149" s="124"/>
      <c r="FW149" s="34"/>
      <c r="FX149" s="34"/>
      <c r="FY149" s="39"/>
      <c r="FZ149" s="124"/>
      <c r="GA149" s="33"/>
      <c r="GB149" s="33"/>
      <c r="GC149" s="32"/>
      <c r="GD149" s="124"/>
      <c r="GE149" s="32"/>
      <c r="GF149" s="32"/>
      <c r="GG149" s="32"/>
      <c r="GH149" s="124"/>
      <c r="GI149" s="32"/>
      <c r="GJ149" s="32"/>
      <c r="GK149" s="32"/>
      <c r="GL149" s="130"/>
      <c r="GM149" s="33"/>
      <c r="GN149" s="33"/>
      <c r="GO149" s="33"/>
      <c r="GP149" s="124"/>
      <c r="GQ149" s="1"/>
      <c r="GR149" s="37"/>
      <c r="GS149" s="32"/>
      <c r="GT149" s="124"/>
      <c r="GU149" s="45"/>
      <c r="GV149" s="46"/>
      <c r="GW149" s="32"/>
      <c r="GX149" s="130"/>
      <c r="GY149" s="33"/>
      <c r="GZ149" s="33"/>
      <c r="HA149" s="33"/>
      <c r="HB149" s="130"/>
      <c r="HC149" s="34"/>
      <c r="HD149" s="34"/>
      <c r="HE149" s="34"/>
      <c r="HF149" s="124"/>
      <c r="HG149" s="33"/>
      <c r="HH149" s="33"/>
      <c r="HI149" s="33"/>
      <c r="HJ149" s="124"/>
      <c r="HK149" s="33">
        <v>23759.65</v>
      </c>
      <c r="HL149" s="33">
        <v>23759.65</v>
      </c>
      <c r="HM149" s="32">
        <v>23759.65</v>
      </c>
      <c r="HN149" s="124"/>
      <c r="HO149" s="32"/>
      <c r="HP149" s="32"/>
      <c r="HQ149" s="32"/>
      <c r="HR149" s="124"/>
      <c r="HS149" s="34"/>
      <c r="HT149" s="33"/>
      <c r="HU149" s="32"/>
      <c r="HV149" s="124"/>
      <c r="HW149" s="34"/>
      <c r="HX149" s="34"/>
      <c r="HY149" s="34"/>
      <c r="HZ149" s="124"/>
      <c r="IA149" s="34"/>
      <c r="IB149" s="34"/>
      <c r="IC149" s="34"/>
      <c r="ID149" s="119"/>
      <c r="IE149" s="34"/>
      <c r="IF149" s="32"/>
      <c r="IG149" s="32"/>
      <c r="IH149" s="124"/>
      <c r="II149" s="34"/>
      <c r="IJ149" s="33"/>
      <c r="IK149" s="33"/>
      <c r="IL149" s="124"/>
      <c r="IM149" s="33"/>
      <c r="IN149" s="33"/>
      <c r="IO149" s="33"/>
      <c r="IP149" s="124"/>
      <c r="IQ149" s="45"/>
      <c r="IR149" s="46"/>
      <c r="IS149" s="33"/>
      <c r="IT149" s="127"/>
      <c r="IU149" s="33"/>
      <c r="IV149" s="33"/>
      <c r="IW149" s="33"/>
      <c r="IX149" s="124"/>
      <c r="IY149" s="34"/>
      <c r="IZ149" s="33"/>
      <c r="JA149" s="33"/>
      <c r="JB149" s="127"/>
      <c r="JC149" s="34"/>
      <c r="JD149" s="34"/>
      <c r="JE149" s="34"/>
      <c r="JF149" s="124"/>
      <c r="JG149" s="34"/>
      <c r="JH149" s="34"/>
      <c r="JI149" s="33"/>
      <c r="JJ149" s="127"/>
      <c r="JK149" s="34"/>
      <c r="JL149" s="34"/>
      <c r="JM149" s="34"/>
      <c r="JN149" s="127"/>
      <c r="JO149" s="34"/>
      <c r="JP149" s="34"/>
      <c r="JQ149" s="34"/>
      <c r="JR149" s="119"/>
      <c r="JS149" s="33"/>
      <c r="JT149" s="33"/>
      <c r="JU149" s="33"/>
      <c r="JV149" s="127"/>
      <c r="JW149" s="34"/>
      <c r="JX149" s="33"/>
      <c r="JY149" s="33"/>
      <c r="JZ149" s="127"/>
      <c r="KA149" s="34"/>
      <c r="KB149" s="32"/>
      <c r="KC149" s="32"/>
      <c r="KD149" s="127"/>
      <c r="KE149" s="50"/>
      <c r="KF149" s="50"/>
      <c r="KG149" s="50"/>
      <c r="KH149" s="127"/>
      <c r="KI149" s="34"/>
      <c r="KJ149" s="34"/>
      <c r="KK149" s="34"/>
      <c r="KL149" s="127"/>
      <c r="KM149" s="34"/>
      <c r="KN149" s="36"/>
      <c r="KO149" s="32"/>
      <c r="KP149" s="127"/>
      <c r="KQ149" s="50"/>
      <c r="KR149" s="50"/>
      <c r="KS149" s="50"/>
      <c r="KT149" s="127"/>
      <c r="KU149" s="50"/>
      <c r="KV149" s="50"/>
      <c r="KW149" s="50"/>
      <c r="KX149" s="127"/>
      <c r="KY149" s="34"/>
      <c r="KZ149" s="34"/>
      <c r="LA149" s="33"/>
      <c r="LB149" s="127"/>
      <c r="LC149" s="34"/>
      <c r="LD149" s="39"/>
      <c r="LE149" s="34"/>
      <c r="LF149" s="127"/>
      <c r="LG149" s="34"/>
      <c r="LH149" s="34"/>
      <c r="LI149" s="33"/>
      <c r="LJ149" s="127"/>
      <c r="LK149" s="34"/>
      <c r="LL149" s="33"/>
      <c r="LM149" s="32"/>
      <c r="LN149" s="127"/>
      <c r="LO149" s="34"/>
      <c r="LP149" s="33"/>
      <c r="LQ149" s="33"/>
      <c r="LR149" s="127"/>
      <c r="LS149" s="50"/>
      <c r="LT149" s="50"/>
      <c r="LU149" s="50"/>
      <c r="LV149" s="127"/>
      <c r="LW149" s="50"/>
      <c r="LX149" s="50"/>
      <c r="LY149" s="50"/>
      <c r="LZ149" s="127"/>
      <c r="MA149" s="34"/>
      <c r="MB149" s="34"/>
      <c r="MC149" s="34"/>
      <c r="MD149" s="127"/>
      <c r="ME149" s="40"/>
      <c r="MF149" s="50"/>
      <c r="MG149" s="50"/>
      <c r="MH149" s="127"/>
      <c r="MI149" s="40"/>
      <c r="MJ149" s="50"/>
      <c r="MK149" s="50"/>
      <c r="ML149" s="127"/>
      <c r="MM149" s="34"/>
      <c r="MN149" s="34"/>
      <c r="MO149" s="34"/>
      <c r="MP149" s="127"/>
      <c r="MQ149" s="33"/>
      <c r="MR149" s="33"/>
      <c r="MS149" s="33"/>
      <c r="MT149" s="127"/>
      <c r="MU149" s="34"/>
      <c r="MV149" s="34"/>
      <c r="MW149" s="34"/>
      <c r="MX149" s="124"/>
      <c r="MY149" s="34"/>
      <c r="MZ149" s="33"/>
      <c r="NA149" s="33"/>
      <c r="NB149" s="124"/>
      <c r="NC149" s="52">
        <f t="shared" si="16"/>
        <v>0</v>
      </c>
      <c r="ND149" s="52">
        <f t="shared" si="16"/>
        <v>0</v>
      </c>
      <c r="NE149" s="52">
        <f t="shared" si="16"/>
        <v>0</v>
      </c>
      <c r="NF149" s="53"/>
      <c r="NG149" s="33"/>
      <c r="NH149" s="33"/>
      <c r="NI149" s="127"/>
      <c r="NJ149" s="34"/>
      <c r="NK149" s="33"/>
      <c r="NL149" s="33"/>
      <c r="NM149" s="127"/>
      <c r="NN149" s="33"/>
      <c r="NO149" s="33"/>
      <c r="NP149" s="33"/>
      <c r="NQ149" s="127"/>
      <c r="NR149" s="34"/>
      <c r="NS149" s="34"/>
      <c r="NT149" s="34"/>
      <c r="NU149" s="127"/>
      <c r="NV149" s="34"/>
      <c r="NW149" s="33"/>
      <c r="NX149" s="33"/>
      <c r="NY149" s="127"/>
      <c r="NZ149" s="34"/>
      <c r="OA149" s="34"/>
      <c r="OB149" s="33"/>
      <c r="OC149" s="127"/>
      <c r="OD149" s="34"/>
      <c r="OE149" s="34"/>
      <c r="OF149" s="33"/>
      <c r="OG149" s="127"/>
      <c r="OH149" s="34"/>
      <c r="OI149" s="34"/>
      <c r="OJ149" s="33"/>
      <c r="OK149" s="127"/>
      <c r="OL149" s="34"/>
      <c r="OM149" s="34"/>
      <c r="ON149" s="32"/>
      <c r="OO149" s="127"/>
      <c r="OP149" s="34"/>
      <c r="OQ149" s="34"/>
      <c r="OR149" s="34"/>
      <c r="OS149" s="127"/>
      <c r="OT149" s="34"/>
      <c r="OU149" s="34"/>
      <c r="OV149" s="32"/>
      <c r="OW149" s="127"/>
      <c r="OX149" s="34"/>
      <c r="OY149" s="34"/>
      <c r="OZ149" s="33"/>
      <c r="PA149" s="127"/>
      <c r="PB149" s="34"/>
      <c r="PC149" s="34"/>
      <c r="PD149" s="33"/>
      <c r="PE149" s="127"/>
      <c r="PF149" s="34"/>
      <c r="PG149" s="34"/>
      <c r="PH149" s="33"/>
      <c r="PI149" s="127"/>
      <c r="PJ149" s="34"/>
      <c r="PK149" s="33"/>
      <c r="PL149" s="32"/>
      <c r="PM149" s="127"/>
      <c r="PN149" s="34"/>
      <c r="PO149" s="33"/>
      <c r="PP149" s="33"/>
      <c r="PQ149" s="127"/>
      <c r="PR149" s="34"/>
      <c r="PS149" s="34"/>
      <c r="PT149" s="34"/>
      <c r="PU149" s="127"/>
      <c r="PV149" s="34"/>
      <c r="PW149" s="34"/>
      <c r="PX149" s="33"/>
      <c r="PY149" s="124"/>
      <c r="PZ149" s="55">
        <f t="shared" si="17"/>
        <v>604960407.84000003</v>
      </c>
      <c r="QA149" s="55">
        <f t="shared" si="17"/>
        <v>614960407.84000003</v>
      </c>
      <c r="QB149" s="55">
        <f t="shared" si="17"/>
        <v>82622247.109999999</v>
      </c>
      <c r="QC149" s="53"/>
      <c r="QD149" s="53"/>
      <c r="QE149" s="32"/>
      <c r="QF149" s="127"/>
      <c r="QG149" s="34"/>
      <c r="QH149" s="34"/>
      <c r="QI149" s="34"/>
      <c r="QJ149" s="124"/>
      <c r="QK149" s="56"/>
      <c r="QL149" s="63"/>
      <c r="QM149" s="32"/>
      <c r="QN149" s="127"/>
      <c r="QO149" s="50"/>
      <c r="QP149" s="50"/>
      <c r="QQ149" s="50"/>
      <c r="QR149" s="120"/>
      <c r="QS149" s="34"/>
      <c r="QT149" s="34"/>
      <c r="QU149" s="34"/>
      <c r="QV149" s="124"/>
      <c r="QW149" s="34"/>
      <c r="QX149" s="34"/>
      <c r="QY149" s="32"/>
      <c r="QZ149" s="124"/>
      <c r="RA149" s="53">
        <v>223771000</v>
      </c>
      <c r="RB149" s="53">
        <v>223771000</v>
      </c>
      <c r="RC149" s="53">
        <v>0</v>
      </c>
      <c r="RD149" s="120"/>
      <c r="RE149" s="40"/>
      <c r="RF149" s="40"/>
      <c r="RG149" s="40"/>
      <c r="RH149" s="120"/>
      <c r="RI149" s="40">
        <f>25999270.39+5719603.99+7950449.52+7792934.52+1514774.78+6582742.31+5255749.58+4694482.34+5671365.08+20409023.81+10173288.67</f>
        <v>101763684.99000001</v>
      </c>
      <c r="RJ149" s="40">
        <f>25999270.39+5719603.99+7950449.52+7792934.52+1514774.78+6582742.31+5255749.58+4694482.34+5671365.08+20409023.81+10173288.67</f>
        <v>101763684.99000001</v>
      </c>
      <c r="RK149" s="40">
        <v>79211160.719999999</v>
      </c>
      <c r="RL149" s="120"/>
      <c r="RM149" s="40">
        <v>265786042.84999999</v>
      </c>
      <c r="RN149" s="33">
        <f>10000000
+265786042.85</f>
        <v>275786042.85000002</v>
      </c>
      <c r="RO149" s="32">
        <v>0</v>
      </c>
      <c r="RP149" s="124"/>
      <c r="RQ149" s="34">
        <v>13639680</v>
      </c>
      <c r="RR149" s="34">
        <v>13639680</v>
      </c>
      <c r="RS149" s="32">
        <v>3411086.39</v>
      </c>
      <c r="RT149" s="124"/>
      <c r="RU149" s="40"/>
      <c r="RV149" s="40"/>
      <c r="RW149" s="40"/>
      <c r="RX149" s="120"/>
      <c r="RY149" s="40"/>
      <c r="RZ149" s="40"/>
      <c r="SA149" s="32"/>
      <c r="SB149" s="124"/>
      <c r="SC149" s="40"/>
      <c r="SD149" s="40"/>
      <c r="SE149" s="32"/>
      <c r="SF149" s="124"/>
      <c r="SG149" s="40"/>
      <c r="SH149" s="40"/>
      <c r="SI149" s="32"/>
      <c r="SJ149" s="119"/>
      <c r="SK149" s="58"/>
      <c r="SL149" s="58"/>
      <c r="SM149" s="58"/>
      <c r="SN149" s="59"/>
      <c r="SO149" s="59"/>
      <c r="SP149" s="58"/>
      <c r="SQ149" s="58"/>
      <c r="SR149" s="58"/>
      <c r="SS149" s="58"/>
      <c r="ST149" s="58"/>
      <c r="SU149" s="58"/>
      <c r="SV149" s="58"/>
      <c r="SW149" s="58"/>
      <c r="SX149" s="58"/>
      <c r="SY149" s="58"/>
      <c r="SZ149" s="58"/>
      <c r="TA149" s="58"/>
      <c r="TB149" s="58"/>
      <c r="TC149" s="58"/>
      <c r="TD149" s="59"/>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5"/>
      <c r="WI149" s="5"/>
      <c r="WJ149" s="5"/>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row>
    <row r="150" spans="1:909" x14ac:dyDescent="0.25">
      <c r="A150" s="76" t="s">
        <v>505</v>
      </c>
      <c r="B150" s="30">
        <f t="shared" si="13"/>
        <v>12519183.310000001</v>
      </c>
      <c r="C150" s="30">
        <f t="shared" si="13"/>
        <v>12519183.310000001</v>
      </c>
      <c r="D150" s="30">
        <f t="shared" si="13"/>
        <v>9413477.5300000012</v>
      </c>
      <c r="E150" s="31">
        <f t="shared" si="14"/>
        <v>10326974.07</v>
      </c>
      <c r="F150" s="31">
        <f t="shared" si="14"/>
        <v>10326974.07</v>
      </c>
      <c r="G150" s="31">
        <f t="shared" si="14"/>
        <v>7686833.0700000003</v>
      </c>
      <c r="H150" s="37">
        <v>8260600</v>
      </c>
      <c r="I150" s="37">
        <v>8260600</v>
      </c>
      <c r="J150" s="32">
        <v>6195451</v>
      </c>
      <c r="K150" s="124"/>
      <c r="L150" s="34"/>
      <c r="M150" s="34"/>
      <c r="N150" s="34"/>
      <c r="O150" s="124"/>
      <c r="P150" s="36">
        <v>2066374.07</v>
      </c>
      <c r="Q150" s="36">
        <v>2066374.07</v>
      </c>
      <c r="R150" s="60">
        <v>1491382.07</v>
      </c>
      <c r="S150" s="124"/>
      <c r="T150" s="34"/>
      <c r="U150" s="34"/>
      <c r="V150" s="34"/>
      <c r="W150" s="124"/>
      <c r="X150" s="38">
        <f t="shared" si="15"/>
        <v>2053909.2399999998</v>
      </c>
      <c r="Y150" s="38">
        <f t="shared" si="15"/>
        <v>2053909.2399999998</v>
      </c>
      <c r="Z150" s="38">
        <f t="shared" si="15"/>
        <v>1636438.64</v>
      </c>
      <c r="AA150" s="32"/>
      <c r="AB150" s="33"/>
      <c r="AC150" s="33"/>
      <c r="AD150" s="124"/>
      <c r="AE150" s="34"/>
      <c r="AF150" s="33"/>
      <c r="AG150" s="33"/>
      <c r="AH150" s="124"/>
      <c r="AI150" s="33"/>
      <c r="AJ150" s="33"/>
      <c r="AK150" s="33"/>
      <c r="AL150" s="124"/>
      <c r="AM150" s="33"/>
      <c r="AN150" s="33"/>
      <c r="AO150" s="33"/>
      <c r="AP150" s="124"/>
      <c r="AQ150" s="34"/>
      <c r="AR150" s="34"/>
      <c r="AS150" s="34"/>
      <c r="AT150" s="124"/>
      <c r="AU150" s="33"/>
      <c r="AV150" s="33"/>
      <c r="AW150" s="33"/>
      <c r="AX150" s="124"/>
      <c r="AY150" s="34"/>
      <c r="AZ150" s="34"/>
      <c r="BA150" s="34"/>
      <c r="BB150" s="124"/>
      <c r="BC150" s="33"/>
      <c r="BD150" s="33"/>
      <c r="BE150" s="33"/>
      <c r="BF150" s="124"/>
      <c r="BG150" s="33"/>
      <c r="BH150" s="33"/>
      <c r="BI150" s="33"/>
      <c r="BJ150" s="124"/>
      <c r="BK150" s="34"/>
      <c r="BL150" s="34"/>
      <c r="BM150" s="34"/>
      <c r="BN150" s="124"/>
      <c r="BO150" s="33"/>
      <c r="BP150" s="33"/>
      <c r="BQ150" s="61"/>
      <c r="BR150" s="124"/>
      <c r="BS150" s="34"/>
      <c r="BT150" s="34"/>
      <c r="BU150" s="34"/>
      <c r="BV150" s="124"/>
      <c r="BW150" s="34"/>
      <c r="BX150" s="34"/>
      <c r="BY150" s="34"/>
      <c r="BZ150" s="124"/>
      <c r="CA150" s="34"/>
      <c r="CB150" s="34"/>
      <c r="CC150" s="34"/>
      <c r="CD150" s="124"/>
      <c r="CE150" s="33"/>
      <c r="CF150" s="33"/>
      <c r="CG150" s="33"/>
      <c r="CH150" s="124"/>
      <c r="CI150" s="33"/>
      <c r="CJ150" s="33"/>
      <c r="CK150" s="33"/>
      <c r="CL150" s="124"/>
      <c r="CM150" s="34"/>
      <c r="CN150" s="34"/>
      <c r="CO150" s="34"/>
      <c r="CP150" s="119"/>
      <c r="CQ150" s="34"/>
      <c r="CR150" s="34"/>
      <c r="CS150" s="34"/>
      <c r="CT150" s="119"/>
      <c r="CU150" s="34"/>
      <c r="CV150" s="33"/>
      <c r="CW150" s="33"/>
      <c r="CX150" s="124"/>
      <c r="CY150" s="41"/>
      <c r="CZ150" s="41"/>
      <c r="DA150" s="33"/>
      <c r="DB150" s="124"/>
      <c r="DC150" s="34"/>
      <c r="DD150" s="33"/>
      <c r="DE150" s="32"/>
      <c r="DF150" s="124"/>
      <c r="DG150" s="34"/>
      <c r="DH150" s="33"/>
      <c r="DI150" s="32"/>
      <c r="DJ150" s="124"/>
      <c r="DK150" s="34"/>
      <c r="DL150" s="33"/>
      <c r="DM150" s="32"/>
      <c r="DN150" s="124"/>
      <c r="DO150" s="33"/>
      <c r="DP150" s="33"/>
      <c r="DQ150" s="32"/>
      <c r="DR150" s="124"/>
      <c r="DS150" s="34"/>
      <c r="DT150" s="34"/>
      <c r="DU150" s="34"/>
      <c r="DV150" s="120"/>
      <c r="DW150" s="33"/>
      <c r="DX150" s="33"/>
      <c r="DY150" s="33"/>
      <c r="DZ150" s="124"/>
      <c r="EA150" s="33"/>
      <c r="EB150" s="33"/>
      <c r="EC150" s="33"/>
      <c r="ED150" s="124"/>
      <c r="EE150" s="33"/>
      <c r="EF150" s="33"/>
      <c r="EG150" s="33"/>
      <c r="EH150" s="124"/>
      <c r="EI150" s="32"/>
      <c r="EJ150" s="32"/>
      <c r="EK150" s="32"/>
      <c r="EL150" s="124"/>
      <c r="EM150" s="34"/>
      <c r="EN150" s="34"/>
      <c r="EO150" s="34"/>
      <c r="EP150" s="124"/>
      <c r="EQ150" s="34"/>
      <c r="ER150" s="34"/>
      <c r="ES150" s="34"/>
      <c r="ET150" s="120"/>
      <c r="EU150" s="33">
        <v>1509999.15</v>
      </c>
      <c r="EV150" s="33">
        <v>1509999.15</v>
      </c>
      <c r="EW150" s="33">
        <v>1509999.15</v>
      </c>
      <c r="EX150" s="124"/>
      <c r="EY150" s="34"/>
      <c r="EZ150" s="34"/>
      <c r="FA150" s="34"/>
      <c r="FB150" s="124"/>
      <c r="FC150" s="33"/>
      <c r="FD150" s="33"/>
      <c r="FE150" s="32"/>
      <c r="FF150" s="124"/>
      <c r="FG150" s="40"/>
      <c r="FH150" s="40"/>
      <c r="FI150" s="40"/>
      <c r="FJ150" s="124"/>
      <c r="FK150" s="40"/>
      <c r="FL150" s="40"/>
      <c r="FM150" s="40"/>
      <c r="FN150" s="124"/>
      <c r="FO150" s="33"/>
      <c r="FP150" s="33"/>
      <c r="FQ150" s="32"/>
      <c r="FR150" s="124"/>
      <c r="FS150" s="33"/>
      <c r="FT150" s="33"/>
      <c r="FU150" s="33"/>
      <c r="FV150" s="124"/>
      <c r="FW150" s="34"/>
      <c r="FX150" s="34"/>
      <c r="FY150" s="39"/>
      <c r="FZ150" s="124"/>
      <c r="GA150" s="33"/>
      <c r="GB150" s="33"/>
      <c r="GC150" s="32"/>
      <c r="GD150" s="124"/>
      <c r="GE150" s="32"/>
      <c r="GF150" s="32"/>
      <c r="GG150" s="32"/>
      <c r="GH150" s="124"/>
      <c r="GI150" s="32"/>
      <c r="GJ150" s="32"/>
      <c r="GK150" s="32"/>
      <c r="GL150" s="130"/>
      <c r="GM150" s="33"/>
      <c r="GN150" s="33"/>
      <c r="GO150" s="33"/>
      <c r="GP150" s="124"/>
      <c r="GQ150" s="40"/>
      <c r="GR150" s="37"/>
      <c r="GS150" s="32"/>
      <c r="GT150" s="124"/>
      <c r="GU150" s="45"/>
      <c r="GV150" s="46"/>
      <c r="GW150" s="32"/>
      <c r="GX150" s="130"/>
      <c r="GY150" s="33"/>
      <c r="GZ150" s="33"/>
      <c r="HA150" s="33"/>
      <c r="HB150" s="130"/>
      <c r="HC150" s="34"/>
      <c r="HD150" s="34"/>
      <c r="HE150" s="34"/>
      <c r="HF150" s="124"/>
      <c r="HG150" s="33"/>
      <c r="HH150" s="33"/>
      <c r="HI150" s="33"/>
      <c r="HJ150" s="124"/>
      <c r="HK150" s="33"/>
      <c r="HL150" s="33"/>
      <c r="HM150" s="32"/>
      <c r="HN150" s="124"/>
      <c r="HO150" s="32"/>
      <c r="HP150" s="32"/>
      <c r="HQ150" s="32"/>
      <c r="HR150" s="124"/>
      <c r="HS150" s="34"/>
      <c r="HT150" s="33"/>
      <c r="HU150" s="32"/>
      <c r="HV150" s="124"/>
      <c r="HW150" s="34">
        <f>126439.49
+417470.6</f>
        <v>543910.09</v>
      </c>
      <c r="HX150" s="34">
        <f>126439.49
+417470.6</f>
        <v>543910.09</v>
      </c>
      <c r="HY150" s="34">
        <v>126439.49</v>
      </c>
      <c r="HZ150" s="124"/>
      <c r="IA150" s="34"/>
      <c r="IB150" s="34"/>
      <c r="IC150" s="34"/>
      <c r="ID150" s="119"/>
      <c r="IE150" s="34"/>
      <c r="IF150" s="32"/>
      <c r="IG150" s="32"/>
      <c r="IH150" s="124"/>
      <c r="II150" s="34"/>
      <c r="IJ150" s="33"/>
      <c r="IK150" s="33"/>
      <c r="IL150" s="124"/>
      <c r="IM150" s="33"/>
      <c r="IN150" s="33"/>
      <c r="IO150" s="33"/>
      <c r="IP150" s="124"/>
      <c r="IQ150" s="45"/>
      <c r="IR150" s="46"/>
      <c r="IS150" s="33"/>
      <c r="IT150" s="127"/>
      <c r="IU150" s="33"/>
      <c r="IV150" s="33"/>
      <c r="IW150" s="33"/>
      <c r="IX150" s="124"/>
      <c r="IY150" s="34"/>
      <c r="IZ150" s="33"/>
      <c r="JA150" s="33"/>
      <c r="JB150" s="127"/>
      <c r="JC150" s="34"/>
      <c r="JD150" s="34"/>
      <c r="JE150" s="34"/>
      <c r="JF150" s="124"/>
      <c r="JG150" s="34"/>
      <c r="JH150" s="34"/>
      <c r="JI150" s="33"/>
      <c r="JJ150" s="127"/>
      <c r="JK150" s="34"/>
      <c r="JL150" s="34"/>
      <c r="JM150" s="34"/>
      <c r="JN150" s="127"/>
      <c r="JO150" s="34"/>
      <c r="JP150" s="34"/>
      <c r="JQ150" s="34"/>
      <c r="JR150" s="119"/>
      <c r="JS150" s="33"/>
      <c r="JT150" s="33"/>
      <c r="JU150" s="33"/>
      <c r="JV150" s="127"/>
      <c r="JW150" s="34"/>
      <c r="JX150" s="33"/>
      <c r="JY150" s="33"/>
      <c r="JZ150" s="127"/>
      <c r="KA150" s="34"/>
      <c r="KB150" s="32"/>
      <c r="KC150" s="32"/>
      <c r="KD150" s="127"/>
      <c r="KE150" s="50"/>
      <c r="KF150" s="50"/>
      <c r="KG150" s="50"/>
      <c r="KH150" s="127"/>
      <c r="KI150" s="34"/>
      <c r="KJ150" s="34"/>
      <c r="KK150" s="34"/>
      <c r="KL150" s="127"/>
      <c r="KM150" s="34"/>
      <c r="KN150" s="36"/>
      <c r="KO150" s="32"/>
      <c r="KP150" s="127"/>
      <c r="KQ150" s="50"/>
      <c r="KR150" s="50"/>
      <c r="KS150" s="50"/>
      <c r="KT150" s="127"/>
      <c r="KU150" s="50"/>
      <c r="KV150" s="50"/>
      <c r="KW150" s="50"/>
      <c r="KX150" s="127"/>
      <c r="KY150" s="34"/>
      <c r="KZ150" s="34"/>
      <c r="LA150" s="33"/>
      <c r="LB150" s="127"/>
      <c r="LC150" s="34"/>
      <c r="LD150" s="39"/>
      <c r="LE150" s="34"/>
      <c r="LF150" s="127"/>
      <c r="LG150" s="34"/>
      <c r="LH150" s="34"/>
      <c r="LI150" s="33"/>
      <c r="LJ150" s="127"/>
      <c r="LK150" s="34"/>
      <c r="LL150" s="33"/>
      <c r="LM150" s="32"/>
      <c r="LN150" s="127"/>
      <c r="LO150" s="34"/>
      <c r="LP150" s="33"/>
      <c r="LQ150" s="33"/>
      <c r="LR150" s="127"/>
      <c r="LS150" s="50"/>
      <c r="LT150" s="50"/>
      <c r="LU150" s="50"/>
      <c r="LV150" s="127"/>
      <c r="LW150" s="50"/>
      <c r="LX150" s="50"/>
      <c r="LY150" s="50"/>
      <c r="LZ150" s="127"/>
      <c r="MA150" s="34"/>
      <c r="MB150" s="34"/>
      <c r="MC150" s="34"/>
      <c r="MD150" s="127"/>
      <c r="ME150" s="40"/>
      <c r="MF150" s="50"/>
      <c r="MG150" s="50"/>
      <c r="MH150" s="127"/>
      <c r="MI150" s="40"/>
      <c r="MJ150" s="50"/>
      <c r="MK150" s="50"/>
      <c r="ML150" s="127"/>
      <c r="MM150" s="34"/>
      <c r="MN150" s="34"/>
      <c r="MO150" s="34"/>
      <c r="MP150" s="127"/>
      <c r="MQ150" s="33"/>
      <c r="MR150" s="33"/>
      <c r="MS150" s="33"/>
      <c r="MT150" s="127"/>
      <c r="MU150" s="34"/>
      <c r="MV150" s="34"/>
      <c r="MW150" s="34"/>
      <c r="MX150" s="124"/>
      <c r="MY150" s="34"/>
      <c r="MZ150" s="33"/>
      <c r="NA150" s="33"/>
      <c r="NB150" s="124"/>
      <c r="NC150" s="52">
        <f t="shared" si="16"/>
        <v>138300</v>
      </c>
      <c r="ND150" s="52">
        <f t="shared" si="16"/>
        <v>138300</v>
      </c>
      <c r="NE150" s="52">
        <f t="shared" si="16"/>
        <v>90205.82</v>
      </c>
      <c r="NF150" s="53"/>
      <c r="NG150" s="33"/>
      <c r="NH150" s="33"/>
      <c r="NI150" s="127"/>
      <c r="NJ150" s="34"/>
      <c r="NK150" s="33"/>
      <c r="NL150" s="33"/>
      <c r="NM150" s="127"/>
      <c r="NN150" s="33"/>
      <c r="NO150" s="33"/>
      <c r="NP150" s="33"/>
      <c r="NQ150" s="127"/>
      <c r="NR150" s="34"/>
      <c r="NS150" s="34"/>
      <c r="NT150" s="34"/>
      <c r="NU150" s="127"/>
      <c r="NV150" s="34"/>
      <c r="NW150" s="33"/>
      <c r="NX150" s="33"/>
      <c r="NY150" s="127"/>
      <c r="NZ150" s="34"/>
      <c r="OA150" s="34"/>
      <c r="OB150" s="33"/>
      <c r="OC150" s="127"/>
      <c r="OD150" s="34"/>
      <c r="OE150" s="34"/>
      <c r="OF150" s="33"/>
      <c r="OG150" s="127"/>
      <c r="OH150" s="34"/>
      <c r="OI150" s="34"/>
      <c r="OJ150" s="33"/>
      <c r="OK150" s="127"/>
      <c r="OL150" s="34"/>
      <c r="OM150" s="34"/>
      <c r="ON150" s="32"/>
      <c r="OO150" s="127"/>
      <c r="OP150" s="34"/>
      <c r="OQ150" s="34"/>
      <c r="OR150" s="34"/>
      <c r="OS150" s="127"/>
      <c r="OT150" s="34"/>
      <c r="OU150" s="34"/>
      <c r="OV150" s="32"/>
      <c r="OW150" s="127"/>
      <c r="OX150" s="34"/>
      <c r="OY150" s="34"/>
      <c r="OZ150" s="33"/>
      <c r="PA150" s="127"/>
      <c r="PB150" s="34"/>
      <c r="PC150" s="34"/>
      <c r="PD150" s="33"/>
      <c r="PE150" s="127"/>
      <c r="PF150" s="34"/>
      <c r="PG150" s="34"/>
      <c r="PH150" s="33"/>
      <c r="PI150" s="127"/>
      <c r="PJ150" s="34"/>
      <c r="PK150" s="33"/>
      <c r="PL150" s="32"/>
      <c r="PM150" s="127"/>
      <c r="PN150" s="34"/>
      <c r="PO150" s="33"/>
      <c r="PP150" s="33"/>
      <c r="PQ150" s="127"/>
      <c r="PR150" s="34">
        <v>138300</v>
      </c>
      <c r="PS150" s="34">
        <v>138300</v>
      </c>
      <c r="PT150" s="34">
        <v>90205.82</v>
      </c>
      <c r="PU150" s="127"/>
      <c r="PV150" s="34"/>
      <c r="PW150" s="34"/>
      <c r="PX150" s="33"/>
      <c r="PY150" s="124"/>
      <c r="PZ150" s="55">
        <f t="shared" si="17"/>
        <v>0</v>
      </c>
      <c r="QA150" s="55">
        <f t="shared" si="17"/>
        <v>0</v>
      </c>
      <c r="QB150" s="55">
        <f t="shared" si="17"/>
        <v>0</v>
      </c>
      <c r="QC150" s="53"/>
      <c r="QD150" s="53"/>
      <c r="QE150" s="32"/>
      <c r="QF150" s="127"/>
      <c r="QG150" s="34"/>
      <c r="QH150" s="34"/>
      <c r="QI150" s="34"/>
      <c r="QJ150" s="124"/>
      <c r="QK150" s="56"/>
      <c r="QL150" s="63"/>
      <c r="QM150" s="32"/>
      <c r="QN150" s="127"/>
      <c r="QO150" s="50"/>
      <c r="QP150" s="50"/>
      <c r="QQ150" s="50"/>
      <c r="QR150" s="120"/>
      <c r="QS150" s="34"/>
      <c r="QT150" s="34"/>
      <c r="QU150" s="34"/>
      <c r="QV150" s="124"/>
      <c r="QW150" s="34"/>
      <c r="QX150" s="34"/>
      <c r="QY150" s="32"/>
      <c r="QZ150" s="124"/>
      <c r="RA150" s="53"/>
      <c r="RB150" s="53"/>
      <c r="RC150" s="53"/>
      <c r="RD150" s="120"/>
      <c r="RE150" s="40"/>
      <c r="RF150" s="40"/>
      <c r="RG150" s="40"/>
      <c r="RH150" s="120"/>
      <c r="RI150" s="40"/>
      <c r="RJ150" s="40"/>
      <c r="RK150" s="40"/>
      <c r="RL150" s="120"/>
      <c r="RM150" s="40"/>
      <c r="RN150" s="33"/>
      <c r="RO150" s="32"/>
      <c r="RP150" s="124"/>
      <c r="RQ150" s="34"/>
      <c r="RR150" s="34"/>
      <c r="RS150" s="32"/>
      <c r="RT150" s="124"/>
      <c r="RU150" s="40"/>
      <c r="RV150" s="40"/>
      <c r="RW150" s="40"/>
      <c r="RX150" s="120"/>
      <c r="RY150" s="40"/>
      <c r="RZ150" s="40"/>
      <c r="SA150" s="32"/>
      <c r="SB150" s="124"/>
      <c r="SC150" s="40"/>
      <c r="SD150" s="40"/>
      <c r="SE150" s="32"/>
      <c r="SF150" s="124"/>
      <c r="SG150" s="40"/>
      <c r="SH150" s="40"/>
      <c r="SI150" s="32"/>
      <c r="SJ150" s="119"/>
      <c r="SK150" s="58"/>
      <c r="SL150" s="58"/>
      <c r="SM150" s="58"/>
      <c r="SN150" s="59"/>
      <c r="SO150" s="59"/>
      <c r="SP150" s="58"/>
      <c r="SQ150" s="58"/>
      <c r="SR150" s="58"/>
      <c r="SS150" s="58"/>
      <c r="ST150" s="58"/>
      <c r="SU150" s="58"/>
      <c r="SV150" s="58"/>
      <c r="SW150" s="58"/>
      <c r="SX150" s="58"/>
      <c r="SY150" s="58"/>
      <c r="SZ150" s="58"/>
      <c r="TA150" s="58"/>
      <c r="TB150" s="58"/>
      <c r="TC150" s="58"/>
      <c r="TD150" s="59"/>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5"/>
      <c r="WI150" s="5"/>
      <c r="WJ150" s="5"/>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row>
    <row r="151" spans="1:909" x14ac:dyDescent="0.25">
      <c r="A151" s="76" t="s">
        <v>506</v>
      </c>
      <c r="B151" s="30">
        <f t="shared" si="13"/>
        <v>10209747.15</v>
      </c>
      <c r="C151" s="30">
        <f t="shared" si="13"/>
        <v>10209747.15</v>
      </c>
      <c r="D151" s="30">
        <f t="shared" si="13"/>
        <v>7736564.6300000008</v>
      </c>
      <c r="E151" s="31">
        <f>H151+P151+T151+L151</f>
        <v>9561448</v>
      </c>
      <c r="F151" s="31">
        <f t="shared" si="14"/>
        <v>9561448</v>
      </c>
      <c r="G151" s="31">
        <f t="shared" si="14"/>
        <v>7126939</v>
      </c>
      <c r="H151" s="37">
        <v>7407600</v>
      </c>
      <c r="I151" s="37">
        <v>7407600</v>
      </c>
      <c r="J151" s="32">
        <v>5555700</v>
      </c>
      <c r="K151" s="124"/>
      <c r="L151" s="34"/>
      <c r="M151" s="34"/>
      <c r="N151" s="34"/>
      <c r="O151" s="124"/>
      <c r="P151" s="37">
        <v>2153848</v>
      </c>
      <c r="Q151" s="37">
        <v>2153848</v>
      </c>
      <c r="R151" s="60">
        <v>1571239</v>
      </c>
      <c r="S151" s="124"/>
      <c r="T151" s="34"/>
      <c r="U151" s="34"/>
      <c r="V151" s="34"/>
      <c r="W151" s="124"/>
      <c r="X151" s="38">
        <f t="shared" si="15"/>
        <v>509999.15</v>
      </c>
      <c r="Y151" s="38">
        <f t="shared" si="15"/>
        <v>509999.15</v>
      </c>
      <c r="Z151" s="38">
        <f t="shared" si="15"/>
        <v>509999.15</v>
      </c>
      <c r="AA151" s="32"/>
      <c r="AB151" s="33"/>
      <c r="AC151" s="33"/>
      <c r="AD151" s="124"/>
      <c r="AE151" s="34"/>
      <c r="AF151" s="33"/>
      <c r="AG151" s="33"/>
      <c r="AH151" s="124"/>
      <c r="AI151" s="33"/>
      <c r="AJ151" s="33"/>
      <c r="AK151" s="33"/>
      <c r="AL151" s="124"/>
      <c r="AM151" s="33"/>
      <c r="AN151" s="33"/>
      <c r="AO151" s="33"/>
      <c r="AP151" s="124"/>
      <c r="AQ151" s="34"/>
      <c r="AR151" s="34"/>
      <c r="AS151" s="34"/>
      <c r="AT151" s="124"/>
      <c r="AU151" s="33"/>
      <c r="AV151" s="33"/>
      <c r="AW151" s="33"/>
      <c r="AX151" s="124"/>
      <c r="AY151" s="34"/>
      <c r="AZ151" s="34"/>
      <c r="BA151" s="34"/>
      <c r="BB151" s="124"/>
      <c r="BC151" s="33"/>
      <c r="BD151" s="33"/>
      <c r="BE151" s="33"/>
      <c r="BF151" s="124"/>
      <c r="BG151" s="33"/>
      <c r="BH151" s="33"/>
      <c r="BI151" s="33"/>
      <c r="BJ151" s="124"/>
      <c r="BK151" s="34"/>
      <c r="BL151" s="34"/>
      <c r="BM151" s="34"/>
      <c r="BN151" s="124"/>
      <c r="BO151" s="33"/>
      <c r="BP151" s="33"/>
      <c r="BQ151" s="61"/>
      <c r="BR151" s="124"/>
      <c r="BS151" s="34"/>
      <c r="BT151" s="34"/>
      <c r="BU151" s="34"/>
      <c r="BV151" s="124"/>
      <c r="BW151" s="34"/>
      <c r="BX151" s="34"/>
      <c r="BY151" s="34"/>
      <c r="BZ151" s="124"/>
      <c r="CA151" s="34"/>
      <c r="CB151" s="34"/>
      <c r="CC151" s="34"/>
      <c r="CD151" s="124"/>
      <c r="CE151" s="33"/>
      <c r="CF151" s="33"/>
      <c r="CG151" s="33"/>
      <c r="CH151" s="124"/>
      <c r="CI151" s="33"/>
      <c r="CJ151" s="33"/>
      <c r="CK151" s="33"/>
      <c r="CL151" s="124"/>
      <c r="CM151" s="34"/>
      <c r="CN151" s="34"/>
      <c r="CO151" s="34"/>
      <c r="CP151" s="119"/>
      <c r="CQ151" s="34"/>
      <c r="CR151" s="34"/>
      <c r="CS151" s="34"/>
      <c r="CT151" s="119"/>
      <c r="CU151" s="34"/>
      <c r="CV151" s="33"/>
      <c r="CW151" s="33"/>
      <c r="CX151" s="124"/>
      <c r="CY151" s="41"/>
      <c r="CZ151" s="41"/>
      <c r="DA151" s="33"/>
      <c r="DB151" s="124"/>
      <c r="DC151" s="34"/>
      <c r="DD151" s="33"/>
      <c r="DE151" s="32"/>
      <c r="DF151" s="124"/>
      <c r="DG151" s="34"/>
      <c r="DH151" s="33"/>
      <c r="DI151" s="32"/>
      <c r="DJ151" s="124"/>
      <c r="DK151" s="34"/>
      <c r="DL151" s="33"/>
      <c r="DM151" s="32"/>
      <c r="DN151" s="124"/>
      <c r="DO151" s="33"/>
      <c r="DP151" s="33"/>
      <c r="DQ151" s="32"/>
      <c r="DR151" s="124"/>
      <c r="DS151" s="34"/>
      <c r="DT151" s="34"/>
      <c r="DU151" s="34"/>
      <c r="DV151" s="120"/>
      <c r="DW151" s="33"/>
      <c r="DX151" s="33"/>
      <c r="DY151" s="33"/>
      <c r="DZ151" s="124"/>
      <c r="EA151" s="33"/>
      <c r="EB151" s="33"/>
      <c r="EC151" s="33"/>
      <c r="ED151" s="124"/>
      <c r="EE151" s="33"/>
      <c r="EF151" s="33"/>
      <c r="EG151" s="33"/>
      <c r="EH151" s="124"/>
      <c r="EI151" s="32"/>
      <c r="EJ151" s="32"/>
      <c r="EK151" s="32"/>
      <c r="EL151" s="124"/>
      <c r="EM151" s="34"/>
      <c r="EN151" s="34"/>
      <c r="EO151" s="34"/>
      <c r="EP151" s="124"/>
      <c r="EQ151" s="34"/>
      <c r="ER151" s="34"/>
      <c r="ES151" s="34"/>
      <c r="ET151" s="120"/>
      <c r="EU151" s="33">
        <v>509999.15</v>
      </c>
      <c r="EV151" s="33">
        <v>509999.15</v>
      </c>
      <c r="EW151" s="33">
        <v>509999.15</v>
      </c>
      <c r="EX151" s="124"/>
      <c r="EY151" s="34"/>
      <c r="EZ151" s="34"/>
      <c r="FA151" s="34"/>
      <c r="FB151" s="124"/>
      <c r="FC151" s="33"/>
      <c r="FD151" s="33"/>
      <c r="FE151" s="32"/>
      <c r="FF151" s="124"/>
      <c r="FG151" s="40"/>
      <c r="FH151" s="40"/>
      <c r="FI151" s="40"/>
      <c r="FJ151" s="124"/>
      <c r="FK151" s="40"/>
      <c r="FL151" s="40"/>
      <c r="FM151" s="40"/>
      <c r="FN151" s="124"/>
      <c r="FO151" s="33"/>
      <c r="FP151" s="33"/>
      <c r="FQ151" s="33"/>
      <c r="FR151" s="124"/>
      <c r="FS151" s="33"/>
      <c r="FT151" s="33"/>
      <c r="FU151" s="33"/>
      <c r="FV151" s="124"/>
      <c r="FW151" s="34"/>
      <c r="FX151" s="34"/>
      <c r="FY151" s="39"/>
      <c r="FZ151" s="124"/>
      <c r="GA151" s="33"/>
      <c r="GB151" s="33"/>
      <c r="GC151" s="32"/>
      <c r="GD151" s="124"/>
      <c r="GE151" s="32"/>
      <c r="GF151" s="32"/>
      <c r="GG151" s="32"/>
      <c r="GH151" s="124"/>
      <c r="GI151" s="32"/>
      <c r="GJ151" s="32"/>
      <c r="GK151" s="32"/>
      <c r="GL151" s="130"/>
      <c r="GM151" s="33"/>
      <c r="GN151" s="33"/>
      <c r="GO151" s="33"/>
      <c r="GP151" s="124"/>
      <c r="GQ151" s="40"/>
      <c r="GR151" s="37"/>
      <c r="GS151" s="32"/>
      <c r="GT151" s="124"/>
      <c r="GU151" s="45"/>
      <c r="GV151" s="46"/>
      <c r="GW151" s="33"/>
      <c r="GX151" s="130"/>
      <c r="GY151" s="33"/>
      <c r="GZ151" s="33"/>
      <c r="HA151" s="33"/>
      <c r="HB151" s="130"/>
      <c r="HC151" s="34"/>
      <c r="HD151" s="34"/>
      <c r="HE151" s="34"/>
      <c r="HF151" s="124"/>
      <c r="HG151" s="33"/>
      <c r="HH151" s="33"/>
      <c r="HI151" s="33"/>
      <c r="HJ151" s="124"/>
      <c r="HK151" s="33"/>
      <c r="HL151" s="33"/>
      <c r="HM151" s="32"/>
      <c r="HN151" s="124"/>
      <c r="HO151" s="32"/>
      <c r="HP151" s="32"/>
      <c r="HQ151" s="32"/>
      <c r="HR151" s="124"/>
      <c r="HS151" s="34"/>
      <c r="HT151" s="33"/>
      <c r="HU151" s="32"/>
      <c r="HV151" s="124"/>
      <c r="HW151" s="34"/>
      <c r="HX151" s="34"/>
      <c r="HY151" s="34"/>
      <c r="HZ151" s="124"/>
      <c r="IA151" s="34"/>
      <c r="IB151" s="34"/>
      <c r="IC151" s="34"/>
      <c r="ID151" s="119"/>
      <c r="IE151" s="34"/>
      <c r="IF151" s="32"/>
      <c r="IG151" s="32"/>
      <c r="IH151" s="124"/>
      <c r="II151" s="34"/>
      <c r="IJ151" s="33"/>
      <c r="IK151" s="33"/>
      <c r="IL151" s="124"/>
      <c r="IM151" s="33"/>
      <c r="IN151" s="33"/>
      <c r="IO151" s="33"/>
      <c r="IP151" s="124"/>
      <c r="IQ151" s="45"/>
      <c r="IR151" s="46"/>
      <c r="IS151" s="33"/>
      <c r="IT151" s="127"/>
      <c r="IU151" s="33"/>
      <c r="IV151" s="33"/>
      <c r="IW151" s="33"/>
      <c r="IX151" s="124"/>
      <c r="IY151" s="34"/>
      <c r="IZ151" s="33"/>
      <c r="JA151" s="33"/>
      <c r="JB151" s="127"/>
      <c r="JC151" s="34"/>
      <c r="JD151" s="34"/>
      <c r="JE151" s="34"/>
      <c r="JF151" s="124"/>
      <c r="JG151" s="34"/>
      <c r="JH151" s="34"/>
      <c r="JI151" s="33"/>
      <c r="JJ151" s="127"/>
      <c r="JK151" s="34"/>
      <c r="JL151" s="34"/>
      <c r="JM151" s="34"/>
      <c r="JN151" s="127"/>
      <c r="JO151" s="34"/>
      <c r="JP151" s="34"/>
      <c r="JQ151" s="34"/>
      <c r="JR151" s="119"/>
      <c r="JS151" s="33"/>
      <c r="JT151" s="33"/>
      <c r="JU151" s="33"/>
      <c r="JV151" s="127"/>
      <c r="JW151" s="34"/>
      <c r="JX151" s="33"/>
      <c r="JY151" s="33"/>
      <c r="JZ151" s="127"/>
      <c r="KA151" s="34"/>
      <c r="KB151" s="32"/>
      <c r="KC151" s="32"/>
      <c r="KD151" s="127"/>
      <c r="KE151" s="50"/>
      <c r="KF151" s="50"/>
      <c r="KG151" s="50"/>
      <c r="KH151" s="127"/>
      <c r="KI151" s="34"/>
      <c r="KJ151" s="34"/>
      <c r="KK151" s="34"/>
      <c r="KL151" s="127"/>
      <c r="KM151" s="34"/>
      <c r="KN151" s="36"/>
      <c r="KO151" s="32"/>
      <c r="KP151" s="127"/>
      <c r="KQ151" s="50"/>
      <c r="KR151" s="50"/>
      <c r="KS151" s="50"/>
      <c r="KT151" s="127"/>
      <c r="KU151" s="50"/>
      <c r="KV151" s="50"/>
      <c r="KW151" s="50"/>
      <c r="KX151" s="127"/>
      <c r="KY151" s="34"/>
      <c r="KZ151" s="34"/>
      <c r="LA151" s="33"/>
      <c r="LB151" s="127"/>
      <c r="LC151" s="34"/>
      <c r="LD151" s="39"/>
      <c r="LE151" s="34"/>
      <c r="LF151" s="127"/>
      <c r="LG151" s="34"/>
      <c r="LH151" s="34"/>
      <c r="LI151" s="33"/>
      <c r="LJ151" s="127"/>
      <c r="LK151" s="34"/>
      <c r="LL151" s="33"/>
      <c r="LM151" s="32"/>
      <c r="LN151" s="127"/>
      <c r="LO151" s="34"/>
      <c r="LP151" s="33"/>
      <c r="LQ151" s="33"/>
      <c r="LR151" s="127"/>
      <c r="LS151" s="50"/>
      <c r="LT151" s="50"/>
      <c r="LU151" s="50"/>
      <c r="LV151" s="127"/>
      <c r="LW151" s="50"/>
      <c r="LX151" s="50"/>
      <c r="LY151" s="50"/>
      <c r="LZ151" s="127"/>
      <c r="MA151" s="34"/>
      <c r="MB151" s="34"/>
      <c r="MC151" s="34"/>
      <c r="MD151" s="127"/>
      <c r="ME151" s="40"/>
      <c r="MF151" s="50"/>
      <c r="MG151" s="50"/>
      <c r="MH151" s="127"/>
      <c r="MI151" s="40"/>
      <c r="MJ151" s="50"/>
      <c r="MK151" s="50"/>
      <c r="ML151" s="127"/>
      <c r="MM151" s="34"/>
      <c r="MN151" s="34"/>
      <c r="MO151" s="34"/>
      <c r="MP151" s="127"/>
      <c r="MQ151" s="33"/>
      <c r="MR151" s="33"/>
      <c r="MS151" s="33"/>
      <c r="MT151" s="127"/>
      <c r="MU151" s="34"/>
      <c r="MV151" s="34"/>
      <c r="MW151" s="34"/>
      <c r="MX151" s="124"/>
      <c r="MY151" s="34"/>
      <c r="MZ151" s="33"/>
      <c r="NA151" s="33"/>
      <c r="NB151" s="124"/>
      <c r="NC151" s="52">
        <f t="shared" si="16"/>
        <v>138300</v>
      </c>
      <c r="ND151" s="52">
        <f t="shared" si="16"/>
        <v>138300</v>
      </c>
      <c r="NE151" s="52">
        <f t="shared" si="16"/>
        <v>99626.48</v>
      </c>
      <c r="NF151" s="53"/>
      <c r="NG151" s="33"/>
      <c r="NH151" s="33"/>
      <c r="NI151" s="127"/>
      <c r="NJ151" s="34"/>
      <c r="NK151" s="33"/>
      <c r="NL151" s="33"/>
      <c r="NM151" s="127"/>
      <c r="NN151" s="33"/>
      <c r="NO151" s="33"/>
      <c r="NP151" s="33"/>
      <c r="NQ151" s="127"/>
      <c r="NR151" s="34"/>
      <c r="NS151" s="34"/>
      <c r="NT151" s="34"/>
      <c r="NU151" s="127"/>
      <c r="NV151" s="34"/>
      <c r="NW151" s="33"/>
      <c r="NX151" s="33"/>
      <c r="NY151" s="127"/>
      <c r="NZ151" s="34"/>
      <c r="OA151" s="34"/>
      <c r="OB151" s="33"/>
      <c r="OC151" s="127"/>
      <c r="OD151" s="34"/>
      <c r="OE151" s="34"/>
      <c r="OF151" s="33"/>
      <c r="OG151" s="127"/>
      <c r="OH151" s="34"/>
      <c r="OI151" s="34"/>
      <c r="OJ151" s="33"/>
      <c r="OK151" s="127"/>
      <c r="OL151" s="34"/>
      <c r="OM151" s="34"/>
      <c r="ON151" s="32"/>
      <c r="OO151" s="127"/>
      <c r="OP151" s="34"/>
      <c r="OQ151" s="34"/>
      <c r="OR151" s="34"/>
      <c r="OS151" s="127"/>
      <c r="OT151" s="34"/>
      <c r="OU151" s="34"/>
      <c r="OV151" s="33"/>
      <c r="OW151" s="127"/>
      <c r="OX151" s="34"/>
      <c r="OY151" s="34"/>
      <c r="OZ151" s="33"/>
      <c r="PA151" s="127"/>
      <c r="PB151" s="34"/>
      <c r="PC151" s="34"/>
      <c r="PD151" s="33"/>
      <c r="PE151" s="127"/>
      <c r="PF151" s="34"/>
      <c r="PG151" s="34"/>
      <c r="PH151" s="33"/>
      <c r="PI151" s="127"/>
      <c r="PJ151" s="34"/>
      <c r="PK151" s="33"/>
      <c r="PL151" s="33"/>
      <c r="PM151" s="127"/>
      <c r="PN151" s="34"/>
      <c r="PO151" s="33"/>
      <c r="PP151" s="33"/>
      <c r="PQ151" s="127"/>
      <c r="PR151" s="34">
        <v>138300</v>
      </c>
      <c r="PS151" s="34">
        <v>138300</v>
      </c>
      <c r="PT151" s="34">
        <v>99626.48</v>
      </c>
      <c r="PU151" s="127"/>
      <c r="PV151" s="34"/>
      <c r="PW151" s="34"/>
      <c r="PX151" s="33"/>
      <c r="PY151" s="124"/>
      <c r="PZ151" s="55">
        <f t="shared" si="17"/>
        <v>0</v>
      </c>
      <c r="QA151" s="55">
        <f t="shared" si="17"/>
        <v>0</v>
      </c>
      <c r="QB151" s="55">
        <f t="shared" si="17"/>
        <v>0</v>
      </c>
      <c r="QC151" s="53"/>
      <c r="QD151" s="53"/>
      <c r="QE151" s="32"/>
      <c r="QF151" s="127"/>
      <c r="QG151" s="34"/>
      <c r="QH151" s="34"/>
      <c r="QI151" s="34"/>
      <c r="QJ151" s="124"/>
      <c r="QK151" s="56"/>
      <c r="QL151" s="63"/>
      <c r="QM151" s="32"/>
      <c r="QN151" s="127"/>
      <c r="QO151" s="50"/>
      <c r="QP151" s="50"/>
      <c r="QQ151" s="50"/>
      <c r="QR151" s="120"/>
      <c r="QS151" s="34"/>
      <c r="QT151" s="34"/>
      <c r="QU151" s="34"/>
      <c r="QV151" s="124"/>
      <c r="QW151" s="34"/>
      <c r="QX151" s="34"/>
      <c r="QY151" s="32"/>
      <c r="QZ151" s="124"/>
      <c r="RA151" s="53"/>
      <c r="RB151" s="53"/>
      <c r="RC151" s="53"/>
      <c r="RD151" s="120"/>
      <c r="RE151" s="40"/>
      <c r="RF151" s="40"/>
      <c r="RG151" s="40"/>
      <c r="RH151" s="120"/>
      <c r="RI151" s="40"/>
      <c r="RJ151" s="40"/>
      <c r="RK151" s="40"/>
      <c r="RL151" s="120"/>
      <c r="RM151" s="40"/>
      <c r="RN151" s="33"/>
      <c r="RO151" s="33"/>
      <c r="RP151" s="124"/>
      <c r="RQ151" s="34"/>
      <c r="RR151" s="34"/>
      <c r="RS151" s="32"/>
      <c r="RT151" s="124"/>
      <c r="RU151" s="40"/>
      <c r="RV151" s="40"/>
      <c r="RW151" s="40"/>
      <c r="RX151" s="120"/>
      <c r="RY151" s="40"/>
      <c r="RZ151" s="40"/>
      <c r="SA151" s="32"/>
      <c r="SB151" s="124"/>
      <c r="SC151" s="40"/>
      <c r="SD151" s="40"/>
      <c r="SE151" s="32"/>
      <c r="SF151" s="124"/>
      <c r="SG151" s="40"/>
      <c r="SH151" s="40"/>
      <c r="SI151" s="32"/>
      <c r="SJ151" s="119"/>
      <c r="SK151" s="58"/>
      <c r="SL151" s="58"/>
      <c r="SM151" s="58"/>
      <c r="SN151" s="59"/>
      <c r="SO151" s="59"/>
      <c r="SP151" s="58"/>
      <c r="SQ151" s="58"/>
      <c r="SR151" s="58"/>
      <c r="SS151" s="58"/>
      <c r="ST151" s="58"/>
      <c r="SU151" s="58"/>
      <c r="SV151" s="58"/>
      <c r="SW151" s="58"/>
      <c r="SX151" s="58"/>
      <c r="SY151" s="58"/>
      <c r="SZ151" s="58"/>
      <c r="TA151" s="58"/>
      <c r="TB151" s="58"/>
      <c r="TC151" s="58"/>
      <c r="TD151" s="59"/>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5"/>
      <c r="WI151" s="5"/>
      <c r="WJ151" s="5"/>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row>
    <row r="152" spans="1:909" x14ac:dyDescent="0.25">
      <c r="A152" s="76" t="s">
        <v>507</v>
      </c>
      <c r="B152" s="30">
        <f t="shared" si="13"/>
        <v>18235745.470000003</v>
      </c>
      <c r="C152" s="30">
        <f t="shared" si="13"/>
        <v>18235745.470000003</v>
      </c>
      <c r="D152" s="30">
        <f t="shared" si="13"/>
        <v>13954544.589999998</v>
      </c>
      <c r="E152" s="31">
        <f t="shared" si="14"/>
        <v>16780111.530000001</v>
      </c>
      <c r="F152" s="31">
        <f t="shared" si="14"/>
        <v>16780111.530000001</v>
      </c>
      <c r="G152" s="31">
        <f t="shared" si="14"/>
        <v>12537460.529999999</v>
      </c>
      <c r="H152" s="37">
        <v>12844800</v>
      </c>
      <c r="I152" s="37">
        <v>12844800</v>
      </c>
      <c r="J152" s="32">
        <v>9633600</v>
      </c>
      <c r="K152" s="124"/>
      <c r="L152" s="34"/>
      <c r="M152" s="34"/>
      <c r="N152" s="34"/>
      <c r="O152" s="124"/>
      <c r="P152" s="37">
        <v>3935311.53</v>
      </c>
      <c r="Q152" s="37">
        <v>3935311.53</v>
      </c>
      <c r="R152" s="60">
        <v>2903860.53</v>
      </c>
      <c r="S152" s="124"/>
      <c r="T152" s="34"/>
      <c r="U152" s="34"/>
      <c r="V152" s="34"/>
      <c r="W152" s="124"/>
      <c r="X152" s="38">
        <f t="shared" si="15"/>
        <v>1317333.94</v>
      </c>
      <c r="Y152" s="38">
        <f t="shared" si="15"/>
        <v>1317333.94</v>
      </c>
      <c r="Z152" s="38">
        <f t="shared" si="15"/>
        <v>1317333.94</v>
      </c>
      <c r="AA152" s="32"/>
      <c r="AB152" s="33"/>
      <c r="AC152" s="33"/>
      <c r="AD152" s="124"/>
      <c r="AE152" s="34"/>
      <c r="AF152" s="33"/>
      <c r="AG152" s="33"/>
      <c r="AH152" s="124"/>
      <c r="AI152" s="33"/>
      <c r="AJ152" s="33"/>
      <c r="AK152" s="33"/>
      <c r="AL152" s="124"/>
      <c r="AM152" s="33"/>
      <c r="AN152" s="33"/>
      <c r="AO152" s="33"/>
      <c r="AP152" s="124"/>
      <c r="AQ152" s="34"/>
      <c r="AR152" s="34"/>
      <c r="AS152" s="34"/>
      <c r="AT152" s="124"/>
      <c r="AU152" s="33"/>
      <c r="AV152" s="33"/>
      <c r="AW152" s="33"/>
      <c r="AX152" s="124"/>
      <c r="AY152" s="34"/>
      <c r="AZ152" s="34"/>
      <c r="BA152" s="34"/>
      <c r="BB152" s="124"/>
      <c r="BC152" s="33"/>
      <c r="BD152" s="33"/>
      <c r="BE152" s="33"/>
      <c r="BF152" s="124"/>
      <c r="BG152" s="33"/>
      <c r="BH152" s="33"/>
      <c r="BI152" s="33"/>
      <c r="BJ152" s="124"/>
      <c r="BK152" s="34"/>
      <c r="BL152" s="34"/>
      <c r="BM152" s="34"/>
      <c r="BN152" s="124"/>
      <c r="BO152" s="33"/>
      <c r="BP152" s="33"/>
      <c r="BQ152" s="61"/>
      <c r="BR152" s="124"/>
      <c r="BS152" s="34"/>
      <c r="BT152" s="34"/>
      <c r="BU152" s="34"/>
      <c r="BV152" s="124"/>
      <c r="BW152" s="34"/>
      <c r="BX152" s="34"/>
      <c r="BY152" s="34"/>
      <c r="BZ152" s="124"/>
      <c r="CA152" s="34"/>
      <c r="CB152" s="34"/>
      <c r="CC152" s="34"/>
      <c r="CD152" s="124"/>
      <c r="CE152" s="33"/>
      <c r="CF152" s="33"/>
      <c r="CG152" s="33"/>
      <c r="CH152" s="124"/>
      <c r="CI152" s="33"/>
      <c r="CJ152" s="33"/>
      <c r="CK152" s="33"/>
      <c r="CL152" s="124"/>
      <c r="CM152" s="34"/>
      <c r="CN152" s="34"/>
      <c r="CO152" s="34"/>
      <c r="CP152" s="119"/>
      <c r="CQ152" s="34"/>
      <c r="CR152" s="34"/>
      <c r="CS152" s="34"/>
      <c r="CT152" s="119"/>
      <c r="CU152" s="34"/>
      <c r="CV152" s="33"/>
      <c r="CW152" s="33"/>
      <c r="CX152" s="124"/>
      <c r="CY152" s="41"/>
      <c r="CZ152" s="41"/>
      <c r="DA152" s="33"/>
      <c r="DB152" s="124"/>
      <c r="DC152" s="34"/>
      <c r="DD152" s="33"/>
      <c r="DE152" s="32"/>
      <c r="DF152" s="124"/>
      <c r="DG152" s="40"/>
      <c r="DH152" s="32"/>
      <c r="DI152" s="32"/>
      <c r="DJ152" s="124"/>
      <c r="DK152" s="34"/>
      <c r="DL152" s="33"/>
      <c r="DM152" s="32"/>
      <c r="DN152" s="124"/>
      <c r="DO152" s="33"/>
      <c r="DP152" s="33"/>
      <c r="DQ152" s="33"/>
      <c r="DR152" s="124"/>
      <c r="DS152" s="34"/>
      <c r="DT152" s="34"/>
      <c r="DU152" s="34"/>
      <c r="DV152" s="120"/>
      <c r="DW152" s="33"/>
      <c r="DX152" s="33"/>
      <c r="DY152" s="33"/>
      <c r="DZ152" s="124"/>
      <c r="EA152" s="33"/>
      <c r="EB152" s="33"/>
      <c r="EC152" s="33"/>
      <c r="ED152" s="124"/>
      <c r="EE152" s="33"/>
      <c r="EF152" s="33"/>
      <c r="EG152" s="33"/>
      <c r="EH152" s="124"/>
      <c r="EI152" s="32"/>
      <c r="EJ152" s="32"/>
      <c r="EK152" s="32"/>
      <c r="EL152" s="124"/>
      <c r="EM152" s="34"/>
      <c r="EN152" s="34"/>
      <c r="EO152" s="34"/>
      <c r="EP152" s="124"/>
      <c r="EQ152" s="34"/>
      <c r="ER152" s="34"/>
      <c r="ES152" s="34"/>
      <c r="ET152" s="120"/>
      <c r="EU152" s="34">
        <v>1317333.94</v>
      </c>
      <c r="EV152" s="33">
        <v>1317333.94</v>
      </c>
      <c r="EW152" s="33">
        <v>1317333.94</v>
      </c>
      <c r="EX152" s="124"/>
      <c r="EY152" s="34"/>
      <c r="EZ152" s="34"/>
      <c r="FA152" s="34"/>
      <c r="FB152" s="124"/>
      <c r="FC152" s="33"/>
      <c r="FD152" s="33"/>
      <c r="FE152" s="32"/>
      <c r="FF152" s="124"/>
      <c r="FG152" s="40"/>
      <c r="FH152" s="40"/>
      <c r="FI152" s="40"/>
      <c r="FJ152" s="124"/>
      <c r="FK152" s="40"/>
      <c r="FL152" s="40"/>
      <c r="FM152" s="40"/>
      <c r="FN152" s="124"/>
      <c r="FO152" s="33"/>
      <c r="FP152" s="33"/>
      <c r="FQ152" s="33"/>
      <c r="FR152" s="124"/>
      <c r="FS152" s="33"/>
      <c r="FT152" s="33"/>
      <c r="FU152" s="33"/>
      <c r="FV152" s="124"/>
      <c r="FW152" s="34"/>
      <c r="FX152" s="34"/>
      <c r="FY152" s="39"/>
      <c r="FZ152" s="124"/>
      <c r="GA152" s="33"/>
      <c r="GB152" s="33"/>
      <c r="GC152" s="33"/>
      <c r="GD152" s="124"/>
      <c r="GE152" s="32"/>
      <c r="GF152" s="32"/>
      <c r="GG152" s="32"/>
      <c r="GH152" s="124"/>
      <c r="GI152" s="32"/>
      <c r="GJ152" s="32"/>
      <c r="GK152" s="32"/>
      <c r="GL152" s="130"/>
      <c r="GM152" s="33"/>
      <c r="GN152" s="33"/>
      <c r="GO152" s="33"/>
      <c r="GP152" s="124"/>
      <c r="GQ152" s="40"/>
      <c r="GR152" s="37"/>
      <c r="GS152" s="32"/>
      <c r="GT152" s="124"/>
      <c r="GU152" s="45"/>
      <c r="GV152" s="46"/>
      <c r="GW152" s="33"/>
      <c r="GX152" s="130"/>
      <c r="GY152" s="33"/>
      <c r="GZ152" s="33"/>
      <c r="HA152" s="33"/>
      <c r="HB152" s="130"/>
      <c r="HC152" s="34"/>
      <c r="HD152" s="34"/>
      <c r="HE152" s="33"/>
      <c r="HF152" s="124"/>
      <c r="HG152" s="33"/>
      <c r="HH152" s="33"/>
      <c r="HI152" s="33"/>
      <c r="HJ152" s="124"/>
      <c r="HK152" s="33"/>
      <c r="HL152" s="33"/>
      <c r="HM152" s="33"/>
      <c r="HN152" s="124"/>
      <c r="HO152" s="33"/>
      <c r="HP152" s="33"/>
      <c r="HQ152" s="33"/>
      <c r="HR152" s="124"/>
      <c r="HS152" s="34"/>
      <c r="HT152" s="33"/>
      <c r="HU152" s="32"/>
      <c r="HV152" s="124"/>
      <c r="HW152" s="34"/>
      <c r="HX152" s="34"/>
      <c r="HY152" s="34"/>
      <c r="HZ152" s="124"/>
      <c r="IA152" s="34"/>
      <c r="IB152" s="34"/>
      <c r="IC152" s="34"/>
      <c r="ID152" s="119"/>
      <c r="IE152" s="34"/>
      <c r="IF152" s="32"/>
      <c r="IG152" s="32"/>
      <c r="IH152" s="124"/>
      <c r="II152" s="34"/>
      <c r="IJ152" s="33"/>
      <c r="IK152" s="33"/>
      <c r="IL152" s="124"/>
      <c r="IM152" s="33"/>
      <c r="IN152" s="33"/>
      <c r="IO152" s="33"/>
      <c r="IP152" s="124"/>
      <c r="IQ152" s="45"/>
      <c r="IR152" s="46"/>
      <c r="IS152" s="33"/>
      <c r="IT152" s="127"/>
      <c r="IU152" s="33"/>
      <c r="IV152" s="33"/>
      <c r="IW152" s="33"/>
      <c r="IX152" s="124"/>
      <c r="IY152" s="34"/>
      <c r="IZ152" s="33"/>
      <c r="JA152" s="33"/>
      <c r="JB152" s="127"/>
      <c r="JC152" s="34"/>
      <c r="JD152" s="34"/>
      <c r="JE152" s="34"/>
      <c r="JF152" s="124"/>
      <c r="JG152" s="34"/>
      <c r="JH152" s="34"/>
      <c r="JI152" s="33"/>
      <c r="JJ152" s="127"/>
      <c r="JK152" s="34"/>
      <c r="JL152" s="34"/>
      <c r="JM152" s="34"/>
      <c r="JN152" s="127"/>
      <c r="JO152" s="34"/>
      <c r="JP152" s="34"/>
      <c r="JQ152" s="34"/>
      <c r="JR152" s="119"/>
      <c r="JS152" s="33"/>
      <c r="JT152" s="33"/>
      <c r="JU152" s="33"/>
      <c r="JV152" s="127"/>
      <c r="JW152" s="34"/>
      <c r="JX152" s="61"/>
      <c r="JY152" s="46"/>
      <c r="JZ152" s="127"/>
      <c r="KA152" s="34"/>
      <c r="KB152" s="33"/>
      <c r="KC152" s="32"/>
      <c r="KD152" s="127"/>
      <c r="KE152" s="50"/>
      <c r="KF152" s="50"/>
      <c r="KG152" s="50"/>
      <c r="KH152" s="127"/>
      <c r="KI152" s="34"/>
      <c r="KJ152" s="34"/>
      <c r="KK152" s="34"/>
      <c r="KL152" s="127"/>
      <c r="KM152" s="34"/>
      <c r="KN152" s="36"/>
      <c r="KO152" s="32"/>
      <c r="KP152" s="127"/>
      <c r="KQ152" s="50"/>
      <c r="KR152" s="50"/>
      <c r="KS152" s="50"/>
      <c r="KT152" s="127"/>
      <c r="KU152" s="50"/>
      <c r="KV152" s="50"/>
      <c r="KW152" s="50"/>
      <c r="KX152" s="127"/>
      <c r="KY152" s="34"/>
      <c r="KZ152" s="34"/>
      <c r="LA152" s="33"/>
      <c r="LB152" s="127"/>
      <c r="LC152" s="34"/>
      <c r="LD152" s="39"/>
      <c r="LE152" s="34"/>
      <c r="LF152" s="127"/>
      <c r="LG152" s="34"/>
      <c r="LH152" s="34"/>
      <c r="LI152" s="33"/>
      <c r="LJ152" s="127"/>
      <c r="LK152" s="34"/>
      <c r="LL152" s="33"/>
      <c r="LM152" s="32"/>
      <c r="LN152" s="127"/>
      <c r="LO152" s="34"/>
      <c r="LP152" s="33"/>
      <c r="LQ152" s="33"/>
      <c r="LR152" s="127"/>
      <c r="LS152" s="50"/>
      <c r="LT152" s="50"/>
      <c r="LU152" s="50"/>
      <c r="LV152" s="127"/>
      <c r="LW152" s="50"/>
      <c r="LX152" s="50"/>
      <c r="LY152" s="50"/>
      <c r="LZ152" s="127"/>
      <c r="MA152" s="34"/>
      <c r="MB152" s="34"/>
      <c r="MC152" s="34"/>
      <c r="MD152" s="127"/>
      <c r="ME152" s="40"/>
      <c r="MF152" s="50"/>
      <c r="MG152" s="50"/>
      <c r="MH152" s="127"/>
      <c r="MI152" s="40"/>
      <c r="MJ152" s="50"/>
      <c r="MK152" s="50"/>
      <c r="ML152" s="127"/>
      <c r="MM152" s="34"/>
      <c r="MN152" s="34"/>
      <c r="MO152" s="34"/>
      <c r="MP152" s="127"/>
      <c r="MQ152" s="33"/>
      <c r="MR152" s="33"/>
      <c r="MS152" s="33"/>
      <c r="MT152" s="127"/>
      <c r="MU152" s="34"/>
      <c r="MV152" s="34"/>
      <c r="MW152" s="34"/>
      <c r="MX152" s="124"/>
      <c r="MY152" s="34"/>
      <c r="MZ152" s="33"/>
      <c r="NA152" s="33"/>
      <c r="NB152" s="124"/>
      <c r="NC152" s="52">
        <f t="shared" si="16"/>
        <v>138300</v>
      </c>
      <c r="ND152" s="52">
        <f t="shared" si="16"/>
        <v>138300</v>
      </c>
      <c r="NE152" s="52">
        <f t="shared" si="16"/>
        <v>99750.12</v>
      </c>
      <c r="NF152" s="53"/>
      <c r="NG152" s="33"/>
      <c r="NH152" s="33"/>
      <c r="NI152" s="127"/>
      <c r="NJ152" s="34"/>
      <c r="NK152" s="33"/>
      <c r="NL152" s="33"/>
      <c r="NM152" s="127"/>
      <c r="NN152" s="33"/>
      <c r="NO152" s="33"/>
      <c r="NP152" s="33"/>
      <c r="NQ152" s="127"/>
      <c r="NR152" s="34"/>
      <c r="NS152" s="34"/>
      <c r="NT152" s="34"/>
      <c r="NU152" s="127"/>
      <c r="NV152" s="34"/>
      <c r="NW152" s="33"/>
      <c r="NX152" s="33"/>
      <c r="NY152" s="127"/>
      <c r="NZ152" s="34"/>
      <c r="OA152" s="34"/>
      <c r="OB152" s="33"/>
      <c r="OC152" s="127"/>
      <c r="OD152" s="34"/>
      <c r="OE152" s="34"/>
      <c r="OF152" s="33"/>
      <c r="OG152" s="127"/>
      <c r="OH152" s="34"/>
      <c r="OI152" s="34"/>
      <c r="OJ152" s="33"/>
      <c r="OK152" s="127"/>
      <c r="OL152" s="34"/>
      <c r="OM152" s="34"/>
      <c r="ON152" s="32"/>
      <c r="OO152" s="127"/>
      <c r="OP152" s="34"/>
      <c r="OQ152" s="34"/>
      <c r="OR152" s="34"/>
      <c r="OS152" s="127"/>
      <c r="OT152" s="34"/>
      <c r="OU152" s="34"/>
      <c r="OV152" s="33"/>
      <c r="OW152" s="127"/>
      <c r="OX152" s="34"/>
      <c r="OY152" s="34"/>
      <c r="OZ152" s="33"/>
      <c r="PA152" s="127"/>
      <c r="PB152" s="34"/>
      <c r="PC152" s="34"/>
      <c r="PD152" s="33"/>
      <c r="PE152" s="127"/>
      <c r="PF152" s="34"/>
      <c r="PG152" s="34"/>
      <c r="PH152" s="33"/>
      <c r="PI152" s="127"/>
      <c r="PJ152" s="34"/>
      <c r="PK152" s="33"/>
      <c r="PL152" s="33"/>
      <c r="PM152" s="127"/>
      <c r="PN152" s="34"/>
      <c r="PO152" s="33"/>
      <c r="PP152" s="33"/>
      <c r="PQ152" s="127"/>
      <c r="PR152" s="34">
        <v>138300</v>
      </c>
      <c r="PS152" s="34">
        <v>138300</v>
      </c>
      <c r="PT152" s="34">
        <v>99750.12</v>
      </c>
      <c r="PU152" s="127"/>
      <c r="PV152" s="34"/>
      <c r="PW152" s="34"/>
      <c r="PX152" s="33"/>
      <c r="PY152" s="124"/>
      <c r="PZ152" s="55">
        <f t="shared" si="17"/>
        <v>0</v>
      </c>
      <c r="QA152" s="55">
        <f t="shared" si="17"/>
        <v>0</v>
      </c>
      <c r="QB152" s="55">
        <f t="shared" si="17"/>
        <v>0</v>
      </c>
      <c r="QC152" s="53"/>
      <c r="QD152" s="53"/>
      <c r="QE152" s="32"/>
      <c r="QF152" s="127"/>
      <c r="QG152" s="34"/>
      <c r="QH152" s="34"/>
      <c r="QI152" s="34"/>
      <c r="QJ152" s="124"/>
      <c r="QK152" s="56"/>
      <c r="QL152" s="63"/>
      <c r="QM152" s="32"/>
      <c r="QN152" s="127"/>
      <c r="QO152" s="50"/>
      <c r="QP152" s="50"/>
      <c r="QQ152" s="50"/>
      <c r="QR152" s="120"/>
      <c r="QS152" s="34"/>
      <c r="QT152" s="34"/>
      <c r="QU152" s="34"/>
      <c r="QV152" s="124"/>
      <c r="QW152" s="34"/>
      <c r="QX152" s="34"/>
      <c r="QY152" s="32"/>
      <c r="QZ152" s="124"/>
      <c r="RA152" s="53"/>
      <c r="RB152" s="53"/>
      <c r="RC152" s="53"/>
      <c r="RD152" s="120"/>
      <c r="RE152" s="57"/>
      <c r="RF152" s="57"/>
      <c r="RG152" s="57"/>
      <c r="RH152" s="120"/>
      <c r="RI152" s="40"/>
      <c r="RJ152" s="40"/>
      <c r="RK152" s="40"/>
      <c r="RL152" s="120"/>
      <c r="RM152" s="40"/>
      <c r="RN152" s="33"/>
      <c r="RO152" s="33"/>
      <c r="RP152" s="124"/>
      <c r="RQ152" s="34"/>
      <c r="RR152" s="34"/>
      <c r="RS152" s="33"/>
      <c r="RT152" s="124"/>
      <c r="RU152" s="40"/>
      <c r="RV152" s="40"/>
      <c r="RW152" s="40"/>
      <c r="RX152" s="120"/>
      <c r="RY152" s="40"/>
      <c r="RZ152" s="40"/>
      <c r="SA152" s="32"/>
      <c r="SB152" s="124"/>
      <c r="SC152" s="40"/>
      <c r="SD152" s="40"/>
      <c r="SE152" s="32"/>
      <c r="SF152" s="124"/>
      <c r="SG152" s="40"/>
      <c r="SH152" s="40"/>
      <c r="SI152" s="32"/>
      <c r="SJ152" s="119"/>
      <c r="SK152" s="58"/>
      <c r="SL152" s="58"/>
      <c r="SM152" s="58"/>
      <c r="SN152" s="59"/>
      <c r="SO152" s="59"/>
      <c r="SP152" s="58"/>
      <c r="SQ152" s="58"/>
      <c r="SR152" s="58"/>
      <c r="SS152" s="58"/>
      <c r="ST152" s="58"/>
      <c r="SU152" s="58"/>
      <c r="SV152" s="58"/>
      <c r="SW152" s="58"/>
      <c r="SX152" s="58"/>
      <c r="SY152" s="58"/>
      <c r="SZ152" s="58"/>
      <c r="TA152" s="58"/>
      <c r="TB152" s="58"/>
      <c r="TC152" s="58"/>
      <c r="TD152" s="59"/>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5"/>
      <c r="WI152" s="5"/>
      <c r="WJ152" s="5"/>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row>
    <row r="153" spans="1:909" x14ac:dyDescent="0.25">
      <c r="A153" s="77" t="s">
        <v>508</v>
      </c>
      <c r="B153" s="31">
        <f t="shared" ref="B153:J153" si="18">SUM(B9:B152)</f>
        <v>28677792566.470001</v>
      </c>
      <c r="C153" s="31">
        <f t="shared" si="18"/>
        <v>29153190878.980007</v>
      </c>
      <c r="D153" s="31">
        <f t="shared" si="18"/>
        <v>17717651137.269997</v>
      </c>
      <c r="E153" s="31">
        <f t="shared" si="14"/>
        <v>7258854273.1100025</v>
      </c>
      <c r="F153" s="31">
        <f t="shared" si="14"/>
        <v>7258854273.1100025</v>
      </c>
      <c r="G153" s="31">
        <f t="shared" si="14"/>
        <v>5319885620.1099997</v>
      </c>
      <c r="H153" s="78">
        <f t="shared" si="18"/>
        <v>4516928700</v>
      </c>
      <c r="I153" s="78">
        <f t="shared" si="18"/>
        <v>4516928700</v>
      </c>
      <c r="J153" s="78">
        <f t="shared" si="18"/>
        <v>3388985934</v>
      </c>
      <c r="K153" s="125"/>
      <c r="L153" s="79">
        <f t="shared" ref="L153:N153" si="19">SUM(L9:L152)</f>
        <v>70000000</v>
      </c>
      <c r="M153" s="79">
        <f t="shared" si="19"/>
        <v>70000000</v>
      </c>
      <c r="N153" s="79">
        <f t="shared" si="19"/>
        <v>0</v>
      </c>
      <c r="O153" s="125"/>
      <c r="P153" s="78">
        <f>SUM(P9:P152)</f>
        <v>2647625573.110002</v>
      </c>
      <c r="Q153" s="78">
        <f>SUM(Q9:Q152)</f>
        <v>2647625573.110002</v>
      </c>
      <c r="R153" s="78">
        <f>SUM(R9:R152)</f>
        <v>1930899686.1099994</v>
      </c>
      <c r="S153" s="125"/>
      <c r="T153" s="79">
        <f>SUM(T9:T152)</f>
        <v>24300000</v>
      </c>
      <c r="U153" s="79">
        <f>SUM(U9:U152)</f>
        <v>24300000</v>
      </c>
      <c r="V153" s="79">
        <f>SUM(V9:V152)</f>
        <v>0</v>
      </c>
      <c r="W153" s="125"/>
      <c r="X153" s="80">
        <f>SUM(X9:X152)</f>
        <v>10283633580.400002</v>
      </c>
      <c r="Y153" s="80">
        <f t="shared" ref="Y153:AC153" si="20">SUM(Y9:Y152)</f>
        <v>10735114636.390001</v>
      </c>
      <c r="Z153" s="80">
        <f t="shared" si="20"/>
        <v>4640783328.5600004</v>
      </c>
      <c r="AA153" s="81">
        <f t="shared" si="20"/>
        <v>63520404.090000004</v>
      </c>
      <c r="AB153" s="81">
        <f t="shared" si="20"/>
        <v>63520404.090000004</v>
      </c>
      <c r="AC153" s="81">
        <f t="shared" si="20"/>
        <v>60483546.520000003</v>
      </c>
      <c r="AD153" s="125"/>
      <c r="AE153" s="81">
        <f>SUM(AE9:AE152)</f>
        <v>18725956.649999999</v>
      </c>
      <c r="AF153" s="81">
        <f>SUM(AF9:AF152)</f>
        <v>18725956.649999999</v>
      </c>
      <c r="AG153" s="81">
        <f>SUM(AG9:AG152)</f>
        <v>13405868.129999999</v>
      </c>
      <c r="AH153" s="125"/>
      <c r="AI153" s="81">
        <f>SUM(AI9:AI152)</f>
        <v>3778386.4</v>
      </c>
      <c r="AJ153" s="81">
        <f>SUM(AJ9:AJ152)</f>
        <v>3778386.4</v>
      </c>
      <c r="AK153" s="81">
        <f>SUM(AK9:AK152)</f>
        <v>3778177.42</v>
      </c>
      <c r="AL153" s="125"/>
      <c r="AM153" s="81">
        <f>SUM(AM9:AM152)</f>
        <v>414743469.23000002</v>
      </c>
      <c r="AN153" s="81">
        <f>SUM(AN9:AN152)</f>
        <v>519396695.03999996</v>
      </c>
      <c r="AO153" s="81">
        <f>SUM(AO9:AO152)</f>
        <v>202035856.15000001</v>
      </c>
      <c r="AP153" s="125"/>
      <c r="AQ153" s="81">
        <f>SUM(AQ9:AQ152)</f>
        <v>58634010</v>
      </c>
      <c r="AR153" s="81">
        <f>SUM(AR9:AR152)</f>
        <v>188534010</v>
      </c>
      <c r="AS153" s="81">
        <f>SUM(AS9:AS152)</f>
        <v>11959152.620000001</v>
      </c>
      <c r="AT153" s="125"/>
      <c r="AU153" s="81">
        <f>SUM(AU9:AU152)</f>
        <v>220682212.59999999</v>
      </c>
      <c r="AV153" s="81">
        <f>SUM(AV9:AV152)</f>
        <v>222664697.49000001</v>
      </c>
      <c r="AW153" s="81">
        <f>SUM(AW9:AW152)</f>
        <v>53705823.450000003</v>
      </c>
      <c r="AX153" s="125"/>
      <c r="AY153" s="79">
        <f t="shared" ref="AY153:BA153" si="21">SUM(AY9:AY152)</f>
        <v>6270043.1100000003</v>
      </c>
      <c r="AZ153" s="79">
        <f t="shared" si="21"/>
        <v>6270043.1100000003</v>
      </c>
      <c r="BA153" s="79">
        <f t="shared" si="21"/>
        <v>0</v>
      </c>
      <c r="BB153" s="125"/>
      <c r="BC153" s="81">
        <f>SUM(BC9:BC152)</f>
        <v>256744400</v>
      </c>
      <c r="BD153" s="81">
        <f>SUM(BD9:BD152)</f>
        <v>265744400</v>
      </c>
      <c r="BE153" s="81">
        <f>SUM(BE9:BE152)</f>
        <v>141310837.93000004</v>
      </c>
      <c r="BF153" s="125"/>
      <c r="BG153" s="81">
        <f>SUM(BG9:BG152)</f>
        <v>24199514.039999999</v>
      </c>
      <c r="BH153" s="81">
        <f>SUM(BH9:BH152)</f>
        <v>30795354.539999999</v>
      </c>
      <c r="BI153" s="81">
        <f>SUM(BI9:BI152)</f>
        <v>10571143.57</v>
      </c>
      <c r="BJ153" s="125"/>
      <c r="BK153" s="79">
        <f t="shared" ref="BK153:BM153" si="22">SUM(BK9:BK152)</f>
        <v>16649054.039999999</v>
      </c>
      <c r="BL153" s="79">
        <f t="shared" si="22"/>
        <v>16649054.039999999</v>
      </c>
      <c r="BM153" s="79">
        <f t="shared" si="22"/>
        <v>8806300.6400000006</v>
      </c>
      <c r="BN153" s="125"/>
      <c r="BO153" s="81">
        <f>SUM(BO9:BO152)</f>
        <v>297426056.30000001</v>
      </c>
      <c r="BP153" s="81">
        <f>SUM(BP9:BP152)</f>
        <v>299081806.21999997</v>
      </c>
      <c r="BQ153" s="81">
        <f>SUM(BQ9:BQ152)</f>
        <v>189079115.58000001</v>
      </c>
      <c r="BR153" s="125"/>
      <c r="BS153" s="81">
        <f>SUM(BS9:BS152)</f>
        <v>530237673</v>
      </c>
      <c r="BT153" s="81">
        <f>SUM(BT9:BT152)</f>
        <v>530237673</v>
      </c>
      <c r="BU153" s="81">
        <f>SUM(BU9:BU152)</f>
        <v>327685178.21999997</v>
      </c>
      <c r="BV153" s="125"/>
      <c r="BW153" s="81">
        <f>SUM(BW9:BW152)</f>
        <v>26835018</v>
      </c>
      <c r="BX153" s="81">
        <f>SUM(BX9:BX152)</f>
        <v>26835018</v>
      </c>
      <c r="BY153" s="81">
        <f>SUM(BY9:BY152)</f>
        <v>26835017.929999996</v>
      </c>
      <c r="BZ153" s="125"/>
      <c r="CA153" s="81">
        <f>SUM(CA9:CA152)</f>
        <v>171976550</v>
      </c>
      <c r="CB153" s="81">
        <f>SUM(CB9:CB152)</f>
        <v>317851138.18000001</v>
      </c>
      <c r="CC153" s="81">
        <f>SUM(CC9:CC152)</f>
        <v>185976827.56999999</v>
      </c>
      <c r="CD153" s="125"/>
      <c r="CE153" s="81">
        <f>SUM(CE9:CE152)</f>
        <v>664707979.79999995</v>
      </c>
      <c r="CF153" s="81">
        <f>SUM(CF9:CF152)</f>
        <v>664707979.79999995</v>
      </c>
      <c r="CG153" s="81">
        <f>SUM(CG9:CG152)</f>
        <v>469944434.86000001</v>
      </c>
      <c r="CH153" s="125"/>
      <c r="CI153" s="81">
        <f>SUM(CI9:CI152)</f>
        <v>12824078</v>
      </c>
      <c r="CJ153" s="81">
        <f>SUM(CJ9:CJ152)</f>
        <v>12824078</v>
      </c>
      <c r="CK153" s="81">
        <f>SUM(CK9:CK152)</f>
        <v>0</v>
      </c>
      <c r="CL153" s="125"/>
      <c r="CM153" s="79">
        <f t="shared" ref="CM153:CO153" si="23">SUM(CM9:CM152)</f>
        <v>18004747.48</v>
      </c>
      <c r="CN153" s="79">
        <f t="shared" si="23"/>
        <v>18004747.48</v>
      </c>
      <c r="CO153" s="79">
        <f t="shared" si="23"/>
        <v>0</v>
      </c>
      <c r="CP153" s="119"/>
      <c r="CQ153" s="79">
        <f t="shared" ref="CQ153:CS153" si="24">SUM(CQ9:CQ152)</f>
        <v>15151515.15</v>
      </c>
      <c r="CR153" s="79">
        <f t="shared" si="24"/>
        <v>15151515.15</v>
      </c>
      <c r="CS153" s="79">
        <f t="shared" si="24"/>
        <v>0</v>
      </c>
      <c r="CT153" s="119"/>
      <c r="CU153" s="81">
        <f>SUM(CU9:CU152)</f>
        <v>48524100</v>
      </c>
      <c r="CV153" s="81">
        <f>SUM(CV9:CV152)</f>
        <v>48524100</v>
      </c>
      <c r="CW153" s="81">
        <f>SUM(CW9:CW152)</f>
        <v>36393075</v>
      </c>
      <c r="CX153" s="125"/>
      <c r="CY153" s="82">
        <f>SUM(CY9:CY152)</f>
        <v>1150000000</v>
      </c>
      <c r="CZ153" s="82">
        <f>SUM(CZ9:CZ152)</f>
        <v>1150000000</v>
      </c>
      <c r="DA153" s="81">
        <f>SUM(DA9:DA152)</f>
        <v>263998337.55000001</v>
      </c>
      <c r="DB153" s="125"/>
      <c r="DC153" s="81">
        <f>SUM(DC9:DC152)</f>
        <v>704464999.99999988</v>
      </c>
      <c r="DD153" s="81">
        <f>SUM(DD9:DD152)</f>
        <v>704464999.99999988</v>
      </c>
      <c r="DE153" s="81">
        <f>SUM(DE9:DE152)</f>
        <v>475954545.71999997</v>
      </c>
      <c r="DF153" s="125"/>
      <c r="DG153" s="81">
        <f>SUM(DG9:DG152)</f>
        <v>2694000</v>
      </c>
      <c r="DH153" s="81">
        <f>SUM(DH9:DH152)</f>
        <v>2694000</v>
      </c>
      <c r="DI153" s="81">
        <f>SUM(DI9:DI152)</f>
        <v>0</v>
      </c>
      <c r="DJ153" s="125"/>
      <c r="DK153" s="81">
        <f>SUM(DK9:DK152)</f>
        <v>85000000</v>
      </c>
      <c r="DL153" s="81">
        <f>SUM(DL9:DL152)</f>
        <v>85000000</v>
      </c>
      <c r="DM153" s="81">
        <f>SUM(DM9:DM152)</f>
        <v>70873116</v>
      </c>
      <c r="DN153" s="125"/>
      <c r="DO153" s="81">
        <f>SUM(DO9:DO152)</f>
        <v>31762473.119999997</v>
      </c>
      <c r="DP153" s="81">
        <f>SUM(DP9:DP152)</f>
        <v>31762473.119999997</v>
      </c>
      <c r="DQ153" s="81">
        <f>SUM(DQ9:DQ152)</f>
        <v>0</v>
      </c>
      <c r="DR153" s="125"/>
      <c r="DS153" s="79">
        <f>SUM(DS9:DS152)</f>
        <v>2702399.71</v>
      </c>
      <c r="DT153" s="79">
        <f>SUM(DT9:DT152)</f>
        <v>2702399.71</v>
      </c>
      <c r="DU153" s="79">
        <f>SUM(DU9:DU152)</f>
        <v>2702399.71</v>
      </c>
      <c r="DV153" s="121"/>
      <c r="DW153" s="81">
        <f>SUM(DW9:DW152)</f>
        <v>83870967.739999995</v>
      </c>
      <c r="DX153" s="81">
        <f>SUM(DX9:DX152)</f>
        <v>83870967.739999995</v>
      </c>
      <c r="DY153" s="81">
        <f>SUM(DY9:DY152)</f>
        <v>0</v>
      </c>
      <c r="DZ153" s="125"/>
      <c r="EA153" s="81">
        <f>SUM(EA9:EA152)</f>
        <v>15000000</v>
      </c>
      <c r="EB153" s="81">
        <f>SUM(EB9:EB152)</f>
        <v>15000000</v>
      </c>
      <c r="EC153" s="81">
        <f>SUM(EC9:EC152)</f>
        <v>0</v>
      </c>
      <c r="ED153" s="125"/>
      <c r="EE153" s="81">
        <f>SUM(EE9:EE152)</f>
        <v>3281034</v>
      </c>
      <c r="EF153" s="81">
        <f>SUM(EF9:EF152)</f>
        <v>3281034</v>
      </c>
      <c r="EG153" s="81">
        <f>SUM(EG9:EG152)</f>
        <v>0</v>
      </c>
      <c r="EH153" s="125"/>
      <c r="EI153" s="81">
        <f>SUM(EI9:EI152)</f>
        <v>232639292.93000001</v>
      </c>
      <c r="EJ153" s="81">
        <f>SUM(EJ9:EJ152)</f>
        <v>232639292.93000001</v>
      </c>
      <c r="EK153" s="81">
        <f>SUM(EK9:EK152)</f>
        <v>104660132.33</v>
      </c>
      <c r="EL153" s="125"/>
      <c r="EM153" s="81">
        <f>SUM(EM9:EM152)</f>
        <v>242092929.29000002</v>
      </c>
      <c r="EN153" s="81">
        <f>SUM(EN9:EN152)</f>
        <v>240306129.28999999</v>
      </c>
      <c r="EO153" s="81">
        <f>SUM(EO9:EO152)</f>
        <v>121877050.69</v>
      </c>
      <c r="EP153" s="125"/>
      <c r="EQ153" s="79">
        <f>SUM(EQ9:EQ152)</f>
        <v>4000000</v>
      </c>
      <c r="ER153" s="79">
        <f>SUM(ER9:ER152)</f>
        <v>4000000</v>
      </c>
      <c r="ES153" s="79">
        <f>SUM(ES9:ES152)</f>
        <v>3430474.88</v>
      </c>
      <c r="ET153" s="121"/>
      <c r="EU153" s="81">
        <f>SUM(EU9:EU152)</f>
        <v>200000000</v>
      </c>
      <c r="EV153" s="81">
        <f>SUM(EV9:EV152)</f>
        <v>200000000</v>
      </c>
      <c r="EW153" s="81">
        <f>SUM(EW9:EW152)</f>
        <v>144791830.68999997</v>
      </c>
      <c r="EX153" s="125"/>
      <c r="EY153" s="81">
        <f>SUM(EY9:EY152)</f>
        <v>26718966</v>
      </c>
      <c r="EZ153" s="81">
        <f>SUM(EZ9:EZ152)</f>
        <v>25816429.800000001</v>
      </c>
      <c r="FA153" s="81">
        <f>SUM(FA9:FA152)</f>
        <v>0</v>
      </c>
      <c r="FB153" s="125"/>
      <c r="FC153" s="81">
        <f>SUM(FC9:FC152)</f>
        <v>19588709.68</v>
      </c>
      <c r="FD153" s="81">
        <f>SUM(FD9:FD152)</f>
        <v>19588709.68</v>
      </c>
      <c r="FE153" s="81">
        <f>SUM(FE9:FE152)</f>
        <v>3617104.9299999997</v>
      </c>
      <c r="FF153" s="125"/>
      <c r="FG153" s="79">
        <f>SUM(FG9:FG152)</f>
        <v>16392150.539999997</v>
      </c>
      <c r="FH153" s="79">
        <f>SUM(FH9:FH152)</f>
        <v>16392150.539999997</v>
      </c>
      <c r="FI153" s="79">
        <f>SUM(FI9:FI152)</f>
        <v>16200201.780000003</v>
      </c>
      <c r="FJ153" s="125"/>
      <c r="FK153" s="81">
        <f>SUM(FK9:FK152)</f>
        <v>23852549.460000001</v>
      </c>
      <c r="FL153" s="81">
        <f>SUM(FL9:FL152)</f>
        <v>23852549.460000001</v>
      </c>
      <c r="FM153" s="81">
        <f>SUM(FM9:FM152)</f>
        <v>22725035.43</v>
      </c>
      <c r="FN153" s="125"/>
      <c r="FO153" s="81">
        <f>SUM(FO9:FO152)</f>
        <v>60000000</v>
      </c>
      <c r="FP153" s="81">
        <f>SUM(FP9:FP152)</f>
        <v>60000000</v>
      </c>
      <c r="FQ153" s="81">
        <f>SUM(FQ9:FQ152)</f>
        <v>55970902.730000019</v>
      </c>
      <c r="FR153" s="125"/>
      <c r="FS153" s="81">
        <f>SUM(FS9:FS152)</f>
        <v>1000000</v>
      </c>
      <c r="FT153" s="81">
        <f>SUM(FT9:FT152)</f>
        <v>2310113.65</v>
      </c>
      <c r="FU153" s="81">
        <f>SUM(FU9:FU152)</f>
        <v>648755</v>
      </c>
      <c r="FV153" s="125"/>
      <c r="FW153" s="79">
        <f t="shared" ref="FW153:FY153" si="25">SUM(FW9:FW152)</f>
        <v>2332045.4300000002</v>
      </c>
      <c r="FX153" s="79">
        <f t="shared" si="25"/>
        <v>2332045.4300000002</v>
      </c>
      <c r="FY153" s="81">
        <f t="shared" si="25"/>
        <v>0</v>
      </c>
      <c r="FZ153" s="125"/>
      <c r="GA153" s="81">
        <f>SUM(GA9:GA152)</f>
        <v>206120000.00000003</v>
      </c>
      <c r="GB153" s="81">
        <f>SUM(GB9:GB152)</f>
        <v>219058202.58000004</v>
      </c>
      <c r="GC153" s="81">
        <f>SUM(GC9:GC152)</f>
        <v>102155111.83999999</v>
      </c>
      <c r="GD153" s="125"/>
      <c r="GE153" s="81">
        <f>SUM(GE9:GE152)</f>
        <v>60567487.5</v>
      </c>
      <c r="GF153" s="81">
        <f>SUM(GF9:GF152)</f>
        <v>60567487.5</v>
      </c>
      <c r="GG153" s="81">
        <f>SUM(GG9:GG152)</f>
        <v>29210455.810000002</v>
      </c>
      <c r="GH153" s="125"/>
      <c r="GI153" s="81">
        <f>SUM(GI9:GI152)</f>
        <v>15967741.939999999</v>
      </c>
      <c r="GJ153" s="81">
        <f>SUM(GJ9:GJ152)</f>
        <v>15967741.939999999</v>
      </c>
      <c r="GK153" s="81">
        <f>SUM(GK9:GK152)</f>
        <v>15967741.939999999</v>
      </c>
      <c r="GL153" s="131"/>
      <c r="GM153" s="81">
        <f>SUM(GM9:GM152)</f>
        <v>47432795.700000003</v>
      </c>
      <c r="GN153" s="81">
        <f>SUM(GN9:GN152)</f>
        <v>47432795.700000003</v>
      </c>
      <c r="GO153" s="81">
        <f>SUM(GO9:GO152)</f>
        <v>35997925.989999995</v>
      </c>
      <c r="GP153" s="125"/>
      <c r="GQ153" s="81">
        <f>SUM(GQ9:GQ152)</f>
        <v>9994545.4499999993</v>
      </c>
      <c r="GR153" s="81">
        <f>SUM(GR9:GR152)</f>
        <v>9994545.4499999993</v>
      </c>
      <c r="GS153" s="81">
        <f>SUM(GS9:GS152)</f>
        <v>9994545.4499999993</v>
      </c>
      <c r="GT153" s="125"/>
      <c r="GU153" s="83">
        <f>SUM(GU9:GU152)</f>
        <v>1111111.1100000001</v>
      </c>
      <c r="GV153" s="83">
        <f>SUM(GV9:GV152)</f>
        <v>1111111.1100000001</v>
      </c>
      <c r="GW153" s="81">
        <f>SUM(GW9:GW152)</f>
        <v>1111111.1100000001</v>
      </c>
      <c r="GX153" s="131"/>
      <c r="GY153" s="81">
        <f>SUM(GY9:GY152)</f>
        <v>752688.17</v>
      </c>
      <c r="GZ153" s="81">
        <f>SUM(GZ9:GZ152)</f>
        <v>752688.17</v>
      </c>
      <c r="HA153" s="81">
        <f>SUM(HA9:HA152)</f>
        <v>752688.17</v>
      </c>
      <c r="HB153" s="131"/>
      <c r="HC153" s="81">
        <f>SUM(HC9:HC152)</f>
        <v>376344.09</v>
      </c>
      <c r="HD153" s="83">
        <f>SUM(HD9:HD152)</f>
        <v>376344.09</v>
      </c>
      <c r="HE153" s="81">
        <f>SUM(HE9:HE152)</f>
        <v>376344.09</v>
      </c>
      <c r="HF153" s="125"/>
      <c r="HG153" s="81">
        <f>SUM(HG9:HG152)</f>
        <v>1075268.82</v>
      </c>
      <c r="HH153" s="81">
        <f>SUM(HH9:HH152)</f>
        <v>1075268.82</v>
      </c>
      <c r="HI153" s="81">
        <f>SUM(HI9:HI152)</f>
        <v>1075239.73</v>
      </c>
      <c r="HJ153" s="125"/>
      <c r="HK153" s="81">
        <f>SUM(HK9:HK152)</f>
        <v>2859677.12</v>
      </c>
      <c r="HL153" s="81">
        <f>SUM(HL9:HL152)</f>
        <v>2859677.12</v>
      </c>
      <c r="HM153" s="81">
        <f>SUM(HM9:HM152)</f>
        <v>2859670.94</v>
      </c>
      <c r="HN153" s="125"/>
      <c r="HO153" s="81">
        <f>SUM(HO9:HO152)</f>
        <v>12118602.15</v>
      </c>
      <c r="HP153" s="81">
        <f>SUM(HP9:HP152)</f>
        <v>12118602.15</v>
      </c>
      <c r="HQ153" s="81">
        <f>SUM(HQ9:HQ152)</f>
        <v>10407550.180000002</v>
      </c>
      <c r="HR153" s="125"/>
      <c r="HS153" s="81">
        <f>SUM(HS9:HS152)</f>
        <v>26009520</v>
      </c>
      <c r="HT153" s="81">
        <f>SUM(HT9:HT152)</f>
        <v>29254128.789999999</v>
      </c>
      <c r="HU153" s="81">
        <f>SUM(HU9:HU152)</f>
        <v>3961566</v>
      </c>
      <c r="HV153" s="125"/>
      <c r="HW153" s="81">
        <f>SUM(HW9:HW152)</f>
        <v>4138282.83</v>
      </c>
      <c r="HX153" s="81">
        <f>SUM(HX9:HX152)</f>
        <v>4138282.83</v>
      </c>
      <c r="HY153" s="81">
        <f>SUM(HY9:HY152)</f>
        <v>2229796.7400000002</v>
      </c>
      <c r="HZ153" s="125"/>
      <c r="IA153" s="79">
        <f t="shared" ref="IA153:IC153" si="26">SUM(IA9:IA152)</f>
        <v>7800000</v>
      </c>
      <c r="IB153" s="79">
        <f t="shared" si="26"/>
        <v>7800000</v>
      </c>
      <c r="IC153" s="79">
        <f t="shared" si="26"/>
        <v>0</v>
      </c>
      <c r="ID153" s="119"/>
      <c r="IE153" s="81">
        <f>SUM(IE9:IE152)</f>
        <v>359400</v>
      </c>
      <c r="IF153" s="81">
        <f>SUM(IF9:IF152)</f>
        <v>359400</v>
      </c>
      <c r="IG153" s="81">
        <f>SUM(IG9:IG152)</f>
        <v>359400</v>
      </c>
      <c r="IH153" s="125"/>
      <c r="II153" s="81">
        <f>SUM(II9:II152)</f>
        <v>3940000</v>
      </c>
      <c r="IJ153" s="81">
        <f>SUM(IJ9:IJ152)</f>
        <v>3940000</v>
      </c>
      <c r="IK153" s="81">
        <f>SUM(IK9:IK152)</f>
        <v>3058028.42</v>
      </c>
      <c r="IL153" s="125"/>
      <c r="IM153" s="81">
        <f>SUM(IM9:IM152)</f>
        <v>65794200</v>
      </c>
      <c r="IN153" s="81">
        <f>SUM(IN9:IN152)</f>
        <v>65794200</v>
      </c>
      <c r="IO153" s="81">
        <f>SUM(IO9:IO152)</f>
        <v>47913005.660000004</v>
      </c>
      <c r="IP153" s="125"/>
      <c r="IQ153" s="83">
        <f>SUM(IQ9:IQ152)</f>
        <v>3694600</v>
      </c>
      <c r="IR153" s="83">
        <f>SUM(IR9:IR152)</f>
        <v>3694600</v>
      </c>
      <c r="IS153" s="81">
        <f>SUM(IS9:IS152)</f>
        <v>2263349.83</v>
      </c>
      <c r="IT153" s="128"/>
      <c r="IU153" s="81">
        <f>SUM(IU9:IU152)</f>
        <v>15015300</v>
      </c>
      <c r="IV153" s="81">
        <f>SUM(IV9:IV152)</f>
        <v>15015300</v>
      </c>
      <c r="IW153" s="81">
        <f>SUM(IW9:IW152)</f>
        <v>9736407.4199999999</v>
      </c>
      <c r="IX153" s="125"/>
      <c r="IY153" s="81">
        <f>SUM(IY9:IY152)</f>
        <v>20980500</v>
      </c>
      <c r="IZ153" s="81">
        <f>SUM(IZ9:IZ152)</f>
        <v>20980500</v>
      </c>
      <c r="JA153" s="81">
        <f>SUM(JA9:JA152)</f>
        <v>10154279.73</v>
      </c>
      <c r="JB153" s="128"/>
      <c r="JC153" s="81">
        <f>SUM(JC9:JC152)</f>
        <v>1807200</v>
      </c>
      <c r="JD153" s="81">
        <f>SUM(JD9:JD152)</f>
        <v>1807200</v>
      </c>
      <c r="JE153" s="81">
        <f>SUM(JE9:JE152)</f>
        <v>270452.83</v>
      </c>
      <c r="JF153" s="125"/>
      <c r="JG153" s="81">
        <f>SUM(JG9:JG152)</f>
        <v>3138800</v>
      </c>
      <c r="JH153" s="81">
        <f>SUM(JH9:JH152)</f>
        <v>3138800</v>
      </c>
      <c r="JI153" s="81">
        <f>SUM(JI9:JI152)</f>
        <v>2494169.6799999997</v>
      </c>
      <c r="JJ153" s="128"/>
      <c r="JK153" s="79">
        <f>SUM(JK9:JK152)</f>
        <v>25491350</v>
      </c>
      <c r="JL153" s="79">
        <f>SUM(JL9:JL152)</f>
        <v>25491350</v>
      </c>
      <c r="JM153" s="79">
        <f>SUM(JM9:JM152)</f>
        <v>17648149.09</v>
      </c>
      <c r="JN153" s="128"/>
      <c r="JO153" s="79">
        <f t="shared" ref="JO153:JQ153" si="27">SUM(JO9:JO152)</f>
        <v>7165696.6200000001</v>
      </c>
      <c r="JP153" s="79">
        <f t="shared" si="27"/>
        <v>7165696.6200000001</v>
      </c>
      <c r="JQ153" s="79">
        <f t="shared" si="27"/>
        <v>0</v>
      </c>
      <c r="JR153" s="119"/>
      <c r="JS153" s="81">
        <f>SUM(JS9:JS152)</f>
        <v>0</v>
      </c>
      <c r="JT153" s="81">
        <f>SUM(JT9:JT152)</f>
        <v>32356145.949999999</v>
      </c>
      <c r="JU153" s="81">
        <f>SUM(JU9:JU152)</f>
        <v>22590946.93</v>
      </c>
      <c r="JV153" s="128"/>
      <c r="JW153" s="81">
        <f>SUM(JW9:JW152)</f>
        <v>733090000</v>
      </c>
      <c r="JX153" s="81">
        <f>SUM(JX9:JX152)</f>
        <v>733090000</v>
      </c>
      <c r="JY153" s="81">
        <f>SUM(JY9:JY152)</f>
        <v>0</v>
      </c>
      <c r="JZ153" s="128"/>
      <c r="KA153" s="81">
        <f>SUM(KA9:KA152)</f>
        <v>25000000</v>
      </c>
      <c r="KB153" s="81">
        <f>SUM(KB9:KB152)</f>
        <v>25000000</v>
      </c>
      <c r="KC153" s="81">
        <f>SUM(KC9:KC152)</f>
        <v>0</v>
      </c>
      <c r="KD153" s="128"/>
      <c r="KE153" s="79">
        <f>SUM(KE9:KE152)</f>
        <v>97084641.810000002</v>
      </c>
      <c r="KF153" s="79">
        <f>SUM(KF9:KF152)</f>
        <v>97084641.810000002</v>
      </c>
      <c r="KG153" s="79">
        <f>SUM(KG9:KG152)</f>
        <v>6001830.3200000003</v>
      </c>
      <c r="KH153" s="128"/>
      <c r="KI153" s="79">
        <f t="shared" ref="KI153:KK153" si="28">SUM(KI9:KI152)</f>
        <v>7800000</v>
      </c>
      <c r="KJ153" s="79">
        <f t="shared" si="28"/>
        <v>7800000</v>
      </c>
      <c r="KK153" s="79">
        <f t="shared" si="28"/>
        <v>7425516.3499999996</v>
      </c>
      <c r="KL153" s="128"/>
      <c r="KM153" s="81">
        <f>SUM(KM9:KM152)</f>
        <v>363411435.70999998</v>
      </c>
      <c r="KN153" s="81">
        <f>SUM(KN9:KN152)</f>
        <v>363411435.70999998</v>
      </c>
      <c r="KO153" s="81">
        <f>SUM(KO9:KO152)</f>
        <v>131565270.75</v>
      </c>
      <c r="KP153" s="128"/>
      <c r="KQ153" s="79">
        <f>SUM(KQ9:KQ152)</f>
        <v>55830025.859999999</v>
      </c>
      <c r="KR153" s="79">
        <f>SUM(KR9:KR152)</f>
        <v>55830025.859999999</v>
      </c>
      <c r="KS153" s="79">
        <f>SUM(KS9:KS152)</f>
        <v>41203829.289999999</v>
      </c>
      <c r="KT153" s="128"/>
      <c r="KU153" s="79">
        <f>SUM(KU9:KU152)</f>
        <v>25053588.669999998</v>
      </c>
      <c r="KV153" s="79">
        <f>SUM(KV9:KV152)</f>
        <v>25053588.669999998</v>
      </c>
      <c r="KW153" s="79">
        <f>SUM(KW9:KW152)</f>
        <v>24905849.329999998</v>
      </c>
      <c r="KX153" s="128"/>
      <c r="KY153" s="81">
        <f>SUM(KY9:KY152)</f>
        <v>157198957.5</v>
      </c>
      <c r="KZ153" s="81">
        <f>SUM(KZ9:KZ152)</f>
        <v>170816645.94</v>
      </c>
      <c r="LA153" s="81">
        <f>SUM(LA9:LA152)</f>
        <v>29083646.91</v>
      </c>
      <c r="LB153" s="128"/>
      <c r="LC153" s="81">
        <f>SUM(LC9:LC152)</f>
        <v>159009400</v>
      </c>
      <c r="LD153" s="81">
        <f>SUM(LD9:LD152)</f>
        <v>159009400</v>
      </c>
      <c r="LE153" s="81">
        <f>SUM(LE9:LE152)</f>
        <v>0</v>
      </c>
      <c r="LF153" s="128"/>
      <c r="LG153" s="81">
        <f>SUM(LG9:LG152)</f>
        <v>15000000</v>
      </c>
      <c r="LH153" s="81">
        <f>SUM(LH9:LH152)</f>
        <v>24000000</v>
      </c>
      <c r="LI153" s="81">
        <f>SUM(LI9:LI152)</f>
        <v>11799095.699999999</v>
      </c>
      <c r="LJ153" s="128"/>
      <c r="LK153" s="81">
        <f>SUM(LK9:LK152)</f>
        <v>1283069220</v>
      </c>
      <c r="LL153" s="81">
        <f>SUM(LL9:LL152)</f>
        <v>1283069220</v>
      </c>
      <c r="LM153" s="81">
        <f>SUM(LM9:LM152)</f>
        <v>783189530.75999999</v>
      </c>
      <c r="LN153" s="128"/>
      <c r="LO153" s="81">
        <f>SUM(LO9:LO152)</f>
        <v>483500000</v>
      </c>
      <c r="LP153" s="81">
        <f>SUM(LP9:LP152)</f>
        <v>483500000</v>
      </c>
      <c r="LQ153" s="81">
        <f>SUM(LQ9:LQ152)</f>
        <v>120403086.23999999</v>
      </c>
      <c r="LR153" s="128"/>
      <c r="LS153" s="79">
        <f>SUM(LS9:LS152)</f>
        <v>235777559.71000001</v>
      </c>
      <c r="LT153" s="79">
        <f>SUM(LT9:LT152)</f>
        <v>235777559.71000001</v>
      </c>
      <c r="LU153" s="79">
        <f>SUM(LU9:LU152)</f>
        <v>67866466.980000004</v>
      </c>
      <c r="LV153" s="128"/>
      <c r="LW153" s="79">
        <f>SUM(LW9:LW152)</f>
        <v>2127479.9700000002</v>
      </c>
      <c r="LX153" s="79">
        <f>SUM(LX9:LX152)</f>
        <v>2127479.9700000002</v>
      </c>
      <c r="LY153" s="79">
        <f>SUM(LY9:LY152)</f>
        <v>0</v>
      </c>
      <c r="LZ153" s="128"/>
      <c r="MA153" s="79">
        <f t="shared" ref="MA153:MC153" si="29">SUM(MA9:MA152)</f>
        <v>1841538.05</v>
      </c>
      <c r="MB153" s="79">
        <f t="shared" si="29"/>
        <v>1841538.05</v>
      </c>
      <c r="MC153" s="79">
        <f t="shared" si="29"/>
        <v>0</v>
      </c>
      <c r="MD153" s="128"/>
      <c r="ME153" s="79">
        <f>SUM(ME9:ME152)</f>
        <v>86363636.359999999</v>
      </c>
      <c r="MF153" s="79">
        <f>SUM(MF9:MF152)</f>
        <v>86363636.359999999</v>
      </c>
      <c r="MG153" s="79">
        <f>SUM(MG9:MG152)</f>
        <v>18357005.550000001</v>
      </c>
      <c r="MH153" s="128"/>
      <c r="MI153" s="79">
        <f>SUM(MI9:MI152)</f>
        <v>83730000.000000015</v>
      </c>
      <c r="MJ153" s="79">
        <f>SUM(MJ9:MJ152)</f>
        <v>83730000.000000015</v>
      </c>
      <c r="MK153" s="79">
        <f>SUM(MK9:MK152)</f>
        <v>0</v>
      </c>
      <c r="ML153" s="128"/>
      <c r="MM153" s="81">
        <f>SUM(MM9:MM152)</f>
        <v>124258602.15000001</v>
      </c>
      <c r="MN153" s="81">
        <f>SUM(MN9:MN152)</f>
        <v>124258602.15000001</v>
      </c>
      <c r="MO153" s="81">
        <f>SUM(MO9:MO152)</f>
        <v>36974019.770000003</v>
      </c>
      <c r="MP153" s="128"/>
      <c r="MQ153" s="81">
        <f>SUM(MQ9:MQ152)</f>
        <v>470000</v>
      </c>
      <c r="MR153" s="81">
        <f>SUM(MR9:MR152)</f>
        <v>470000</v>
      </c>
      <c r="MS153" s="81">
        <f>SUM(MS9:MS152)</f>
        <v>0</v>
      </c>
      <c r="MT153" s="128"/>
      <c r="MU153" s="81">
        <f t="shared" ref="MU153:MW153" si="30">SUM(MU9:MU152)</f>
        <v>17958256.52</v>
      </c>
      <c r="MV153" s="81">
        <f t="shared" si="30"/>
        <v>0</v>
      </c>
      <c r="MW153" s="81">
        <f t="shared" si="30"/>
        <v>0</v>
      </c>
      <c r="MX153" s="125"/>
      <c r="MY153" s="81">
        <f>SUM(MY9:MY152)</f>
        <v>5320440.8</v>
      </c>
      <c r="MZ153" s="81">
        <f>SUM(MZ9:MZ152)</f>
        <v>5320440.8</v>
      </c>
      <c r="NA153" s="81">
        <f>SUM(NA9:NA152)</f>
        <v>0</v>
      </c>
      <c r="NB153" s="125"/>
      <c r="NC153" s="84">
        <f t="shared" ref="NC153:NH153" si="31">SUM(NC9:NC152)</f>
        <v>8842012479.7700005</v>
      </c>
      <c r="ND153" s="84">
        <f t="shared" si="31"/>
        <v>8842012479.7700005</v>
      </c>
      <c r="NE153" s="84">
        <f t="shared" si="31"/>
        <v>6754604836.8100004</v>
      </c>
      <c r="NF153" s="81">
        <f t="shared" si="31"/>
        <v>4320115307</v>
      </c>
      <c r="NG153" s="81">
        <f t="shared" si="31"/>
        <v>4320115307</v>
      </c>
      <c r="NH153" s="81">
        <f t="shared" si="31"/>
        <v>3244530887.2599998</v>
      </c>
      <c r="NI153" s="128"/>
      <c r="NJ153" s="81">
        <f>SUM(NJ9:NJ152)</f>
        <v>47631568.25</v>
      </c>
      <c r="NK153" s="81">
        <f>SUM(NK9:NK152)</f>
        <v>47631568.25</v>
      </c>
      <c r="NL153" s="81">
        <f>SUM(NL9:NL152)</f>
        <v>32051003.329999998</v>
      </c>
      <c r="NM153" s="128"/>
      <c r="NN153" s="81">
        <f>SUM(NN9:NN152)</f>
        <v>3623033930</v>
      </c>
      <c r="NO153" s="81">
        <f>SUM(NO9:NO152)</f>
        <v>3623033930</v>
      </c>
      <c r="NP153" s="81">
        <f>SUM(NP9:NP152)</f>
        <v>2825970970</v>
      </c>
      <c r="NQ153" s="128"/>
      <c r="NR153" s="81">
        <f>SUM(NR9:NR152)</f>
        <v>197331120</v>
      </c>
      <c r="NS153" s="81">
        <f>SUM(NS9:NS152)</f>
        <v>197331120</v>
      </c>
      <c r="NT153" s="81">
        <f>SUM(NT9:NT152)</f>
        <v>149098471</v>
      </c>
      <c r="NU153" s="128"/>
      <c r="NV153" s="81">
        <f>SUM(NV9:NV152)</f>
        <v>20339280</v>
      </c>
      <c r="NW153" s="81">
        <f>SUM(NW9:NW152)</f>
        <v>20339280</v>
      </c>
      <c r="NX153" s="81">
        <f>SUM(NX9:NX152)</f>
        <v>15316830</v>
      </c>
      <c r="NY153" s="128"/>
      <c r="NZ153" s="81">
        <f>SUM(NZ9:NZ152)</f>
        <v>44246900.280000024</v>
      </c>
      <c r="OA153" s="81">
        <f>SUM(OA9:OA152)</f>
        <v>44246900.280000024</v>
      </c>
      <c r="OB153" s="81">
        <f>SUM(OB9:OB152)</f>
        <v>15205840.800000004</v>
      </c>
      <c r="OC153" s="128"/>
      <c r="OD153" s="81">
        <f>SUM(OD9:OD152)</f>
        <v>659061</v>
      </c>
      <c r="OE153" s="81">
        <f>SUM(OE9:OE152)</f>
        <v>659061</v>
      </c>
      <c r="OF153" s="81">
        <f>SUM(OF9:OF152)</f>
        <v>522610.75</v>
      </c>
      <c r="OG153" s="128"/>
      <c r="OH153" s="81">
        <f>SUM(OH9:OH152)</f>
        <v>32125080</v>
      </c>
      <c r="OI153" s="81">
        <f>SUM(OI9:OI152)</f>
        <v>32125080</v>
      </c>
      <c r="OJ153" s="81">
        <f>SUM(OJ9:OJ152)</f>
        <v>23556797.030000001</v>
      </c>
      <c r="OK153" s="128"/>
      <c r="OL153" s="81">
        <f>SUM(OL9:OL152)</f>
        <v>54959618.210000008</v>
      </c>
      <c r="OM153" s="81">
        <f>SUM(OM9:OM152)</f>
        <v>54959618.210000008</v>
      </c>
      <c r="ON153" s="81">
        <f>SUM(ON9:ON152)</f>
        <v>17268741.82</v>
      </c>
      <c r="OO153" s="128"/>
      <c r="OP153" s="79">
        <f t="shared" ref="OP153:OR153" si="32">SUM(OP9:OP152)</f>
        <v>124800000</v>
      </c>
      <c r="OQ153" s="79">
        <f t="shared" si="32"/>
        <v>124800000</v>
      </c>
      <c r="OR153" s="79">
        <f t="shared" si="32"/>
        <v>121140000</v>
      </c>
      <c r="OS153" s="128"/>
      <c r="OT153" s="81">
        <f>SUM(OT9:OT152)</f>
        <v>298710114.01999998</v>
      </c>
      <c r="OU153" s="81">
        <f>SUM(OU9:OU152)</f>
        <v>298710114.01999998</v>
      </c>
      <c r="OV153" s="81">
        <f>SUM(OV9:OV152)</f>
        <v>261649158.36000004</v>
      </c>
      <c r="OW153" s="128"/>
      <c r="OX153" s="81">
        <f>SUM(OX9:OX152)</f>
        <v>2543646</v>
      </c>
      <c r="OY153" s="81">
        <f>SUM(OY9:OY152)</f>
        <v>2543646</v>
      </c>
      <c r="OZ153" s="81">
        <f>SUM(OZ9:OZ152)</f>
        <v>2543646</v>
      </c>
      <c r="PA153" s="128"/>
      <c r="PB153" s="81">
        <f>SUM(PB9:PB152)</f>
        <v>374892.65000000008</v>
      </c>
      <c r="PC153" s="81">
        <f>SUM(PC9:PC152)</f>
        <v>374892.65000000008</v>
      </c>
      <c r="PD153" s="81">
        <f>SUM(PD9:PD152)</f>
        <v>83625.999999999985</v>
      </c>
      <c r="PE153" s="128"/>
      <c r="PF153" s="81">
        <f>SUM(PF9:PF152)</f>
        <v>34863235.140000001</v>
      </c>
      <c r="PG153" s="81">
        <f>SUM(PG9:PG152)</f>
        <v>34863235.140000001</v>
      </c>
      <c r="PH153" s="81">
        <f>SUM(PH9:PH152)</f>
        <v>23486530.459999997</v>
      </c>
      <c r="PI153" s="128"/>
      <c r="PJ153" s="81">
        <f>SUM(PJ9:PJ152)</f>
        <v>12636000</v>
      </c>
      <c r="PK153" s="81">
        <f>SUM(PK9:PK152)</f>
        <v>12636000</v>
      </c>
      <c r="PL153" s="81">
        <f>SUM(PL9:PL152)</f>
        <v>5394055.1899999995</v>
      </c>
      <c r="PM153" s="128"/>
      <c r="PN153" s="81">
        <f>SUM(PN9:PN152)</f>
        <v>1961627.2200000002</v>
      </c>
      <c r="PO153" s="81">
        <f>SUM(PO9:PO152)</f>
        <v>1961627.2200000002</v>
      </c>
      <c r="PP153" s="81">
        <f>SUM(PP9:PP152)</f>
        <v>475358.12</v>
      </c>
      <c r="PQ153" s="128"/>
      <c r="PR153" s="81">
        <f>SUM(PR9:PR152)</f>
        <v>25308800</v>
      </c>
      <c r="PS153" s="81">
        <f>SUM(PS9:PS152)</f>
        <v>25308800</v>
      </c>
      <c r="PT153" s="81">
        <f>SUM(PT9:PT152)</f>
        <v>15969075.609999999</v>
      </c>
      <c r="PU153" s="128"/>
      <c r="PV153" s="81">
        <f>SUM(PV9:PV152)</f>
        <v>372299.99999999994</v>
      </c>
      <c r="PW153" s="81">
        <f>SUM(PW9:PW152)</f>
        <v>372299.99999999994</v>
      </c>
      <c r="PX153" s="81">
        <f>SUM(PX9:PX152)</f>
        <v>341235.07999999996</v>
      </c>
      <c r="PY153" s="125"/>
      <c r="PZ153" s="84">
        <f>SUM(PZ9:PZ152)</f>
        <v>2293292233.1900005</v>
      </c>
      <c r="QA153" s="84">
        <f t="shared" ref="QA153:QE153" si="33">SUM(QA9:QA152)</f>
        <v>2317209489.7100005</v>
      </c>
      <c r="QB153" s="84">
        <f t="shared" si="33"/>
        <v>1002377351.79</v>
      </c>
      <c r="QC153" s="81">
        <f t="shared" si="33"/>
        <v>50471789.94000002</v>
      </c>
      <c r="QD153" s="81">
        <f t="shared" si="33"/>
        <v>50471789.94000002</v>
      </c>
      <c r="QE153" s="81">
        <f t="shared" si="33"/>
        <v>35587928.079999998</v>
      </c>
      <c r="QF153" s="128"/>
      <c r="QG153" s="79">
        <f t="shared" ref="QG153:QI153" si="34">SUM(QG9:QG152)</f>
        <v>129900000</v>
      </c>
      <c r="QH153" s="85">
        <f t="shared" si="34"/>
        <v>0</v>
      </c>
      <c r="QI153" s="85">
        <f t="shared" si="34"/>
        <v>0</v>
      </c>
      <c r="QJ153" s="125"/>
      <c r="QK153" s="83">
        <f>SUM(QK9:QK152)</f>
        <v>0</v>
      </c>
      <c r="QL153" s="81">
        <f>SUM(QL9:QL152)</f>
        <v>5859000</v>
      </c>
      <c r="QM153" s="81">
        <f>SUM(QM9:QM152)</f>
        <v>0</v>
      </c>
      <c r="QN153" s="128"/>
      <c r="QO153" s="79">
        <f>SUM(QO9:QO152)</f>
        <v>106848478</v>
      </c>
      <c r="QP153" s="79">
        <f>SUM(QP9:QP152)</f>
        <v>106848478</v>
      </c>
      <c r="QQ153" s="79">
        <f>SUM(QQ9:QQ152)</f>
        <v>82389142.24000001</v>
      </c>
      <c r="QR153" s="121"/>
      <c r="QS153" s="81">
        <f>SUM(QS9:QS152)</f>
        <v>363023640</v>
      </c>
      <c r="QT153" s="81">
        <f>SUM(QT9:QT152)</f>
        <v>363023640</v>
      </c>
      <c r="QU153" s="81">
        <f>SUM(QU9:QU152)</f>
        <v>332361536.49000001</v>
      </c>
      <c r="QV153" s="125"/>
      <c r="QW153" s="81">
        <f>SUM(QW9:QW152)</f>
        <v>21754060.809999999</v>
      </c>
      <c r="QX153" s="81">
        <f>SUM(QX9:QX152)</f>
        <v>21754060.809999999</v>
      </c>
      <c r="QY153" s="81">
        <f>SUM(QY9:QY152)</f>
        <v>7228624.9199999981</v>
      </c>
      <c r="QZ153" s="125"/>
      <c r="RA153" s="79">
        <f>SUM(RA9:RA152)</f>
        <v>439160429.17000002</v>
      </c>
      <c r="RB153" s="79">
        <f>SUM(RB9:RB152)</f>
        <v>439160429.17000002</v>
      </c>
      <c r="RC153" s="79">
        <f>SUM(RC9:RC152)</f>
        <v>111392107.43000001</v>
      </c>
      <c r="RD153" s="121"/>
      <c r="RE153" s="81">
        <f>SUM(RE9:RE152)</f>
        <v>100000000</v>
      </c>
      <c r="RF153" s="81">
        <f>SUM(RF9:RF152)</f>
        <v>100000000</v>
      </c>
      <c r="RG153" s="81">
        <f>SUM(RG9:RG152)</f>
        <v>27550140.379999999</v>
      </c>
      <c r="RH153" s="121"/>
      <c r="RI153" s="81">
        <f>SUM(RI9:RI152)</f>
        <v>669474845.44999993</v>
      </c>
      <c r="RJ153" s="81">
        <f>SUM(RJ9:RJ152)</f>
        <v>669474845.44999993</v>
      </c>
      <c r="RK153" s="81">
        <f>SUM(RK9:RK152)</f>
        <v>316453159.23000002</v>
      </c>
      <c r="RL153" s="121"/>
      <c r="RM153" s="81">
        <f>SUM(RM9:RM152)</f>
        <v>265786042.84999999</v>
      </c>
      <c r="RN153" s="81">
        <f>SUM(RN9:RN152)</f>
        <v>275786042.85000002</v>
      </c>
      <c r="RO153" s="81">
        <f>SUM(RO9:RO152)</f>
        <v>0</v>
      </c>
      <c r="RP153" s="125"/>
      <c r="RQ153" s="81">
        <f>SUM(RQ9:RQ152)</f>
        <v>22134480</v>
      </c>
      <c r="RR153" s="81">
        <f>SUM(RR9:RR152)</f>
        <v>22134480</v>
      </c>
      <c r="RS153" s="81">
        <f>SUM(RS9:RS152)</f>
        <v>7752067.3300000001</v>
      </c>
      <c r="RT153" s="125"/>
      <c r="RU153" s="79">
        <f>SUM(RU9:RU152)</f>
        <v>1160000</v>
      </c>
      <c r="RV153" s="79">
        <f>SUM(RV9:RV152)</f>
        <v>1160000</v>
      </c>
      <c r="RW153" s="79">
        <f>SUM(RW9:RW152)</f>
        <v>1051700</v>
      </c>
      <c r="RX153" s="121"/>
      <c r="RY153" s="81">
        <f>SUM(RY9:RY152)</f>
        <v>31715214.970000003</v>
      </c>
      <c r="RZ153" s="81">
        <f>SUM(RZ9:RZ152)</f>
        <v>31715214.970000003</v>
      </c>
      <c r="SA153" s="81">
        <f>SUM(SA9:SA152)</f>
        <v>1118870.51</v>
      </c>
      <c r="SB153" s="125"/>
      <c r="SC153" s="81">
        <f>SUM(SC9:SC152)</f>
        <v>91863252</v>
      </c>
      <c r="SD153" s="81">
        <f>SUM(SD9:SD152)</f>
        <v>211863252</v>
      </c>
      <c r="SE153" s="81">
        <f>SUM(SE9:SE152)</f>
        <v>61533818.659999996</v>
      </c>
      <c r="SF153" s="125"/>
      <c r="SG153" s="81">
        <f>SUM(SG9:SG152)</f>
        <v>0</v>
      </c>
      <c r="SH153" s="81">
        <f>SUM(SH9:SH152)</f>
        <v>17958256.52</v>
      </c>
      <c r="SI153" s="81">
        <f>SUM(SI9:SI152)</f>
        <v>17958256.52</v>
      </c>
      <c r="SJ153" s="119"/>
      <c r="SK153" s="58"/>
      <c r="SL153" s="58"/>
      <c r="SM153" s="58"/>
      <c r="SN153" s="58"/>
      <c r="SO153" s="59"/>
      <c r="SP153" s="58"/>
      <c r="SQ153" s="58"/>
      <c r="SR153" s="58"/>
      <c r="SS153" s="58"/>
      <c r="ST153" s="58"/>
      <c r="SU153" s="58"/>
      <c r="SV153" s="58"/>
      <c r="SW153" s="58"/>
      <c r="SX153" s="58"/>
      <c r="SY153" s="58"/>
      <c r="SZ153" s="58"/>
      <c r="TA153" s="58"/>
      <c r="TB153" s="58"/>
      <c r="TC153" s="58"/>
      <c r="TD153" s="59"/>
      <c r="TE153" s="43"/>
      <c r="TF153" s="43"/>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5"/>
      <c r="WI153" s="5"/>
      <c r="WJ153" s="5"/>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row>
    <row r="154" spans="1:909" x14ac:dyDescent="0.25">
      <c r="C154" s="28"/>
      <c r="D154" s="28"/>
      <c r="E154" s="28"/>
      <c r="F154" s="59"/>
      <c r="G154" s="59"/>
      <c r="H154" s="59"/>
      <c r="I154" s="28"/>
      <c r="J154" s="28"/>
      <c r="K154" s="28"/>
      <c r="L154" s="28"/>
      <c r="M154" s="28"/>
      <c r="N154" s="28"/>
      <c r="O154" s="28"/>
      <c r="P154" s="28"/>
      <c r="Q154" s="58"/>
      <c r="R154" s="58"/>
      <c r="S154" s="58"/>
      <c r="T154" s="58"/>
      <c r="U154" s="58"/>
      <c r="V154" s="58"/>
      <c r="W154" s="58"/>
      <c r="X154" s="58"/>
      <c r="Y154" s="58"/>
      <c r="Z154" s="58"/>
      <c r="AA154" s="5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59"/>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43"/>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59"/>
      <c r="IP154" s="59"/>
      <c r="IQ154" s="59"/>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59"/>
      <c r="NY154" s="59"/>
      <c r="NZ154" s="59"/>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86"/>
      <c r="QB154" s="86"/>
      <c r="QC154" s="86"/>
      <c r="QD154" s="86"/>
      <c r="QE154" s="86"/>
      <c r="QF154" s="86"/>
      <c r="QG154" s="86"/>
      <c r="QH154" s="86"/>
      <c r="QI154" s="86"/>
      <c r="QJ154" s="86"/>
      <c r="QK154" s="86"/>
      <c r="QL154" s="86"/>
      <c r="QM154" s="86"/>
      <c r="QN154" s="86"/>
      <c r="QO154" s="86"/>
      <c r="QP154" s="86"/>
      <c r="QQ154" s="86"/>
      <c r="QR154" s="86"/>
      <c r="QS154" s="86"/>
      <c r="QT154" s="86"/>
      <c r="QU154" s="86"/>
      <c r="QV154" s="86"/>
      <c r="QW154" s="86"/>
      <c r="QX154" s="86"/>
      <c r="QY154" s="86"/>
      <c r="QZ154" s="86"/>
      <c r="RA154" s="86"/>
      <c r="RB154" s="87"/>
      <c r="RC154" s="87"/>
      <c r="RD154" s="86"/>
      <c r="RE154" s="86"/>
      <c r="RF154" s="86"/>
      <c r="RG154" s="86"/>
      <c r="RH154" s="86"/>
      <c r="RI154" s="86"/>
      <c r="RJ154" s="86"/>
      <c r="RK154" s="86"/>
      <c r="RL154" s="86"/>
      <c r="RM154" s="86"/>
      <c r="RN154" s="86"/>
      <c r="RO154" s="86"/>
      <c r="RP154" s="86"/>
      <c r="RQ154" s="86"/>
      <c r="RR154" s="86"/>
      <c r="RS154" s="86"/>
      <c r="RT154" s="86"/>
      <c r="RU154" s="86"/>
      <c r="RV154" s="86"/>
      <c r="RW154" s="86"/>
      <c r="RX154" s="86"/>
      <c r="RY154" s="86"/>
      <c r="RZ154" s="86"/>
      <c r="SA154" s="86"/>
      <c r="SB154" s="86"/>
      <c r="SC154" s="86"/>
      <c r="SD154" s="86"/>
      <c r="SE154" s="86"/>
      <c r="SF154" s="86"/>
      <c r="SG154" s="86"/>
      <c r="SH154" s="86"/>
      <c r="SI154" s="86"/>
      <c r="SJ154" s="86"/>
      <c r="SK154" s="58"/>
      <c r="SL154" s="58"/>
      <c r="SM154" s="58"/>
      <c r="SN154" s="58"/>
      <c r="SO154" s="58"/>
      <c r="SP154" s="58"/>
      <c r="SQ154" s="58"/>
      <c r="SR154" s="58"/>
      <c r="SS154" s="58"/>
      <c r="ST154" s="58"/>
      <c r="SU154" s="58"/>
      <c r="SV154" s="58"/>
      <c r="SW154" s="58"/>
      <c r="SX154" s="58"/>
      <c r="SY154" s="58"/>
      <c r="SZ154" s="58"/>
      <c r="TA154" s="58"/>
      <c r="TB154" s="58"/>
      <c r="TC154" s="58"/>
      <c r="TD154" s="58"/>
      <c r="TE154" s="88"/>
      <c r="TF154" s="86"/>
      <c r="TG154" s="86"/>
      <c r="TH154" s="86"/>
      <c r="TI154" s="86"/>
      <c r="TJ154" s="86"/>
      <c r="TK154" s="86"/>
      <c r="TL154" s="86"/>
      <c r="TM154" s="86"/>
      <c r="TN154" s="86"/>
      <c r="TO154" s="86"/>
      <c r="TP154" s="86"/>
      <c r="TQ154" s="86"/>
      <c r="TR154" s="86"/>
      <c r="TS154" s="86"/>
      <c r="TT154" s="86"/>
      <c r="TU154" s="86"/>
      <c r="TV154" s="86"/>
      <c r="TW154" s="86"/>
      <c r="TX154" s="86"/>
      <c r="TY154" s="86"/>
      <c r="TZ154" s="86"/>
      <c r="UA154" s="86"/>
      <c r="UB154" s="86"/>
      <c r="UC154" s="86"/>
      <c r="UD154" s="86"/>
      <c r="UE154" s="86"/>
      <c r="UF154" s="86"/>
      <c r="UG154" s="86"/>
      <c r="UH154" s="86"/>
      <c r="UI154" s="86"/>
      <c r="UJ154" s="86"/>
      <c r="UK154" s="86"/>
      <c r="UL154" s="86"/>
      <c r="UM154" s="86"/>
      <c r="UN154" s="86"/>
      <c r="UO154" s="86"/>
      <c r="UP154" s="86"/>
      <c r="UQ154" s="86"/>
      <c r="UR154" s="86"/>
      <c r="US154" s="86"/>
      <c r="UT154" s="86"/>
      <c r="UU154" s="86"/>
      <c r="UV154" s="86"/>
      <c r="UW154" s="86"/>
      <c r="UX154" s="86"/>
      <c r="UY154" s="86"/>
      <c r="UZ154" s="86"/>
      <c r="VA154" s="86"/>
      <c r="VB154" s="86"/>
      <c r="VC154" s="86"/>
      <c r="VD154" s="86"/>
      <c r="VE154" s="86"/>
      <c r="VF154" s="86"/>
      <c r="VG154" s="86"/>
      <c r="VH154" s="86"/>
      <c r="VI154" s="86"/>
      <c r="VJ154" s="86"/>
      <c r="VK154" s="86"/>
      <c r="VL154" s="86"/>
      <c r="VM154" s="86"/>
      <c r="VN154" s="86"/>
      <c r="VO154" s="86"/>
      <c r="VP154" s="86"/>
      <c r="VQ154" s="86"/>
      <c r="VR154" s="86"/>
      <c r="VS154" s="86"/>
      <c r="VT154" s="86"/>
      <c r="VU154" s="86"/>
      <c r="VV154" s="86"/>
      <c r="VW154" s="86"/>
      <c r="VX154" s="86"/>
      <c r="VY154" s="86"/>
      <c r="VZ154" s="86"/>
      <c r="WA154" s="86"/>
      <c r="WB154" s="86"/>
      <c r="WC154" s="86"/>
      <c r="WD154" s="86"/>
      <c r="WE154" s="86"/>
      <c r="WF154" s="86"/>
      <c r="WG154" s="8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row>
    <row r="155" spans="1:909" ht="33" customHeight="1" x14ac:dyDescent="0.25">
      <c r="B155" s="104"/>
      <c r="C155" s="58"/>
      <c r="D155" s="58"/>
      <c r="E155" s="58"/>
      <c r="F155" s="58"/>
      <c r="G155" s="58"/>
      <c r="H155" s="59"/>
      <c r="I155" s="89"/>
      <c r="J155" s="59"/>
      <c r="K155" s="59"/>
      <c r="L155" s="59"/>
      <c r="M155" s="59"/>
      <c r="N155" s="59"/>
      <c r="O155" s="59"/>
      <c r="P155" s="59"/>
      <c r="Q155" s="58"/>
      <c r="R155" s="58"/>
      <c r="S155" s="58"/>
      <c r="T155" s="58"/>
      <c r="U155" s="58"/>
      <c r="V155" s="58"/>
      <c r="W155" s="58"/>
      <c r="X155" s="89"/>
      <c r="Y155" s="58"/>
      <c r="Z155" s="58"/>
      <c r="AA155" s="58"/>
      <c r="AB155" s="58"/>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8"/>
      <c r="BR155" s="59"/>
      <c r="BS155" s="59"/>
      <c r="BT155" s="59"/>
      <c r="BU155" s="59"/>
      <c r="BV155" s="59"/>
      <c r="BW155" s="59"/>
      <c r="BX155" s="59"/>
      <c r="BY155" s="58"/>
      <c r="BZ155" s="59"/>
      <c r="CA155" s="59"/>
      <c r="CB155" s="59"/>
      <c r="CC155" s="58"/>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8"/>
      <c r="DA155" s="59"/>
      <c r="DB155" s="59"/>
      <c r="DC155" s="59"/>
      <c r="DD155" s="58"/>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8"/>
      <c r="EK155" s="59"/>
      <c r="EL155" s="59"/>
      <c r="EM155" s="58"/>
      <c r="EN155" s="58"/>
      <c r="EO155" s="59"/>
      <c r="EP155" s="59"/>
      <c r="EQ155" s="59"/>
      <c r="ER155" s="58"/>
      <c r="ES155" s="59"/>
      <c r="ET155" s="59"/>
      <c r="EU155" s="59"/>
      <c r="EV155" s="59"/>
      <c r="EW155" s="59"/>
      <c r="EX155" s="59"/>
      <c r="EY155" s="58"/>
      <c r="EZ155" s="59"/>
      <c r="FA155" s="59"/>
      <c r="FB155" s="59"/>
      <c r="FC155" s="58"/>
      <c r="FD155" s="59"/>
      <c r="FE155" s="59"/>
      <c r="FF155" s="59"/>
      <c r="FG155" s="59"/>
      <c r="FH155" s="58"/>
      <c r="FI155" s="59"/>
      <c r="FJ155" s="59"/>
      <c r="FK155" s="59"/>
      <c r="FL155" s="59"/>
      <c r="FM155" s="59"/>
      <c r="FN155" s="59"/>
      <c r="FO155" s="58"/>
      <c r="FP155" s="58"/>
      <c r="FQ155" s="59"/>
      <c r="FR155" s="59"/>
      <c r="FS155" s="58"/>
      <c r="FT155" s="59"/>
      <c r="FU155" s="96"/>
      <c r="FV155" s="59"/>
      <c r="FW155" s="59"/>
      <c r="FX155" s="59"/>
      <c r="FY155" s="59"/>
      <c r="FZ155" s="59"/>
      <c r="GA155" s="59"/>
      <c r="GB155" s="58"/>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97"/>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c r="HY155" s="59"/>
      <c r="HZ155" s="59"/>
      <c r="IA155" s="59"/>
      <c r="IB155" s="59"/>
      <c r="IC155" s="59"/>
      <c r="ID155" s="59"/>
      <c r="IE155" s="59"/>
      <c r="IF155" s="59"/>
      <c r="IG155" s="59"/>
      <c r="IH155" s="59"/>
      <c r="II155" s="59"/>
      <c r="IJ155" s="59"/>
      <c r="IK155" s="59"/>
      <c r="IL155" s="59"/>
      <c r="IM155" s="59"/>
      <c r="IN155" s="59"/>
      <c r="IO155" s="59"/>
      <c r="IP155" s="59"/>
      <c r="IQ155" s="59"/>
      <c r="IR155" s="59"/>
      <c r="IS155" s="59"/>
      <c r="IT155" s="59"/>
      <c r="IU155" s="59"/>
      <c r="IV155" s="59"/>
      <c r="IW155" s="59"/>
      <c r="IX155" s="59"/>
      <c r="IY155" s="59"/>
      <c r="IZ155" s="59"/>
      <c r="JA155" s="59"/>
      <c r="JB155" s="59"/>
      <c r="JC155" s="59"/>
      <c r="JD155" s="59"/>
      <c r="JE155" s="59"/>
      <c r="JF155" s="59"/>
      <c r="JG155" s="58"/>
      <c r="JH155" s="59"/>
      <c r="JI155" s="59"/>
      <c r="JJ155" s="59"/>
      <c r="JK155" s="59"/>
      <c r="JL155" s="59"/>
      <c r="JM155" s="59"/>
      <c r="JN155" s="59"/>
      <c r="JO155" s="59"/>
      <c r="JP155" s="59"/>
      <c r="JQ155" s="59"/>
      <c r="JR155" s="59"/>
      <c r="JS155" s="59"/>
      <c r="JT155" s="59"/>
      <c r="JU155" s="59"/>
      <c r="JV155" s="59"/>
      <c r="JW155" s="59"/>
      <c r="JX155" s="59"/>
      <c r="JY155" s="59"/>
      <c r="JZ155" s="59"/>
      <c r="KA155" s="59"/>
      <c r="KB155" s="59"/>
      <c r="KC155" s="59"/>
      <c r="KD155" s="59"/>
      <c r="KE155" s="59"/>
      <c r="KF155" s="59"/>
      <c r="KG155" s="59"/>
      <c r="KH155" s="59"/>
      <c r="KI155" s="59"/>
      <c r="KJ155" s="59"/>
      <c r="KK155" s="59"/>
      <c r="KL155" s="59"/>
      <c r="KM155" s="58"/>
      <c r="KN155" s="58"/>
      <c r="KO155" s="59"/>
      <c r="KP155" s="59"/>
      <c r="KQ155" s="59"/>
      <c r="KR155" s="59"/>
      <c r="KS155" s="59"/>
      <c r="KT155" s="59"/>
      <c r="KU155" s="59"/>
      <c r="KV155" s="59"/>
      <c r="KW155" s="59"/>
      <c r="KX155" s="59"/>
      <c r="KY155" s="59"/>
      <c r="KZ155" s="59"/>
      <c r="LA155" s="59"/>
      <c r="LB155" s="59"/>
      <c r="LC155" s="59"/>
      <c r="LD155" s="59"/>
      <c r="LE155" s="59"/>
      <c r="LF155" s="59"/>
      <c r="LG155" s="59"/>
      <c r="LH155" s="59"/>
      <c r="LI155" s="59"/>
      <c r="LJ155" s="59"/>
      <c r="LK155" s="59"/>
      <c r="LL155" s="59"/>
      <c r="LM155" s="59"/>
      <c r="LN155" s="59"/>
      <c r="LO155" s="59"/>
      <c r="LP155" s="59"/>
      <c r="LQ155" s="59"/>
      <c r="LR155" s="59"/>
      <c r="LS155" s="59"/>
      <c r="LT155" s="59"/>
      <c r="LU155" s="59"/>
      <c r="LV155" s="59"/>
      <c r="LW155" s="59"/>
      <c r="LX155" s="59"/>
      <c r="LY155" s="59"/>
      <c r="LZ155" s="59"/>
      <c r="MA155" s="59"/>
      <c r="MB155" s="59"/>
      <c r="MC155" s="59"/>
      <c r="MD155" s="59"/>
      <c r="ME155" s="59"/>
      <c r="MF155" s="59"/>
      <c r="MG155" s="59"/>
      <c r="MH155" s="59"/>
      <c r="MI155" s="59"/>
      <c r="MJ155" s="59"/>
      <c r="MK155" s="59"/>
      <c r="ML155" s="59"/>
      <c r="MM155" s="59"/>
      <c r="MN155" s="59"/>
      <c r="MO155" s="59"/>
      <c r="MP155" s="59"/>
      <c r="MQ155" s="59"/>
      <c r="MR155" s="59"/>
      <c r="MS155" s="59"/>
      <c r="MT155" s="59"/>
      <c r="MU155" s="59"/>
      <c r="MV155" s="59"/>
      <c r="MW155" s="59"/>
      <c r="MX155" s="59"/>
      <c r="MY155" s="59"/>
      <c r="MZ155" s="59"/>
      <c r="NA155" s="59"/>
      <c r="NB155" s="59"/>
      <c r="NC155" s="58"/>
      <c r="ND155" s="59"/>
      <c r="NE155" s="59"/>
      <c r="NF155" s="59"/>
      <c r="NG155" s="59"/>
      <c r="NH155" s="59"/>
      <c r="NI155" s="59"/>
      <c r="NJ155" s="59"/>
      <c r="NK155" s="59"/>
      <c r="NL155" s="59"/>
      <c r="NM155" s="59"/>
      <c r="NN155" s="59"/>
      <c r="NO155" s="59"/>
      <c r="NP155" s="59"/>
      <c r="NQ155" s="59"/>
      <c r="NR155" s="59"/>
      <c r="NS155" s="59"/>
      <c r="NT155" s="59"/>
      <c r="NU155" s="59"/>
      <c r="NV155" s="59"/>
      <c r="NW155" s="59"/>
      <c r="NX155" s="59"/>
      <c r="NY155" s="59"/>
      <c r="NZ155" s="59"/>
      <c r="OA155" s="59"/>
      <c r="OB155" s="59"/>
      <c r="OC155" s="59"/>
      <c r="OD155" s="59"/>
      <c r="OE155" s="59"/>
      <c r="OF155" s="59"/>
      <c r="OG155" s="59"/>
      <c r="OH155" s="59"/>
      <c r="OI155" s="59"/>
      <c r="OJ155" s="59"/>
      <c r="OK155" s="59"/>
      <c r="OL155" s="59"/>
      <c r="OM155" s="59"/>
      <c r="ON155" s="59"/>
      <c r="OO155" s="59"/>
      <c r="OP155" s="58"/>
      <c r="OQ155" s="59"/>
      <c r="OR155" s="59"/>
      <c r="OS155" s="59"/>
      <c r="OT155" s="58"/>
      <c r="OU155" s="58"/>
      <c r="OV155" s="59"/>
      <c r="OW155" s="59"/>
      <c r="OX155" s="59"/>
      <c r="OY155" s="59"/>
      <c r="OZ155" s="59"/>
      <c r="PA155" s="59"/>
      <c r="PB155" s="59"/>
      <c r="PC155" s="59"/>
      <c r="PD155" s="59"/>
      <c r="PE155" s="59"/>
      <c r="PF155" s="59"/>
      <c r="PG155" s="59"/>
      <c r="PH155" s="59"/>
      <c r="PI155" s="59"/>
      <c r="PJ155" s="59"/>
      <c r="PK155" s="59"/>
      <c r="PL155" s="59"/>
      <c r="PM155" s="59"/>
      <c r="PN155" s="59"/>
      <c r="PO155" s="59"/>
      <c r="PP155" s="59"/>
      <c r="PQ155" s="59"/>
      <c r="PR155" s="59"/>
      <c r="PS155" s="59"/>
      <c r="PT155" s="59"/>
      <c r="PU155" s="59"/>
      <c r="PV155" s="59"/>
      <c r="PW155" s="59"/>
      <c r="PX155" s="59"/>
      <c r="PY155" s="59"/>
      <c r="PZ155" s="89"/>
      <c r="QA155" s="58"/>
      <c r="QB155" s="105"/>
      <c r="QC155" s="58"/>
      <c r="QD155" s="58"/>
      <c r="QE155" s="58"/>
      <c r="QF155" s="58"/>
      <c r="QG155" s="58"/>
      <c r="QH155" s="58"/>
      <c r="QI155" s="58"/>
      <c r="QJ155" s="58"/>
      <c r="QK155" s="58"/>
      <c r="QL155" s="58"/>
      <c r="QM155" s="58"/>
      <c r="QN155" s="58"/>
      <c r="QO155" s="59"/>
      <c r="QP155" s="59"/>
      <c r="QQ155" s="59"/>
      <c r="QR155" s="59"/>
      <c r="QS155" s="59"/>
      <c r="QT155" s="58"/>
      <c r="QU155" s="59"/>
      <c r="QV155" s="59"/>
      <c r="QW155" s="59"/>
      <c r="QX155" s="59"/>
      <c r="QY155" s="59"/>
      <c r="QZ155" s="59"/>
      <c r="RA155" s="106"/>
      <c r="RB155" s="106"/>
      <c r="RC155" s="107"/>
      <c r="RD155" s="59"/>
      <c r="RE155" s="59"/>
      <c r="RF155" s="59"/>
      <c r="RG155" s="59"/>
      <c r="RH155" s="59"/>
      <c r="RI155" s="58"/>
      <c r="RJ155" s="59"/>
      <c r="RK155" s="59"/>
      <c r="RL155" s="59"/>
      <c r="RM155" s="59"/>
      <c r="RN155" s="59"/>
      <c r="RO155" s="59"/>
      <c r="RP155" s="59"/>
      <c r="RQ155" s="59"/>
      <c r="RR155" s="108"/>
      <c r="RS155" s="59"/>
      <c r="RT155" s="59"/>
      <c r="RU155" s="59"/>
      <c r="RV155" s="59"/>
      <c r="RW155" s="59"/>
      <c r="RX155" s="59"/>
      <c r="RY155" s="59"/>
      <c r="RZ155" s="59"/>
      <c r="SA155" s="58"/>
      <c r="SB155" s="58"/>
      <c r="SC155" s="59"/>
      <c r="SD155" s="59"/>
      <c r="SE155" s="58"/>
      <c r="SF155" s="58"/>
      <c r="SG155" s="59"/>
      <c r="SH155" s="59"/>
      <c r="SI155" s="58"/>
      <c r="SJ155" s="58"/>
      <c r="SK155" s="59"/>
      <c r="SL155" s="59"/>
      <c r="SM155" s="59"/>
      <c r="SN155" s="59"/>
      <c r="SO155" s="59"/>
      <c r="SP155" s="59"/>
      <c r="SQ155" s="59"/>
      <c r="SR155" s="59"/>
      <c r="SS155" s="59"/>
      <c r="ST155" s="59"/>
      <c r="SU155" s="59"/>
      <c r="SV155" s="59"/>
      <c r="SW155" s="59"/>
      <c r="SX155" s="59"/>
      <c r="SY155" s="59"/>
      <c r="SZ155" s="59"/>
      <c r="TA155" s="59"/>
      <c r="TB155" s="59"/>
      <c r="TC155" s="59"/>
      <c r="TD155" s="59"/>
      <c r="TE155" s="59"/>
      <c r="TF155" s="59"/>
      <c r="TG155" s="59"/>
      <c r="TH155" s="59"/>
      <c r="TI155" s="59"/>
      <c r="TJ155" s="59"/>
      <c r="TK155" s="59"/>
      <c r="TL155" s="59"/>
      <c r="TM155" s="59"/>
      <c r="TN155" s="59"/>
      <c r="TO155" s="59"/>
      <c r="TP155" s="59"/>
      <c r="TQ155" s="59"/>
      <c r="TR155" s="59"/>
      <c r="TS155" s="59"/>
      <c r="TT155" s="59"/>
      <c r="TU155" s="59"/>
      <c r="TV155" s="59"/>
      <c r="TW155" s="59"/>
      <c r="TX155" s="59"/>
      <c r="TY155" s="59"/>
      <c r="TZ155" s="59"/>
      <c r="UA155" s="59"/>
      <c r="UB155" s="59"/>
      <c r="UC155" s="59"/>
      <c r="UD155" s="59"/>
      <c r="UE155" s="59"/>
      <c r="UF155" s="59"/>
      <c r="UG155" s="59"/>
      <c r="UH155" s="59"/>
      <c r="UI155" s="59"/>
      <c r="UJ155" s="59"/>
      <c r="UK155" s="59"/>
      <c r="UL155" s="59"/>
      <c r="UM155" s="86"/>
      <c r="UN155" s="86"/>
      <c r="UO155" s="86"/>
      <c r="UP155" s="86"/>
      <c r="UQ155" s="86"/>
      <c r="UR155" s="86"/>
      <c r="US155" s="86"/>
      <c r="UT155" s="86"/>
      <c r="UU155" s="86"/>
      <c r="UV155" s="86"/>
      <c r="UW155" s="86"/>
      <c r="UX155" s="86"/>
      <c r="UY155" s="86"/>
      <c r="UZ155" s="86"/>
      <c r="VA155" s="86"/>
      <c r="VB155" s="86"/>
      <c r="VC155" s="86"/>
      <c r="VD155" s="86"/>
      <c r="VE155" s="86"/>
      <c r="VF155" s="86"/>
      <c r="VG155" s="86"/>
      <c r="VH155" s="86"/>
      <c r="VI155" s="86"/>
      <c r="VJ155" s="86"/>
      <c r="VK155" s="86"/>
      <c r="VL155" s="86"/>
      <c r="VM155" s="86"/>
      <c r="VN155" s="86"/>
      <c r="VO155" s="86"/>
      <c r="VP155" s="86"/>
      <c r="VQ155" s="86"/>
      <c r="VR155" s="86"/>
      <c r="VS155" s="86"/>
      <c r="VT155" s="86"/>
      <c r="VU155" s="86"/>
      <c r="VV155" s="86"/>
      <c r="VW155" s="86"/>
      <c r="VX155" s="86"/>
      <c r="VY155" s="86"/>
      <c r="VZ155" s="86"/>
      <c r="WA155" s="86"/>
      <c r="WB155" s="86"/>
      <c r="WC155" s="86"/>
      <c r="WD155" s="86"/>
      <c r="WE155" s="86"/>
      <c r="WF155" s="86"/>
      <c r="WG155" s="8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row>
    <row r="156" spans="1:909" ht="42" customHeight="1" x14ac:dyDescent="0.25">
      <c r="A156" s="90"/>
      <c r="B156" s="98"/>
      <c r="C156" s="58"/>
      <c r="D156" s="58"/>
      <c r="E156" s="58"/>
      <c r="F156" s="59"/>
      <c r="G156" s="59"/>
      <c r="H156" s="59"/>
      <c r="I156" s="91"/>
      <c r="J156" s="89"/>
      <c r="K156" s="59"/>
      <c r="L156" s="59"/>
      <c r="M156" s="59"/>
      <c r="N156" s="59"/>
      <c r="O156" s="59"/>
      <c r="P156" s="58"/>
      <c r="Q156" s="89"/>
      <c r="R156" s="89"/>
      <c r="S156" s="89"/>
      <c r="T156" s="89"/>
      <c r="U156" s="89"/>
      <c r="V156" s="89"/>
      <c r="W156" s="89"/>
      <c r="X156" s="89"/>
      <c r="Y156" s="89"/>
      <c r="Z156" s="89"/>
      <c r="AA156" s="89"/>
      <c r="AB156" s="89"/>
      <c r="AC156" s="89"/>
      <c r="AD156" s="59"/>
      <c r="AE156" s="59"/>
      <c r="AF156" s="58"/>
      <c r="AG156" s="59"/>
      <c r="AH156" s="59"/>
      <c r="AI156" s="59"/>
      <c r="AJ156" s="59"/>
      <c r="AK156" s="59"/>
      <c r="AL156" s="59"/>
      <c r="AM156" s="59"/>
      <c r="AN156" s="58"/>
      <c r="AO156" s="59"/>
      <c r="AP156" s="59"/>
      <c r="AQ156" s="59"/>
      <c r="AR156" s="58"/>
      <c r="AS156" s="59"/>
      <c r="AT156" s="59"/>
      <c r="AU156" s="59"/>
      <c r="AV156" s="59"/>
      <c r="AW156" s="59"/>
      <c r="AX156" s="59"/>
      <c r="AY156" s="59"/>
      <c r="AZ156" s="59"/>
      <c r="BA156" s="59"/>
      <c r="BB156" s="59"/>
      <c r="BC156" s="58"/>
      <c r="BD156" s="58"/>
      <c r="BE156" s="59"/>
      <c r="BF156" s="59"/>
      <c r="BG156" s="59"/>
      <c r="BH156" s="59"/>
      <c r="BI156" s="58"/>
      <c r="BJ156" s="59"/>
      <c r="BK156" s="59"/>
      <c r="BL156" s="59"/>
      <c r="BM156" s="59"/>
      <c r="BN156" s="59"/>
      <c r="BO156" s="59"/>
      <c r="BP156" s="59"/>
      <c r="BQ156" s="59"/>
      <c r="BR156" s="59"/>
      <c r="BS156" s="59"/>
      <c r="BT156" s="59"/>
      <c r="BU156" s="59"/>
      <c r="BV156" s="59"/>
      <c r="BW156" s="59"/>
      <c r="BX156" s="59"/>
      <c r="BY156" s="58"/>
      <c r="BZ156" s="59"/>
      <c r="CA156" s="59"/>
      <c r="CB156" s="58"/>
      <c r="CC156" s="58"/>
      <c r="CD156" s="59"/>
      <c r="CE156" s="59"/>
      <c r="CF156" s="58"/>
      <c r="CG156" s="59"/>
      <c r="CH156" s="59"/>
      <c r="CI156" s="59"/>
      <c r="CJ156" s="59"/>
      <c r="CK156" s="59"/>
      <c r="CL156" s="59"/>
      <c r="CM156" s="59"/>
      <c r="CN156" s="59"/>
      <c r="CO156" s="59"/>
      <c r="CP156" s="59"/>
      <c r="CQ156" s="59"/>
      <c r="CR156" s="59"/>
      <c r="CS156" s="59"/>
      <c r="CT156" s="59"/>
      <c r="CU156" s="59"/>
      <c r="CV156" s="58"/>
      <c r="CW156" s="59"/>
      <c r="CX156" s="59"/>
      <c r="CY156" s="59"/>
      <c r="CZ156" s="58"/>
      <c r="DA156" s="59"/>
      <c r="DB156" s="59"/>
      <c r="DC156" s="59"/>
      <c r="DD156" s="59"/>
      <c r="DE156" s="59"/>
      <c r="DF156" s="59"/>
      <c r="DG156" s="59"/>
      <c r="DH156" s="59"/>
      <c r="DI156" s="59"/>
      <c r="DJ156" s="59"/>
      <c r="DK156" s="59"/>
      <c r="DL156" s="59"/>
      <c r="DM156" s="59"/>
      <c r="DN156" s="59"/>
      <c r="DO156" s="59"/>
      <c r="DP156" s="58"/>
      <c r="DQ156" s="59"/>
      <c r="DR156" s="59"/>
      <c r="DS156" s="59"/>
      <c r="DT156" s="59"/>
      <c r="DU156" s="59"/>
      <c r="DV156" s="59"/>
      <c r="DW156" s="59"/>
      <c r="DX156" s="59"/>
      <c r="DY156" s="59"/>
      <c r="DZ156" s="59"/>
      <c r="EA156" s="59"/>
      <c r="EB156" s="58"/>
      <c r="EC156" s="59"/>
      <c r="ED156" s="59"/>
      <c r="EE156" s="59"/>
      <c r="EF156" s="59"/>
      <c r="EG156" s="59"/>
      <c r="EH156" s="59"/>
      <c r="EI156" s="59"/>
      <c r="EJ156" s="59"/>
      <c r="EK156" s="59"/>
      <c r="EL156" s="59"/>
      <c r="EM156" s="59"/>
      <c r="EN156" s="58"/>
      <c r="EO156" s="58"/>
      <c r="EP156" s="59"/>
      <c r="EQ156" s="59"/>
      <c r="ER156" s="59"/>
      <c r="ES156" s="59"/>
      <c r="ET156" s="59"/>
      <c r="EU156" s="59"/>
      <c r="EV156" s="58"/>
      <c r="EW156" s="59"/>
      <c r="EX156" s="59"/>
      <c r="EY156" s="58"/>
      <c r="EZ156" s="58"/>
      <c r="FA156" s="59"/>
      <c r="FB156" s="59"/>
      <c r="FC156" s="59"/>
      <c r="FD156" s="58"/>
      <c r="FE156" s="59"/>
      <c r="FF156" s="59"/>
      <c r="FG156" s="58"/>
      <c r="FH156" s="58"/>
      <c r="FI156" s="59"/>
      <c r="FJ156" s="59"/>
      <c r="FK156" s="58"/>
      <c r="FL156" s="58"/>
      <c r="FM156" s="58"/>
      <c r="FN156" s="59"/>
      <c r="FO156" s="58"/>
      <c r="FP156" s="58"/>
      <c r="FQ156" s="59"/>
      <c r="FR156" s="59"/>
      <c r="FS156" s="58"/>
      <c r="FT156" s="58"/>
      <c r="FU156" s="89"/>
      <c r="FV156" s="59"/>
      <c r="FW156" s="59"/>
      <c r="FX156" s="59"/>
      <c r="FY156" s="59"/>
      <c r="FZ156" s="59"/>
      <c r="GA156" s="59"/>
      <c r="GB156" s="58"/>
      <c r="GC156" s="59"/>
      <c r="GD156" s="59"/>
      <c r="GE156" s="59"/>
      <c r="GF156" s="59"/>
      <c r="GG156" s="58"/>
      <c r="GH156" s="59"/>
      <c r="GI156" s="58"/>
      <c r="GJ156" s="58"/>
      <c r="GK156" s="59"/>
      <c r="GL156" s="59"/>
      <c r="GM156" s="59"/>
      <c r="GN156" s="59"/>
      <c r="GO156" s="59"/>
      <c r="GP156" s="59"/>
      <c r="GQ156" s="59"/>
      <c r="GR156" s="59"/>
      <c r="GS156" s="58"/>
      <c r="GT156" s="58"/>
      <c r="GU156" s="58"/>
      <c r="GV156" s="58"/>
      <c r="GW156" s="59"/>
      <c r="GX156" s="59"/>
      <c r="GY156" s="59"/>
      <c r="GZ156" s="59"/>
      <c r="HA156" s="59"/>
      <c r="HB156" s="59"/>
      <c r="HC156" s="59"/>
      <c r="HD156" s="58"/>
      <c r="HE156" s="59"/>
      <c r="HF156" s="59"/>
      <c r="HG156" s="59"/>
      <c r="HH156" s="59"/>
      <c r="HI156" s="59"/>
      <c r="HJ156" s="59"/>
      <c r="HK156" s="59"/>
      <c r="HL156" s="58"/>
      <c r="HM156" s="58"/>
      <c r="HN156" s="59"/>
      <c r="HO156" s="59"/>
      <c r="HP156" s="58"/>
      <c r="HQ156" s="59"/>
      <c r="HR156" s="59"/>
      <c r="HS156" s="59"/>
      <c r="HT156" s="59"/>
      <c r="HU156" s="59"/>
      <c r="HV156" s="59"/>
      <c r="HW156" s="59"/>
      <c r="HX156" s="59"/>
      <c r="HY156" s="59"/>
      <c r="HZ156" s="59"/>
      <c r="IA156" s="59"/>
      <c r="IB156" s="58"/>
      <c r="IC156" s="59"/>
      <c r="ID156" s="59"/>
      <c r="IE156" s="59"/>
      <c r="IF156" s="58"/>
      <c r="IG156" s="58"/>
      <c r="IH156" s="59"/>
      <c r="II156" s="59"/>
      <c r="IJ156" s="58"/>
      <c r="IK156" s="59"/>
      <c r="IL156" s="59"/>
      <c r="IM156" s="59"/>
      <c r="IN156" s="58"/>
      <c r="IO156" s="58"/>
      <c r="IP156" s="59"/>
      <c r="IQ156" s="59"/>
      <c r="IR156" s="59"/>
      <c r="IS156" s="59"/>
      <c r="IT156" s="59"/>
      <c r="IU156" s="59"/>
      <c r="IV156" s="58"/>
      <c r="IW156" s="58"/>
      <c r="IX156" s="59"/>
      <c r="IY156" s="59"/>
      <c r="IZ156" s="59"/>
      <c r="JA156" s="58"/>
      <c r="JB156" s="59"/>
      <c r="JC156" s="59"/>
      <c r="JD156" s="59"/>
      <c r="JE156" s="59"/>
      <c r="JF156" s="59"/>
      <c r="JG156" s="59"/>
      <c r="JH156" s="59"/>
      <c r="JI156" s="59"/>
      <c r="JJ156" s="59"/>
      <c r="JK156" s="59"/>
      <c r="JL156" s="59"/>
      <c r="JM156" s="59"/>
      <c r="JN156" s="59"/>
      <c r="JO156" s="59"/>
      <c r="JP156" s="59"/>
      <c r="JQ156" s="59"/>
      <c r="JR156" s="59"/>
      <c r="JS156" s="59"/>
      <c r="JT156" s="58"/>
      <c r="JU156" s="59"/>
      <c r="JV156" s="59"/>
      <c r="JW156" s="59"/>
      <c r="JX156" s="58"/>
      <c r="JY156" s="59"/>
      <c r="JZ156" s="59"/>
      <c r="KA156" s="59"/>
      <c r="KB156" s="59"/>
      <c r="KC156" s="59"/>
      <c r="KD156" s="59"/>
      <c r="KE156" s="59"/>
      <c r="KF156" s="59"/>
      <c r="KG156" s="59"/>
      <c r="KH156" s="59"/>
      <c r="KI156" s="59"/>
      <c r="KJ156" s="59"/>
      <c r="KK156" s="59"/>
      <c r="KL156" s="59"/>
      <c r="KM156" s="58"/>
      <c r="KN156" s="58"/>
      <c r="KO156" s="58"/>
      <c r="KP156" s="58"/>
      <c r="KQ156" s="58"/>
      <c r="KR156" s="58"/>
      <c r="KS156" s="58"/>
      <c r="KT156" s="58"/>
      <c r="KU156" s="58"/>
      <c r="KV156" s="58"/>
      <c r="KW156" s="58"/>
      <c r="KX156" s="58"/>
      <c r="KY156" s="58"/>
      <c r="KZ156" s="59"/>
      <c r="LA156" s="59"/>
      <c r="LB156" s="59"/>
      <c r="LC156" s="59"/>
      <c r="LD156" s="59"/>
      <c r="LE156" s="59"/>
      <c r="LF156" s="59"/>
      <c r="LG156" s="58"/>
      <c r="LH156" s="58"/>
      <c r="LI156" s="59"/>
      <c r="LJ156" s="59"/>
      <c r="LK156" s="59"/>
      <c r="LL156" s="59"/>
      <c r="LM156" s="59"/>
      <c r="LN156" s="59"/>
      <c r="LO156" s="59"/>
      <c r="LP156" s="59"/>
      <c r="LQ156" s="59"/>
      <c r="LR156" s="59"/>
      <c r="LS156" s="59"/>
      <c r="LT156" s="59"/>
      <c r="LU156" s="59"/>
      <c r="LV156" s="59"/>
      <c r="LW156" s="59"/>
      <c r="LX156" s="59"/>
      <c r="LY156" s="59"/>
      <c r="LZ156" s="59"/>
      <c r="MA156" s="59"/>
      <c r="MB156" s="59"/>
      <c r="MC156" s="59"/>
      <c r="MD156" s="59"/>
      <c r="ME156" s="59"/>
      <c r="MF156" s="59"/>
      <c r="MG156" s="59"/>
      <c r="MH156" s="59"/>
      <c r="MI156" s="59"/>
      <c r="MJ156" s="59"/>
      <c r="MK156" s="59"/>
      <c r="ML156" s="59"/>
      <c r="MM156" s="59"/>
      <c r="MN156" s="59"/>
      <c r="MO156" s="59"/>
      <c r="MP156" s="59"/>
      <c r="MQ156" s="59"/>
      <c r="MR156" s="59"/>
      <c r="MS156" s="59"/>
      <c r="MT156" s="59"/>
      <c r="MU156" s="59"/>
      <c r="MV156" s="59"/>
      <c r="MW156" s="59"/>
      <c r="MX156" s="59"/>
      <c r="MY156" s="59"/>
      <c r="MZ156" s="59"/>
      <c r="NA156" s="59"/>
      <c r="NB156" s="59"/>
      <c r="NC156" s="59"/>
      <c r="ND156" s="58"/>
      <c r="NE156" s="59"/>
      <c r="NF156" s="59"/>
      <c r="NG156" s="59"/>
      <c r="NH156" s="59"/>
      <c r="NI156" s="59"/>
      <c r="NJ156" s="59"/>
      <c r="NK156" s="59"/>
      <c r="NL156" s="59"/>
      <c r="NM156" s="59"/>
      <c r="NN156" s="59"/>
      <c r="NO156" s="59"/>
      <c r="NP156" s="59"/>
      <c r="NQ156" s="59"/>
      <c r="NR156" s="59"/>
      <c r="NS156" s="59"/>
      <c r="NT156" s="59"/>
      <c r="NU156" s="59"/>
      <c r="NV156" s="59"/>
      <c r="NW156" s="59"/>
      <c r="NX156" s="58"/>
      <c r="NY156" s="59"/>
      <c r="NZ156" s="59"/>
      <c r="OA156" s="59"/>
      <c r="OB156" s="59"/>
      <c r="OC156" s="59"/>
      <c r="OD156" s="59"/>
      <c r="OE156" s="59"/>
      <c r="OF156" s="97"/>
      <c r="OG156" s="59"/>
      <c r="OH156" s="59"/>
      <c r="OI156" s="59"/>
      <c r="OJ156" s="99"/>
      <c r="OK156" s="99"/>
      <c r="OL156" s="59"/>
      <c r="OM156" s="59"/>
      <c r="ON156" s="59"/>
      <c r="OO156" s="59"/>
      <c r="OP156" s="59"/>
      <c r="OQ156" s="59"/>
      <c r="OR156" s="58"/>
      <c r="OS156" s="59"/>
      <c r="OT156" s="59"/>
      <c r="OU156" s="58"/>
      <c r="OV156" s="58"/>
      <c r="OW156" s="59"/>
      <c r="OX156" s="59"/>
      <c r="OY156" s="59"/>
      <c r="OZ156" s="59"/>
      <c r="PA156" s="59"/>
      <c r="PB156" s="59"/>
      <c r="PC156" s="58"/>
      <c r="PD156" s="59"/>
      <c r="PE156" s="59"/>
      <c r="PF156" s="59"/>
      <c r="PG156" s="59"/>
      <c r="PH156" s="59"/>
      <c r="PI156" s="59"/>
      <c r="PJ156" s="59"/>
      <c r="PK156" s="59"/>
      <c r="PL156" s="59"/>
      <c r="PM156" s="59"/>
      <c r="PN156" s="59"/>
      <c r="PO156" s="59"/>
      <c r="PP156" s="59"/>
      <c r="PQ156" s="59"/>
      <c r="PR156" s="59"/>
      <c r="PS156" s="59"/>
      <c r="PT156" s="59"/>
      <c r="PU156" s="59"/>
      <c r="PV156" s="59"/>
      <c r="PW156" s="59"/>
      <c r="PX156" s="59"/>
      <c r="PY156" s="59"/>
      <c r="PZ156" s="89"/>
      <c r="QA156" s="58"/>
      <c r="QB156" s="58"/>
      <c r="QC156" s="58"/>
      <c r="QD156" s="58"/>
      <c r="QE156" s="58"/>
      <c r="QF156" s="58"/>
      <c r="QG156" s="58"/>
      <c r="QH156" s="58"/>
      <c r="QI156" s="58"/>
      <c r="QJ156" s="58"/>
      <c r="QK156" s="58"/>
      <c r="QL156" s="58"/>
      <c r="QM156" s="58"/>
      <c r="QN156" s="58"/>
      <c r="QO156" s="58"/>
      <c r="QP156" s="58"/>
      <c r="QQ156" s="58"/>
      <c r="QR156" s="58"/>
      <c r="QS156" s="58"/>
      <c r="QT156" s="58"/>
      <c r="QU156" s="58"/>
      <c r="QV156" s="58"/>
      <c r="QW156" s="58"/>
      <c r="QX156" s="58"/>
      <c r="QY156" s="58"/>
      <c r="QZ156" s="58"/>
      <c r="RA156" s="58"/>
      <c r="RB156" s="106"/>
      <c r="RC156" s="106"/>
      <c r="RD156" s="58"/>
      <c r="RE156" s="58"/>
      <c r="RF156" s="58"/>
      <c r="RG156" s="58"/>
      <c r="RH156" s="58"/>
      <c r="RI156" s="58"/>
      <c r="RJ156" s="58"/>
      <c r="RK156" s="58"/>
      <c r="RL156" s="58"/>
      <c r="RM156" s="58"/>
      <c r="RN156" s="58"/>
      <c r="RO156" s="59"/>
      <c r="RP156" s="59"/>
      <c r="RQ156" s="59"/>
      <c r="RR156" s="58"/>
      <c r="RS156" s="59"/>
      <c r="RT156" s="59"/>
      <c r="RU156" s="59"/>
      <c r="RV156" s="59"/>
      <c r="RW156" s="59"/>
      <c r="RX156" s="59"/>
      <c r="RY156" s="59"/>
      <c r="RZ156" s="58"/>
      <c r="SA156" s="59"/>
      <c r="SB156" s="59"/>
      <c r="SC156" s="59"/>
      <c r="SD156" s="58"/>
      <c r="SE156" s="59"/>
      <c r="SF156" s="59"/>
      <c r="SG156" s="59"/>
      <c r="SH156" s="58"/>
      <c r="SI156" s="59"/>
      <c r="SJ156" s="59"/>
      <c r="SK156" s="89"/>
      <c r="SL156" s="89"/>
      <c r="SM156" s="89"/>
      <c r="SN156" s="89"/>
      <c r="SO156" s="89"/>
      <c r="SP156" s="89"/>
      <c r="SQ156" s="89"/>
      <c r="SR156" s="89"/>
      <c r="SS156" s="89"/>
      <c r="ST156" s="89"/>
      <c r="SU156" s="89"/>
      <c r="SV156" s="89"/>
      <c r="SW156" s="89"/>
      <c r="SX156" s="89"/>
      <c r="SY156" s="89"/>
      <c r="SZ156" s="89"/>
      <c r="TA156" s="89"/>
      <c r="TB156" s="89"/>
      <c r="TC156" s="89"/>
      <c r="TD156" s="89"/>
      <c r="TE156" s="59"/>
      <c r="TF156" s="89"/>
      <c r="TG156" s="59"/>
      <c r="TH156" s="59"/>
      <c r="TI156" s="59"/>
      <c r="TJ156" s="59"/>
      <c r="TK156" s="59"/>
      <c r="TL156" s="59"/>
      <c r="TM156" s="59"/>
      <c r="TN156" s="59"/>
      <c r="TO156" s="59"/>
      <c r="TP156" s="59"/>
      <c r="TQ156" s="59"/>
      <c r="TR156" s="59"/>
      <c r="TS156" s="59"/>
      <c r="TT156" s="59"/>
      <c r="TU156" s="59"/>
      <c r="TV156" s="59"/>
      <c r="TW156" s="59"/>
      <c r="TX156" s="59"/>
      <c r="TY156" s="59"/>
      <c r="TZ156" s="59"/>
      <c r="UA156" s="59"/>
      <c r="UB156" s="59"/>
      <c r="UC156" s="59"/>
      <c r="UD156" s="59"/>
      <c r="UE156" s="59"/>
      <c r="UF156" s="59"/>
      <c r="UG156" s="59"/>
      <c r="UH156" s="59"/>
      <c r="UI156" s="59"/>
      <c r="UJ156" s="59"/>
      <c r="UK156" s="59"/>
      <c r="UL156" s="59"/>
      <c r="UM156" s="86"/>
      <c r="UN156" s="86"/>
      <c r="UO156" s="86"/>
      <c r="UP156" s="86"/>
      <c r="UQ156" s="86"/>
      <c r="UR156" s="86"/>
      <c r="US156" s="86"/>
      <c r="UT156" s="86"/>
      <c r="UU156" s="86"/>
      <c r="UV156" s="86"/>
      <c r="UW156" s="86"/>
      <c r="UX156" s="86"/>
      <c r="UY156" s="86"/>
      <c r="UZ156" s="86"/>
      <c r="VA156" s="86"/>
      <c r="VB156" s="86"/>
      <c r="VC156" s="86"/>
      <c r="VD156" s="86"/>
      <c r="VE156" s="86"/>
      <c r="VF156" s="86"/>
      <c r="VG156" s="86"/>
      <c r="VH156" s="86"/>
      <c r="VI156" s="86"/>
      <c r="VJ156" s="86"/>
      <c r="VK156" s="86"/>
      <c r="VL156" s="86"/>
      <c r="VM156" s="86"/>
      <c r="VN156" s="86"/>
      <c r="VO156" s="86"/>
      <c r="VP156" s="86"/>
      <c r="VQ156" s="86"/>
      <c r="VR156" s="86"/>
      <c r="VS156" s="86"/>
      <c r="VT156" s="86"/>
      <c r="VU156" s="86"/>
      <c r="VV156" s="86"/>
      <c r="VW156" s="86"/>
      <c r="VX156" s="86"/>
      <c r="VY156" s="86"/>
      <c r="VZ156" s="86"/>
      <c r="WA156" s="86"/>
      <c r="WB156" s="86"/>
      <c r="WC156" s="86"/>
      <c r="WD156" s="86"/>
      <c r="WE156" s="86"/>
      <c r="WF156" s="86"/>
      <c r="WG156" s="8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row>
    <row r="157" spans="1:909" ht="39" customHeight="1" x14ac:dyDescent="0.25">
      <c r="A157" s="90"/>
      <c r="B157" s="98"/>
      <c r="C157" s="58"/>
      <c r="D157" s="59"/>
      <c r="E157" s="59"/>
      <c r="F157" s="59"/>
      <c r="G157" s="59"/>
      <c r="H157" s="59"/>
      <c r="I157" s="91"/>
      <c r="J157" s="58"/>
      <c r="K157" s="59"/>
      <c r="L157" s="59"/>
      <c r="M157" s="59"/>
      <c r="N157" s="59"/>
      <c r="O157" s="59"/>
      <c r="P157" s="59"/>
      <c r="Q157" s="89"/>
      <c r="R157" s="89"/>
      <c r="S157" s="89"/>
      <c r="T157" s="89"/>
      <c r="U157" s="89"/>
      <c r="V157" s="89"/>
      <c r="W157" s="89"/>
      <c r="X157" s="89"/>
      <c r="Y157" s="89"/>
      <c r="Z157" s="89"/>
      <c r="AA157" s="89"/>
      <c r="AB157" s="89"/>
      <c r="AC157" s="89"/>
      <c r="AD157" s="59"/>
      <c r="AE157" s="59"/>
      <c r="AF157" s="58"/>
      <c r="AG157" s="59"/>
      <c r="AH157" s="59"/>
      <c r="AI157" s="59"/>
      <c r="AJ157" s="59"/>
      <c r="AK157" s="59"/>
      <c r="AL157" s="59"/>
      <c r="AM157" s="59"/>
      <c r="AN157" s="58"/>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8"/>
      <c r="BQ157" s="59"/>
      <c r="BR157" s="59"/>
      <c r="BS157" s="59"/>
      <c r="BT157" s="59"/>
      <c r="BU157" s="59"/>
      <c r="BV157" s="59"/>
      <c r="BW157" s="59"/>
      <c r="BX157" s="58"/>
      <c r="BY157" s="58"/>
      <c r="BZ157" s="59"/>
      <c r="CA157" s="59"/>
      <c r="CB157" s="59"/>
      <c r="CC157" s="58"/>
      <c r="CD157" s="59"/>
      <c r="CE157" s="59"/>
      <c r="CF157" s="58"/>
      <c r="CG157" s="59"/>
      <c r="CH157" s="59"/>
      <c r="CI157" s="59"/>
      <c r="CJ157" s="58"/>
      <c r="CK157" s="59"/>
      <c r="CL157" s="59"/>
      <c r="CM157" s="59"/>
      <c r="CN157" s="59"/>
      <c r="CO157" s="59"/>
      <c r="CP157" s="59"/>
      <c r="CQ157" s="59"/>
      <c r="CR157" s="59"/>
      <c r="CS157" s="59"/>
      <c r="CT157" s="59"/>
      <c r="CU157" s="59"/>
      <c r="CV157" s="59"/>
      <c r="CW157" s="59"/>
      <c r="CX157" s="59"/>
      <c r="CY157" s="59"/>
      <c r="CZ157" s="59"/>
      <c r="DA157" s="59"/>
      <c r="DB157" s="59"/>
      <c r="DC157" s="59"/>
      <c r="DD157" s="58"/>
      <c r="DE157" s="59"/>
      <c r="DF157" s="59"/>
      <c r="DG157" s="59"/>
      <c r="DH157" s="59"/>
      <c r="DI157" s="59"/>
      <c r="DJ157" s="59"/>
      <c r="DK157" s="59"/>
      <c r="DL157" s="59"/>
      <c r="DM157" s="59"/>
      <c r="DN157" s="59"/>
      <c r="DO157" s="59"/>
      <c r="DP157" s="58"/>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8"/>
      <c r="EV157" s="58"/>
      <c r="EW157" s="59"/>
      <c r="EX157" s="59"/>
      <c r="EY157" s="59"/>
      <c r="EZ157" s="59"/>
      <c r="FA157" s="59"/>
      <c r="FB157" s="59"/>
      <c r="FC157" s="59"/>
      <c r="FD157" s="59"/>
      <c r="FE157" s="59"/>
      <c r="FF157" s="59"/>
      <c r="FG157" s="59"/>
      <c r="FH157" s="59"/>
      <c r="FI157" s="59"/>
      <c r="FJ157" s="59"/>
      <c r="FK157" s="58"/>
      <c r="FL157" s="59"/>
      <c r="FM157" s="59"/>
      <c r="FN157" s="59"/>
      <c r="FO157" s="58"/>
      <c r="FP157" s="58"/>
      <c r="FQ157" s="59"/>
      <c r="FR157" s="59"/>
      <c r="FS157" s="59"/>
      <c r="FT157" s="58"/>
      <c r="FU157" s="89"/>
      <c r="FV157" s="59"/>
      <c r="FW157" s="59"/>
      <c r="FX157" s="59"/>
      <c r="FY157" s="59"/>
      <c r="FZ157" s="59"/>
      <c r="GA157" s="59"/>
      <c r="GB157" s="58"/>
      <c r="GC157" s="59"/>
      <c r="GD157" s="59"/>
      <c r="GE157" s="59"/>
      <c r="GF157" s="59"/>
      <c r="GG157" s="59"/>
      <c r="GH157" s="59"/>
      <c r="GI157" s="59"/>
      <c r="GJ157" s="58"/>
      <c r="GK157" s="59"/>
      <c r="GL157" s="59"/>
      <c r="GM157" s="59"/>
      <c r="GN157" s="58"/>
      <c r="GO157" s="59"/>
      <c r="GP157" s="59"/>
      <c r="GQ157" s="59"/>
      <c r="GR157" s="58"/>
      <c r="GS157" s="59"/>
      <c r="GT157" s="59"/>
      <c r="GU157" s="59"/>
      <c r="GV157" s="59"/>
      <c r="GW157" s="59"/>
      <c r="GX157" s="59"/>
      <c r="GY157" s="59"/>
      <c r="GZ157" s="59"/>
      <c r="HA157" s="59"/>
      <c r="HB157" s="59"/>
      <c r="HC157" s="59"/>
      <c r="HD157" s="59"/>
      <c r="HE157" s="59"/>
      <c r="HF157" s="59"/>
      <c r="HG157" s="59"/>
      <c r="HH157" s="58"/>
      <c r="HI157" s="59"/>
      <c r="HJ157" s="59"/>
      <c r="HK157" s="59"/>
      <c r="HL157" s="59"/>
      <c r="HM157" s="59"/>
      <c r="HN157" s="59"/>
      <c r="HO157" s="59"/>
      <c r="HP157" s="59"/>
      <c r="HQ157" s="59"/>
      <c r="HR157" s="59"/>
      <c r="HS157" s="59"/>
      <c r="HT157" s="59"/>
      <c r="HU157" s="59"/>
      <c r="HV157" s="59"/>
      <c r="HW157" s="59"/>
      <c r="HX157" s="59"/>
      <c r="HY157" s="59"/>
      <c r="HZ157" s="59"/>
      <c r="IA157" s="59"/>
      <c r="IB157" s="59"/>
      <c r="IC157" s="59"/>
      <c r="ID157" s="59"/>
      <c r="IE157" s="59"/>
      <c r="IF157" s="59"/>
      <c r="IG157" s="59"/>
      <c r="IH157" s="59"/>
      <c r="II157" s="59"/>
      <c r="IJ157" s="58"/>
      <c r="IK157" s="59"/>
      <c r="IL157" s="59"/>
      <c r="IM157" s="59"/>
      <c r="IN157" s="59"/>
      <c r="IO157" s="59"/>
      <c r="IP157" s="59"/>
      <c r="IQ157" s="59"/>
      <c r="IR157" s="59"/>
      <c r="IS157" s="59"/>
      <c r="IT157" s="59"/>
      <c r="IU157" s="59"/>
      <c r="IV157" s="59"/>
      <c r="IW157" s="59"/>
      <c r="IX157" s="59"/>
      <c r="IY157" s="59"/>
      <c r="IZ157" s="59"/>
      <c r="JA157" s="59"/>
      <c r="JB157" s="59"/>
      <c r="JC157" s="59"/>
      <c r="JD157" s="59"/>
      <c r="JE157" s="59"/>
      <c r="JF157" s="59"/>
      <c r="JG157" s="59"/>
      <c r="JH157" s="59"/>
      <c r="JI157" s="59"/>
      <c r="JJ157" s="59"/>
      <c r="JK157" s="59"/>
      <c r="JL157" s="59"/>
      <c r="JM157" s="59"/>
      <c r="JN157" s="59"/>
      <c r="JO157" s="59"/>
      <c r="JP157" s="59"/>
      <c r="JQ157" s="59"/>
      <c r="JR157" s="59"/>
      <c r="JS157" s="59"/>
      <c r="JT157" s="58"/>
      <c r="JU157" s="59"/>
      <c r="JV157" s="59"/>
      <c r="JW157" s="59"/>
      <c r="JX157" s="59"/>
      <c r="JY157" s="59"/>
      <c r="JZ157" s="59"/>
      <c r="KA157" s="59"/>
      <c r="KB157" s="59"/>
      <c r="KC157" s="59"/>
      <c r="KD157" s="59"/>
      <c r="KE157" s="59"/>
      <c r="KF157" s="59"/>
      <c r="KG157" s="59"/>
      <c r="KH157" s="59"/>
      <c r="KI157" s="59"/>
      <c r="KJ157" s="59"/>
      <c r="KK157" s="59"/>
      <c r="KL157" s="59"/>
      <c r="KM157" s="59"/>
      <c r="KN157" s="58"/>
      <c r="KO157" s="59"/>
      <c r="KP157" s="59"/>
      <c r="KQ157" s="59"/>
      <c r="KR157" s="59"/>
      <c r="KS157" s="59"/>
      <c r="KT157" s="59"/>
      <c r="KU157" s="59"/>
      <c r="KV157" s="59"/>
      <c r="KW157" s="59"/>
      <c r="KX157" s="59"/>
      <c r="KY157" s="59"/>
      <c r="KZ157" s="59"/>
      <c r="LA157" s="59"/>
      <c r="LB157" s="59"/>
      <c r="LC157" s="59"/>
      <c r="LD157" s="59"/>
      <c r="LE157" s="59"/>
      <c r="LF157" s="59"/>
      <c r="LG157" s="59"/>
      <c r="LH157" s="59"/>
      <c r="LI157" s="59"/>
      <c r="LJ157" s="59"/>
      <c r="LK157" s="59"/>
      <c r="LL157" s="59"/>
      <c r="LM157" s="59"/>
      <c r="LN157" s="59"/>
      <c r="LO157" s="59"/>
      <c r="LP157" s="59"/>
      <c r="LQ157" s="59"/>
      <c r="LR157" s="59"/>
      <c r="LS157" s="59"/>
      <c r="LT157" s="59"/>
      <c r="LU157" s="59"/>
      <c r="LV157" s="59"/>
      <c r="LW157" s="59"/>
      <c r="LX157" s="59"/>
      <c r="LY157" s="59"/>
      <c r="LZ157" s="59"/>
      <c r="MA157" s="59"/>
      <c r="MB157" s="59"/>
      <c r="MC157" s="59"/>
      <c r="MD157" s="59"/>
      <c r="ME157" s="59"/>
      <c r="MF157" s="59"/>
      <c r="MG157" s="59"/>
      <c r="MH157" s="59"/>
      <c r="MI157" s="59"/>
      <c r="MJ157" s="59"/>
      <c r="MK157" s="59"/>
      <c r="ML157" s="59"/>
      <c r="MM157" s="59"/>
      <c r="MN157" s="59"/>
      <c r="MO157" s="59"/>
      <c r="MP157" s="59"/>
      <c r="MQ157" s="59"/>
      <c r="MR157" s="59"/>
      <c r="MS157" s="59"/>
      <c r="MT157" s="59"/>
      <c r="MU157" s="59"/>
      <c r="MV157" s="59"/>
      <c r="MW157" s="59"/>
      <c r="MX157" s="59"/>
      <c r="MY157" s="59"/>
      <c r="MZ157" s="59"/>
      <c r="NA157" s="59"/>
      <c r="NB157" s="59"/>
      <c r="NC157" s="59"/>
      <c r="ND157" s="58"/>
      <c r="NE157" s="58"/>
      <c r="NF157" s="59"/>
      <c r="NG157" s="59"/>
      <c r="NH157" s="59"/>
      <c r="NI157" s="59"/>
      <c r="NJ157" s="59"/>
      <c r="NK157" s="59"/>
      <c r="NL157" s="59"/>
      <c r="NM157" s="59"/>
      <c r="NN157" s="59"/>
      <c r="NO157" s="59"/>
      <c r="NP157" s="59"/>
      <c r="NQ157" s="59"/>
      <c r="NR157" s="59"/>
      <c r="NS157" s="59"/>
      <c r="NT157" s="59"/>
      <c r="NU157" s="59"/>
      <c r="NV157" s="59"/>
      <c r="NW157" s="58"/>
      <c r="NX157" s="58"/>
      <c r="NY157" s="59"/>
      <c r="NZ157" s="59"/>
      <c r="OA157" s="59"/>
      <c r="OB157" s="59"/>
      <c r="OC157" s="59"/>
      <c r="OD157" s="59"/>
      <c r="OE157" s="59"/>
      <c r="OF157" s="59"/>
      <c r="OG157" s="59"/>
      <c r="OH157" s="59"/>
      <c r="OI157" s="99"/>
      <c r="OJ157" s="99"/>
      <c r="OK157" s="99"/>
      <c r="OL157" s="59"/>
      <c r="OM157" s="58"/>
      <c r="ON157" s="59"/>
      <c r="OO157" s="59"/>
      <c r="OP157" s="59"/>
      <c r="OQ157" s="59"/>
      <c r="OR157" s="59"/>
      <c r="OS157" s="59"/>
      <c r="OT157" s="59"/>
      <c r="OU157" s="58"/>
      <c r="OV157" s="59"/>
      <c r="OW157" s="59"/>
      <c r="OX157" s="59"/>
      <c r="OY157" s="58"/>
      <c r="OZ157" s="59"/>
      <c r="PA157" s="59"/>
      <c r="PB157" s="59"/>
      <c r="PC157" s="58"/>
      <c r="PD157" s="59"/>
      <c r="PE157" s="59"/>
      <c r="PF157" s="59"/>
      <c r="PG157" s="58"/>
      <c r="PH157" s="59"/>
      <c r="PI157" s="59"/>
      <c r="PJ157" s="59"/>
      <c r="PK157" s="58"/>
      <c r="PL157" s="59"/>
      <c r="PM157" s="59"/>
      <c r="PN157" s="59"/>
      <c r="PO157" s="58"/>
      <c r="PP157" s="59"/>
      <c r="PQ157" s="59"/>
      <c r="PR157" s="59"/>
      <c r="PS157" s="59"/>
      <c r="PT157" s="59"/>
      <c r="PU157" s="59"/>
      <c r="PV157" s="59"/>
      <c r="PW157" s="58"/>
      <c r="PX157" s="59"/>
      <c r="PY157" s="59"/>
      <c r="PZ157" s="89"/>
      <c r="QA157" s="58"/>
      <c r="QB157" s="58"/>
      <c r="QC157" s="59"/>
      <c r="QD157" s="59"/>
      <c r="QE157" s="59"/>
      <c r="QF157" s="59"/>
      <c r="QG157" s="59"/>
      <c r="QH157" s="59"/>
      <c r="QI157" s="59"/>
      <c r="QJ157" s="59"/>
      <c r="QK157" s="59"/>
      <c r="QL157" s="59"/>
      <c r="QM157" s="59"/>
      <c r="QN157" s="59"/>
      <c r="QO157" s="59"/>
      <c r="QP157" s="59"/>
      <c r="QQ157" s="59"/>
      <c r="QR157" s="59"/>
      <c r="QS157" s="59"/>
      <c r="QT157" s="59"/>
      <c r="QU157" s="59"/>
      <c r="QV157" s="59"/>
      <c r="QW157" s="59"/>
      <c r="QX157" s="58"/>
      <c r="QY157" s="59"/>
      <c r="QZ157" s="59"/>
      <c r="RA157" s="59"/>
      <c r="RB157" s="107"/>
      <c r="RC157" s="107"/>
      <c r="RD157" s="59"/>
      <c r="RE157" s="59"/>
      <c r="RF157" s="59"/>
      <c r="RG157" s="59"/>
      <c r="RH157" s="59"/>
      <c r="RI157" s="59"/>
      <c r="RJ157" s="59"/>
      <c r="RK157" s="58"/>
      <c r="RL157" s="59"/>
      <c r="RM157" s="59"/>
      <c r="RN157" s="59"/>
      <c r="RO157" s="59"/>
      <c r="RP157" s="59"/>
      <c r="RQ157" s="59"/>
      <c r="RR157" s="108"/>
      <c r="RS157" s="59"/>
      <c r="RT157" s="59"/>
      <c r="RU157" s="59"/>
      <c r="RV157" s="59"/>
      <c r="RW157" s="59"/>
      <c r="RX157" s="59"/>
      <c r="RY157" s="59"/>
      <c r="RZ157" s="58"/>
      <c r="SA157" s="59"/>
      <c r="SB157" s="59"/>
      <c r="SC157" s="59"/>
      <c r="SD157" s="58"/>
      <c r="SE157" s="59"/>
      <c r="SF157" s="59"/>
      <c r="SG157" s="59"/>
      <c r="SH157" s="58"/>
      <c r="SI157" s="59"/>
      <c r="SJ157" s="59"/>
      <c r="SK157" s="89"/>
      <c r="SL157" s="89"/>
      <c r="SM157" s="89"/>
      <c r="SN157" s="89"/>
      <c r="SO157" s="89"/>
      <c r="SP157" s="89"/>
      <c r="SQ157" s="89"/>
      <c r="SR157" s="89"/>
      <c r="SS157" s="89"/>
      <c r="ST157" s="89"/>
      <c r="SU157" s="89"/>
      <c r="SV157" s="89"/>
      <c r="SW157" s="89"/>
      <c r="SX157" s="89"/>
      <c r="SY157" s="89"/>
      <c r="SZ157" s="89"/>
      <c r="TA157" s="89"/>
      <c r="TB157" s="89"/>
      <c r="TC157" s="89"/>
      <c r="TD157" s="89"/>
      <c r="TE157" s="59"/>
      <c r="TF157" s="89"/>
      <c r="TG157" s="59"/>
      <c r="TH157" s="59"/>
      <c r="TI157" s="59"/>
      <c r="TJ157" s="59"/>
      <c r="TK157" s="59"/>
      <c r="TL157" s="59"/>
      <c r="TM157" s="59"/>
      <c r="TN157" s="59"/>
      <c r="TO157" s="59"/>
      <c r="TP157" s="59"/>
      <c r="TQ157" s="59"/>
      <c r="TR157" s="59"/>
      <c r="TS157" s="59"/>
      <c r="TT157" s="59"/>
      <c r="TU157" s="59"/>
      <c r="TV157" s="59"/>
      <c r="TW157" s="59"/>
      <c r="TX157" s="59"/>
      <c r="TY157" s="59"/>
      <c r="TZ157" s="59"/>
      <c r="UA157" s="59"/>
      <c r="UB157" s="59"/>
      <c r="UC157" s="59"/>
      <c r="UD157" s="59"/>
      <c r="UE157" s="59"/>
      <c r="UF157" s="59"/>
      <c r="UG157" s="59"/>
      <c r="UH157" s="59"/>
      <c r="UI157" s="59"/>
      <c r="UJ157" s="59"/>
      <c r="UK157" s="59"/>
      <c r="UL157" s="59"/>
      <c r="UM157" s="86"/>
      <c r="UN157" s="86"/>
      <c r="UO157" s="86"/>
      <c r="UP157" s="86"/>
      <c r="UQ157" s="86"/>
      <c r="UR157" s="86"/>
      <c r="US157" s="86"/>
      <c r="UT157" s="86"/>
      <c r="UU157" s="86"/>
      <c r="UV157" s="86"/>
      <c r="UW157" s="86"/>
      <c r="UX157" s="86"/>
      <c r="UY157" s="86"/>
      <c r="UZ157" s="86"/>
      <c r="VA157" s="86"/>
      <c r="VB157" s="86"/>
      <c r="VC157" s="86"/>
      <c r="VD157" s="86"/>
      <c r="VE157" s="86"/>
      <c r="VF157" s="86"/>
      <c r="VG157" s="86"/>
      <c r="VH157" s="86"/>
      <c r="VI157" s="86"/>
      <c r="VJ157" s="86"/>
      <c r="VK157" s="86"/>
      <c r="VL157" s="86"/>
      <c r="VM157" s="86"/>
      <c r="VN157" s="86"/>
      <c r="VO157" s="86"/>
      <c r="VP157" s="86"/>
      <c r="VQ157" s="86"/>
      <c r="VR157" s="86"/>
      <c r="VS157" s="86"/>
      <c r="VT157" s="86"/>
      <c r="VU157" s="86"/>
      <c r="VV157" s="86"/>
      <c r="VW157" s="86"/>
      <c r="VX157" s="86"/>
      <c r="VY157" s="86"/>
      <c r="VZ157" s="86"/>
      <c r="WA157" s="86"/>
      <c r="WB157" s="86"/>
      <c r="WC157" s="86"/>
      <c r="WD157" s="86"/>
      <c r="WE157" s="86"/>
      <c r="WF157" s="86"/>
      <c r="WG157" s="8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row>
    <row r="158" spans="1:909" ht="45" customHeight="1" x14ac:dyDescent="0.25">
      <c r="A158" s="92"/>
      <c r="B158" s="98"/>
      <c r="C158" s="59"/>
      <c r="D158" s="59"/>
      <c r="E158" s="59"/>
      <c r="F158" s="59"/>
      <c r="G158" s="59"/>
      <c r="H158" s="59"/>
      <c r="I158" s="89"/>
      <c r="J158" s="97"/>
      <c r="K158" s="97"/>
      <c r="L158" s="97"/>
      <c r="M158" s="97"/>
      <c r="N158" s="97"/>
      <c r="O158" s="97"/>
      <c r="P158" s="97"/>
      <c r="Q158" s="89"/>
      <c r="R158" s="89"/>
      <c r="S158" s="89"/>
      <c r="T158" s="89"/>
      <c r="U158" s="89"/>
      <c r="V158" s="89"/>
      <c r="W158" s="89"/>
      <c r="X158" s="89"/>
      <c r="Y158" s="89"/>
      <c r="Z158" s="89"/>
      <c r="AA158" s="89"/>
      <c r="AB158" s="89"/>
      <c r="AC158" s="89"/>
      <c r="AD158" s="59"/>
      <c r="AE158" s="59"/>
      <c r="AF158" s="59"/>
      <c r="AG158" s="59"/>
      <c r="AH158" s="59"/>
      <c r="AI158" s="59"/>
      <c r="AJ158" s="59"/>
      <c r="AK158" s="59"/>
      <c r="AL158" s="59"/>
      <c r="AM158" s="59"/>
      <c r="AN158" s="59"/>
      <c r="AO158" s="59"/>
      <c r="AP158" s="59"/>
      <c r="AQ158" s="59"/>
      <c r="AR158" s="59"/>
      <c r="AS158" s="59"/>
      <c r="AT158" s="59"/>
      <c r="AU158" s="59"/>
      <c r="AV158" s="58"/>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8"/>
      <c r="BZ158" s="59"/>
      <c r="CA158" s="59"/>
      <c r="CB158" s="59"/>
      <c r="CC158" s="58"/>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8"/>
      <c r="DF158" s="58"/>
      <c r="DG158" s="58"/>
      <c r="DH158" s="58"/>
      <c r="DI158" s="58"/>
      <c r="DJ158" s="58"/>
      <c r="DK158" s="58"/>
      <c r="DL158" s="58"/>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89"/>
      <c r="FV158" s="59"/>
      <c r="FW158" s="59"/>
      <c r="FX158" s="59"/>
      <c r="FY158" s="59"/>
      <c r="FZ158" s="59"/>
      <c r="GA158" s="59"/>
      <c r="GB158" s="59"/>
      <c r="GC158" s="59"/>
      <c r="GD158" s="59"/>
      <c r="GE158" s="59"/>
      <c r="GF158" s="91"/>
      <c r="GG158" s="59"/>
      <c r="GH158" s="59"/>
      <c r="GI158" s="59"/>
      <c r="GJ158" s="59"/>
      <c r="GK158" s="59"/>
      <c r="GL158" s="59"/>
      <c r="GM158" s="59"/>
      <c r="GN158" s="59"/>
      <c r="GO158" s="59"/>
      <c r="GP158" s="59"/>
      <c r="GQ158" s="59"/>
      <c r="GR158" s="58"/>
      <c r="GS158" s="59"/>
      <c r="GT158" s="59"/>
      <c r="GU158" s="59"/>
      <c r="GV158" s="59"/>
      <c r="GW158" s="59"/>
      <c r="GX158" s="59"/>
      <c r="GY158" s="59"/>
      <c r="GZ158" s="58"/>
      <c r="HA158" s="59"/>
      <c r="HB158" s="59"/>
      <c r="HC158" s="59"/>
      <c r="HD158" s="58"/>
      <c r="HE158" s="59"/>
      <c r="HF158" s="59"/>
      <c r="HG158" s="59"/>
      <c r="HH158" s="59"/>
      <c r="HI158" s="59"/>
      <c r="HJ158" s="59"/>
      <c r="HK158" s="59"/>
      <c r="HL158" s="59"/>
      <c r="HM158" s="59"/>
      <c r="HN158" s="59"/>
      <c r="HO158" s="59"/>
      <c r="HP158" s="59"/>
      <c r="HQ158" s="59"/>
      <c r="HR158" s="59"/>
      <c r="HS158" s="59"/>
      <c r="HT158" s="58"/>
      <c r="HU158" s="59"/>
      <c r="HV158" s="59"/>
      <c r="HW158" s="59"/>
      <c r="HX158" s="59"/>
      <c r="HY158" s="59"/>
      <c r="HZ158" s="59"/>
      <c r="IA158" s="59"/>
      <c r="IB158" s="59"/>
      <c r="IC158" s="59"/>
      <c r="ID158" s="59"/>
      <c r="IE158" s="59"/>
      <c r="IF158" s="59"/>
      <c r="IG158" s="59"/>
      <c r="IH158" s="59"/>
      <c r="II158" s="59"/>
      <c r="IJ158" s="59"/>
      <c r="IK158" s="59"/>
      <c r="IL158" s="59"/>
      <c r="IM158" s="59"/>
      <c r="IN158" s="59"/>
      <c r="IO158" s="59"/>
      <c r="IP158" s="59"/>
      <c r="IQ158" s="59"/>
      <c r="IR158" s="59"/>
      <c r="IS158" s="59"/>
      <c r="IT158" s="59"/>
      <c r="IU158" s="59"/>
      <c r="IV158" s="58"/>
      <c r="IW158" s="59"/>
      <c r="IX158" s="59"/>
      <c r="IY158" s="59"/>
      <c r="IZ158" s="59"/>
      <c r="JA158" s="59"/>
      <c r="JB158" s="59"/>
      <c r="JC158" s="59"/>
      <c r="JD158" s="59"/>
      <c r="JE158" s="59"/>
      <c r="JF158" s="59"/>
      <c r="JG158" s="59"/>
      <c r="JH158" s="58"/>
      <c r="JI158" s="59"/>
      <c r="JJ158" s="59"/>
      <c r="JK158" s="59"/>
      <c r="JL158" s="59"/>
      <c r="JM158" s="59"/>
      <c r="JN158" s="59"/>
      <c r="JO158" s="59"/>
      <c r="JP158" s="59"/>
      <c r="JQ158" s="59"/>
      <c r="JR158" s="59"/>
      <c r="JS158" s="59"/>
      <c r="JT158" s="59"/>
      <c r="JU158" s="59"/>
      <c r="JV158" s="59"/>
      <c r="JW158" s="59"/>
      <c r="JX158" s="59"/>
      <c r="JY158" s="59"/>
      <c r="JZ158" s="59"/>
      <c r="KA158" s="59"/>
      <c r="KB158" s="59"/>
      <c r="KC158" s="59"/>
      <c r="KD158" s="59"/>
      <c r="KE158" s="59"/>
      <c r="KF158" s="59"/>
      <c r="KG158" s="59"/>
      <c r="KH158" s="59"/>
      <c r="KI158" s="59"/>
      <c r="KJ158" s="59"/>
      <c r="KK158" s="59"/>
      <c r="KL158" s="59"/>
      <c r="KM158" s="59"/>
      <c r="KN158" s="59"/>
      <c r="KO158" s="58"/>
      <c r="KP158" s="58"/>
      <c r="KQ158" s="58"/>
      <c r="KR158" s="58"/>
      <c r="KS158" s="58"/>
      <c r="KT158" s="58"/>
      <c r="KU158" s="58"/>
      <c r="KV158" s="58"/>
      <c r="KW158" s="58"/>
      <c r="KX158" s="58"/>
      <c r="KY158" s="58"/>
      <c r="KZ158" s="59"/>
      <c r="LA158" s="59"/>
      <c r="LB158" s="59"/>
      <c r="LC158" s="59"/>
      <c r="LD158" s="59"/>
      <c r="LE158" s="59"/>
      <c r="LF158" s="59"/>
      <c r="LG158" s="59"/>
      <c r="LH158" s="58"/>
      <c r="LI158" s="59"/>
      <c r="LJ158" s="59"/>
      <c r="LK158" s="59"/>
      <c r="LL158" s="59"/>
      <c r="LM158" s="59"/>
      <c r="LN158" s="59"/>
      <c r="LO158" s="59"/>
      <c r="LP158" s="59"/>
      <c r="LQ158" s="59"/>
      <c r="LR158" s="59"/>
      <c r="LS158" s="59"/>
      <c r="LT158" s="59"/>
      <c r="LU158" s="59"/>
      <c r="LV158" s="59"/>
      <c r="LW158" s="59"/>
      <c r="LX158" s="59"/>
      <c r="LY158" s="59"/>
      <c r="LZ158" s="59"/>
      <c r="MA158" s="59"/>
      <c r="MB158" s="59"/>
      <c r="MC158" s="59"/>
      <c r="MD158" s="59"/>
      <c r="ME158" s="59"/>
      <c r="MF158" s="59"/>
      <c r="MG158" s="59"/>
      <c r="MH158" s="59"/>
      <c r="MI158" s="59"/>
      <c r="MJ158" s="59"/>
      <c r="MK158" s="59"/>
      <c r="ML158" s="59"/>
      <c r="MM158" s="59"/>
      <c r="MN158" s="59"/>
      <c r="MO158" s="59"/>
      <c r="MP158" s="59"/>
      <c r="MQ158" s="59"/>
      <c r="MR158" s="59"/>
      <c r="MS158" s="59"/>
      <c r="MT158" s="59"/>
      <c r="MU158" s="59"/>
      <c r="MV158" s="59"/>
      <c r="MW158" s="59"/>
      <c r="MX158" s="59"/>
      <c r="MY158" s="59"/>
      <c r="MZ158" s="59"/>
      <c r="NA158" s="59"/>
      <c r="NB158" s="59"/>
      <c r="NC158" s="59"/>
      <c r="ND158" s="58"/>
      <c r="NE158" s="59"/>
      <c r="NF158" s="59"/>
      <c r="NG158" s="59"/>
      <c r="NH158" s="59"/>
      <c r="NI158" s="59"/>
      <c r="NJ158" s="59"/>
      <c r="NK158" s="58"/>
      <c r="NL158" s="59"/>
      <c r="NM158" s="59"/>
      <c r="NN158" s="59"/>
      <c r="NO158" s="59"/>
      <c r="NP158" s="59"/>
      <c r="NQ158" s="59"/>
      <c r="NR158" s="59"/>
      <c r="NS158" s="59"/>
      <c r="NT158" s="59"/>
      <c r="NU158" s="59"/>
      <c r="NV158" s="59"/>
      <c r="NW158" s="58"/>
      <c r="NX158" s="58"/>
      <c r="NY158" s="59"/>
      <c r="NZ158" s="59"/>
      <c r="OA158" s="59"/>
      <c r="OB158" s="59"/>
      <c r="OC158" s="59"/>
      <c r="OD158" s="59"/>
      <c r="OE158" s="59"/>
      <c r="OF158" s="59"/>
      <c r="OG158" s="59"/>
      <c r="OH158" s="59"/>
      <c r="OI158" s="99"/>
      <c r="OJ158" s="99"/>
      <c r="OK158" s="99"/>
      <c r="OL158" s="59"/>
      <c r="OM158" s="58"/>
      <c r="ON158" s="59"/>
      <c r="OO158" s="59"/>
      <c r="OP158" s="59"/>
      <c r="OQ158" s="59"/>
      <c r="OR158" s="59"/>
      <c r="OS158" s="59"/>
      <c r="OT158" s="59"/>
      <c r="OU158" s="59"/>
      <c r="OV158" s="59"/>
      <c r="OW158" s="59"/>
      <c r="OX158" s="59"/>
      <c r="OY158" s="59"/>
      <c r="OZ158" s="59"/>
      <c r="PA158" s="59"/>
      <c r="PB158" s="59"/>
      <c r="PC158" s="59"/>
      <c r="PD158" s="59"/>
      <c r="PE158" s="59"/>
      <c r="PF158" s="59"/>
      <c r="PG158" s="59"/>
      <c r="PH158" s="59"/>
      <c r="PI158" s="59"/>
      <c r="PJ158" s="59"/>
      <c r="PK158" s="59"/>
      <c r="PL158" s="59"/>
      <c r="PM158" s="59"/>
      <c r="PN158" s="59"/>
      <c r="PO158" s="59"/>
      <c r="PP158" s="59"/>
      <c r="PQ158" s="59"/>
      <c r="PR158" s="59"/>
      <c r="PS158" s="59"/>
      <c r="PT158" s="59"/>
      <c r="PU158" s="59"/>
      <c r="PV158" s="59"/>
      <c r="PW158" s="59"/>
      <c r="PX158" s="59"/>
      <c r="PY158" s="59"/>
      <c r="PZ158" s="89"/>
      <c r="QA158" s="58"/>
      <c r="QB158" s="59"/>
      <c r="QC158" s="59"/>
      <c r="QD158" s="58"/>
      <c r="QE158" s="59"/>
      <c r="QF158" s="59"/>
      <c r="QG158" s="59"/>
      <c r="QH158" s="59"/>
      <c r="QI158" s="59"/>
      <c r="QJ158" s="59"/>
      <c r="QK158" s="59"/>
      <c r="QL158" s="59"/>
      <c r="QM158" s="59"/>
      <c r="QN158" s="59"/>
      <c r="QO158" s="59"/>
      <c r="QP158" s="59"/>
      <c r="QQ158" s="59"/>
      <c r="QR158" s="59"/>
      <c r="QS158" s="59"/>
      <c r="QT158" s="59"/>
      <c r="QU158" s="59"/>
      <c r="QV158" s="59"/>
      <c r="QW158" s="59"/>
      <c r="QX158" s="59"/>
      <c r="QY158" s="59"/>
      <c r="QZ158" s="59"/>
      <c r="RA158" s="59"/>
      <c r="RB158" s="107"/>
      <c r="RC158" s="107"/>
      <c r="RD158" s="59"/>
      <c r="RE158" s="59"/>
      <c r="RF158" s="59"/>
      <c r="RG158" s="59"/>
      <c r="RH158" s="59"/>
      <c r="RI158" s="58"/>
      <c r="RJ158" s="59"/>
      <c r="RK158" s="59"/>
      <c r="RL158" s="59"/>
      <c r="RM158" s="59"/>
      <c r="RN158" s="59"/>
      <c r="RO158" s="58"/>
      <c r="RP158" s="59"/>
      <c r="RQ158" s="59"/>
      <c r="RR158" s="109"/>
      <c r="RS158" s="59"/>
      <c r="RT158" s="59"/>
      <c r="RU158" s="59"/>
      <c r="RV158" s="59"/>
      <c r="RW158" s="59"/>
      <c r="RX158" s="59"/>
      <c r="RY158" s="59"/>
      <c r="RZ158" s="59"/>
      <c r="SA158" s="59"/>
      <c r="SB158" s="59"/>
      <c r="SC158" s="59"/>
      <c r="SD158" s="59"/>
      <c r="SE158" s="59"/>
      <c r="SF158" s="59"/>
      <c r="SG158" s="59"/>
      <c r="SH158" s="59"/>
      <c r="SI158" s="59"/>
      <c r="SJ158" s="59"/>
      <c r="SK158" s="89"/>
      <c r="SL158" s="89"/>
      <c r="SM158" s="89"/>
      <c r="SN158" s="89"/>
      <c r="SO158" s="89"/>
      <c r="SP158" s="89"/>
      <c r="SQ158" s="89"/>
      <c r="SR158" s="89"/>
      <c r="SS158" s="89"/>
      <c r="ST158" s="89"/>
      <c r="SU158" s="89"/>
      <c r="SV158" s="89"/>
      <c r="SW158" s="89"/>
      <c r="SX158" s="89"/>
      <c r="SY158" s="89"/>
      <c r="SZ158" s="89"/>
      <c r="TA158" s="89"/>
      <c r="TB158" s="89"/>
      <c r="TC158" s="89"/>
      <c r="TD158" s="89"/>
      <c r="TE158" s="59"/>
      <c r="TF158" s="89"/>
      <c r="TG158" s="59"/>
      <c r="TH158" s="59"/>
      <c r="TI158" s="59"/>
      <c r="TJ158" s="59"/>
      <c r="TK158" s="59"/>
      <c r="TL158" s="59"/>
      <c r="TM158" s="59"/>
      <c r="TN158" s="59"/>
      <c r="TO158" s="59"/>
      <c r="TP158" s="59"/>
      <c r="TQ158" s="59"/>
      <c r="TR158" s="59"/>
      <c r="TS158" s="59"/>
      <c r="TT158" s="59"/>
      <c r="TU158" s="59"/>
      <c r="TV158" s="59"/>
      <c r="TW158" s="59"/>
      <c r="TX158" s="59"/>
      <c r="TY158" s="59"/>
      <c r="TZ158" s="59"/>
      <c r="UA158" s="59"/>
      <c r="UB158" s="59"/>
      <c r="UC158" s="59"/>
      <c r="UD158" s="59"/>
      <c r="UE158" s="59"/>
      <c r="UF158" s="59"/>
      <c r="UG158" s="59"/>
      <c r="UH158" s="59"/>
      <c r="UI158" s="59"/>
      <c r="UJ158" s="59"/>
      <c r="UK158" s="59"/>
      <c r="UL158" s="59"/>
      <c r="UM158" s="86"/>
      <c r="UN158" s="86"/>
      <c r="UO158" s="86"/>
      <c r="UP158" s="86"/>
      <c r="UQ158" s="86"/>
      <c r="UR158" s="86"/>
      <c r="US158" s="86"/>
      <c r="UT158" s="86"/>
      <c r="UU158" s="86"/>
      <c r="UV158" s="86"/>
      <c r="UW158" s="86"/>
      <c r="UX158" s="86"/>
      <c r="UY158" s="86"/>
      <c r="UZ158" s="86"/>
      <c r="VA158" s="86"/>
      <c r="VB158" s="86"/>
      <c r="VC158" s="86"/>
      <c r="VD158" s="86"/>
      <c r="VE158" s="86"/>
      <c r="VF158" s="86"/>
      <c r="VG158" s="86"/>
      <c r="VH158" s="86"/>
      <c r="VI158" s="86"/>
      <c r="VJ158" s="86"/>
      <c r="VK158" s="86"/>
      <c r="VL158" s="86"/>
      <c r="VM158" s="86"/>
      <c r="VN158" s="86"/>
      <c r="VO158" s="86"/>
      <c r="VP158" s="86"/>
      <c r="VQ158" s="86"/>
      <c r="VR158" s="86"/>
      <c r="VS158" s="86"/>
      <c r="VT158" s="86"/>
      <c r="VU158" s="86"/>
      <c r="VV158" s="86"/>
      <c r="VW158" s="86"/>
      <c r="VX158" s="86"/>
      <c r="VY158" s="86"/>
      <c r="VZ158" s="86"/>
      <c r="WA158" s="86"/>
      <c r="WB158" s="86"/>
      <c r="WC158" s="86"/>
      <c r="WD158" s="86"/>
      <c r="WE158" s="86"/>
      <c r="WF158" s="86"/>
      <c r="WG158" s="8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row>
    <row r="159" spans="1:909" x14ac:dyDescent="0.25">
      <c r="A159" s="92"/>
      <c r="B159" s="98"/>
      <c r="C159" s="59"/>
      <c r="D159" s="59"/>
      <c r="E159" s="59"/>
      <c r="F159" s="59"/>
      <c r="G159" s="59"/>
      <c r="H159" s="59"/>
      <c r="I159" s="59"/>
      <c r="J159" s="58"/>
      <c r="K159" s="58"/>
      <c r="L159" s="58"/>
      <c r="M159" s="58"/>
      <c r="N159" s="58"/>
      <c r="O159" s="58"/>
      <c r="P159" s="58"/>
      <c r="Q159" s="89"/>
      <c r="R159" s="89"/>
      <c r="S159" s="89"/>
      <c r="T159" s="89"/>
      <c r="U159" s="89"/>
      <c r="V159" s="89"/>
      <c r="W159" s="89"/>
      <c r="X159" s="89"/>
      <c r="Y159" s="89"/>
      <c r="Z159" s="89"/>
      <c r="AA159" s="89"/>
      <c r="AB159" s="89"/>
      <c r="AC159" s="8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8"/>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89"/>
      <c r="FV159" s="59"/>
      <c r="FW159" s="59"/>
      <c r="FX159" s="59"/>
      <c r="FY159" s="59"/>
      <c r="FZ159" s="59"/>
      <c r="GA159" s="59"/>
      <c r="GB159" s="59"/>
      <c r="GC159" s="59"/>
      <c r="GD159" s="59"/>
      <c r="GE159" s="59"/>
      <c r="GF159" s="58"/>
      <c r="GG159" s="59"/>
      <c r="GH159" s="59"/>
      <c r="GI159" s="59"/>
      <c r="GJ159" s="59"/>
      <c r="GK159" s="59"/>
      <c r="GL159" s="59"/>
      <c r="GM159" s="59"/>
      <c r="GN159" s="59"/>
      <c r="GO159" s="59"/>
      <c r="GP159" s="59"/>
      <c r="GQ159" s="59"/>
      <c r="GR159" s="58"/>
      <c r="GS159" s="59"/>
      <c r="GT159" s="59"/>
      <c r="GU159" s="59"/>
      <c r="GV159" s="59"/>
      <c r="GW159" s="59"/>
      <c r="GX159" s="59"/>
      <c r="GY159" s="59"/>
      <c r="GZ159" s="59"/>
      <c r="HA159" s="59"/>
      <c r="HB159" s="59"/>
      <c r="HC159" s="59"/>
      <c r="HD159" s="59"/>
      <c r="HE159" s="59"/>
      <c r="HF159" s="59"/>
      <c r="HG159" s="59"/>
      <c r="HH159" s="59"/>
      <c r="HI159" s="58"/>
      <c r="HJ159" s="59"/>
      <c r="HK159" s="59"/>
      <c r="HL159" s="59"/>
      <c r="HM159" s="59"/>
      <c r="HN159" s="59"/>
      <c r="HO159" s="59"/>
      <c r="HP159" s="59"/>
      <c r="HQ159" s="59"/>
      <c r="HR159" s="59"/>
      <c r="HS159" s="59"/>
      <c r="HT159" s="59"/>
      <c r="HU159" s="59"/>
      <c r="HV159" s="59"/>
      <c r="HW159" s="59"/>
      <c r="HX159" s="59"/>
      <c r="HY159" s="59"/>
      <c r="HZ159" s="59"/>
      <c r="IA159" s="59"/>
      <c r="IB159" s="59"/>
      <c r="IC159" s="59"/>
      <c r="ID159" s="59"/>
      <c r="IE159" s="59"/>
      <c r="IF159" s="59"/>
      <c r="IG159" s="59"/>
      <c r="IH159" s="59"/>
      <c r="II159" s="59"/>
      <c r="IJ159" s="59"/>
      <c r="IK159" s="59"/>
      <c r="IL159" s="59"/>
      <c r="IM159" s="59"/>
      <c r="IN159" s="59"/>
      <c r="IO159" s="59"/>
      <c r="IP159" s="59"/>
      <c r="IQ159" s="59"/>
      <c r="IR159" s="59"/>
      <c r="IS159" s="59"/>
      <c r="IT159" s="59"/>
      <c r="IU159" s="59"/>
      <c r="IV159" s="59"/>
      <c r="IW159" s="59"/>
      <c r="IX159" s="59"/>
      <c r="IY159" s="59"/>
      <c r="IZ159" s="59"/>
      <c r="JA159" s="59"/>
      <c r="JB159" s="59"/>
      <c r="JC159" s="59"/>
      <c r="JD159" s="59"/>
      <c r="JE159" s="59"/>
      <c r="JF159" s="59"/>
      <c r="JG159" s="59"/>
      <c r="JH159" s="59"/>
      <c r="JI159" s="59"/>
      <c r="JJ159" s="59"/>
      <c r="JK159" s="59"/>
      <c r="JL159" s="59"/>
      <c r="JM159" s="59"/>
      <c r="JN159" s="59"/>
      <c r="JO159" s="59"/>
      <c r="JP159" s="59"/>
      <c r="JQ159" s="59"/>
      <c r="JR159" s="59"/>
      <c r="JS159" s="59"/>
      <c r="JT159" s="59"/>
      <c r="JU159" s="59"/>
      <c r="JV159" s="59"/>
      <c r="JW159" s="59"/>
      <c r="JX159" s="59"/>
      <c r="JY159" s="59"/>
      <c r="JZ159" s="59"/>
      <c r="KA159" s="59"/>
      <c r="KB159" s="59"/>
      <c r="KC159" s="59"/>
      <c r="KD159" s="59"/>
      <c r="KE159" s="59"/>
      <c r="KF159" s="59"/>
      <c r="KG159" s="59"/>
      <c r="KH159" s="59"/>
      <c r="KI159" s="59"/>
      <c r="KJ159" s="59"/>
      <c r="KK159" s="59"/>
      <c r="KL159" s="59"/>
      <c r="KM159" s="59"/>
      <c r="KN159" s="58"/>
      <c r="KO159" s="59"/>
      <c r="KP159" s="59"/>
      <c r="KQ159" s="59"/>
      <c r="KR159" s="59"/>
      <c r="KS159" s="59"/>
      <c r="KT159" s="59"/>
      <c r="KU159" s="59"/>
      <c r="KV159" s="59"/>
      <c r="KW159" s="59"/>
      <c r="KX159" s="59"/>
      <c r="KY159" s="59"/>
      <c r="KZ159" s="59"/>
      <c r="LA159" s="59"/>
      <c r="LB159" s="59"/>
      <c r="LC159" s="59"/>
      <c r="LD159" s="59"/>
      <c r="LE159" s="59"/>
      <c r="LF159" s="59"/>
      <c r="LG159" s="59"/>
      <c r="LH159" s="59"/>
      <c r="LI159" s="59"/>
      <c r="LJ159" s="59"/>
      <c r="LK159" s="59"/>
      <c r="LL159" s="59"/>
      <c r="LM159" s="59"/>
      <c r="LN159" s="59"/>
      <c r="LO159" s="59"/>
      <c r="LP159" s="59"/>
      <c r="LQ159" s="59"/>
      <c r="LR159" s="59"/>
      <c r="LS159" s="59"/>
      <c r="LT159" s="59"/>
      <c r="LU159" s="59"/>
      <c r="LV159" s="59"/>
      <c r="LW159" s="59"/>
      <c r="LX159" s="59"/>
      <c r="LY159" s="59"/>
      <c r="LZ159" s="59"/>
      <c r="MA159" s="59"/>
      <c r="MB159" s="59"/>
      <c r="MC159" s="59"/>
      <c r="MD159" s="59"/>
      <c r="ME159" s="59"/>
      <c r="MF159" s="59"/>
      <c r="MG159" s="59"/>
      <c r="MH159" s="59"/>
      <c r="MI159" s="59"/>
      <c r="MJ159" s="59"/>
      <c r="MK159" s="59"/>
      <c r="ML159" s="59"/>
      <c r="MM159" s="59"/>
      <c r="MN159" s="59"/>
      <c r="MO159" s="59"/>
      <c r="MP159" s="59"/>
      <c r="MQ159" s="59"/>
      <c r="MR159" s="59"/>
      <c r="MS159" s="59"/>
      <c r="MT159" s="59"/>
      <c r="MU159" s="59"/>
      <c r="MV159" s="59"/>
      <c r="MW159" s="59"/>
      <c r="MX159" s="59"/>
      <c r="MY159" s="59"/>
      <c r="MZ159" s="59"/>
      <c r="NA159" s="59"/>
      <c r="NB159" s="59"/>
      <c r="NC159" s="59"/>
      <c r="ND159" s="59"/>
      <c r="NE159" s="59"/>
      <c r="NF159" s="59"/>
      <c r="NG159" s="59"/>
      <c r="NH159" s="59"/>
      <c r="NI159" s="59"/>
      <c r="NJ159" s="59"/>
      <c r="NK159" s="59"/>
      <c r="NL159" s="59"/>
      <c r="NM159" s="59"/>
      <c r="NN159" s="59"/>
      <c r="NO159" s="59"/>
      <c r="NP159" s="59"/>
      <c r="NQ159" s="59"/>
      <c r="NR159" s="59"/>
      <c r="NS159" s="59"/>
      <c r="NT159" s="59"/>
      <c r="NU159" s="59"/>
      <c r="NV159" s="59"/>
      <c r="NW159" s="59"/>
      <c r="NX159" s="59"/>
      <c r="NY159" s="59"/>
      <c r="NZ159" s="59"/>
      <c r="OA159" s="59"/>
      <c r="OB159" s="59"/>
      <c r="OC159" s="59"/>
      <c r="OD159" s="59"/>
      <c r="OE159" s="59"/>
      <c r="OF159" s="59"/>
      <c r="OG159" s="59"/>
      <c r="OH159" s="59"/>
      <c r="OI159" s="59"/>
      <c r="OJ159" s="59"/>
      <c r="OK159" s="59"/>
      <c r="OL159" s="59"/>
      <c r="OM159" s="58"/>
      <c r="ON159" s="59"/>
      <c r="OO159" s="59"/>
      <c r="OP159" s="59"/>
      <c r="OQ159" s="59"/>
      <c r="OR159" s="59"/>
      <c r="OS159" s="59"/>
      <c r="OT159" s="59"/>
      <c r="OU159" s="59"/>
      <c r="OV159" s="59"/>
      <c r="OW159" s="59"/>
      <c r="OX159" s="59"/>
      <c r="OY159" s="59"/>
      <c r="OZ159" s="59"/>
      <c r="PA159" s="59"/>
      <c r="PB159" s="59"/>
      <c r="PC159" s="59"/>
      <c r="PD159" s="59"/>
      <c r="PE159" s="59"/>
      <c r="PF159" s="59"/>
      <c r="PG159" s="59"/>
      <c r="PH159" s="59"/>
      <c r="PI159" s="59"/>
      <c r="PJ159" s="59"/>
      <c r="PK159" s="59"/>
      <c r="PL159" s="59"/>
      <c r="PM159" s="59"/>
      <c r="PN159" s="59"/>
      <c r="PO159" s="59"/>
      <c r="PP159" s="59"/>
      <c r="PQ159" s="59"/>
      <c r="PR159" s="59"/>
      <c r="PS159" s="59"/>
      <c r="PT159" s="59"/>
      <c r="PU159" s="59"/>
      <c r="PV159" s="59"/>
      <c r="PW159" s="59"/>
      <c r="PX159" s="59"/>
      <c r="PY159" s="59"/>
      <c r="PZ159" s="89"/>
      <c r="QA159" s="58"/>
      <c r="QB159" s="58"/>
      <c r="QC159" s="59"/>
      <c r="QD159" s="59"/>
      <c r="QE159" s="59"/>
      <c r="QF159" s="59"/>
      <c r="QG159" s="59"/>
      <c r="QH159" s="59"/>
      <c r="QI159" s="59"/>
      <c r="QJ159" s="59"/>
      <c r="QK159" s="59"/>
      <c r="QL159" s="59"/>
      <c r="QM159" s="59"/>
      <c r="QN159" s="59"/>
      <c r="QO159" s="59"/>
      <c r="QP159" s="59"/>
      <c r="QQ159" s="59"/>
      <c r="QR159" s="59"/>
      <c r="QS159" s="59"/>
      <c r="QT159" s="59"/>
      <c r="QU159" s="59"/>
      <c r="QV159" s="59"/>
      <c r="QW159" s="59"/>
      <c r="QX159" s="59"/>
      <c r="QY159" s="59"/>
      <c r="QZ159" s="59"/>
      <c r="RA159" s="59"/>
      <c r="RB159" s="107"/>
      <c r="RC159" s="107"/>
      <c r="RD159" s="59"/>
      <c r="RE159" s="59"/>
      <c r="RF159" s="59"/>
      <c r="RG159" s="59"/>
      <c r="RH159" s="59"/>
      <c r="RI159" s="59"/>
      <c r="RJ159" s="59"/>
      <c r="RK159" s="59"/>
      <c r="RL159" s="59"/>
      <c r="RM159" s="59"/>
      <c r="RN159" s="58"/>
      <c r="RO159" s="59"/>
      <c r="RP159" s="59"/>
      <c r="RQ159" s="59"/>
      <c r="RR159" s="109"/>
      <c r="RS159" s="59"/>
      <c r="RT159" s="59"/>
      <c r="RU159" s="59"/>
      <c r="RV159" s="59"/>
      <c r="RW159" s="59"/>
      <c r="RX159" s="59"/>
      <c r="RY159" s="59"/>
      <c r="RZ159" s="59"/>
      <c r="SA159" s="59"/>
      <c r="SB159" s="59"/>
      <c r="SC159" s="59"/>
      <c r="SD159" s="59"/>
      <c r="SE159" s="59"/>
      <c r="SF159" s="59"/>
      <c r="SG159" s="59"/>
      <c r="SH159" s="59"/>
      <c r="SI159" s="59"/>
      <c r="SJ159" s="59"/>
      <c r="SK159" s="89"/>
      <c r="SL159" s="89"/>
      <c r="SM159" s="89"/>
      <c r="SN159" s="89"/>
      <c r="SO159" s="89"/>
      <c r="SP159" s="89"/>
      <c r="SQ159" s="89"/>
      <c r="SR159" s="89"/>
      <c r="SS159" s="89"/>
      <c r="ST159" s="59"/>
      <c r="SU159" s="89"/>
      <c r="SV159" s="89"/>
      <c r="SW159" s="89"/>
      <c r="SX159" s="89"/>
      <c r="SY159" s="89"/>
      <c r="SZ159" s="89"/>
      <c r="TA159" s="89"/>
      <c r="TB159" s="89"/>
      <c r="TC159" s="89"/>
      <c r="TD159" s="89"/>
      <c r="TE159" s="59"/>
      <c r="TF159" s="89"/>
      <c r="TG159" s="59"/>
      <c r="TH159" s="59"/>
      <c r="TI159" s="59"/>
      <c r="TJ159" s="59"/>
      <c r="TK159" s="59"/>
      <c r="TL159" s="59"/>
      <c r="TM159" s="59"/>
      <c r="TN159" s="59"/>
      <c r="TO159" s="59"/>
      <c r="TP159" s="59"/>
      <c r="TQ159" s="59"/>
      <c r="TR159" s="59"/>
      <c r="TS159" s="59"/>
      <c r="TT159" s="59"/>
      <c r="TU159" s="59"/>
      <c r="TV159" s="59"/>
      <c r="TW159" s="59"/>
      <c r="TX159" s="59"/>
      <c r="TY159" s="59"/>
      <c r="TZ159" s="59"/>
      <c r="UA159" s="59"/>
      <c r="UB159" s="59"/>
      <c r="UC159" s="59"/>
      <c r="UD159" s="59"/>
      <c r="UE159" s="59"/>
      <c r="UF159" s="59"/>
      <c r="UG159" s="59"/>
      <c r="UH159" s="59"/>
      <c r="UI159" s="59"/>
      <c r="UJ159" s="59"/>
      <c r="UK159" s="59"/>
      <c r="UL159" s="59"/>
      <c r="UM159" s="86"/>
      <c r="UN159" s="86"/>
      <c r="UO159" s="86"/>
      <c r="UP159" s="86"/>
      <c r="UQ159" s="86"/>
      <c r="UR159" s="86"/>
      <c r="US159" s="86"/>
      <c r="UT159" s="86"/>
      <c r="UU159" s="86"/>
      <c r="UV159" s="86"/>
      <c r="UW159" s="86"/>
      <c r="UX159" s="86"/>
      <c r="UY159" s="86"/>
      <c r="UZ159" s="86"/>
      <c r="VA159" s="86"/>
      <c r="VB159" s="86"/>
      <c r="VC159" s="86"/>
      <c r="VD159" s="86"/>
      <c r="VE159" s="86"/>
      <c r="VF159" s="86"/>
      <c r="VG159" s="86"/>
      <c r="VH159" s="86"/>
      <c r="VI159" s="86"/>
      <c r="VJ159" s="86"/>
      <c r="VK159" s="86"/>
      <c r="VL159" s="86"/>
      <c r="VM159" s="86"/>
      <c r="VN159" s="86"/>
      <c r="VO159" s="86"/>
      <c r="VP159" s="86"/>
      <c r="VQ159" s="86"/>
      <c r="VR159" s="86"/>
      <c r="VS159" s="86"/>
      <c r="VT159" s="86"/>
      <c r="VU159" s="86"/>
      <c r="VV159" s="86"/>
      <c r="VW159" s="86"/>
      <c r="VX159" s="86"/>
      <c r="VY159" s="86"/>
      <c r="VZ159" s="86"/>
      <c r="WA159" s="86"/>
      <c r="WB159" s="86"/>
      <c r="WC159" s="86"/>
      <c r="WD159" s="86"/>
      <c r="WE159" s="86"/>
      <c r="WF159" s="86"/>
      <c r="WG159" s="8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row>
    <row r="160" spans="1:909" x14ac:dyDescent="0.25">
      <c r="B160" s="104"/>
      <c r="C160" s="59"/>
      <c r="D160" s="58"/>
      <c r="E160" s="59"/>
      <c r="F160" s="58"/>
      <c r="G160" s="110"/>
      <c r="H160" s="58"/>
      <c r="I160" s="59"/>
      <c r="J160" s="59"/>
      <c r="K160" s="59"/>
      <c r="L160" s="59"/>
      <c r="M160" s="59"/>
      <c r="N160" s="59"/>
      <c r="O160" s="59"/>
      <c r="P160" s="59"/>
      <c r="Q160" s="89"/>
      <c r="R160" s="89"/>
      <c r="S160" s="89"/>
      <c r="T160" s="89"/>
      <c r="U160" s="89"/>
      <c r="V160" s="89"/>
      <c r="W160" s="89"/>
      <c r="X160" s="89"/>
      <c r="Y160" s="89"/>
      <c r="Z160" s="89"/>
      <c r="AA160" s="89"/>
      <c r="AB160" s="89"/>
      <c r="AC160" s="8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8"/>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8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59"/>
      <c r="HN160" s="59"/>
      <c r="HO160" s="59"/>
      <c r="HP160" s="59"/>
      <c r="HQ160" s="59"/>
      <c r="HR160" s="59"/>
      <c r="HS160" s="59"/>
      <c r="HT160" s="59"/>
      <c r="HU160" s="59"/>
      <c r="HV160" s="59"/>
      <c r="HW160" s="59"/>
      <c r="HX160" s="59"/>
      <c r="HY160" s="59"/>
      <c r="HZ160" s="59"/>
      <c r="IA160" s="59"/>
      <c r="IB160" s="59"/>
      <c r="IC160" s="59"/>
      <c r="ID160" s="59"/>
      <c r="IE160" s="59"/>
      <c r="IF160" s="59"/>
      <c r="IG160" s="59"/>
      <c r="IH160" s="59"/>
      <c r="II160" s="59"/>
      <c r="IJ160" s="59"/>
      <c r="IK160" s="59"/>
      <c r="IL160" s="59"/>
      <c r="IM160" s="59"/>
      <c r="IN160" s="59"/>
      <c r="IO160" s="59"/>
      <c r="IP160" s="59"/>
      <c r="IQ160" s="59"/>
      <c r="IR160" s="59"/>
      <c r="IS160" s="59"/>
      <c r="IT160" s="59"/>
      <c r="IU160" s="59"/>
      <c r="IV160" s="59"/>
      <c r="IW160" s="59"/>
      <c r="IX160" s="59"/>
      <c r="IY160" s="59"/>
      <c r="IZ160" s="59"/>
      <c r="JA160" s="59"/>
      <c r="JB160" s="59"/>
      <c r="JC160" s="59"/>
      <c r="JD160" s="59"/>
      <c r="JE160" s="59"/>
      <c r="JF160" s="59"/>
      <c r="JG160" s="59"/>
      <c r="JH160" s="59"/>
      <c r="JI160" s="59"/>
      <c r="JJ160" s="59"/>
      <c r="JK160" s="59"/>
      <c r="JL160" s="59"/>
      <c r="JM160" s="59"/>
      <c r="JN160" s="59"/>
      <c r="JO160" s="59"/>
      <c r="JP160" s="59"/>
      <c r="JQ160" s="59"/>
      <c r="JR160" s="59"/>
      <c r="JS160" s="59"/>
      <c r="JT160" s="59"/>
      <c r="JU160" s="59"/>
      <c r="JV160" s="59"/>
      <c r="JW160" s="59"/>
      <c r="JX160" s="59"/>
      <c r="JY160" s="59"/>
      <c r="JZ160" s="59"/>
      <c r="KA160" s="59"/>
      <c r="KB160" s="59"/>
      <c r="KC160" s="59"/>
      <c r="KD160" s="59"/>
      <c r="KE160" s="59"/>
      <c r="KF160" s="59"/>
      <c r="KG160" s="59"/>
      <c r="KH160" s="59"/>
      <c r="KI160" s="59"/>
      <c r="KJ160" s="59"/>
      <c r="KK160" s="59"/>
      <c r="KL160" s="59"/>
      <c r="KM160" s="59"/>
      <c r="KN160" s="59"/>
      <c r="KO160" s="58"/>
      <c r="KP160" s="58"/>
      <c r="KQ160" s="58"/>
      <c r="KR160" s="58"/>
      <c r="KS160" s="58"/>
      <c r="KT160" s="58"/>
      <c r="KU160" s="58"/>
      <c r="KV160" s="58"/>
      <c r="KW160" s="58"/>
      <c r="KX160" s="58"/>
      <c r="KY160" s="58"/>
      <c r="KZ160" s="59"/>
      <c r="LA160" s="59"/>
      <c r="LB160" s="59"/>
      <c r="LC160" s="59"/>
      <c r="LD160" s="59"/>
      <c r="LE160" s="59"/>
      <c r="LF160" s="59"/>
      <c r="LG160" s="59"/>
      <c r="LH160" s="59"/>
      <c r="LI160" s="59"/>
      <c r="LJ160" s="59"/>
      <c r="LK160" s="59"/>
      <c r="LL160" s="59"/>
      <c r="LM160" s="59"/>
      <c r="LN160" s="59"/>
      <c r="LO160" s="59"/>
      <c r="LP160" s="59"/>
      <c r="LQ160" s="59"/>
      <c r="LR160" s="59"/>
      <c r="LS160" s="58"/>
      <c r="LT160" s="58"/>
      <c r="LU160" s="58"/>
      <c r="LV160" s="58"/>
      <c r="LW160" s="58"/>
      <c r="LX160" s="58"/>
      <c r="LY160" s="58"/>
      <c r="LZ160" s="58"/>
      <c r="MA160" s="58"/>
      <c r="MB160" s="58"/>
      <c r="MC160" s="58"/>
      <c r="MD160" s="58"/>
      <c r="ME160" s="58"/>
      <c r="MF160" s="58"/>
      <c r="MG160" s="58"/>
      <c r="MH160" s="58"/>
      <c r="MI160" s="58"/>
      <c r="MJ160" s="58"/>
      <c r="MK160" s="58"/>
      <c r="ML160" s="58"/>
      <c r="MM160" s="58"/>
      <c r="MN160" s="58"/>
      <c r="MO160" s="58"/>
      <c r="MP160" s="58"/>
      <c r="MQ160" s="59"/>
      <c r="MR160" s="59"/>
      <c r="MS160" s="59"/>
      <c r="MT160" s="59"/>
      <c r="MU160" s="59"/>
      <c r="MV160" s="59"/>
      <c r="MW160" s="59"/>
      <c r="MX160" s="59"/>
      <c r="MY160" s="59"/>
      <c r="MZ160" s="59"/>
      <c r="NA160" s="59"/>
      <c r="NB160" s="59"/>
      <c r="NC160" s="59"/>
      <c r="ND160" s="59"/>
      <c r="NE160" s="59"/>
      <c r="NF160" s="59"/>
      <c r="NG160" s="59"/>
      <c r="NH160" s="59"/>
      <c r="NI160" s="59"/>
      <c r="NJ160" s="59"/>
      <c r="NK160" s="59"/>
      <c r="NL160" s="59"/>
      <c r="NM160" s="59"/>
      <c r="NN160" s="59"/>
      <c r="NO160" s="59"/>
      <c r="NP160" s="59"/>
      <c r="NQ160" s="59"/>
      <c r="NR160" s="59"/>
      <c r="NS160" s="59"/>
      <c r="NT160" s="59"/>
      <c r="NU160" s="59"/>
      <c r="NV160" s="59"/>
      <c r="NW160" s="59"/>
      <c r="NX160" s="59"/>
      <c r="NY160" s="59"/>
      <c r="NZ160" s="59"/>
      <c r="OA160" s="59"/>
      <c r="OB160" s="59"/>
      <c r="OC160" s="59"/>
      <c r="OD160" s="59"/>
      <c r="OE160" s="59"/>
      <c r="OF160" s="59"/>
      <c r="OG160" s="59"/>
      <c r="OH160" s="59"/>
      <c r="OI160" s="59"/>
      <c r="OJ160" s="59"/>
      <c r="OK160" s="59"/>
      <c r="OL160" s="59"/>
      <c r="OM160" s="59"/>
      <c r="ON160" s="59"/>
      <c r="OO160" s="59"/>
      <c r="OP160" s="59"/>
      <c r="OQ160" s="59"/>
      <c r="OR160" s="59"/>
      <c r="OS160" s="59"/>
      <c r="OT160" s="59"/>
      <c r="OU160" s="59"/>
      <c r="OV160" s="59"/>
      <c r="OW160" s="59"/>
      <c r="OX160" s="59"/>
      <c r="OY160" s="59"/>
      <c r="OZ160" s="59"/>
      <c r="PA160" s="59"/>
      <c r="PB160" s="59"/>
      <c r="PC160" s="59"/>
      <c r="PD160" s="59"/>
      <c r="PE160" s="59"/>
      <c r="PF160" s="59"/>
      <c r="PG160" s="59"/>
      <c r="PH160" s="59"/>
      <c r="PI160" s="59"/>
      <c r="PJ160" s="59"/>
      <c r="PK160" s="59"/>
      <c r="PL160" s="59"/>
      <c r="PM160" s="59"/>
      <c r="PN160" s="59"/>
      <c r="PO160" s="59"/>
      <c r="PP160" s="59"/>
      <c r="PQ160" s="59"/>
      <c r="PR160" s="59"/>
      <c r="PS160" s="59"/>
      <c r="PT160" s="59"/>
      <c r="PU160" s="59"/>
      <c r="PV160" s="59"/>
      <c r="PW160" s="59"/>
      <c r="PX160" s="59"/>
      <c r="PY160" s="59"/>
      <c r="PZ160" s="89"/>
      <c r="QA160" s="59"/>
      <c r="QB160" s="59"/>
      <c r="QC160" s="59"/>
      <c r="QD160" s="59"/>
      <c r="QE160" s="59"/>
      <c r="QF160" s="59"/>
      <c r="QG160" s="59"/>
      <c r="QH160" s="59"/>
      <c r="QI160" s="59"/>
      <c r="QJ160" s="59"/>
      <c r="QK160" s="59"/>
      <c r="QL160" s="59"/>
      <c r="QM160" s="59"/>
      <c r="QN160" s="59"/>
      <c r="QO160" s="59"/>
      <c r="QP160" s="59"/>
      <c r="QQ160" s="59"/>
      <c r="QR160" s="59"/>
      <c r="QS160" s="59"/>
      <c r="QT160" s="59"/>
      <c r="QU160" s="59"/>
      <c r="QV160" s="59"/>
      <c r="QW160" s="59"/>
      <c r="QX160" s="59"/>
      <c r="QY160" s="59"/>
      <c r="QZ160" s="59"/>
      <c r="RA160" s="58"/>
      <c r="RB160" s="107"/>
      <c r="RC160" s="107"/>
      <c r="RD160" s="59"/>
      <c r="RE160" s="59"/>
      <c r="RF160" s="59"/>
      <c r="RG160" s="59"/>
      <c r="RH160" s="59"/>
      <c r="RI160" s="59"/>
      <c r="RJ160" s="59"/>
      <c r="RK160" s="59"/>
      <c r="RL160" s="59"/>
      <c r="RM160" s="59"/>
      <c r="RN160" s="59"/>
      <c r="RO160" s="58"/>
      <c r="RP160" s="58"/>
      <c r="RQ160" s="58"/>
      <c r="RR160" s="59"/>
      <c r="RS160" s="59"/>
      <c r="RT160" s="59"/>
      <c r="RU160" s="59"/>
      <c r="RV160" s="59"/>
      <c r="RW160" s="59"/>
      <c r="RX160" s="59"/>
      <c r="RY160" s="59"/>
      <c r="RZ160" s="59"/>
      <c r="SA160" s="59"/>
      <c r="SB160" s="59"/>
      <c r="SC160" s="59"/>
      <c r="SD160" s="59"/>
      <c r="SE160" s="59"/>
      <c r="SF160" s="59"/>
      <c r="SG160" s="59"/>
      <c r="SH160" s="59"/>
      <c r="SI160" s="59"/>
      <c r="SJ160" s="59"/>
      <c r="SK160" s="89"/>
      <c r="SL160" s="89"/>
      <c r="SM160" s="89"/>
      <c r="SN160" s="89"/>
      <c r="SO160" s="89"/>
      <c r="SP160" s="89"/>
      <c r="SQ160" s="89"/>
      <c r="SR160" s="89"/>
      <c r="SS160" s="89"/>
      <c r="ST160" s="89"/>
      <c r="SU160" s="89"/>
      <c r="SV160" s="89"/>
      <c r="SW160" s="89"/>
      <c r="SX160" s="89"/>
      <c r="SY160" s="89"/>
      <c r="SZ160" s="89"/>
      <c r="TA160" s="89"/>
      <c r="TB160" s="89"/>
      <c r="TC160" s="89"/>
      <c r="TD160" s="89"/>
      <c r="TE160" s="59"/>
      <c r="TF160" s="59"/>
      <c r="TG160" s="59"/>
      <c r="TH160" s="59"/>
      <c r="TI160" s="59"/>
      <c r="TJ160" s="59"/>
      <c r="TK160" s="59"/>
      <c r="TL160" s="59"/>
      <c r="TM160" s="59"/>
      <c r="TN160" s="59"/>
      <c r="TO160" s="59"/>
      <c r="TP160" s="59"/>
      <c r="TQ160" s="59"/>
      <c r="TR160" s="59"/>
      <c r="TS160" s="59"/>
      <c r="TT160" s="59"/>
      <c r="TU160" s="59"/>
      <c r="TV160" s="59"/>
      <c r="TW160" s="59"/>
      <c r="TX160" s="59"/>
      <c r="TY160" s="59"/>
      <c r="TZ160" s="59"/>
      <c r="UA160" s="59"/>
      <c r="UB160" s="59"/>
      <c r="UC160" s="59"/>
      <c r="UD160" s="59"/>
      <c r="UE160" s="59"/>
      <c r="UF160" s="59"/>
      <c r="UG160" s="59"/>
      <c r="UH160" s="59"/>
      <c r="UI160" s="59"/>
      <c r="UJ160" s="59"/>
      <c r="UK160" s="59"/>
      <c r="UL160" s="59"/>
      <c r="UM160" s="86"/>
      <c r="UN160" s="86"/>
      <c r="UO160" s="86"/>
      <c r="UP160" s="86"/>
      <c r="UQ160" s="86"/>
      <c r="UR160" s="86"/>
      <c r="US160" s="86"/>
      <c r="UT160" s="86"/>
      <c r="UU160" s="86"/>
      <c r="UV160" s="86"/>
      <c r="UW160" s="86"/>
      <c r="UX160" s="86"/>
      <c r="UY160" s="86"/>
      <c r="UZ160" s="86"/>
      <c r="VA160" s="86"/>
      <c r="VB160" s="86"/>
      <c r="VC160" s="86"/>
      <c r="VD160" s="86"/>
      <c r="VE160" s="86"/>
      <c r="VF160" s="86"/>
      <c r="VG160" s="86"/>
      <c r="VH160" s="86"/>
      <c r="VI160" s="86"/>
      <c r="VJ160" s="86"/>
      <c r="VK160" s="86"/>
      <c r="VL160" s="86"/>
      <c r="VM160" s="86"/>
      <c r="VN160" s="86"/>
      <c r="VO160" s="86"/>
      <c r="VP160" s="86"/>
      <c r="VQ160" s="86"/>
      <c r="VR160" s="86"/>
      <c r="VS160" s="86"/>
      <c r="VT160" s="86"/>
      <c r="VU160" s="86"/>
      <c r="VV160" s="86"/>
      <c r="VW160" s="86"/>
      <c r="VX160" s="86"/>
      <c r="VY160" s="86"/>
      <c r="VZ160" s="86"/>
      <c r="WA160" s="86"/>
      <c r="WB160" s="86"/>
      <c r="WC160" s="86"/>
      <c r="WD160" s="86"/>
      <c r="WE160" s="86"/>
      <c r="WF160" s="86"/>
      <c r="WG160" s="8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row>
    <row r="161" spans="2:909" x14ac:dyDescent="0.25">
      <c r="B161" s="104"/>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93"/>
      <c r="AA161" s="93"/>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8"/>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c r="HY161" s="59"/>
      <c r="HZ161" s="59"/>
      <c r="IA161" s="59"/>
      <c r="IB161" s="59"/>
      <c r="IC161" s="59"/>
      <c r="ID161" s="59"/>
      <c r="IE161" s="59"/>
      <c r="IF161" s="59"/>
      <c r="IG161" s="59"/>
      <c r="IH161" s="59"/>
      <c r="II161" s="59"/>
      <c r="IJ161" s="59"/>
      <c r="IK161" s="59"/>
      <c r="IL161" s="59"/>
      <c r="IM161" s="59"/>
      <c r="IN161" s="59"/>
      <c r="IO161" s="59"/>
      <c r="IP161" s="59"/>
      <c r="IQ161" s="59"/>
      <c r="IR161" s="59"/>
      <c r="IS161" s="59"/>
      <c r="IT161" s="59"/>
      <c r="IU161" s="59"/>
      <c r="IV161" s="59"/>
      <c r="IW161" s="59"/>
      <c r="IX161" s="59"/>
      <c r="IY161" s="59"/>
      <c r="IZ161" s="59"/>
      <c r="JA161" s="59"/>
      <c r="JB161" s="59"/>
      <c r="JC161" s="59"/>
      <c r="JD161" s="59"/>
      <c r="JE161" s="59"/>
      <c r="JF161" s="59"/>
      <c r="JG161" s="59"/>
      <c r="JH161" s="59"/>
      <c r="JI161" s="59"/>
      <c r="JJ161" s="59"/>
      <c r="JK161" s="59"/>
      <c r="JL161" s="59"/>
      <c r="JM161" s="59"/>
      <c r="JN161" s="59"/>
      <c r="JO161" s="59"/>
      <c r="JP161" s="59"/>
      <c r="JQ161" s="59"/>
      <c r="JR161" s="59"/>
      <c r="JS161" s="59"/>
      <c r="JT161" s="59"/>
      <c r="JU161" s="59"/>
      <c r="JV161" s="59"/>
      <c r="JW161" s="59"/>
      <c r="JX161" s="59"/>
      <c r="JY161" s="59"/>
      <c r="JZ161" s="59"/>
      <c r="KA161" s="59"/>
      <c r="KB161" s="59"/>
      <c r="KC161" s="59"/>
      <c r="KD161" s="59"/>
      <c r="KE161" s="59"/>
      <c r="KF161" s="59"/>
      <c r="KG161" s="59"/>
      <c r="KH161" s="59"/>
      <c r="KI161" s="59"/>
      <c r="KJ161" s="59"/>
      <c r="KK161" s="59"/>
      <c r="KL161" s="59"/>
      <c r="KM161" s="59"/>
      <c r="KN161" s="59"/>
      <c r="KO161" s="59"/>
      <c r="KP161" s="59"/>
      <c r="KQ161" s="59"/>
      <c r="KR161" s="59"/>
      <c r="KS161" s="59"/>
      <c r="KT161" s="59"/>
      <c r="KU161" s="59"/>
      <c r="KV161" s="59"/>
      <c r="KW161" s="59"/>
      <c r="KX161" s="59"/>
      <c r="KY161" s="59"/>
      <c r="KZ161" s="58"/>
      <c r="LA161" s="59"/>
      <c r="LB161" s="59"/>
      <c r="LC161" s="59"/>
      <c r="LD161" s="59"/>
      <c r="LE161" s="59"/>
      <c r="LF161" s="59"/>
      <c r="LG161" s="59"/>
      <c r="LH161" s="59"/>
      <c r="LI161" s="59"/>
      <c r="LJ161" s="59"/>
      <c r="LK161" s="59"/>
      <c r="LL161" s="59"/>
      <c r="LM161" s="59"/>
      <c r="LN161" s="59"/>
      <c r="LO161" s="59"/>
      <c r="LP161" s="59"/>
      <c r="LQ161" s="59"/>
      <c r="LR161" s="59"/>
      <c r="LS161" s="59"/>
      <c r="LT161" s="59"/>
      <c r="LU161" s="59"/>
      <c r="LV161" s="59"/>
      <c r="LW161" s="59"/>
      <c r="LX161" s="59"/>
      <c r="LY161" s="59"/>
      <c r="LZ161" s="59"/>
      <c r="MA161" s="59"/>
      <c r="MB161" s="59"/>
      <c r="MC161" s="59"/>
      <c r="MD161" s="59"/>
      <c r="ME161" s="59"/>
      <c r="MF161" s="59"/>
      <c r="MG161" s="59"/>
      <c r="MH161" s="59"/>
      <c r="MI161" s="59"/>
      <c r="MJ161" s="59"/>
      <c r="MK161" s="59"/>
      <c r="ML161" s="59"/>
      <c r="MM161" s="59"/>
      <c r="MN161" s="59"/>
      <c r="MO161" s="59"/>
      <c r="MP161" s="59"/>
      <c r="MQ161" s="59"/>
      <c r="MR161" s="59"/>
      <c r="MS161" s="59"/>
      <c r="MT161" s="59"/>
      <c r="MU161" s="59"/>
      <c r="MV161" s="59"/>
      <c r="MW161" s="59"/>
      <c r="MX161" s="59"/>
      <c r="MY161" s="59"/>
      <c r="MZ161" s="59"/>
      <c r="NA161" s="59"/>
      <c r="NB161" s="59"/>
      <c r="NC161" s="59"/>
      <c r="ND161" s="59"/>
      <c r="NE161" s="59"/>
      <c r="NF161" s="59"/>
      <c r="NG161" s="59"/>
      <c r="NH161" s="59"/>
      <c r="NI161" s="59"/>
      <c r="NJ161" s="59"/>
      <c r="NK161" s="59"/>
      <c r="NL161" s="59"/>
      <c r="NM161" s="59"/>
      <c r="NN161" s="59"/>
      <c r="NO161" s="59"/>
      <c r="NP161" s="59"/>
      <c r="NQ161" s="59"/>
      <c r="NR161" s="59"/>
      <c r="NS161" s="59"/>
      <c r="NT161" s="59"/>
      <c r="NU161" s="59"/>
      <c r="NV161" s="59"/>
      <c r="NW161" s="59"/>
      <c r="NX161" s="59"/>
      <c r="NY161" s="59"/>
      <c r="NZ161" s="59"/>
      <c r="OA161" s="59"/>
      <c r="OB161" s="59"/>
      <c r="OC161" s="59"/>
      <c r="OD161" s="59"/>
      <c r="OE161" s="59"/>
      <c r="OF161" s="59"/>
      <c r="OG161" s="59"/>
      <c r="OH161" s="59"/>
      <c r="OI161" s="59"/>
      <c r="OJ161" s="59"/>
      <c r="OK161" s="59"/>
      <c r="OL161" s="59"/>
      <c r="OM161" s="59"/>
      <c r="ON161" s="59"/>
      <c r="OO161" s="59"/>
      <c r="OP161" s="59"/>
      <c r="OQ161" s="59"/>
      <c r="OR161" s="59"/>
      <c r="OS161" s="59"/>
      <c r="OT161" s="59"/>
      <c r="OU161" s="59"/>
      <c r="OV161" s="59"/>
      <c r="OW161" s="59"/>
      <c r="OX161" s="59"/>
      <c r="OY161" s="59"/>
      <c r="OZ161" s="59"/>
      <c r="PA161" s="59"/>
      <c r="PB161" s="59"/>
      <c r="PC161" s="59"/>
      <c r="PD161" s="59"/>
      <c r="PE161" s="59"/>
      <c r="PF161" s="59"/>
      <c r="PG161" s="59"/>
      <c r="PH161" s="59"/>
      <c r="PI161" s="59"/>
      <c r="PJ161" s="59"/>
      <c r="PK161" s="59"/>
      <c r="PL161" s="59"/>
      <c r="PM161" s="59"/>
      <c r="PN161" s="59"/>
      <c r="PO161" s="59"/>
      <c r="PP161" s="59"/>
      <c r="PQ161" s="59"/>
      <c r="PR161" s="59"/>
      <c r="PS161" s="59"/>
      <c r="PT161" s="59"/>
      <c r="PU161" s="59"/>
      <c r="PV161" s="59"/>
      <c r="PW161" s="59"/>
      <c r="PX161" s="59"/>
      <c r="PY161" s="59"/>
      <c r="PZ161" s="59"/>
      <c r="QA161" s="59"/>
      <c r="QB161" s="59"/>
      <c r="QC161" s="59"/>
      <c r="QD161" s="59"/>
      <c r="QE161" s="59"/>
      <c r="QF161" s="59"/>
      <c r="QG161" s="59"/>
      <c r="QH161" s="59"/>
      <c r="QI161" s="59"/>
      <c r="QJ161" s="59"/>
      <c r="QK161" s="59"/>
      <c r="QL161" s="59"/>
      <c r="QM161" s="59"/>
      <c r="QN161" s="59"/>
      <c r="QO161" s="59"/>
      <c r="QP161" s="59"/>
      <c r="QQ161" s="59"/>
      <c r="QR161" s="59"/>
      <c r="QS161" s="59"/>
      <c r="QT161" s="59"/>
      <c r="QU161" s="59"/>
      <c r="QV161" s="59"/>
      <c r="QW161" s="59"/>
      <c r="QX161" s="59"/>
      <c r="QY161" s="59"/>
      <c r="QZ161" s="59"/>
      <c r="RA161" s="59"/>
      <c r="RB161" s="107"/>
      <c r="RC161" s="107"/>
      <c r="RD161" s="59"/>
      <c r="RE161" s="59"/>
      <c r="RF161" s="59"/>
      <c r="RG161" s="59"/>
      <c r="RH161" s="59"/>
      <c r="RI161" s="59"/>
      <c r="RJ161" s="59"/>
      <c r="RK161" s="59"/>
      <c r="RL161" s="59"/>
      <c r="RM161" s="59"/>
      <c r="RN161" s="59"/>
      <c r="RO161" s="59"/>
      <c r="RP161" s="59"/>
      <c r="RQ161" s="59"/>
      <c r="RR161" s="59"/>
      <c r="RS161" s="59"/>
      <c r="RT161" s="59"/>
      <c r="RU161" s="59"/>
      <c r="RV161" s="59"/>
      <c r="RW161" s="59"/>
      <c r="RX161" s="59"/>
      <c r="RY161" s="59"/>
      <c r="RZ161" s="59"/>
      <c r="SA161" s="59"/>
      <c r="SB161" s="59"/>
      <c r="SC161" s="59"/>
      <c r="SD161" s="59"/>
      <c r="SE161" s="59"/>
      <c r="SF161" s="59"/>
      <c r="SG161" s="59"/>
      <c r="SH161" s="59"/>
      <c r="SI161" s="59"/>
      <c r="SJ161" s="59"/>
      <c r="SK161" s="59"/>
      <c r="SL161" s="59"/>
      <c r="SM161" s="59"/>
      <c r="SN161" s="59"/>
      <c r="SO161" s="59"/>
      <c r="SP161" s="59"/>
      <c r="SQ161" s="59"/>
      <c r="SR161" s="59"/>
      <c r="SS161" s="59"/>
      <c r="ST161" s="59"/>
      <c r="SU161" s="58"/>
      <c r="SV161" s="58"/>
      <c r="SW161" s="58"/>
      <c r="SX161" s="58"/>
      <c r="SY161" s="58"/>
      <c r="SZ161" s="58"/>
      <c r="TA161" s="58"/>
      <c r="TB161" s="58"/>
      <c r="TC161" s="58"/>
      <c r="TD161" s="58"/>
      <c r="TE161" s="59"/>
      <c r="TF161" s="59"/>
      <c r="TG161" s="59"/>
      <c r="TH161" s="59"/>
      <c r="TI161" s="59"/>
      <c r="TJ161" s="59"/>
      <c r="TK161" s="59"/>
      <c r="TL161" s="59"/>
      <c r="TM161" s="59"/>
      <c r="TN161" s="59"/>
      <c r="TO161" s="59"/>
      <c r="TP161" s="59"/>
      <c r="TQ161" s="59"/>
      <c r="TR161" s="59"/>
      <c r="TS161" s="59"/>
      <c r="TT161" s="59"/>
      <c r="TU161" s="59"/>
      <c r="TV161" s="59"/>
      <c r="TW161" s="59"/>
      <c r="TX161" s="59"/>
      <c r="TY161" s="59"/>
      <c r="TZ161" s="59"/>
      <c r="UA161" s="59"/>
      <c r="UB161" s="59"/>
      <c r="UC161" s="59"/>
      <c r="UD161" s="59"/>
      <c r="UE161" s="59"/>
      <c r="UF161" s="59"/>
      <c r="UG161" s="59"/>
      <c r="UH161" s="59"/>
      <c r="UI161" s="59"/>
      <c r="UJ161" s="59"/>
      <c r="UK161" s="59"/>
      <c r="UL161" s="59"/>
      <c r="UM161" s="86"/>
      <c r="UN161" s="86"/>
      <c r="UO161" s="86"/>
      <c r="UP161" s="86"/>
      <c r="UQ161" s="86"/>
      <c r="UR161" s="86"/>
      <c r="US161" s="86"/>
      <c r="UT161" s="86"/>
      <c r="UU161" s="86"/>
      <c r="UV161" s="86"/>
      <c r="UW161" s="86"/>
      <c r="UX161" s="86"/>
      <c r="UY161" s="86"/>
      <c r="UZ161" s="86"/>
      <c r="VA161" s="86"/>
      <c r="VB161" s="86"/>
      <c r="VC161" s="86"/>
      <c r="VD161" s="86"/>
      <c r="VE161" s="86"/>
      <c r="VF161" s="86"/>
      <c r="VG161" s="86"/>
      <c r="VH161" s="86"/>
      <c r="VI161" s="86"/>
      <c r="VJ161" s="86"/>
      <c r="VK161" s="86"/>
      <c r="VL161" s="86"/>
      <c r="VM161" s="86"/>
      <c r="VN161" s="86"/>
      <c r="VO161" s="86"/>
      <c r="VP161" s="86"/>
      <c r="VQ161" s="86"/>
      <c r="VR161" s="86"/>
      <c r="VS161" s="86"/>
      <c r="VT161" s="86"/>
      <c r="VU161" s="86"/>
      <c r="VV161" s="86"/>
      <c r="VW161" s="86"/>
      <c r="VX161" s="86"/>
      <c r="VY161" s="86"/>
      <c r="VZ161" s="86"/>
      <c r="WA161" s="86"/>
      <c r="WB161" s="86"/>
      <c r="WC161" s="86"/>
      <c r="WD161" s="86"/>
      <c r="WE161" s="86"/>
      <c r="WF161" s="86"/>
      <c r="WG161" s="8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row>
    <row r="162" spans="2:909" x14ac:dyDescent="0.25">
      <c r="B162" s="104"/>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93"/>
      <c r="AA162" s="93"/>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8"/>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c r="HY162" s="59"/>
      <c r="HZ162" s="59"/>
      <c r="IA162" s="59"/>
      <c r="IB162" s="59"/>
      <c r="IC162" s="59"/>
      <c r="ID162" s="59"/>
      <c r="IE162" s="59"/>
      <c r="IF162" s="59"/>
      <c r="IG162" s="59"/>
      <c r="IH162" s="59"/>
      <c r="II162" s="59"/>
      <c r="IJ162" s="59"/>
      <c r="IK162" s="59"/>
      <c r="IL162" s="59"/>
      <c r="IM162" s="59"/>
      <c r="IN162" s="59"/>
      <c r="IO162" s="59"/>
      <c r="IP162" s="59"/>
      <c r="IQ162" s="59"/>
      <c r="IR162" s="59"/>
      <c r="IS162" s="59"/>
      <c r="IT162" s="59"/>
      <c r="IU162" s="59"/>
      <c r="IV162" s="59"/>
      <c r="IW162" s="59"/>
      <c r="IX162" s="59"/>
      <c r="IY162" s="59"/>
      <c r="IZ162" s="59"/>
      <c r="JA162" s="59"/>
      <c r="JB162" s="59"/>
      <c r="JC162" s="59"/>
      <c r="JD162" s="59"/>
      <c r="JE162" s="59"/>
      <c r="JF162" s="59"/>
      <c r="JG162" s="59"/>
      <c r="JH162" s="59"/>
      <c r="JI162" s="59"/>
      <c r="JJ162" s="59"/>
      <c r="JK162" s="59"/>
      <c r="JL162" s="59"/>
      <c r="JM162" s="59"/>
      <c r="JN162" s="59"/>
      <c r="JO162" s="59"/>
      <c r="JP162" s="59"/>
      <c r="JQ162" s="59"/>
      <c r="JR162" s="59"/>
      <c r="JS162" s="59"/>
      <c r="JT162" s="59"/>
      <c r="JU162" s="59"/>
      <c r="JV162" s="59"/>
      <c r="JW162" s="59"/>
      <c r="JX162" s="59"/>
      <c r="JY162" s="59"/>
      <c r="JZ162" s="59"/>
      <c r="KA162" s="59"/>
      <c r="KB162" s="59"/>
      <c r="KC162" s="59"/>
      <c r="KD162" s="59"/>
      <c r="KE162" s="59"/>
      <c r="KF162" s="59"/>
      <c r="KG162" s="59"/>
      <c r="KH162" s="59"/>
      <c r="KI162" s="59"/>
      <c r="KJ162" s="59"/>
      <c r="KK162" s="59"/>
      <c r="KL162" s="59"/>
      <c r="KM162" s="59"/>
      <c r="KN162" s="59"/>
      <c r="KO162" s="59"/>
      <c r="KP162" s="59"/>
      <c r="KQ162" s="59"/>
      <c r="KR162" s="59"/>
      <c r="KS162" s="59"/>
      <c r="KT162" s="59"/>
      <c r="KU162" s="59"/>
      <c r="KV162" s="59"/>
      <c r="KW162" s="59"/>
      <c r="KX162" s="59"/>
      <c r="KY162" s="59"/>
      <c r="KZ162" s="59"/>
      <c r="LA162" s="59"/>
      <c r="LB162" s="59"/>
      <c r="LC162" s="59"/>
      <c r="LD162" s="59"/>
      <c r="LE162" s="59"/>
      <c r="LF162" s="59"/>
      <c r="LG162" s="59"/>
      <c r="LH162" s="59"/>
      <c r="LI162" s="59"/>
      <c r="LJ162" s="59"/>
      <c r="LK162" s="59"/>
      <c r="LL162" s="59"/>
      <c r="LM162" s="59"/>
      <c r="LN162" s="59"/>
      <c r="LO162" s="59"/>
      <c r="LP162" s="59"/>
      <c r="LQ162" s="59"/>
      <c r="LR162" s="59"/>
      <c r="LS162" s="59"/>
      <c r="LT162" s="59"/>
      <c r="LU162" s="59"/>
      <c r="LV162" s="59"/>
      <c r="LW162" s="59"/>
      <c r="LX162" s="59"/>
      <c r="LY162" s="59"/>
      <c r="LZ162" s="59"/>
      <c r="MA162" s="59"/>
      <c r="MB162" s="59"/>
      <c r="MC162" s="59"/>
      <c r="MD162" s="59"/>
      <c r="ME162" s="59"/>
      <c r="MF162" s="59"/>
      <c r="MG162" s="59"/>
      <c r="MH162" s="59"/>
      <c r="MI162" s="59"/>
      <c r="MJ162" s="59"/>
      <c r="MK162" s="59"/>
      <c r="ML162" s="59"/>
      <c r="MM162" s="59"/>
      <c r="MN162" s="59"/>
      <c r="MO162" s="59"/>
      <c r="MP162" s="59"/>
      <c r="MQ162" s="59"/>
      <c r="MR162" s="59"/>
      <c r="MS162" s="59"/>
      <c r="MT162" s="59"/>
      <c r="MU162" s="59"/>
      <c r="MV162" s="59"/>
      <c r="MW162" s="59"/>
      <c r="MX162" s="59"/>
      <c r="MY162" s="59"/>
      <c r="MZ162" s="59"/>
      <c r="NA162" s="59"/>
      <c r="NB162" s="59"/>
      <c r="NC162" s="59"/>
      <c r="ND162" s="59"/>
      <c r="NE162" s="59"/>
      <c r="NF162" s="59"/>
      <c r="NG162" s="59"/>
      <c r="NH162" s="59"/>
      <c r="NI162" s="59"/>
      <c r="NJ162" s="59"/>
      <c r="NK162" s="59"/>
      <c r="NL162" s="59"/>
      <c r="NM162" s="59"/>
      <c r="NN162" s="59"/>
      <c r="NO162" s="59"/>
      <c r="NP162" s="59"/>
      <c r="NQ162" s="59"/>
      <c r="NR162" s="59"/>
      <c r="NS162" s="59"/>
      <c r="NT162" s="59"/>
      <c r="NU162" s="59"/>
      <c r="NV162" s="59"/>
      <c r="NW162" s="59"/>
      <c r="NX162" s="59"/>
      <c r="NY162" s="59"/>
      <c r="NZ162" s="59"/>
      <c r="OA162" s="59"/>
      <c r="OB162" s="59"/>
      <c r="OC162" s="59"/>
      <c r="OD162" s="59"/>
      <c r="OE162" s="59"/>
      <c r="OF162" s="59"/>
      <c r="OG162" s="59"/>
      <c r="OH162" s="59"/>
      <c r="OI162" s="59"/>
      <c r="OJ162" s="59"/>
      <c r="OK162" s="59"/>
      <c r="OL162" s="59"/>
      <c r="OM162" s="59"/>
      <c r="ON162" s="59"/>
      <c r="OO162" s="59"/>
      <c r="OP162" s="59"/>
      <c r="OQ162" s="59"/>
      <c r="OR162" s="59"/>
      <c r="OS162" s="59"/>
      <c r="OT162" s="59"/>
      <c r="OU162" s="59"/>
      <c r="OV162" s="59"/>
      <c r="OW162" s="59"/>
      <c r="OX162" s="59"/>
      <c r="OY162" s="59"/>
      <c r="OZ162" s="59"/>
      <c r="PA162" s="59"/>
      <c r="PB162" s="59"/>
      <c r="PC162" s="59"/>
      <c r="PD162" s="59"/>
      <c r="PE162" s="59"/>
      <c r="PF162" s="59"/>
      <c r="PG162" s="59"/>
      <c r="PH162" s="59"/>
      <c r="PI162" s="59"/>
      <c r="PJ162" s="59"/>
      <c r="PK162" s="59"/>
      <c r="PL162" s="59"/>
      <c r="PM162" s="59"/>
      <c r="PN162" s="59"/>
      <c r="PO162" s="59"/>
      <c r="PP162" s="59"/>
      <c r="PQ162" s="59"/>
      <c r="PR162" s="59"/>
      <c r="PS162" s="59"/>
      <c r="PT162" s="59"/>
      <c r="PU162" s="59"/>
      <c r="PV162" s="59"/>
      <c r="PW162" s="59"/>
      <c r="PX162" s="59"/>
      <c r="PY162" s="59"/>
      <c r="PZ162" s="59"/>
      <c r="QA162" s="59"/>
      <c r="QB162" s="59"/>
      <c r="QC162" s="59"/>
      <c r="QD162" s="59"/>
      <c r="QE162" s="59"/>
      <c r="QF162" s="59"/>
      <c r="QG162" s="59"/>
      <c r="QH162" s="59"/>
      <c r="QI162" s="59"/>
      <c r="QJ162" s="59"/>
      <c r="QK162" s="59"/>
      <c r="QL162" s="59"/>
      <c r="QM162" s="59"/>
      <c r="QN162" s="59"/>
      <c r="QO162" s="59"/>
      <c r="QP162" s="59"/>
      <c r="QQ162" s="59"/>
      <c r="QR162" s="59"/>
      <c r="QS162" s="59"/>
      <c r="QT162" s="59"/>
      <c r="QU162" s="59"/>
      <c r="QV162" s="59"/>
      <c r="QW162" s="59"/>
      <c r="QX162" s="59"/>
      <c r="QY162" s="59"/>
      <c r="QZ162" s="59"/>
      <c r="RA162" s="59"/>
      <c r="RB162" s="107"/>
      <c r="RC162" s="107"/>
      <c r="RD162" s="59"/>
      <c r="RE162" s="59"/>
      <c r="RF162" s="59"/>
      <c r="RG162" s="59"/>
      <c r="RH162" s="59"/>
      <c r="RI162" s="59"/>
      <c r="RJ162" s="59"/>
      <c r="RK162" s="59"/>
      <c r="RL162" s="59"/>
      <c r="RM162" s="59"/>
      <c r="RN162" s="59"/>
      <c r="RO162" s="59"/>
      <c r="RP162" s="59"/>
      <c r="RQ162" s="59"/>
      <c r="RR162" s="59"/>
      <c r="RS162" s="59"/>
      <c r="RT162" s="59"/>
      <c r="RU162" s="59"/>
      <c r="RV162" s="59"/>
      <c r="RW162" s="59"/>
      <c r="RX162" s="59"/>
      <c r="RY162" s="59"/>
      <c r="RZ162" s="59"/>
      <c r="SA162" s="59"/>
      <c r="SB162" s="59"/>
      <c r="SC162" s="59"/>
      <c r="SD162" s="59"/>
      <c r="SE162" s="59"/>
      <c r="SF162" s="59"/>
      <c r="SG162" s="59"/>
      <c r="SH162" s="59"/>
      <c r="SI162" s="59"/>
      <c r="SJ162" s="59"/>
      <c r="SK162" s="59"/>
      <c r="SL162" s="59"/>
      <c r="SM162" s="59"/>
      <c r="SN162" s="59"/>
      <c r="SO162" s="59"/>
      <c r="SP162" s="59"/>
      <c r="SQ162" s="59"/>
      <c r="SR162" s="59"/>
      <c r="SS162" s="59"/>
      <c r="ST162" s="59"/>
      <c r="SU162" s="59"/>
      <c r="SV162" s="59"/>
      <c r="SW162" s="59"/>
      <c r="SX162" s="59"/>
      <c r="SY162" s="59"/>
      <c r="SZ162" s="59"/>
      <c r="TA162" s="59"/>
      <c r="TB162" s="59"/>
      <c r="TC162" s="59"/>
      <c r="TD162" s="59"/>
      <c r="TE162" s="59"/>
      <c r="TF162" s="59"/>
      <c r="TG162" s="59"/>
      <c r="TH162" s="59"/>
      <c r="TI162" s="59"/>
      <c r="TJ162" s="59"/>
      <c r="TK162" s="59"/>
      <c r="TL162" s="59"/>
      <c r="TM162" s="59"/>
      <c r="TN162" s="59"/>
      <c r="TO162" s="59"/>
      <c r="TP162" s="59"/>
      <c r="TQ162" s="59"/>
      <c r="TR162" s="59"/>
      <c r="TS162" s="59"/>
      <c r="TT162" s="59"/>
      <c r="TU162" s="59"/>
      <c r="TV162" s="59"/>
      <c r="TW162" s="59"/>
      <c r="TX162" s="59"/>
      <c r="TY162" s="59"/>
      <c r="TZ162" s="59"/>
      <c r="UA162" s="59"/>
      <c r="UB162" s="59"/>
      <c r="UC162" s="59"/>
      <c r="UD162" s="59"/>
      <c r="UE162" s="59"/>
      <c r="UF162" s="59"/>
      <c r="UG162" s="59"/>
      <c r="UH162" s="59"/>
      <c r="UI162" s="59"/>
      <c r="UJ162" s="59"/>
      <c r="UK162" s="59"/>
      <c r="UL162" s="59"/>
      <c r="UM162" s="86"/>
      <c r="UN162" s="86"/>
      <c r="UO162" s="86"/>
      <c r="UP162" s="86"/>
      <c r="UQ162" s="86"/>
      <c r="UR162" s="86"/>
      <c r="US162" s="86"/>
      <c r="UT162" s="86"/>
      <c r="UU162" s="86"/>
      <c r="UV162" s="86"/>
      <c r="UW162" s="86"/>
      <c r="UX162" s="86"/>
      <c r="UY162" s="86"/>
      <c r="UZ162" s="86"/>
      <c r="VA162" s="86"/>
      <c r="VB162" s="86"/>
      <c r="VC162" s="86"/>
      <c r="VD162" s="86"/>
      <c r="VE162" s="86"/>
      <c r="VF162" s="86"/>
      <c r="VG162" s="86"/>
      <c r="VH162" s="86"/>
      <c r="VI162" s="86"/>
      <c r="VJ162" s="86"/>
      <c r="VK162" s="86"/>
      <c r="VL162" s="86"/>
      <c r="VM162" s="86"/>
      <c r="VN162" s="86"/>
      <c r="VO162" s="86"/>
      <c r="VP162" s="86"/>
      <c r="VQ162" s="86"/>
      <c r="VR162" s="86"/>
      <c r="VS162" s="86"/>
      <c r="VT162" s="86"/>
      <c r="VU162" s="86"/>
      <c r="VV162" s="86"/>
      <c r="VW162" s="86"/>
      <c r="VX162" s="86"/>
      <c r="VY162" s="86"/>
      <c r="VZ162" s="86"/>
      <c r="WA162" s="86"/>
      <c r="WB162" s="86"/>
      <c r="WC162" s="86"/>
      <c r="WD162" s="86"/>
      <c r="WE162" s="86"/>
      <c r="WF162" s="86"/>
      <c r="WG162" s="8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row>
    <row r="163" spans="2:909" x14ac:dyDescent="0.25">
      <c r="B163" s="104"/>
      <c r="C163" s="59"/>
      <c r="D163" s="59"/>
      <c r="E163" s="59"/>
      <c r="F163" s="59"/>
      <c r="G163" s="59"/>
      <c r="H163" s="59"/>
      <c r="I163" s="59"/>
      <c r="J163" s="59"/>
      <c r="K163" s="59"/>
      <c r="L163" s="59"/>
      <c r="M163" s="59"/>
      <c r="N163" s="59"/>
      <c r="O163" s="59"/>
      <c r="P163" s="59"/>
      <c r="Q163" s="89"/>
      <c r="R163" s="59"/>
      <c r="S163" s="59"/>
      <c r="T163" s="59"/>
      <c r="U163" s="59"/>
      <c r="V163" s="59"/>
      <c r="W163" s="59"/>
      <c r="X163" s="59"/>
      <c r="Y163" s="59"/>
      <c r="Z163" s="93"/>
      <c r="AA163" s="93"/>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c r="HY163" s="59"/>
      <c r="HZ163" s="59"/>
      <c r="IA163" s="59"/>
      <c r="IB163" s="59"/>
      <c r="IC163" s="59"/>
      <c r="ID163" s="59"/>
      <c r="IE163" s="59"/>
      <c r="IF163" s="59"/>
      <c r="IG163" s="59"/>
      <c r="IH163" s="59"/>
      <c r="II163" s="59"/>
      <c r="IJ163" s="59"/>
      <c r="IK163" s="59"/>
      <c r="IL163" s="59"/>
      <c r="IM163" s="59"/>
      <c r="IN163" s="59"/>
      <c r="IO163" s="59"/>
      <c r="IP163" s="59"/>
      <c r="IQ163" s="59"/>
      <c r="IR163" s="59"/>
      <c r="IS163" s="59"/>
      <c r="IT163" s="59"/>
      <c r="IU163" s="59"/>
      <c r="IV163" s="59"/>
      <c r="IW163" s="59"/>
      <c r="IX163" s="59"/>
      <c r="IY163" s="59"/>
      <c r="IZ163" s="59"/>
      <c r="JA163" s="59"/>
      <c r="JB163" s="59"/>
      <c r="JC163" s="59"/>
      <c r="JD163" s="59"/>
      <c r="JE163" s="59"/>
      <c r="JF163" s="59"/>
      <c r="JG163" s="59"/>
      <c r="JH163" s="59"/>
      <c r="JI163" s="59"/>
      <c r="JJ163" s="59"/>
      <c r="JK163" s="59"/>
      <c r="JL163" s="59"/>
      <c r="JM163" s="59"/>
      <c r="JN163" s="59"/>
      <c r="JO163" s="59"/>
      <c r="JP163" s="59"/>
      <c r="JQ163" s="59"/>
      <c r="JR163" s="59"/>
      <c r="JS163" s="59"/>
      <c r="JT163" s="59"/>
      <c r="JU163" s="59"/>
      <c r="JV163" s="59"/>
      <c r="JW163" s="59"/>
      <c r="JX163" s="59"/>
      <c r="JY163" s="59"/>
      <c r="JZ163" s="59"/>
      <c r="KA163" s="59"/>
      <c r="KB163" s="59"/>
      <c r="KC163" s="59"/>
      <c r="KD163" s="59"/>
      <c r="KE163" s="59"/>
      <c r="KF163" s="59"/>
      <c r="KG163" s="59"/>
      <c r="KH163" s="59"/>
      <c r="KI163" s="59"/>
      <c r="KJ163" s="59"/>
      <c r="KK163" s="59"/>
      <c r="KL163" s="59"/>
      <c r="KM163" s="59"/>
      <c r="KN163" s="59"/>
      <c r="KO163" s="59"/>
      <c r="KP163" s="59"/>
      <c r="KQ163" s="59"/>
      <c r="KR163" s="59"/>
      <c r="KS163" s="59"/>
      <c r="KT163" s="59"/>
      <c r="KU163" s="59"/>
      <c r="KV163" s="59"/>
      <c r="KW163" s="59"/>
      <c r="KX163" s="59"/>
      <c r="KY163" s="59"/>
      <c r="KZ163" s="59"/>
      <c r="LA163" s="59"/>
      <c r="LB163" s="59"/>
      <c r="LC163" s="59"/>
      <c r="LD163" s="59"/>
      <c r="LE163" s="59"/>
      <c r="LF163" s="59"/>
      <c r="LG163" s="59"/>
      <c r="LH163" s="59"/>
      <c r="LI163" s="59"/>
      <c r="LJ163" s="59"/>
      <c r="LK163" s="59"/>
      <c r="LL163" s="59"/>
      <c r="LM163" s="59"/>
      <c r="LN163" s="59"/>
      <c r="LO163" s="59"/>
      <c r="LP163" s="59"/>
      <c r="LQ163" s="59"/>
      <c r="LR163" s="59"/>
      <c r="LS163" s="59"/>
      <c r="LT163" s="59"/>
      <c r="LU163" s="59"/>
      <c r="LV163" s="59"/>
      <c r="LW163" s="59"/>
      <c r="LX163" s="59"/>
      <c r="LY163" s="59"/>
      <c r="LZ163" s="59"/>
      <c r="MA163" s="59"/>
      <c r="MB163" s="59"/>
      <c r="MC163" s="59"/>
      <c r="MD163" s="59"/>
      <c r="ME163" s="59"/>
      <c r="MF163" s="59"/>
      <c r="MG163" s="59"/>
      <c r="MH163" s="59"/>
      <c r="MI163" s="59"/>
      <c r="MJ163" s="59"/>
      <c r="MK163" s="59"/>
      <c r="ML163" s="59"/>
      <c r="MM163" s="59"/>
      <c r="MN163" s="59"/>
      <c r="MO163" s="59"/>
      <c r="MP163" s="59"/>
      <c r="MQ163" s="59"/>
      <c r="MR163" s="59"/>
      <c r="MS163" s="59"/>
      <c r="MT163" s="59"/>
      <c r="MU163" s="59"/>
      <c r="MV163" s="59"/>
      <c r="MW163" s="59"/>
      <c r="MX163" s="59"/>
      <c r="MY163" s="59"/>
      <c r="MZ163" s="59"/>
      <c r="NA163" s="59"/>
      <c r="NB163" s="59"/>
      <c r="NC163" s="59"/>
      <c r="ND163" s="59"/>
      <c r="NE163" s="59"/>
      <c r="NF163" s="59"/>
      <c r="NG163" s="59"/>
      <c r="NH163" s="59"/>
      <c r="NI163" s="59"/>
      <c r="NJ163" s="59"/>
      <c r="NK163" s="59"/>
      <c r="NL163" s="59"/>
      <c r="NM163" s="59"/>
      <c r="NN163" s="59"/>
      <c r="NO163" s="59"/>
      <c r="NP163" s="59"/>
      <c r="NQ163" s="59"/>
      <c r="NR163" s="59"/>
      <c r="NS163" s="59"/>
      <c r="NT163" s="59"/>
      <c r="NU163" s="59"/>
      <c r="NV163" s="59"/>
      <c r="NW163" s="59"/>
      <c r="NX163" s="59"/>
      <c r="NY163" s="59"/>
      <c r="NZ163" s="59"/>
      <c r="OA163" s="59"/>
      <c r="OB163" s="59"/>
      <c r="OC163" s="59"/>
      <c r="OD163" s="59"/>
      <c r="OE163" s="59"/>
      <c r="OF163" s="59"/>
      <c r="OG163" s="59"/>
      <c r="OH163" s="59"/>
      <c r="OI163" s="59"/>
      <c r="OJ163" s="59"/>
      <c r="OK163" s="59"/>
      <c r="OL163" s="59"/>
      <c r="OM163" s="59"/>
      <c r="ON163" s="59"/>
      <c r="OO163" s="59"/>
      <c r="OP163" s="59"/>
      <c r="OQ163" s="59"/>
      <c r="OR163" s="59"/>
      <c r="OS163" s="59"/>
      <c r="OT163" s="59"/>
      <c r="OU163" s="59"/>
      <c r="OV163" s="59"/>
      <c r="OW163" s="59"/>
      <c r="OX163" s="59"/>
      <c r="OY163" s="59"/>
      <c r="OZ163" s="59"/>
      <c r="PA163" s="59"/>
      <c r="PB163" s="59"/>
      <c r="PC163" s="59"/>
      <c r="PD163" s="59"/>
      <c r="PE163" s="59"/>
      <c r="PF163" s="59"/>
      <c r="PG163" s="59"/>
      <c r="PH163" s="59"/>
      <c r="PI163" s="59"/>
      <c r="PJ163" s="59"/>
      <c r="PK163" s="59"/>
      <c r="PL163" s="59"/>
      <c r="PM163" s="59"/>
      <c r="PN163" s="59"/>
      <c r="PO163" s="59"/>
      <c r="PP163" s="59"/>
      <c r="PQ163" s="59"/>
      <c r="PR163" s="59"/>
      <c r="PS163" s="59"/>
      <c r="PT163" s="59"/>
      <c r="PU163" s="59"/>
      <c r="PV163" s="59"/>
      <c r="PW163" s="59"/>
      <c r="PX163" s="59"/>
      <c r="PY163" s="59"/>
      <c r="PZ163" s="59"/>
      <c r="QA163" s="59"/>
      <c r="QB163" s="59"/>
      <c r="QC163" s="59"/>
      <c r="QD163" s="59"/>
      <c r="QE163" s="59"/>
      <c r="QF163" s="59"/>
      <c r="QG163" s="59"/>
      <c r="QH163" s="59"/>
      <c r="QI163" s="59"/>
      <c r="QJ163" s="59"/>
      <c r="QK163" s="59"/>
      <c r="QL163" s="59"/>
      <c r="QM163" s="59"/>
      <c r="QN163" s="59"/>
      <c r="QO163" s="59"/>
      <c r="QP163" s="59"/>
      <c r="QQ163" s="59"/>
      <c r="QR163" s="59"/>
      <c r="QS163" s="59"/>
      <c r="QT163" s="59"/>
      <c r="QU163" s="59"/>
      <c r="QV163" s="59"/>
      <c r="QW163" s="59"/>
      <c r="QX163" s="59"/>
      <c r="QY163" s="59"/>
      <c r="QZ163" s="59"/>
      <c r="RA163" s="59"/>
      <c r="RB163" s="107"/>
      <c r="RC163" s="107"/>
      <c r="RD163" s="59"/>
      <c r="RE163" s="59"/>
      <c r="RF163" s="59"/>
      <c r="RG163" s="59"/>
      <c r="RH163" s="59"/>
      <c r="RI163" s="59"/>
      <c r="RJ163" s="59"/>
      <c r="RK163" s="59"/>
      <c r="RL163" s="59"/>
      <c r="RM163" s="59"/>
      <c r="RN163" s="59"/>
      <c r="RO163" s="59"/>
      <c r="RP163" s="59"/>
      <c r="RQ163" s="59"/>
      <c r="RR163" s="59"/>
      <c r="RS163" s="59"/>
      <c r="RT163" s="59"/>
      <c r="RU163" s="59"/>
      <c r="RV163" s="59"/>
      <c r="RW163" s="59"/>
      <c r="RX163" s="59"/>
      <c r="RY163" s="59"/>
      <c r="RZ163" s="59"/>
      <c r="SA163" s="59"/>
      <c r="SB163" s="59"/>
      <c r="SC163" s="59"/>
      <c r="SD163" s="59"/>
      <c r="SE163" s="59"/>
      <c r="SF163" s="59"/>
      <c r="SG163" s="59"/>
      <c r="SH163" s="59"/>
      <c r="SI163" s="59"/>
      <c r="SJ163" s="59"/>
      <c r="SK163" s="59"/>
      <c r="SL163" s="59"/>
      <c r="SM163" s="59"/>
      <c r="SN163" s="59"/>
      <c r="SO163" s="59"/>
      <c r="SP163" s="59"/>
      <c r="SQ163" s="59"/>
      <c r="SR163" s="59"/>
      <c r="SS163" s="59"/>
      <c r="ST163" s="59"/>
      <c r="SU163" s="89"/>
      <c r="SV163" s="59"/>
      <c r="SW163" s="89"/>
      <c r="SX163" s="89"/>
      <c r="SY163" s="89"/>
      <c r="SZ163" s="89"/>
      <c r="TA163" s="59"/>
      <c r="TB163" s="59"/>
      <c r="TC163" s="59"/>
      <c r="TD163" s="59"/>
      <c r="TE163" s="59"/>
      <c r="TF163" s="59"/>
      <c r="TG163" s="59"/>
      <c r="TH163" s="59"/>
      <c r="TI163" s="59"/>
      <c r="TJ163" s="59"/>
      <c r="TK163" s="59"/>
      <c r="TL163" s="59"/>
      <c r="TM163" s="59"/>
      <c r="TN163" s="59"/>
      <c r="TO163" s="59"/>
      <c r="TP163" s="59"/>
      <c r="TQ163" s="59"/>
      <c r="TR163" s="59"/>
      <c r="TS163" s="59"/>
      <c r="TT163" s="59"/>
      <c r="TU163" s="59"/>
      <c r="TV163" s="59"/>
      <c r="TW163" s="59"/>
      <c r="TX163" s="59"/>
      <c r="TY163" s="59"/>
      <c r="TZ163" s="59"/>
      <c r="UA163" s="59"/>
      <c r="UB163" s="59"/>
      <c r="UC163" s="59"/>
      <c r="UD163" s="59"/>
      <c r="UE163" s="59"/>
      <c r="UF163" s="59"/>
      <c r="UG163" s="59"/>
      <c r="UH163" s="59"/>
      <c r="UI163" s="59"/>
      <c r="UJ163" s="59"/>
      <c r="UK163" s="59"/>
      <c r="UL163" s="59"/>
      <c r="UM163" s="86"/>
      <c r="UN163" s="86"/>
      <c r="UO163" s="86"/>
      <c r="UP163" s="86"/>
      <c r="UQ163" s="86"/>
      <c r="UR163" s="86"/>
      <c r="US163" s="86"/>
      <c r="UT163" s="86"/>
      <c r="UU163" s="86"/>
      <c r="UV163" s="86"/>
      <c r="UW163" s="86"/>
      <c r="UX163" s="86"/>
      <c r="UY163" s="86"/>
      <c r="UZ163" s="86"/>
      <c r="VA163" s="86"/>
      <c r="VB163" s="86"/>
      <c r="VC163" s="86"/>
      <c r="VD163" s="86"/>
      <c r="VE163" s="86"/>
      <c r="VF163" s="86"/>
      <c r="VG163" s="86"/>
      <c r="VH163" s="86"/>
      <c r="VI163" s="86"/>
      <c r="VJ163" s="86"/>
      <c r="VK163" s="86"/>
      <c r="VL163" s="86"/>
      <c r="VM163" s="86"/>
      <c r="VN163" s="86"/>
      <c r="VO163" s="86"/>
      <c r="VP163" s="86"/>
      <c r="VQ163" s="86"/>
      <c r="VR163" s="86"/>
      <c r="VS163" s="86"/>
      <c r="VT163" s="86"/>
      <c r="VU163" s="86"/>
      <c r="VV163" s="86"/>
      <c r="VW163" s="86"/>
      <c r="VX163" s="86"/>
      <c r="VY163" s="86"/>
      <c r="VZ163" s="86"/>
      <c r="WA163" s="86"/>
      <c r="WB163" s="86"/>
      <c r="WC163" s="86"/>
      <c r="WD163" s="86"/>
      <c r="WE163" s="86"/>
      <c r="WF163" s="86"/>
      <c r="WG163" s="8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row>
    <row r="164" spans="2:909" ht="21.75" customHeight="1" x14ac:dyDescent="0.25">
      <c r="B164" s="104"/>
      <c r="C164" s="59"/>
      <c r="D164" s="59"/>
      <c r="E164" s="59"/>
      <c r="F164" s="59"/>
      <c r="G164" s="59"/>
      <c r="H164" s="59"/>
      <c r="I164" s="59"/>
      <c r="J164" s="59"/>
      <c r="K164" s="59"/>
      <c r="L164" s="59"/>
      <c r="M164" s="59"/>
      <c r="N164" s="59"/>
      <c r="O164" s="59"/>
      <c r="P164" s="59"/>
      <c r="Q164" s="89"/>
      <c r="R164" s="59"/>
      <c r="S164" s="59"/>
      <c r="T164" s="59"/>
      <c r="U164" s="59"/>
      <c r="V164" s="59"/>
      <c r="W164" s="59"/>
      <c r="X164" s="59"/>
      <c r="Y164" s="59"/>
      <c r="Z164" s="93"/>
      <c r="AA164" s="93"/>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c r="HY164" s="59"/>
      <c r="HZ164" s="59"/>
      <c r="IA164" s="59"/>
      <c r="IB164" s="59"/>
      <c r="IC164" s="59"/>
      <c r="ID164" s="59"/>
      <c r="IE164" s="59"/>
      <c r="IF164" s="59"/>
      <c r="IG164" s="59"/>
      <c r="IH164" s="59"/>
      <c r="II164" s="59"/>
      <c r="IJ164" s="59"/>
      <c r="IK164" s="59"/>
      <c r="IL164" s="59"/>
      <c r="IM164" s="59"/>
      <c r="IN164" s="59"/>
      <c r="IO164" s="59"/>
      <c r="IP164" s="59"/>
      <c r="IQ164" s="59"/>
      <c r="IR164" s="59"/>
      <c r="IS164" s="59"/>
      <c r="IT164" s="59"/>
      <c r="IU164" s="59"/>
      <c r="IV164" s="59"/>
      <c r="IW164" s="59"/>
      <c r="IX164" s="59"/>
      <c r="IY164" s="59"/>
      <c r="IZ164" s="59"/>
      <c r="JA164" s="59"/>
      <c r="JB164" s="59"/>
      <c r="JC164" s="59"/>
      <c r="JD164" s="59"/>
      <c r="JE164" s="59"/>
      <c r="JF164" s="59"/>
      <c r="JG164" s="59"/>
      <c r="JH164" s="59"/>
      <c r="JI164" s="59"/>
      <c r="JJ164" s="59"/>
      <c r="JK164" s="59"/>
      <c r="JL164" s="59"/>
      <c r="JM164" s="59"/>
      <c r="JN164" s="59"/>
      <c r="JO164" s="59"/>
      <c r="JP164" s="59"/>
      <c r="JQ164" s="59"/>
      <c r="JR164" s="59"/>
      <c r="JS164" s="59"/>
      <c r="JT164" s="59"/>
      <c r="JU164" s="59"/>
      <c r="JV164" s="59"/>
      <c r="JW164" s="59"/>
      <c r="JX164" s="59"/>
      <c r="JY164" s="59"/>
      <c r="JZ164" s="59"/>
      <c r="KA164" s="59"/>
      <c r="KB164" s="59"/>
      <c r="KC164" s="59"/>
      <c r="KD164" s="59"/>
      <c r="KE164" s="59"/>
      <c r="KF164" s="59"/>
      <c r="KG164" s="59"/>
      <c r="KH164" s="59"/>
      <c r="KI164" s="59"/>
      <c r="KJ164" s="59"/>
      <c r="KK164" s="59"/>
      <c r="KL164" s="59"/>
      <c r="KM164" s="59"/>
      <c r="KN164" s="59"/>
      <c r="KO164" s="59"/>
      <c r="KP164" s="59"/>
      <c r="KQ164" s="59"/>
      <c r="KR164" s="59"/>
      <c r="KS164" s="59"/>
      <c r="KT164" s="59"/>
      <c r="KU164" s="59"/>
      <c r="KV164" s="59"/>
      <c r="KW164" s="59"/>
      <c r="KX164" s="59"/>
      <c r="KY164" s="59"/>
      <c r="KZ164" s="59"/>
      <c r="LA164" s="59"/>
      <c r="LB164" s="59"/>
      <c r="LC164" s="59"/>
      <c r="LD164" s="59"/>
      <c r="LE164" s="59"/>
      <c r="LF164" s="59"/>
      <c r="LG164" s="59"/>
      <c r="LH164" s="59"/>
      <c r="LI164" s="59"/>
      <c r="LJ164" s="59"/>
      <c r="LK164" s="59"/>
      <c r="LL164" s="59"/>
      <c r="LM164" s="59"/>
      <c r="LN164" s="59"/>
      <c r="LO164" s="59"/>
      <c r="LP164" s="59"/>
      <c r="LQ164" s="59"/>
      <c r="LR164" s="59"/>
      <c r="LS164" s="59"/>
      <c r="LT164" s="59"/>
      <c r="LU164" s="59"/>
      <c r="LV164" s="59"/>
      <c r="LW164" s="59"/>
      <c r="LX164" s="59"/>
      <c r="LY164" s="59"/>
      <c r="LZ164" s="59"/>
      <c r="MA164" s="59"/>
      <c r="MB164" s="59"/>
      <c r="MC164" s="59"/>
      <c r="MD164" s="59"/>
      <c r="ME164" s="59"/>
      <c r="MF164" s="59"/>
      <c r="MG164" s="59"/>
      <c r="MH164" s="59"/>
      <c r="MI164" s="59"/>
      <c r="MJ164" s="59"/>
      <c r="MK164" s="59"/>
      <c r="ML164" s="59"/>
      <c r="MM164" s="59"/>
      <c r="MN164" s="59"/>
      <c r="MO164" s="59"/>
      <c r="MP164" s="59"/>
      <c r="MQ164" s="59"/>
      <c r="MR164" s="59"/>
      <c r="MS164" s="59"/>
      <c r="MT164" s="59"/>
      <c r="MU164" s="59"/>
      <c r="MV164" s="59"/>
      <c r="MW164" s="59"/>
      <c r="MX164" s="59"/>
      <c r="MY164" s="59"/>
      <c r="MZ164" s="59"/>
      <c r="NA164" s="59"/>
      <c r="NB164" s="59"/>
      <c r="NC164" s="59"/>
      <c r="ND164" s="59"/>
      <c r="NE164" s="59"/>
      <c r="NF164" s="59"/>
      <c r="NG164" s="59"/>
      <c r="NH164" s="59"/>
      <c r="NI164" s="59"/>
      <c r="NJ164" s="59"/>
      <c r="NK164" s="59"/>
      <c r="NL164" s="59"/>
      <c r="NM164" s="59"/>
      <c r="NN164" s="59"/>
      <c r="NO164" s="59"/>
      <c r="NP164" s="59"/>
      <c r="NQ164" s="59"/>
      <c r="NR164" s="59"/>
      <c r="NS164" s="59"/>
      <c r="NT164" s="59"/>
      <c r="NU164" s="59"/>
      <c r="NV164" s="59"/>
      <c r="NW164" s="59"/>
      <c r="NX164" s="59"/>
      <c r="NY164" s="59"/>
      <c r="NZ164" s="59"/>
      <c r="OA164" s="59"/>
      <c r="OB164" s="59"/>
      <c r="OC164" s="59"/>
      <c r="OD164" s="59"/>
      <c r="OE164" s="59"/>
      <c r="OF164" s="59"/>
      <c r="OG164" s="59"/>
      <c r="OH164" s="59"/>
      <c r="OI164" s="59"/>
      <c r="OJ164" s="59"/>
      <c r="OK164" s="59"/>
      <c r="OL164" s="59"/>
      <c r="OM164" s="59"/>
      <c r="ON164" s="59"/>
      <c r="OO164" s="59"/>
      <c r="OP164" s="59"/>
      <c r="OQ164" s="59"/>
      <c r="OR164" s="59"/>
      <c r="OS164" s="59"/>
      <c r="OT164" s="59"/>
      <c r="OU164" s="59"/>
      <c r="OV164" s="59"/>
      <c r="OW164" s="59"/>
      <c r="OX164" s="59"/>
      <c r="OY164" s="59"/>
      <c r="OZ164" s="59"/>
      <c r="PA164" s="59"/>
      <c r="PB164" s="59"/>
      <c r="PC164" s="59"/>
      <c r="PD164" s="59"/>
      <c r="PE164" s="59"/>
      <c r="PF164" s="59"/>
      <c r="PG164" s="59"/>
      <c r="PH164" s="59"/>
      <c r="PI164" s="59"/>
      <c r="PJ164" s="59"/>
      <c r="PK164" s="59"/>
      <c r="PL164" s="59"/>
      <c r="PM164" s="59"/>
      <c r="PN164" s="59"/>
      <c r="PO164" s="59"/>
      <c r="PP164" s="59"/>
      <c r="PQ164" s="59"/>
      <c r="PR164" s="59"/>
      <c r="PS164" s="59"/>
      <c r="PT164" s="59"/>
      <c r="PU164" s="59"/>
      <c r="PV164" s="59"/>
      <c r="PW164" s="59"/>
      <c r="PX164" s="59"/>
      <c r="PY164" s="59"/>
      <c r="PZ164" s="59"/>
      <c r="QA164" s="59"/>
      <c r="QB164" s="59"/>
      <c r="QC164" s="59"/>
      <c r="QD164" s="59"/>
      <c r="QE164" s="59"/>
      <c r="QF164" s="59"/>
      <c r="QG164" s="59"/>
      <c r="QH164" s="59"/>
      <c r="QI164" s="59"/>
      <c r="QJ164" s="59"/>
      <c r="QK164" s="59"/>
      <c r="QL164" s="59"/>
      <c r="QM164" s="59"/>
      <c r="QN164" s="59"/>
      <c r="QO164" s="59"/>
      <c r="QP164" s="59"/>
      <c r="QQ164" s="59"/>
      <c r="QR164" s="59"/>
      <c r="QS164" s="59"/>
      <c r="QT164" s="59"/>
      <c r="QU164" s="59"/>
      <c r="QV164" s="59"/>
      <c r="QW164" s="59"/>
      <c r="QX164" s="59"/>
      <c r="QY164" s="59"/>
      <c r="QZ164" s="59"/>
      <c r="RA164" s="59"/>
      <c r="RB164" s="107"/>
      <c r="RC164" s="107"/>
      <c r="RD164" s="59"/>
      <c r="RE164" s="59"/>
      <c r="RF164" s="59"/>
      <c r="RG164" s="59"/>
      <c r="RH164" s="59"/>
      <c r="RI164" s="59"/>
      <c r="RJ164" s="59"/>
      <c r="RK164" s="59"/>
      <c r="RL164" s="59"/>
      <c r="RM164" s="59"/>
      <c r="RN164" s="59"/>
      <c r="RO164" s="59"/>
      <c r="RP164" s="59"/>
      <c r="RQ164" s="59"/>
      <c r="RR164" s="59"/>
      <c r="RS164" s="59"/>
      <c r="RT164" s="59"/>
      <c r="RU164" s="59"/>
      <c r="RV164" s="59"/>
      <c r="RW164" s="59"/>
      <c r="RX164" s="59"/>
      <c r="RY164" s="59"/>
      <c r="RZ164" s="59"/>
      <c r="SA164" s="59"/>
      <c r="SB164" s="59"/>
      <c r="SC164" s="59"/>
      <c r="SD164" s="59"/>
      <c r="SE164" s="59"/>
      <c r="SF164" s="59"/>
      <c r="SG164" s="59"/>
      <c r="SH164" s="59"/>
      <c r="SI164" s="59"/>
      <c r="SJ164" s="59"/>
      <c r="SK164" s="59"/>
      <c r="SL164" s="59"/>
      <c r="SM164" s="59"/>
      <c r="SN164" s="59"/>
      <c r="SO164" s="59"/>
      <c r="SP164" s="59"/>
      <c r="SQ164" s="59"/>
      <c r="SR164" s="59"/>
      <c r="SS164" s="59"/>
      <c r="ST164" s="59"/>
      <c r="SU164" s="89"/>
      <c r="SV164" s="89"/>
      <c r="SW164" s="89"/>
      <c r="SX164" s="89"/>
      <c r="SY164" s="89"/>
      <c r="SZ164" s="89"/>
      <c r="TA164" s="89"/>
      <c r="TB164" s="59"/>
      <c r="TC164" s="59"/>
      <c r="TD164" s="59"/>
      <c r="TE164" s="59"/>
      <c r="TF164" s="59"/>
      <c r="TG164" s="59"/>
      <c r="TH164" s="59"/>
      <c r="TI164" s="59"/>
      <c r="TJ164" s="59"/>
      <c r="TK164" s="59"/>
      <c r="TL164" s="59"/>
      <c r="TM164" s="59"/>
      <c r="TN164" s="59"/>
      <c r="TO164" s="59"/>
      <c r="TP164" s="59"/>
      <c r="TQ164" s="59"/>
      <c r="TR164" s="59"/>
      <c r="TS164" s="59"/>
      <c r="TT164" s="59"/>
      <c r="TU164" s="59"/>
      <c r="TV164" s="59"/>
      <c r="TW164" s="59"/>
      <c r="TX164" s="59"/>
      <c r="TY164" s="59"/>
      <c r="TZ164" s="59"/>
      <c r="UA164" s="59"/>
      <c r="UB164" s="59"/>
      <c r="UC164" s="59"/>
      <c r="UD164" s="59"/>
      <c r="UE164" s="59"/>
      <c r="UF164" s="59"/>
      <c r="UG164" s="59"/>
      <c r="UH164" s="59"/>
      <c r="UI164" s="59"/>
      <c r="UJ164" s="59"/>
      <c r="UK164" s="59"/>
      <c r="UL164" s="59"/>
      <c r="UM164" s="86"/>
      <c r="UN164" s="86"/>
      <c r="UO164" s="86"/>
      <c r="UP164" s="86"/>
      <c r="UQ164" s="86"/>
      <c r="UR164" s="86"/>
      <c r="US164" s="86"/>
      <c r="UT164" s="86"/>
      <c r="UU164" s="86"/>
      <c r="UV164" s="86"/>
      <c r="UW164" s="86"/>
      <c r="UX164" s="86"/>
      <c r="UY164" s="86"/>
      <c r="UZ164" s="86"/>
      <c r="VA164" s="86"/>
      <c r="VB164" s="86"/>
      <c r="VC164" s="86"/>
      <c r="VD164" s="86"/>
      <c r="VE164" s="86"/>
      <c r="VF164" s="86"/>
      <c r="VG164" s="86"/>
      <c r="VH164" s="86"/>
      <c r="VI164" s="86"/>
      <c r="VJ164" s="86"/>
      <c r="VK164" s="86"/>
      <c r="VL164" s="86"/>
      <c r="VM164" s="86"/>
      <c r="VN164" s="86"/>
      <c r="VO164" s="86"/>
      <c r="VP164" s="86"/>
      <c r="VQ164" s="86"/>
      <c r="VR164" s="86"/>
      <c r="VS164" s="86"/>
      <c r="VT164" s="86"/>
      <c r="VU164" s="86"/>
      <c r="VV164" s="86"/>
      <c r="VW164" s="86"/>
      <c r="VX164" s="86"/>
      <c r="VY164" s="86"/>
      <c r="VZ164" s="86"/>
      <c r="WA164" s="86"/>
      <c r="WB164" s="86"/>
      <c r="WC164" s="86"/>
      <c r="WD164" s="86"/>
      <c r="WE164" s="86"/>
      <c r="WF164" s="86"/>
      <c r="WG164" s="8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row>
    <row r="165" spans="2:909" ht="24" customHeight="1" x14ac:dyDescent="0.25">
      <c r="B165" s="104"/>
      <c r="C165" s="59"/>
      <c r="D165" s="59"/>
      <c r="E165" s="59"/>
      <c r="F165" s="59"/>
      <c r="G165" s="59"/>
      <c r="H165" s="59"/>
      <c r="I165" s="59"/>
      <c r="J165" s="59"/>
      <c r="K165" s="59"/>
      <c r="L165" s="59"/>
      <c r="M165" s="59"/>
      <c r="N165" s="59"/>
      <c r="O165" s="59"/>
      <c r="P165" s="59"/>
      <c r="Q165" s="89"/>
      <c r="R165" s="59"/>
      <c r="S165" s="59"/>
      <c r="T165" s="59"/>
      <c r="U165" s="59"/>
      <c r="V165" s="59"/>
      <c r="W165" s="59"/>
      <c r="X165" s="59"/>
      <c r="Y165" s="59"/>
      <c r="Z165" s="93"/>
      <c r="AA165" s="93"/>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c r="HY165" s="59"/>
      <c r="HZ165" s="59"/>
      <c r="IA165" s="59"/>
      <c r="IB165" s="59"/>
      <c r="IC165" s="59"/>
      <c r="ID165" s="59"/>
      <c r="IE165" s="59"/>
      <c r="IF165" s="59"/>
      <c r="IG165" s="59"/>
      <c r="IH165" s="59"/>
      <c r="II165" s="59"/>
      <c r="IJ165" s="59"/>
      <c r="IK165" s="59"/>
      <c r="IL165" s="59"/>
      <c r="IM165" s="59"/>
      <c r="IN165" s="59"/>
      <c r="IO165" s="59"/>
      <c r="IP165" s="59"/>
      <c r="IQ165" s="59"/>
      <c r="IR165" s="59"/>
      <c r="IS165" s="59"/>
      <c r="IT165" s="59"/>
      <c r="IU165" s="59"/>
      <c r="IV165" s="59"/>
      <c r="IW165" s="59"/>
      <c r="IX165" s="59"/>
      <c r="IY165" s="59"/>
      <c r="IZ165" s="59"/>
      <c r="JA165" s="59"/>
      <c r="JB165" s="59"/>
      <c r="JC165" s="59"/>
      <c r="JD165" s="59"/>
      <c r="JE165" s="59"/>
      <c r="JF165" s="59"/>
      <c r="JG165" s="59"/>
      <c r="JH165" s="59"/>
      <c r="JI165" s="59"/>
      <c r="JJ165" s="59"/>
      <c r="JK165" s="59"/>
      <c r="JL165" s="59"/>
      <c r="JM165" s="59"/>
      <c r="JN165" s="59"/>
      <c r="JO165" s="59"/>
      <c r="JP165" s="59"/>
      <c r="JQ165" s="59"/>
      <c r="JR165" s="59"/>
      <c r="JS165" s="59"/>
      <c r="JT165" s="59"/>
      <c r="JU165" s="59"/>
      <c r="JV165" s="59"/>
      <c r="JW165" s="59"/>
      <c r="JX165" s="59"/>
      <c r="JY165" s="59"/>
      <c r="JZ165" s="59"/>
      <c r="KA165" s="59"/>
      <c r="KB165" s="59"/>
      <c r="KC165" s="59"/>
      <c r="KD165" s="59"/>
      <c r="KE165" s="59"/>
      <c r="KF165" s="59"/>
      <c r="KG165" s="59"/>
      <c r="KH165" s="59"/>
      <c r="KI165" s="59"/>
      <c r="KJ165" s="59"/>
      <c r="KK165" s="59"/>
      <c r="KL165" s="59"/>
      <c r="KM165" s="59"/>
      <c r="KN165" s="59"/>
      <c r="KO165" s="59"/>
      <c r="KP165" s="59"/>
      <c r="KQ165" s="59"/>
      <c r="KR165" s="59"/>
      <c r="KS165" s="59"/>
      <c r="KT165" s="59"/>
      <c r="KU165" s="59"/>
      <c r="KV165" s="59"/>
      <c r="KW165" s="59"/>
      <c r="KX165" s="59"/>
      <c r="KY165" s="59"/>
      <c r="KZ165" s="59"/>
      <c r="LA165" s="59"/>
      <c r="LB165" s="59"/>
      <c r="LC165" s="59"/>
      <c r="LD165" s="59"/>
      <c r="LE165" s="59"/>
      <c r="LF165" s="59"/>
      <c r="LG165" s="59"/>
      <c r="LH165" s="59"/>
      <c r="LI165" s="59"/>
      <c r="LJ165" s="59"/>
      <c r="LK165" s="59"/>
      <c r="LL165" s="59"/>
      <c r="LM165" s="59"/>
      <c r="LN165" s="59"/>
      <c r="LO165" s="59"/>
      <c r="LP165" s="59"/>
      <c r="LQ165" s="59"/>
      <c r="LR165" s="59"/>
      <c r="LS165" s="59"/>
      <c r="LT165" s="59"/>
      <c r="LU165" s="59"/>
      <c r="LV165" s="59"/>
      <c r="LW165" s="59"/>
      <c r="LX165" s="59"/>
      <c r="LY165" s="59"/>
      <c r="LZ165" s="59"/>
      <c r="MA165" s="59"/>
      <c r="MB165" s="59"/>
      <c r="MC165" s="59"/>
      <c r="MD165" s="59"/>
      <c r="ME165" s="59"/>
      <c r="MF165" s="59"/>
      <c r="MG165" s="59"/>
      <c r="MH165" s="59"/>
      <c r="MI165" s="59"/>
      <c r="MJ165" s="59"/>
      <c r="MK165" s="59"/>
      <c r="ML165" s="59"/>
      <c r="MM165" s="59"/>
      <c r="MN165" s="59"/>
      <c r="MO165" s="59"/>
      <c r="MP165" s="59"/>
      <c r="MQ165" s="59"/>
      <c r="MR165" s="59"/>
      <c r="MS165" s="59"/>
      <c r="MT165" s="59"/>
      <c r="MU165" s="59"/>
      <c r="MV165" s="59"/>
      <c r="MW165" s="59"/>
      <c r="MX165" s="59"/>
      <c r="MY165" s="59"/>
      <c r="MZ165" s="59"/>
      <c r="NA165" s="59"/>
      <c r="NB165" s="59"/>
      <c r="NC165" s="59"/>
      <c r="ND165" s="59"/>
      <c r="NE165" s="59"/>
      <c r="NF165" s="59"/>
      <c r="NG165" s="59"/>
      <c r="NH165" s="59"/>
      <c r="NI165" s="59"/>
      <c r="NJ165" s="59"/>
      <c r="NK165" s="59"/>
      <c r="NL165" s="59"/>
      <c r="NM165" s="59"/>
      <c r="NN165" s="59"/>
      <c r="NO165" s="59"/>
      <c r="NP165" s="59"/>
      <c r="NQ165" s="59"/>
      <c r="NR165" s="59"/>
      <c r="NS165" s="59"/>
      <c r="NT165" s="59"/>
      <c r="NU165" s="59"/>
      <c r="NV165" s="59"/>
      <c r="NW165" s="59"/>
      <c r="NX165" s="59"/>
      <c r="NY165" s="59"/>
      <c r="NZ165" s="59"/>
      <c r="OA165" s="59"/>
      <c r="OB165" s="59"/>
      <c r="OC165" s="59"/>
      <c r="OD165" s="59"/>
      <c r="OE165" s="59"/>
      <c r="OF165" s="59"/>
      <c r="OG165" s="59"/>
      <c r="OH165" s="59"/>
      <c r="OI165" s="59"/>
      <c r="OJ165" s="59"/>
      <c r="OK165" s="59"/>
      <c r="OL165" s="59"/>
      <c r="OM165" s="59"/>
      <c r="ON165" s="59"/>
      <c r="OO165" s="59"/>
      <c r="OP165" s="59"/>
      <c r="OQ165" s="59"/>
      <c r="OR165" s="59"/>
      <c r="OS165" s="59"/>
      <c r="OT165" s="59"/>
      <c r="OU165" s="59"/>
      <c r="OV165" s="59"/>
      <c r="OW165" s="59"/>
      <c r="OX165" s="59"/>
      <c r="OY165" s="59"/>
      <c r="OZ165" s="59"/>
      <c r="PA165" s="59"/>
      <c r="PB165" s="59"/>
      <c r="PC165" s="59"/>
      <c r="PD165" s="59"/>
      <c r="PE165" s="59"/>
      <c r="PF165" s="59"/>
      <c r="PG165" s="59"/>
      <c r="PH165" s="59"/>
      <c r="PI165" s="59"/>
      <c r="PJ165" s="59"/>
      <c r="PK165" s="59"/>
      <c r="PL165" s="59"/>
      <c r="PM165" s="59"/>
      <c r="PN165" s="59"/>
      <c r="PO165" s="59"/>
      <c r="PP165" s="59"/>
      <c r="PQ165" s="59"/>
      <c r="PR165" s="59"/>
      <c r="PS165" s="59"/>
      <c r="PT165" s="59"/>
      <c r="PU165" s="59"/>
      <c r="PV165" s="59"/>
      <c r="PW165" s="59"/>
      <c r="PX165" s="59"/>
      <c r="PY165" s="59"/>
      <c r="PZ165" s="59"/>
      <c r="QA165" s="59"/>
      <c r="QB165" s="59"/>
      <c r="QC165" s="59"/>
      <c r="QD165" s="59"/>
      <c r="QE165" s="59"/>
      <c r="QF165" s="59"/>
      <c r="QG165" s="59"/>
      <c r="QH165" s="59"/>
      <c r="QI165" s="59"/>
      <c r="QJ165" s="59"/>
      <c r="QK165" s="59"/>
      <c r="QL165" s="59"/>
      <c r="QM165" s="59"/>
      <c r="QN165" s="59"/>
      <c r="QO165" s="59"/>
      <c r="QP165" s="59"/>
      <c r="QQ165" s="59"/>
      <c r="QR165" s="59"/>
      <c r="QS165" s="59"/>
      <c r="QT165" s="59"/>
      <c r="QU165" s="59"/>
      <c r="QV165" s="59"/>
      <c r="QW165" s="59"/>
      <c r="QX165" s="59"/>
      <c r="QY165" s="59"/>
      <c r="QZ165" s="59"/>
      <c r="RA165" s="59"/>
      <c r="RB165" s="107"/>
      <c r="RC165" s="107"/>
      <c r="RD165" s="59"/>
      <c r="RE165" s="59"/>
      <c r="RF165" s="59"/>
      <c r="RG165" s="59"/>
      <c r="RH165" s="59"/>
      <c r="RI165" s="59"/>
      <c r="RJ165" s="59"/>
      <c r="RK165" s="59"/>
      <c r="RL165" s="59"/>
      <c r="RM165" s="59"/>
      <c r="RN165" s="59"/>
      <c r="RO165" s="59"/>
      <c r="RP165" s="59"/>
      <c r="RQ165" s="59"/>
      <c r="RR165" s="59"/>
      <c r="RS165" s="59"/>
      <c r="RT165" s="59"/>
      <c r="RU165" s="59"/>
      <c r="RV165" s="59"/>
      <c r="RW165" s="59"/>
      <c r="RX165" s="59"/>
      <c r="RY165" s="59"/>
      <c r="RZ165" s="59"/>
      <c r="SA165" s="59"/>
      <c r="SB165" s="59"/>
      <c r="SC165" s="59"/>
      <c r="SD165" s="59"/>
      <c r="SE165" s="59"/>
      <c r="SF165" s="59"/>
      <c r="SG165" s="59"/>
      <c r="SH165" s="59"/>
      <c r="SI165" s="59"/>
      <c r="SJ165" s="59"/>
      <c r="SK165" s="59"/>
      <c r="SL165" s="59"/>
      <c r="SM165" s="59"/>
      <c r="SN165" s="59"/>
      <c r="SO165" s="59"/>
      <c r="SP165" s="100"/>
      <c r="SQ165" s="101"/>
      <c r="SR165" s="102"/>
      <c r="SS165" s="89"/>
      <c r="ST165" s="59"/>
      <c r="SU165" s="59"/>
      <c r="SV165" s="89"/>
      <c r="SW165" s="89"/>
      <c r="SX165" s="94"/>
      <c r="SY165" s="94"/>
      <c r="SZ165" s="89"/>
      <c r="TA165" s="89"/>
      <c r="TB165" s="59"/>
      <c r="TC165" s="59"/>
      <c r="TD165" s="59"/>
      <c r="TE165" s="59"/>
      <c r="TF165" s="59"/>
      <c r="TG165" s="59"/>
      <c r="TH165" s="59"/>
      <c r="TI165" s="59"/>
      <c r="TJ165" s="59"/>
      <c r="TK165" s="59"/>
      <c r="TL165" s="59"/>
      <c r="TM165" s="59"/>
      <c r="TN165" s="59"/>
      <c r="TO165" s="59"/>
      <c r="TP165" s="59"/>
      <c r="TQ165" s="59"/>
      <c r="TR165" s="59"/>
      <c r="TS165" s="59"/>
      <c r="TT165" s="59"/>
      <c r="TU165" s="59"/>
      <c r="TV165" s="59"/>
      <c r="TW165" s="59"/>
      <c r="TX165" s="59"/>
      <c r="TY165" s="59"/>
      <c r="TZ165" s="59"/>
      <c r="UA165" s="59"/>
      <c r="UB165" s="59"/>
      <c r="UC165" s="59"/>
      <c r="UD165" s="59"/>
      <c r="UE165" s="59"/>
      <c r="UF165" s="59"/>
      <c r="UG165" s="59"/>
      <c r="UH165" s="59"/>
      <c r="UI165" s="59"/>
      <c r="UJ165" s="59"/>
      <c r="UK165" s="59"/>
      <c r="UL165" s="59"/>
      <c r="UM165" s="86"/>
      <c r="UN165" s="86"/>
      <c r="UO165" s="86"/>
      <c r="UP165" s="86"/>
      <c r="UQ165" s="86"/>
      <c r="UR165" s="86"/>
      <c r="US165" s="86"/>
      <c r="UT165" s="86"/>
      <c r="UU165" s="86"/>
      <c r="UV165" s="86"/>
      <c r="UW165" s="86"/>
      <c r="UX165" s="86"/>
      <c r="UY165" s="86"/>
      <c r="UZ165" s="86"/>
      <c r="VA165" s="86"/>
      <c r="VB165" s="86"/>
      <c r="VC165" s="86"/>
      <c r="VD165" s="86"/>
      <c r="VE165" s="86"/>
      <c r="VF165" s="86"/>
      <c r="VG165" s="86"/>
      <c r="VH165" s="86"/>
      <c r="VI165" s="86"/>
      <c r="VJ165" s="86"/>
      <c r="VK165" s="86"/>
      <c r="VL165" s="86"/>
      <c r="VM165" s="86"/>
      <c r="VN165" s="86"/>
      <c r="VO165" s="86"/>
      <c r="VP165" s="86"/>
      <c r="VQ165" s="86"/>
      <c r="VR165" s="86"/>
      <c r="VS165" s="86"/>
      <c r="VT165" s="86"/>
      <c r="VU165" s="86"/>
      <c r="VV165" s="86"/>
      <c r="VW165" s="86"/>
      <c r="VX165" s="86"/>
      <c r="VY165" s="86"/>
      <c r="VZ165" s="86"/>
      <c r="WA165" s="86"/>
      <c r="WB165" s="86"/>
      <c r="WC165" s="86"/>
      <c r="WD165" s="86"/>
      <c r="WE165" s="86"/>
      <c r="WF165" s="86"/>
      <c r="WG165" s="8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row>
    <row r="166" spans="2:909" ht="15.75" x14ac:dyDescent="0.25">
      <c r="B166" s="104"/>
      <c r="C166" s="59"/>
      <c r="D166" s="59"/>
      <c r="E166" s="59"/>
      <c r="F166" s="59"/>
      <c r="G166" s="59"/>
      <c r="H166" s="59"/>
      <c r="I166" s="59"/>
      <c r="J166" s="59"/>
      <c r="K166" s="59"/>
      <c r="L166" s="59"/>
      <c r="M166" s="59"/>
      <c r="N166" s="59"/>
      <c r="O166" s="59"/>
      <c r="P166" s="59"/>
      <c r="Q166" s="89"/>
      <c r="R166" s="59"/>
      <c r="S166" s="59"/>
      <c r="T166" s="59"/>
      <c r="U166" s="59"/>
      <c r="V166" s="59"/>
      <c r="W166" s="59"/>
      <c r="X166" s="59"/>
      <c r="Y166" s="59"/>
      <c r="Z166" s="93"/>
      <c r="AA166" s="93"/>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c r="HY166" s="59"/>
      <c r="HZ166" s="59"/>
      <c r="IA166" s="59"/>
      <c r="IB166" s="59"/>
      <c r="IC166" s="59"/>
      <c r="ID166" s="59"/>
      <c r="IE166" s="59"/>
      <c r="IF166" s="59"/>
      <c r="IG166" s="59"/>
      <c r="IH166" s="59"/>
      <c r="II166" s="59"/>
      <c r="IJ166" s="59"/>
      <c r="IK166" s="59"/>
      <c r="IL166" s="59"/>
      <c r="IM166" s="59"/>
      <c r="IN166" s="59"/>
      <c r="IO166" s="59"/>
      <c r="IP166" s="59"/>
      <c r="IQ166" s="59"/>
      <c r="IR166" s="59"/>
      <c r="IS166" s="59"/>
      <c r="IT166" s="59"/>
      <c r="IU166" s="59"/>
      <c r="IV166" s="59"/>
      <c r="IW166" s="59"/>
      <c r="IX166" s="59"/>
      <c r="IY166" s="59"/>
      <c r="IZ166" s="59"/>
      <c r="JA166" s="59"/>
      <c r="JB166" s="59"/>
      <c r="JC166" s="59"/>
      <c r="JD166" s="59"/>
      <c r="JE166" s="59"/>
      <c r="JF166" s="59"/>
      <c r="JG166" s="59"/>
      <c r="JH166" s="59"/>
      <c r="JI166" s="59"/>
      <c r="JJ166" s="59"/>
      <c r="JK166" s="59"/>
      <c r="JL166" s="59"/>
      <c r="JM166" s="59"/>
      <c r="JN166" s="59"/>
      <c r="JO166" s="59"/>
      <c r="JP166" s="59"/>
      <c r="JQ166" s="59"/>
      <c r="JR166" s="59"/>
      <c r="JS166" s="59"/>
      <c r="JT166" s="59"/>
      <c r="JU166" s="59"/>
      <c r="JV166" s="59"/>
      <c r="JW166" s="59"/>
      <c r="JX166" s="59"/>
      <c r="JY166" s="59"/>
      <c r="JZ166" s="59"/>
      <c r="KA166" s="59"/>
      <c r="KB166" s="59"/>
      <c r="KC166" s="59"/>
      <c r="KD166" s="59"/>
      <c r="KE166" s="59"/>
      <c r="KF166" s="59"/>
      <c r="KG166" s="59"/>
      <c r="KH166" s="59"/>
      <c r="KI166" s="59"/>
      <c r="KJ166" s="59"/>
      <c r="KK166" s="59"/>
      <c r="KL166" s="59"/>
      <c r="KM166" s="59"/>
      <c r="KN166" s="59"/>
      <c r="KO166" s="59"/>
      <c r="KP166" s="59"/>
      <c r="KQ166" s="59"/>
      <c r="KR166" s="59"/>
      <c r="KS166" s="59"/>
      <c r="KT166" s="59"/>
      <c r="KU166" s="59"/>
      <c r="KV166" s="59"/>
      <c r="KW166" s="59"/>
      <c r="KX166" s="59"/>
      <c r="KY166" s="59"/>
      <c r="KZ166" s="59"/>
      <c r="LA166" s="59"/>
      <c r="LB166" s="59"/>
      <c r="LC166" s="59"/>
      <c r="LD166" s="59"/>
      <c r="LE166" s="59"/>
      <c r="LF166" s="59"/>
      <c r="LG166" s="59"/>
      <c r="LH166" s="59"/>
      <c r="LI166" s="59"/>
      <c r="LJ166" s="59"/>
      <c r="LK166" s="59"/>
      <c r="LL166" s="59"/>
      <c r="LM166" s="59"/>
      <c r="LN166" s="59"/>
      <c r="LO166" s="59"/>
      <c r="LP166" s="59"/>
      <c r="LQ166" s="59"/>
      <c r="LR166" s="59"/>
      <c r="LS166" s="59"/>
      <c r="LT166" s="59"/>
      <c r="LU166" s="59"/>
      <c r="LV166" s="59"/>
      <c r="LW166" s="59"/>
      <c r="LX166" s="59"/>
      <c r="LY166" s="59"/>
      <c r="LZ166" s="59"/>
      <c r="MA166" s="59"/>
      <c r="MB166" s="59"/>
      <c r="MC166" s="59"/>
      <c r="MD166" s="59"/>
      <c r="ME166" s="59"/>
      <c r="MF166" s="59"/>
      <c r="MG166" s="59"/>
      <c r="MH166" s="59"/>
      <c r="MI166" s="59"/>
      <c r="MJ166" s="59"/>
      <c r="MK166" s="59"/>
      <c r="ML166" s="59"/>
      <c r="MM166" s="59"/>
      <c r="MN166" s="59"/>
      <c r="MO166" s="59"/>
      <c r="MP166" s="59"/>
      <c r="MQ166" s="59"/>
      <c r="MR166" s="59"/>
      <c r="MS166" s="59"/>
      <c r="MT166" s="59"/>
      <c r="MU166" s="59"/>
      <c r="MV166" s="59"/>
      <c r="MW166" s="59"/>
      <c r="MX166" s="59"/>
      <c r="MY166" s="59"/>
      <c r="MZ166" s="59"/>
      <c r="NA166" s="59"/>
      <c r="NB166" s="59"/>
      <c r="NC166" s="59"/>
      <c r="ND166" s="59"/>
      <c r="NE166" s="59"/>
      <c r="NF166" s="59"/>
      <c r="NG166" s="59"/>
      <c r="NH166" s="59"/>
      <c r="NI166" s="59"/>
      <c r="NJ166" s="59"/>
      <c r="NK166" s="59"/>
      <c r="NL166" s="59"/>
      <c r="NM166" s="59"/>
      <c r="NN166" s="59"/>
      <c r="NO166" s="59"/>
      <c r="NP166" s="59"/>
      <c r="NQ166" s="59"/>
      <c r="NR166" s="59"/>
      <c r="NS166" s="59"/>
      <c r="NT166" s="59"/>
      <c r="NU166" s="59"/>
      <c r="NV166" s="59"/>
      <c r="NW166" s="59"/>
      <c r="NX166" s="59"/>
      <c r="NY166" s="59"/>
      <c r="NZ166" s="59"/>
      <c r="OA166" s="59"/>
      <c r="OB166" s="59"/>
      <c r="OC166" s="59"/>
      <c r="OD166" s="59"/>
      <c r="OE166" s="59"/>
      <c r="OF166" s="59"/>
      <c r="OG166" s="59"/>
      <c r="OH166" s="59"/>
      <c r="OI166" s="59"/>
      <c r="OJ166" s="59"/>
      <c r="OK166" s="59"/>
      <c r="OL166" s="59"/>
      <c r="OM166" s="59"/>
      <c r="ON166" s="59"/>
      <c r="OO166" s="59"/>
      <c r="OP166" s="59"/>
      <c r="OQ166" s="59"/>
      <c r="OR166" s="59"/>
      <c r="OS166" s="59"/>
      <c r="OT166" s="59"/>
      <c r="OU166" s="59"/>
      <c r="OV166" s="59"/>
      <c r="OW166" s="59"/>
      <c r="OX166" s="59"/>
      <c r="OY166" s="59"/>
      <c r="OZ166" s="59"/>
      <c r="PA166" s="59"/>
      <c r="PB166" s="59"/>
      <c r="PC166" s="59"/>
      <c r="PD166" s="59"/>
      <c r="PE166" s="59"/>
      <c r="PF166" s="59"/>
      <c r="PG166" s="59"/>
      <c r="PH166" s="59"/>
      <c r="PI166" s="59"/>
      <c r="PJ166" s="59"/>
      <c r="PK166" s="59"/>
      <c r="PL166" s="59"/>
      <c r="PM166" s="59"/>
      <c r="PN166" s="59"/>
      <c r="PO166" s="59"/>
      <c r="PP166" s="59"/>
      <c r="PQ166" s="59"/>
      <c r="PR166" s="59"/>
      <c r="PS166" s="59"/>
      <c r="PT166" s="59"/>
      <c r="PU166" s="59"/>
      <c r="PV166" s="59"/>
      <c r="PW166" s="59"/>
      <c r="PX166" s="59"/>
      <c r="PY166" s="59"/>
      <c r="PZ166" s="59"/>
      <c r="QA166" s="59"/>
      <c r="QB166" s="59"/>
      <c r="QC166" s="59"/>
      <c r="QD166" s="59"/>
      <c r="QE166" s="59"/>
      <c r="QF166" s="59"/>
      <c r="QG166" s="59"/>
      <c r="QH166" s="59"/>
      <c r="QI166" s="59"/>
      <c r="QJ166" s="59"/>
      <c r="QK166" s="59"/>
      <c r="QL166" s="59"/>
      <c r="QM166" s="59"/>
      <c r="QN166" s="59"/>
      <c r="QO166" s="59"/>
      <c r="QP166" s="59"/>
      <c r="QQ166" s="59"/>
      <c r="QR166" s="59"/>
      <c r="QS166" s="59"/>
      <c r="QT166" s="59"/>
      <c r="QU166" s="59"/>
      <c r="QV166" s="59"/>
      <c r="QW166" s="59"/>
      <c r="QX166" s="59"/>
      <c r="QY166" s="59"/>
      <c r="QZ166" s="59"/>
      <c r="RA166" s="59"/>
      <c r="RB166" s="107"/>
      <c r="RC166" s="107"/>
      <c r="RD166" s="59"/>
      <c r="RE166" s="59"/>
      <c r="RF166" s="59"/>
      <c r="RG166" s="59"/>
      <c r="RH166" s="59"/>
      <c r="RI166" s="59"/>
      <c r="RJ166" s="59"/>
      <c r="RK166" s="59"/>
      <c r="RL166" s="59"/>
      <c r="RM166" s="59"/>
      <c r="RN166" s="59"/>
      <c r="RO166" s="59"/>
      <c r="RP166" s="59"/>
      <c r="RQ166" s="59"/>
      <c r="RR166" s="59"/>
      <c r="RS166" s="59"/>
      <c r="RT166" s="59"/>
      <c r="RU166" s="59"/>
      <c r="RV166" s="59"/>
      <c r="RW166" s="59"/>
      <c r="RX166" s="59"/>
      <c r="RY166" s="59"/>
      <c r="RZ166" s="59"/>
      <c r="SA166" s="59"/>
      <c r="SB166" s="59"/>
      <c r="SC166" s="59"/>
      <c r="SD166" s="59"/>
      <c r="SE166" s="59"/>
      <c r="SF166" s="59"/>
      <c r="SG166" s="59"/>
      <c r="SH166" s="59"/>
      <c r="SI166" s="59"/>
      <c r="SJ166" s="59"/>
      <c r="SK166" s="59"/>
      <c r="SL166" s="59"/>
      <c r="SM166" s="59"/>
      <c r="SN166" s="59"/>
      <c r="SO166" s="59"/>
      <c r="SP166" s="102"/>
      <c r="SQ166" s="102"/>
      <c r="SR166" s="102"/>
      <c r="SS166" s="89"/>
      <c r="ST166" s="59"/>
      <c r="SU166" s="59"/>
      <c r="SV166" s="89"/>
      <c r="SW166" s="89"/>
      <c r="SX166" s="94"/>
      <c r="SY166" s="94"/>
      <c r="SZ166" s="89"/>
      <c r="TA166" s="89"/>
      <c r="TB166" s="59"/>
      <c r="TC166" s="59"/>
      <c r="TD166" s="59"/>
      <c r="TE166" s="59"/>
      <c r="TF166" s="59"/>
      <c r="TG166" s="59"/>
      <c r="TH166" s="59"/>
      <c r="TI166" s="59"/>
      <c r="TJ166" s="59"/>
      <c r="TK166" s="59"/>
      <c r="TL166" s="59"/>
      <c r="TM166" s="59"/>
      <c r="TN166" s="59"/>
      <c r="TO166" s="59"/>
      <c r="TP166" s="59"/>
      <c r="TQ166" s="59"/>
      <c r="TR166" s="59"/>
      <c r="TS166" s="59"/>
      <c r="TT166" s="59"/>
      <c r="TU166" s="59"/>
      <c r="TV166" s="59"/>
      <c r="TW166" s="59"/>
      <c r="TX166" s="59"/>
      <c r="TY166" s="59"/>
      <c r="TZ166" s="59"/>
      <c r="UA166" s="59"/>
      <c r="UB166" s="59"/>
      <c r="UC166" s="59"/>
      <c r="UD166" s="59"/>
      <c r="UE166" s="59"/>
      <c r="UF166" s="59"/>
      <c r="UG166" s="59"/>
      <c r="UH166" s="59"/>
      <c r="UI166" s="59"/>
      <c r="UJ166" s="59"/>
      <c r="UK166" s="59"/>
      <c r="UL166" s="59"/>
      <c r="UM166" s="86"/>
      <c r="UN166" s="86"/>
      <c r="UO166" s="86"/>
      <c r="UP166" s="86"/>
      <c r="UQ166" s="86"/>
      <c r="UR166" s="86"/>
      <c r="US166" s="86"/>
      <c r="UT166" s="86"/>
      <c r="UU166" s="86"/>
      <c r="UV166" s="86"/>
      <c r="UW166" s="86"/>
      <c r="UX166" s="86"/>
      <c r="UY166" s="86"/>
      <c r="UZ166" s="86"/>
      <c r="VA166" s="86"/>
      <c r="VB166" s="86"/>
      <c r="VC166" s="86"/>
      <c r="VD166" s="86"/>
      <c r="VE166" s="86"/>
      <c r="VF166" s="86"/>
      <c r="VG166" s="86"/>
      <c r="VH166" s="86"/>
      <c r="VI166" s="86"/>
      <c r="VJ166" s="86"/>
      <c r="VK166" s="86"/>
      <c r="VL166" s="86"/>
      <c r="VM166" s="86"/>
      <c r="VN166" s="86"/>
      <c r="VO166" s="86"/>
      <c r="VP166" s="86"/>
      <c r="VQ166" s="86"/>
      <c r="VR166" s="86"/>
      <c r="VS166" s="86"/>
      <c r="VT166" s="86"/>
      <c r="VU166" s="86"/>
      <c r="VV166" s="86"/>
      <c r="VW166" s="86"/>
      <c r="VX166" s="86"/>
      <c r="VY166" s="86"/>
      <c r="VZ166" s="86"/>
      <c r="WA166" s="86"/>
      <c r="WB166" s="86"/>
      <c r="WC166" s="86"/>
      <c r="WD166" s="86"/>
      <c r="WE166" s="86"/>
      <c r="WF166" s="86"/>
      <c r="WG166" s="8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row>
    <row r="167" spans="2:909" ht="15.75" x14ac:dyDescent="0.25">
      <c r="B167" s="104"/>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93"/>
      <c r="AA167" s="93"/>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59"/>
      <c r="HN167" s="59"/>
      <c r="HO167" s="59"/>
      <c r="HP167" s="59"/>
      <c r="HQ167" s="59"/>
      <c r="HR167" s="59"/>
      <c r="HS167" s="59"/>
      <c r="HT167" s="59"/>
      <c r="HU167" s="59"/>
      <c r="HV167" s="59"/>
      <c r="HW167" s="59"/>
      <c r="HX167" s="59"/>
      <c r="HY167" s="59"/>
      <c r="HZ167" s="59"/>
      <c r="IA167" s="59"/>
      <c r="IB167" s="59"/>
      <c r="IC167" s="59"/>
      <c r="ID167" s="59"/>
      <c r="IE167" s="59"/>
      <c r="IF167" s="59"/>
      <c r="IG167" s="59"/>
      <c r="IH167" s="59"/>
      <c r="II167" s="59"/>
      <c r="IJ167" s="59"/>
      <c r="IK167" s="59"/>
      <c r="IL167" s="59"/>
      <c r="IM167" s="59"/>
      <c r="IN167" s="59"/>
      <c r="IO167" s="59"/>
      <c r="IP167" s="59"/>
      <c r="IQ167" s="59"/>
      <c r="IR167" s="59"/>
      <c r="IS167" s="59"/>
      <c r="IT167" s="59"/>
      <c r="IU167" s="59"/>
      <c r="IV167" s="59"/>
      <c r="IW167" s="59"/>
      <c r="IX167" s="59"/>
      <c r="IY167" s="59"/>
      <c r="IZ167" s="59"/>
      <c r="JA167" s="59"/>
      <c r="JB167" s="59"/>
      <c r="JC167" s="59"/>
      <c r="JD167" s="59"/>
      <c r="JE167" s="59"/>
      <c r="JF167" s="59"/>
      <c r="JG167" s="59"/>
      <c r="JH167" s="59"/>
      <c r="JI167" s="59"/>
      <c r="JJ167" s="59"/>
      <c r="JK167" s="59"/>
      <c r="JL167" s="59"/>
      <c r="JM167" s="59"/>
      <c r="JN167" s="59"/>
      <c r="JO167" s="59"/>
      <c r="JP167" s="59"/>
      <c r="JQ167" s="59"/>
      <c r="JR167" s="59"/>
      <c r="JS167" s="59"/>
      <c r="JT167" s="59"/>
      <c r="JU167" s="59"/>
      <c r="JV167" s="59"/>
      <c r="JW167" s="59"/>
      <c r="JX167" s="59"/>
      <c r="JY167" s="59"/>
      <c r="JZ167" s="59"/>
      <c r="KA167" s="59"/>
      <c r="KB167" s="59"/>
      <c r="KC167" s="59"/>
      <c r="KD167" s="59"/>
      <c r="KE167" s="59"/>
      <c r="KF167" s="59"/>
      <c r="KG167" s="59"/>
      <c r="KH167" s="59"/>
      <c r="KI167" s="59"/>
      <c r="KJ167" s="59"/>
      <c r="KK167" s="59"/>
      <c r="KL167" s="59"/>
      <c r="KM167" s="59"/>
      <c r="KN167" s="59"/>
      <c r="KO167" s="59"/>
      <c r="KP167" s="59"/>
      <c r="KQ167" s="59"/>
      <c r="KR167" s="59"/>
      <c r="KS167" s="59"/>
      <c r="KT167" s="59"/>
      <c r="KU167" s="59"/>
      <c r="KV167" s="59"/>
      <c r="KW167" s="59"/>
      <c r="KX167" s="59"/>
      <c r="KY167" s="59"/>
      <c r="KZ167" s="59"/>
      <c r="LA167" s="59"/>
      <c r="LB167" s="59"/>
      <c r="LC167" s="59"/>
      <c r="LD167" s="59"/>
      <c r="LE167" s="59"/>
      <c r="LF167" s="59"/>
      <c r="LG167" s="59"/>
      <c r="LH167" s="59"/>
      <c r="LI167" s="59"/>
      <c r="LJ167" s="59"/>
      <c r="LK167" s="59"/>
      <c r="LL167" s="59"/>
      <c r="LM167" s="59"/>
      <c r="LN167" s="59"/>
      <c r="LO167" s="59"/>
      <c r="LP167" s="59"/>
      <c r="LQ167" s="59"/>
      <c r="LR167" s="59"/>
      <c r="LS167" s="59"/>
      <c r="LT167" s="59"/>
      <c r="LU167" s="59"/>
      <c r="LV167" s="59"/>
      <c r="LW167" s="59"/>
      <c r="LX167" s="59"/>
      <c r="LY167" s="59"/>
      <c r="LZ167" s="59"/>
      <c r="MA167" s="59"/>
      <c r="MB167" s="59"/>
      <c r="MC167" s="59"/>
      <c r="MD167" s="59"/>
      <c r="ME167" s="59"/>
      <c r="MF167" s="59"/>
      <c r="MG167" s="59"/>
      <c r="MH167" s="59"/>
      <c r="MI167" s="59"/>
      <c r="MJ167" s="59"/>
      <c r="MK167" s="59"/>
      <c r="ML167" s="59"/>
      <c r="MM167" s="59"/>
      <c r="MN167" s="59"/>
      <c r="MO167" s="59"/>
      <c r="MP167" s="59"/>
      <c r="MQ167" s="59"/>
      <c r="MR167" s="59"/>
      <c r="MS167" s="59"/>
      <c r="MT167" s="59"/>
      <c r="MU167" s="59"/>
      <c r="MV167" s="59"/>
      <c r="MW167" s="59"/>
      <c r="MX167" s="59"/>
      <c r="MY167" s="59"/>
      <c r="MZ167" s="59"/>
      <c r="NA167" s="59"/>
      <c r="NB167" s="59"/>
      <c r="NC167" s="59"/>
      <c r="ND167" s="59"/>
      <c r="NE167" s="59"/>
      <c r="NF167" s="59"/>
      <c r="NG167" s="59"/>
      <c r="NH167" s="59"/>
      <c r="NI167" s="59"/>
      <c r="NJ167" s="59"/>
      <c r="NK167" s="59"/>
      <c r="NL167" s="59"/>
      <c r="NM167" s="59"/>
      <c r="NN167" s="59"/>
      <c r="NO167" s="59"/>
      <c r="NP167" s="59"/>
      <c r="NQ167" s="59"/>
      <c r="NR167" s="59"/>
      <c r="NS167" s="59"/>
      <c r="NT167" s="59"/>
      <c r="NU167" s="59"/>
      <c r="NV167" s="59"/>
      <c r="NW167" s="59"/>
      <c r="NX167" s="59"/>
      <c r="NY167" s="59"/>
      <c r="NZ167" s="59"/>
      <c r="OA167" s="59"/>
      <c r="OB167" s="59"/>
      <c r="OC167" s="59"/>
      <c r="OD167" s="59"/>
      <c r="OE167" s="59"/>
      <c r="OF167" s="59"/>
      <c r="OG167" s="59"/>
      <c r="OH167" s="59"/>
      <c r="OI167" s="59"/>
      <c r="OJ167" s="59"/>
      <c r="OK167" s="59"/>
      <c r="OL167" s="59"/>
      <c r="OM167" s="59"/>
      <c r="ON167" s="59"/>
      <c r="OO167" s="59"/>
      <c r="OP167" s="59"/>
      <c r="OQ167" s="59"/>
      <c r="OR167" s="59"/>
      <c r="OS167" s="59"/>
      <c r="OT167" s="59"/>
      <c r="OU167" s="59"/>
      <c r="OV167" s="59"/>
      <c r="OW167" s="59"/>
      <c r="OX167" s="59"/>
      <c r="OY167" s="59"/>
      <c r="OZ167" s="59"/>
      <c r="PA167" s="59"/>
      <c r="PB167" s="59"/>
      <c r="PC167" s="59"/>
      <c r="PD167" s="59"/>
      <c r="PE167" s="59"/>
      <c r="PF167" s="59"/>
      <c r="PG167" s="59"/>
      <c r="PH167" s="59"/>
      <c r="PI167" s="59"/>
      <c r="PJ167" s="59"/>
      <c r="PK167" s="59"/>
      <c r="PL167" s="59"/>
      <c r="PM167" s="59"/>
      <c r="PN167" s="59"/>
      <c r="PO167" s="59"/>
      <c r="PP167" s="59"/>
      <c r="PQ167" s="59"/>
      <c r="PR167" s="59"/>
      <c r="PS167" s="59"/>
      <c r="PT167" s="59"/>
      <c r="PU167" s="59"/>
      <c r="PV167" s="59"/>
      <c r="PW167" s="59"/>
      <c r="PX167" s="59"/>
      <c r="PY167" s="59"/>
      <c r="PZ167" s="59"/>
      <c r="QA167" s="59"/>
      <c r="QB167" s="59"/>
      <c r="QC167" s="59"/>
      <c r="QD167" s="59"/>
      <c r="QE167" s="59"/>
      <c r="QF167" s="59"/>
      <c r="QG167" s="59"/>
      <c r="QH167" s="59"/>
      <c r="QI167" s="59"/>
      <c r="QJ167" s="59"/>
      <c r="QK167" s="59"/>
      <c r="QL167" s="59"/>
      <c r="QM167" s="59"/>
      <c r="QN167" s="59"/>
      <c r="QO167" s="59"/>
      <c r="QP167" s="59"/>
      <c r="QQ167" s="59"/>
      <c r="QR167" s="59"/>
      <c r="QS167" s="59"/>
      <c r="QT167" s="59"/>
      <c r="QU167" s="59"/>
      <c r="QV167" s="59"/>
      <c r="QW167" s="59"/>
      <c r="QX167" s="59"/>
      <c r="QY167" s="59"/>
      <c r="QZ167" s="59"/>
      <c r="RA167" s="59"/>
      <c r="RB167" s="107"/>
      <c r="RC167" s="107"/>
      <c r="RD167" s="59"/>
      <c r="RE167" s="59"/>
      <c r="RF167" s="59"/>
      <c r="RG167" s="59"/>
      <c r="RH167" s="59"/>
      <c r="RI167" s="59"/>
      <c r="RJ167" s="59"/>
      <c r="RK167" s="59"/>
      <c r="RL167" s="59"/>
      <c r="RM167" s="59"/>
      <c r="RN167" s="59"/>
      <c r="RO167" s="59"/>
      <c r="RP167" s="59"/>
      <c r="RQ167" s="59"/>
      <c r="RR167" s="59"/>
      <c r="RS167" s="59"/>
      <c r="RT167" s="59"/>
      <c r="RU167" s="59"/>
      <c r="RV167" s="59"/>
      <c r="RW167" s="59"/>
      <c r="RX167" s="59"/>
      <c r="RY167" s="59"/>
      <c r="RZ167" s="59"/>
      <c r="SA167" s="58"/>
      <c r="SB167" s="58"/>
      <c r="SC167" s="59"/>
      <c r="SD167" s="59"/>
      <c r="SE167" s="58"/>
      <c r="SF167" s="58"/>
      <c r="SG167" s="59"/>
      <c r="SH167" s="59"/>
      <c r="SI167" s="58"/>
      <c r="SJ167" s="58"/>
      <c r="SK167" s="59"/>
      <c r="SL167" s="59"/>
      <c r="SM167" s="59"/>
      <c r="SN167" s="59"/>
      <c r="SO167" s="59"/>
      <c r="SP167" s="102"/>
      <c r="SQ167" s="102"/>
      <c r="SR167" s="102"/>
      <c r="SS167" s="89"/>
      <c r="ST167" s="59"/>
      <c r="SU167" s="89"/>
      <c r="SV167" s="59"/>
      <c r="SW167" s="89"/>
      <c r="SX167" s="94"/>
      <c r="SY167" s="94"/>
      <c r="SZ167" s="89"/>
      <c r="TA167" s="89"/>
      <c r="TB167" s="59"/>
      <c r="TC167" s="59"/>
      <c r="TD167" s="59"/>
      <c r="TE167" s="59"/>
      <c r="TF167" s="59"/>
      <c r="TG167" s="59"/>
      <c r="TH167" s="59"/>
      <c r="TI167" s="59"/>
      <c r="TJ167" s="59"/>
      <c r="TK167" s="59"/>
      <c r="TL167" s="59"/>
      <c r="TM167" s="59"/>
      <c r="TN167" s="59"/>
      <c r="TO167" s="59"/>
      <c r="TP167" s="59"/>
      <c r="TQ167" s="59"/>
      <c r="TR167" s="59"/>
      <c r="TS167" s="59"/>
      <c r="TT167" s="59"/>
      <c r="TU167" s="59"/>
      <c r="TV167" s="59"/>
      <c r="TW167" s="59"/>
      <c r="TX167" s="59"/>
      <c r="TY167" s="59"/>
      <c r="TZ167" s="59"/>
      <c r="UA167" s="59"/>
      <c r="UB167" s="59"/>
      <c r="UC167" s="59"/>
      <c r="UD167" s="59"/>
      <c r="UE167" s="59"/>
      <c r="UF167" s="59"/>
      <c r="UG167" s="59"/>
      <c r="UH167" s="59"/>
      <c r="UI167" s="59"/>
      <c r="UJ167" s="59"/>
      <c r="UK167" s="59"/>
      <c r="UL167" s="59"/>
      <c r="UM167" s="86"/>
      <c r="UN167" s="86"/>
      <c r="UO167" s="86"/>
      <c r="UP167" s="86"/>
      <c r="UQ167" s="86"/>
      <c r="UR167" s="86"/>
      <c r="US167" s="86"/>
      <c r="UT167" s="86"/>
      <c r="UU167" s="86"/>
      <c r="UV167" s="86"/>
      <c r="UW167" s="86"/>
      <c r="UX167" s="86"/>
      <c r="UY167" s="86"/>
      <c r="UZ167" s="86"/>
      <c r="VA167" s="86"/>
      <c r="VB167" s="86"/>
      <c r="VC167" s="86"/>
      <c r="VD167" s="86"/>
      <c r="VE167" s="86"/>
      <c r="VF167" s="86"/>
      <c r="VG167" s="86"/>
      <c r="VH167" s="86"/>
      <c r="VI167" s="86"/>
      <c r="VJ167" s="86"/>
      <c r="VK167" s="86"/>
      <c r="VL167" s="86"/>
      <c r="VM167" s="86"/>
      <c r="VN167" s="86"/>
      <c r="VO167" s="86"/>
      <c r="VP167" s="86"/>
      <c r="VQ167" s="86"/>
      <c r="VR167" s="86"/>
      <c r="VS167" s="86"/>
      <c r="VT167" s="86"/>
      <c r="VU167" s="86"/>
      <c r="VV167" s="86"/>
      <c r="VW167" s="86"/>
      <c r="VX167" s="86"/>
      <c r="VY167" s="86"/>
      <c r="VZ167" s="86"/>
      <c r="WA167" s="86"/>
      <c r="WB167" s="86"/>
      <c r="WC167" s="86"/>
      <c r="WD167" s="86"/>
      <c r="WE167" s="86"/>
      <c r="WF167" s="86"/>
      <c r="WG167" s="8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row>
    <row r="168" spans="2:909" ht="15.75" x14ac:dyDescent="0.25">
      <c r="B168" s="104"/>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93"/>
      <c r="AA168" s="93"/>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c r="HY168" s="59"/>
      <c r="HZ168" s="59"/>
      <c r="IA168" s="59"/>
      <c r="IB168" s="59"/>
      <c r="IC168" s="59"/>
      <c r="ID168" s="59"/>
      <c r="IE168" s="59"/>
      <c r="IF168" s="59"/>
      <c r="IG168" s="59"/>
      <c r="IH168" s="59"/>
      <c r="II168" s="59"/>
      <c r="IJ168" s="59"/>
      <c r="IK168" s="59"/>
      <c r="IL168" s="59"/>
      <c r="IM168" s="59"/>
      <c r="IN168" s="59"/>
      <c r="IO168" s="59"/>
      <c r="IP168" s="59"/>
      <c r="IQ168" s="59"/>
      <c r="IR168" s="59"/>
      <c r="IS168" s="59"/>
      <c r="IT168" s="59"/>
      <c r="IU168" s="59"/>
      <c r="IV168" s="59"/>
      <c r="IW168" s="59"/>
      <c r="IX168" s="59"/>
      <c r="IY168" s="59"/>
      <c r="IZ168" s="59"/>
      <c r="JA168" s="59"/>
      <c r="JB168" s="59"/>
      <c r="JC168" s="59"/>
      <c r="JD168" s="59"/>
      <c r="JE168" s="59"/>
      <c r="JF168" s="59"/>
      <c r="JG168" s="59"/>
      <c r="JH168" s="59"/>
      <c r="JI168" s="59"/>
      <c r="JJ168" s="59"/>
      <c r="JK168" s="59"/>
      <c r="JL168" s="59"/>
      <c r="JM168" s="59"/>
      <c r="JN168" s="59"/>
      <c r="JO168" s="59"/>
      <c r="JP168" s="59"/>
      <c r="JQ168" s="59"/>
      <c r="JR168" s="59"/>
      <c r="JS168" s="59"/>
      <c r="JT168" s="59"/>
      <c r="JU168" s="59"/>
      <c r="JV168" s="59"/>
      <c r="JW168" s="59"/>
      <c r="JX168" s="59"/>
      <c r="JY168" s="59"/>
      <c r="JZ168" s="59"/>
      <c r="KA168" s="59"/>
      <c r="KB168" s="59"/>
      <c r="KC168" s="59"/>
      <c r="KD168" s="59"/>
      <c r="KE168" s="59"/>
      <c r="KF168" s="59"/>
      <c r="KG168" s="59"/>
      <c r="KH168" s="59"/>
      <c r="KI168" s="59"/>
      <c r="KJ168" s="59"/>
      <c r="KK168" s="59"/>
      <c r="KL168" s="59"/>
      <c r="KM168" s="59"/>
      <c r="KN168" s="59"/>
      <c r="KO168" s="59"/>
      <c r="KP168" s="59"/>
      <c r="KQ168" s="59"/>
      <c r="KR168" s="59"/>
      <c r="KS168" s="59"/>
      <c r="KT168" s="59"/>
      <c r="KU168" s="59"/>
      <c r="KV168" s="59"/>
      <c r="KW168" s="59"/>
      <c r="KX168" s="59"/>
      <c r="KY168" s="59"/>
      <c r="KZ168" s="59"/>
      <c r="LA168" s="59"/>
      <c r="LB168" s="59"/>
      <c r="LC168" s="59"/>
      <c r="LD168" s="59"/>
      <c r="LE168" s="59"/>
      <c r="LF168" s="59"/>
      <c r="LG168" s="59"/>
      <c r="LH168" s="59"/>
      <c r="LI168" s="59"/>
      <c r="LJ168" s="59"/>
      <c r="LK168" s="59"/>
      <c r="LL168" s="59"/>
      <c r="LM168" s="59"/>
      <c r="LN168" s="59"/>
      <c r="LO168" s="59"/>
      <c r="LP168" s="59"/>
      <c r="LQ168" s="59"/>
      <c r="LR168" s="59"/>
      <c r="LS168" s="59"/>
      <c r="LT168" s="59"/>
      <c r="LU168" s="59"/>
      <c r="LV168" s="59"/>
      <c r="LW168" s="59"/>
      <c r="LX168" s="59"/>
      <c r="LY168" s="59"/>
      <c r="LZ168" s="59"/>
      <c r="MA168" s="59"/>
      <c r="MB168" s="59"/>
      <c r="MC168" s="59"/>
      <c r="MD168" s="59"/>
      <c r="ME168" s="59"/>
      <c r="MF168" s="59"/>
      <c r="MG168" s="59"/>
      <c r="MH168" s="59"/>
      <c r="MI168" s="59"/>
      <c r="MJ168" s="59"/>
      <c r="MK168" s="59"/>
      <c r="ML168" s="59"/>
      <c r="MM168" s="59"/>
      <c r="MN168" s="59"/>
      <c r="MO168" s="59"/>
      <c r="MP168" s="59"/>
      <c r="MQ168" s="59"/>
      <c r="MR168" s="59"/>
      <c r="MS168" s="59"/>
      <c r="MT168" s="59"/>
      <c r="MU168" s="59"/>
      <c r="MV168" s="59"/>
      <c r="MW168" s="59"/>
      <c r="MX168" s="59"/>
      <c r="MY168" s="59"/>
      <c r="MZ168" s="59"/>
      <c r="NA168" s="59"/>
      <c r="NB168" s="59"/>
      <c r="NC168" s="59"/>
      <c r="ND168" s="59"/>
      <c r="NE168" s="59"/>
      <c r="NF168" s="59"/>
      <c r="NG168" s="59"/>
      <c r="NH168" s="59"/>
      <c r="NI168" s="59"/>
      <c r="NJ168" s="59"/>
      <c r="NK168" s="59"/>
      <c r="NL168" s="59"/>
      <c r="NM168" s="59"/>
      <c r="NN168" s="59"/>
      <c r="NO168" s="59"/>
      <c r="NP168" s="59"/>
      <c r="NQ168" s="59"/>
      <c r="NR168" s="59"/>
      <c r="NS168" s="59"/>
      <c r="NT168" s="59"/>
      <c r="NU168" s="59"/>
      <c r="NV168" s="59"/>
      <c r="NW168" s="59"/>
      <c r="NX168" s="59"/>
      <c r="NY168" s="59"/>
      <c r="NZ168" s="59"/>
      <c r="OA168" s="59"/>
      <c r="OB168" s="59"/>
      <c r="OC168" s="59"/>
      <c r="OD168" s="59"/>
      <c r="OE168" s="59"/>
      <c r="OF168" s="59"/>
      <c r="OG168" s="59"/>
      <c r="OH168" s="59"/>
      <c r="OI168" s="59"/>
      <c r="OJ168" s="59"/>
      <c r="OK168" s="59"/>
      <c r="OL168" s="59"/>
      <c r="OM168" s="59"/>
      <c r="ON168" s="59"/>
      <c r="OO168" s="59"/>
      <c r="OP168" s="59"/>
      <c r="OQ168" s="59"/>
      <c r="OR168" s="59"/>
      <c r="OS168" s="59"/>
      <c r="OT168" s="59"/>
      <c r="OU168" s="59"/>
      <c r="OV168" s="59"/>
      <c r="OW168" s="59"/>
      <c r="OX168" s="59"/>
      <c r="OY168" s="59"/>
      <c r="OZ168" s="59"/>
      <c r="PA168" s="59"/>
      <c r="PB168" s="59"/>
      <c r="PC168" s="59"/>
      <c r="PD168" s="59"/>
      <c r="PE168" s="59"/>
      <c r="PF168" s="59"/>
      <c r="PG168" s="59"/>
      <c r="PH168" s="59"/>
      <c r="PI168" s="59"/>
      <c r="PJ168" s="59"/>
      <c r="PK168" s="59"/>
      <c r="PL168" s="59"/>
      <c r="PM168" s="59"/>
      <c r="PN168" s="59"/>
      <c r="PO168" s="59"/>
      <c r="PP168" s="59"/>
      <c r="PQ168" s="59"/>
      <c r="PR168" s="59"/>
      <c r="PS168" s="59"/>
      <c r="PT168" s="59"/>
      <c r="PU168" s="59"/>
      <c r="PV168" s="59"/>
      <c r="PW168" s="59"/>
      <c r="PX168" s="59"/>
      <c r="PY168" s="59"/>
      <c r="PZ168" s="59"/>
      <c r="QA168" s="59"/>
      <c r="QB168" s="59"/>
      <c r="QC168" s="59"/>
      <c r="QD168" s="59"/>
      <c r="QE168" s="59"/>
      <c r="QF168" s="59"/>
      <c r="QG168" s="59"/>
      <c r="QH168" s="59"/>
      <c r="QI168" s="59"/>
      <c r="QJ168" s="59"/>
      <c r="QK168" s="59"/>
      <c r="QL168" s="59"/>
      <c r="QM168" s="59"/>
      <c r="QN168" s="59"/>
      <c r="QO168" s="59"/>
      <c r="QP168" s="59"/>
      <c r="QQ168" s="59"/>
      <c r="QR168" s="59"/>
      <c r="QS168" s="59"/>
      <c r="QT168" s="59"/>
      <c r="QU168" s="59"/>
      <c r="QV168" s="59"/>
      <c r="QW168" s="59"/>
      <c r="QX168" s="59"/>
      <c r="QY168" s="59"/>
      <c r="QZ168" s="59"/>
      <c r="RA168" s="59"/>
      <c r="RB168" s="107"/>
      <c r="RC168" s="107"/>
      <c r="RD168" s="59"/>
      <c r="RE168" s="59"/>
      <c r="RF168" s="59"/>
      <c r="RG168" s="59"/>
      <c r="RH168" s="59"/>
      <c r="RI168" s="59"/>
      <c r="RJ168" s="59"/>
      <c r="RK168" s="59"/>
      <c r="RL168" s="59"/>
      <c r="RM168" s="59"/>
      <c r="RN168" s="59"/>
      <c r="RO168" s="59"/>
      <c r="RP168" s="59"/>
      <c r="RQ168" s="59"/>
      <c r="RR168" s="59"/>
      <c r="RS168" s="59"/>
      <c r="RT168" s="59"/>
      <c r="RU168" s="59"/>
      <c r="RV168" s="59"/>
      <c r="RW168" s="59"/>
      <c r="RX168" s="59"/>
      <c r="RY168" s="59"/>
      <c r="RZ168" s="59"/>
      <c r="SA168" s="58"/>
      <c r="SB168" s="58"/>
      <c r="SC168" s="59"/>
      <c r="SD168" s="59"/>
      <c r="SE168" s="58"/>
      <c r="SF168" s="58"/>
      <c r="SG168" s="59"/>
      <c r="SH168" s="59"/>
      <c r="SI168" s="58"/>
      <c r="SJ168" s="58"/>
      <c r="SK168" s="59"/>
      <c r="SL168" s="59"/>
      <c r="SM168" s="59"/>
      <c r="SN168" s="59"/>
      <c r="SO168" s="59"/>
      <c r="SP168" s="102"/>
      <c r="SQ168" s="102"/>
      <c r="SR168" s="102"/>
      <c r="SS168" s="89"/>
      <c r="ST168" s="59"/>
      <c r="SU168" s="59"/>
      <c r="SV168" s="89"/>
      <c r="SW168" s="89"/>
      <c r="SX168" s="94"/>
      <c r="SY168" s="94"/>
      <c r="SZ168" s="89"/>
      <c r="TA168" s="89"/>
      <c r="TB168" s="59"/>
      <c r="TC168" s="59"/>
      <c r="TD168" s="59"/>
      <c r="TE168" s="59"/>
      <c r="TF168" s="59"/>
      <c r="TG168" s="59"/>
      <c r="TH168" s="59"/>
      <c r="TI168" s="59"/>
      <c r="TJ168" s="59"/>
      <c r="TK168" s="59"/>
      <c r="TL168" s="59"/>
      <c r="TM168" s="59"/>
      <c r="TN168" s="59"/>
      <c r="TO168" s="59"/>
      <c r="TP168" s="59"/>
      <c r="TQ168" s="59"/>
      <c r="TR168" s="59"/>
      <c r="TS168" s="59"/>
      <c r="TT168" s="59"/>
      <c r="TU168" s="59"/>
      <c r="TV168" s="59"/>
      <c r="TW168" s="59"/>
      <c r="TX168" s="59"/>
      <c r="TY168" s="59"/>
      <c r="TZ168" s="59"/>
      <c r="UA168" s="59"/>
      <c r="UB168" s="59"/>
      <c r="UC168" s="59"/>
      <c r="UD168" s="59"/>
      <c r="UE168" s="59"/>
      <c r="UF168" s="59"/>
      <c r="UG168" s="59"/>
      <c r="UH168" s="59"/>
      <c r="UI168" s="59"/>
      <c r="UJ168" s="59"/>
      <c r="UK168" s="59"/>
      <c r="UL168" s="59"/>
      <c r="UM168" s="86"/>
      <c r="UN168" s="86"/>
      <c r="UO168" s="86"/>
      <c r="UP168" s="86"/>
      <c r="UQ168" s="86"/>
      <c r="UR168" s="86"/>
      <c r="US168" s="86"/>
      <c r="UT168" s="86"/>
      <c r="UU168" s="86"/>
      <c r="UV168" s="86"/>
      <c r="UW168" s="86"/>
      <c r="UX168" s="86"/>
      <c r="UY168" s="86"/>
      <c r="UZ168" s="86"/>
      <c r="VA168" s="86"/>
      <c r="VB168" s="86"/>
      <c r="VC168" s="86"/>
      <c r="VD168" s="86"/>
      <c r="VE168" s="86"/>
      <c r="VF168" s="86"/>
      <c r="VG168" s="86"/>
      <c r="VH168" s="86"/>
      <c r="VI168" s="86"/>
      <c r="VJ168" s="86"/>
      <c r="VK168" s="86"/>
      <c r="VL168" s="86"/>
      <c r="VM168" s="86"/>
      <c r="VN168" s="86"/>
      <c r="VO168" s="86"/>
      <c r="VP168" s="86"/>
      <c r="VQ168" s="86"/>
      <c r="VR168" s="86"/>
      <c r="VS168" s="86"/>
      <c r="VT168" s="86"/>
      <c r="VU168" s="86"/>
      <c r="VV168" s="86"/>
      <c r="VW168" s="86"/>
      <c r="VX168" s="86"/>
      <c r="VY168" s="86"/>
      <c r="VZ168" s="86"/>
      <c r="WA168" s="86"/>
      <c r="WB168" s="86"/>
      <c r="WC168" s="86"/>
      <c r="WD168" s="86"/>
      <c r="WE168" s="86"/>
      <c r="WF168" s="86"/>
      <c r="WG168" s="8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row>
    <row r="169" spans="2:909" ht="15.75" x14ac:dyDescent="0.25">
      <c r="B169" s="104"/>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93"/>
      <c r="AA169" s="93"/>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59"/>
      <c r="IN169" s="59"/>
      <c r="IO169" s="59"/>
      <c r="IP169" s="59"/>
      <c r="IQ169" s="59"/>
      <c r="IR169" s="59"/>
      <c r="IS169" s="59"/>
      <c r="IT169" s="59"/>
      <c r="IU169" s="59"/>
      <c r="IV169" s="59"/>
      <c r="IW169" s="59"/>
      <c r="IX169" s="59"/>
      <c r="IY169" s="59"/>
      <c r="IZ169" s="59"/>
      <c r="JA169" s="59"/>
      <c r="JB169" s="59"/>
      <c r="JC169" s="59"/>
      <c r="JD169" s="59"/>
      <c r="JE169" s="59"/>
      <c r="JF169" s="59"/>
      <c r="JG169" s="59"/>
      <c r="JH169" s="59"/>
      <c r="JI169" s="59"/>
      <c r="JJ169" s="59"/>
      <c r="JK169" s="59"/>
      <c r="JL169" s="59"/>
      <c r="JM169" s="59"/>
      <c r="JN169" s="59"/>
      <c r="JO169" s="59"/>
      <c r="JP169" s="59"/>
      <c r="JQ169" s="59"/>
      <c r="JR169" s="59"/>
      <c r="JS169" s="59"/>
      <c r="JT169" s="59"/>
      <c r="JU169" s="59"/>
      <c r="JV169" s="59"/>
      <c r="JW169" s="59"/>
      <c r="JX169" s="59"/>
      <c r="JY169" s="59"/>
      <c r="JZ169" s="59"/>
      <c r="KA169" s="59"/>
      <c r="KB169" s="59"/>
      <c r="KC169" s="59"/>
      <c r="KD169" s="59"/>
      <c r="KE169" s="59"/>
      <c r="KF169" s="59"/>
      <c r="KG169" s="59"/>
      <c r="KH169" s="59"/>
      <c r="KI169" s="59"/>
      <c r="KJ169" s="59"/>
      <c r="KK169" s="59"/>
      <c r="KL169" s="59"/>
      <c r="KM169" s="59"/>
      <c r="KN169" s="59"/>
      <c r="KO169" s="59"/>
      <c r="KP169" s="59"/>
      <c r="KQ169" s="59"/>
      <c r="KR169" s="59"/>
      <c r="KS169" s="59"/>
      <c r="KT169" s="59"/>
      <c r="KU169" s="59"/>
      <c r="KV169" s="59"/>
      <c r="KW169" s="59"/>
      <c r="KX169" s="59"/>
      <c r="KY169" s="59"/>
      <c r="KZ169" s="59"/>
      <c r="LA169" s="59"/>
      <c r="LB169" s="59"/>
      <c r="LC169" s="59"/>
      <c r="LD169" s="59"/>
      <c r="LE169" s="59"/>
      <c r="LF169" s="59"/>
      <c r="LG169" s="59"/>
      <c r="LH169" s="59"/>
      <c r="LI169" s="59"/>
      <c r="LJ169" s="59"/>
      <c r="LK169" s="59"/>
      <c r="LL169" s="59"/>
      <c r="LM169" s="59"/>
      <c r="LN169" s="59"/>
      <c r="LO169" s="59"/>
      <c r="LP169" s="59"/>
      <c r="LQ169" s="59"/>
      <c r="LR169" s="59"/>
      <c r="LS169" s="59"/>
      <c r="LT169" s="59"/>
      <c r="LU169" s="59"/>
      <c r="LV169" s="59"/>
      <c r="LW169" s="59"/>
      <c r="LX169" s="59"/>
      <c r="LY169" s="59"/>
      <c r="LZ169" s="59"/>
      <c r="MA169" s="59"/>
      <c r="MB169" s="59"/>
      <c r="MC169" s="59"/>
      <c r="MD169" s="59"/>
      <c r="ME169" s="59"/>
      <c r="MF169" s="59"/>
      <c r="MG169" s="59"/>
      <c r="MH169" s="59"/>
      <c r="MI169" s="59"/>
      <c r="MJ169" s="59"/>
      <c r="MK169" s="59"/>
      <c r="ML169" s="59"/>
      <c r="MM169" s="59"/>
      <c r="MN169" s="59"/>
      <c r="MO169" s="59"/>
      <c r="MP169" s="59"/>
      <c r="MQ169" s="59"/>
      <c r="MR169" s="59"/>
      <c r="MS169" s="59"/>
      <c r="MT169" s="59"/>
      <c r="MU169" s="59"/>
      <c r="MV169" s="59"/>
      <c r="MW169" s="59"/>
      <c r="MX169" s="59"/>
      <c r="MY169" s="59"/>
      <c r="MZ169" s="59"/>
      <c r="NA169" s="59"/>
      <c r="NB169" s="59"/>
      <c r="NC169" s="59"/>
      <c r="ND169" s="59"/>
      <c r="NE169" s="59"/>
      <c r="NF169" s="59"/>
      <c r="NG169" s="59"/>
      <c r="NH169" s="59"/>
      <c r="NI169" s="59"/>
      <c r="NJ169" s="59"/>
      <c r="NK169" s="59"/>
      <c r="NL169" s="59"/>
      <c r="NM169" s="59"/>
      <c r="NN169" s="59"/>
      <c r="NO169" s="59"/>
      <c r="NP169" s="59"/>
      <c r="NQ169" s="59"/>
      <c r="NR169" s="59"/>
      <c r="NS169" s="59"/>
      <c r="NT169" s="59"/>
      <c r="NU169" s="59"/>
      <c r="NV169" s="59"/>
      <c r="NW169" s="59"/>
      <c r="NX169" s="59"/>
      <c r="NY169" s="59"/>
      <c r="NZ169" s="59"/>
      <c r="OA169" s="59"/>
      <c r="OB169" s="59"/>
      <c r="OC169" s="59"/>
      <c r="OD169" s="59"/>
      <c r="OE169" s="59"/>
      <c r="OF169" s="59"/>
      <c r="OG169" s="59"/>
      <c r="OH169" s="59"/>
      <c r="OI169" s="59"/>
      <c r="OJ169" s="59"/>
      <c r="OK169" s="59"/>
      <c r="OL169" s="59"/>
      <c r="OM169" s="59"/>
      <c r="ON169" s="59"/>
      <c r="OO169" s="59"/>
      <c r="OP169" s="59"/>
      <c r="OQ169" s="59"/>
      <c r="OR169" s="59"/>
      <c r="OS169" s="59"/>
      <c r="OT169" s="59"/>
      <c r="OU169" s="59"/>
      <c r="OV169" s="59"/>
      <c r="OW169" s="59"/>
      <c r="OX169" s="59"/>
      <c r="OY169" s="59"/>
      <c r="OZ169" s="59"/>
      <c r="PA169" s="59"/>
      <c r="PB169" s="59"/>
      <c r="PC169" s="59"/>
      <c r="PD169" s="59"/>
      <c r="PE169" s="59"/>
      <c r="PF169" s="59"/>
      <c r="PG169" s="59"/>
      <c r="PH169" s="59"/>
      <c r="PI169" s="59"/>
      <c r="PJ169" s="59"/>
      <c r="PK169" s="59"/>
      <c r="PL169" s="59"/>
      <c r="PM169" s="59"/>
      <c r="PN169" s="59"/>
      <c r="PO169" s="59"/>
      <c r="PP169" s="59"/>
      <c r="PQ169" s="59"/>
      <c r="PR169" s="59"/>
      <c r="PS169" s="59"/>
      <c r="PT169" s="59"/>
      <c r="PU169" s="59"/>
      <c r="PV169" s="59"/>
      <c r="PW169" s="59"/>
      <c r="PX169" s="59"/>
      <c r="PY169" s="59"/>
      <c r="PZ169" s="59"/>
      <c r="QA169" s="59"/>
      <c r="QB169" s="59"/>
      <c r="QC169" s="59"/>
      <c r="QD169" s="59"/>
      <c r="QE169" s="59"/>
      <c r="QF169" s="59"/>
      <c r="QG169" s="59"/>
      <c r="QH169" s="59"/>
      <c r="QI169" s="59"/>
      <c r="QJ169" s="59"/>
      <c r="QK169" s="59"/>
      <c r="QL169" s="59"/>
      <c r="QM169" s="59"/>
      <c r="QN169" s="59"/>
      <c r="QO169" s="59"/>
      <c r="QP169" s="59"/>
      <c r="QQ169" s="59"/>
      <c r="QR169" s="59"/>
      <c r="QS169" s="59"/>
      <c r="QT169" s="59"/>
      <c r="QU169" s="59"/>
      <c r="QV169" s="59"/>
      <c r="QW169" s="59"/>
      <c r="QX169" s="59"/>
      <c r="QY169" s="59"/>
      <c r="QZ169" s="59"/>
      <c r="RA169" s="59"/>
      <c r="RB169" s="107"/>
      <c r="RC169" s="107"/>
      <c r="RD169" s="59"/>
      <c r="RE169" s="59"/>
      <c r="RF169" s="59"/>
      <c r="RG169" s="59"/>
      <c r="RH169" s="59"/>
      <c r="RI169" s="59"/>
      <c r="RJ169" s="59"/>
      <c r="RK169" s="59"/>
      <c r="RL169" s="59"/>
      <c r="RM169" s="59"/>
      <c r="RN169" s="59"/>
      <c r="RO169" s="59"/>
      <c r="RP169" s="59"/>
      <c r="RQ169" s="59"/>
      <c r="RR169" s="59"/>
      <c r="RS169" s="59"/>
      <c r="RT169" s="59"/>
      <c r="RU169" s="59"/>
      <c r="RV169" s="59"/>
      <c r="RW169" s="59"/>
      <c r="RX169" s="59"/>
      <c r="RY169" s="59"/>
      <c r="RZ169" s="59"/>
      <c r="SA169" s="59"/>
      <c r="SB169" s="59"/>
      <c r="SC169" s="59"/>
      <c r="SD169" s="59"/>
      <c r="SE169" s="59"/>
      <c r="SF169" s="59"/>
      <c r="SG169" s="59"/>
      <c r="SH169" s="59"/>
      <c r="SI169" s="59"/>
      <c r="SJ169" s="59"/>
      <c r="SK169" s="59"/>
      <c r="SL169" s="59"/>
      <c r="SM169" s="59"/>
      <c r="SN169" s="59"/>
      <c r="SO169" s="59"/>
      <c r="SP169" s="103"/>
      <c r="SQ169" s="103"/>
      <c r="SR169" s="102"/>
      <c r="SS169" s="89"/>
      <c r="ST169" s="59"/>
      <c r="SU169" s="59"/>
      <c r="SV169" s="59"/>
      <c r="SW169" s="59"/>
      <c r="SX169" s="116"/>
      <c r="SY169" s="94"/>
      <c r="SZ169" s="89"/>
      <c r="TA169" s="89"/>
      <c r="TB169" s="59"/>
      <c r="TC169" s="59"/>
      <c r="TD169" s="59"/>
      <c r="TE169" s="59"/>
      <c r="TF169" s="59"/>
      <c r="TG169" s="59"/>
      <c r="TH169" s="59"/>
      <c r="TI169" s="59"/>
      <c r="TJ169" s="59"/>
      <c r="TK169" s="59"/>
      <c r="TL169" s="59"/>
      <c r="TM169" s="59"/>
      <c r="TN169" s="59"/>
      <c r="TO169" s="59"/>
      <c r="TP169" s="59"/>
      <c r="TQ169" s="59"/>
      <c r="TR169" s="59"/>
      <c r="TS169" s="59"/>
      <c r="TT169" s="59"/>
      <c r="TU169" s="59"/>
      <c r="TV169" s="59"/>
      <c r="TW169" s="59"/>
      <c r="TX169" s="59"/>
      <c r="TY169" s="59"/>
      <c r="TZ169" s="59"/>
      <c r="UA169" s="59"/>
      <c r="UB169" s="59"/>
      <c r="UC169" s="59"/>
      <c r="UD169" s="59"/>
      <c r="UE169" s="59"/>
      <c r="UF169" s="59"/>
      <c r="UG169" s="59"/>
      <c r="UH169" s="59"/>
      <c r="UI169" s="59"/>
      <c r="UJ169" s="59"/>
      <c r="UK169" s="59"/>
      <c r="UL169" s="59"/>
      <c r="UM169" s="86"/>
      <c r="UN169" s="86"/>
      <c r="UO169" s="86"/>
      <c r="UP169" s="86"/>
      <c r="UQ169" s="86"/>
      <c r="UR169" s="86"/>
      <c r="US169" s="86"/>
      <c r="UT169" s="86"/>
      <c r="UU169" s="86"/>
      <c r="UV169" s="86"/>
      <c r="UW169" s="86"/>
      <c r="UX169" s="86"/>
      <c r="UY169" s="86"/>
      <c r="UZ169" s="86"/>
      <c r="VA169" s="86"/>
      <c r="VB169" s="86"/>
      <c r="VC169" s="86"/>
      <c r="VD169" s="86"/>
      <c r="VE169" s="86"/>
      <c r="VF169" s="86"/>
      <c r="VG169" s="86"/>
      <c r="VH169" s="86"/>
      <c r="VI169" s="86"/>
      <c r="VJ169" s="86"/>
      <c r="VK169" s="86"/>
      <c r="VL169" s="86"/>
      <c r="VM169" s="86"/>
      <c r="VN169" s="86"/>
      <c r="VO169" s="86"/>
      <c r="VP169" s="86"/>
      <c r="VQ169" s="86"/>
      <c r="VR169" s="86"/>
      <c r="VS169" s="86"/>
      <c r="VT169" s="86"/>
      <c r="VU169" s="86"/>
      <c r="VV169" s="86"/>
      <c r="VW169" s="86"/>
      <c r="VX169" s="86"/>
      <c r="VY169" s="86"/>
      <c r="VZ169" s="86"/>
      <c r="WA169" s="86"/>
      <c r="WB169" s="86"/>
      <c r="WC169" s="86"/>
      <c r="WD169" s="86"/>
      <c r="WE169" s="86"/>
      <c r="WF169" s="86"/>
      <c r="WG169" s="8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row>
    <row r="170" spans="2:909" ht="15.75" x14ac:dyDescent="0.25">
      <c r="B170" s="104"/>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93"/>
      <c r="AA170" s="93"/>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59"/>
      <c r="IM170" s="59"/>
      <c r="IN170" s="59"/>
      <c r="IO170" s="59"/>
      <c r="IP170" s="59"/>
      <c r="IQ170" s="59"/>
      <c r="IR170" s="59"/>
      <c r="IS170" s="59"/>
      <c r="IT170" s="59"/>
      <c r="IU170" s="59"/>
      <c r="IV170" s="59"/>
      <c r="IW170" s="59"/>
      <c r="IX170" s="59"/>
      <c r="IY170" s="59"/>
      <c r="IZ170" s="59"/>
      <c r="JA170" s="59"/>
      <c r="JB170" s="59"/>
      <c r="JC170" s="59"/>
      <c r="JD170" s="59"/>
      <c r="JE170" s="59"/>
      <c r="JF170" s="59"/>
      <c r="JG170" s="59"/>
      <c r="JH170" s="59"/>
      <c r="JI170" s="59"/>
      <c r="JJ170" s="59"/>
      <c r="JK170" s="59"/>
      <c r="JL170" s="59"/>
      <c r="JM170" s="59"/>
      <c r="JN170" s="59"/>
      <c r="JO170" s="59"/>
      <c r="JP170" s="59"/>
      <c r="JQ170" s="59"/>
      <c r="JR170" s="59"/>
      <c r="JS170" s="59"/>
      <c r="JT170" s="59"/>
      <c r="JU170" s="59"/>
      <c r="JV170" s="59"/>
      <c r="JW170" s="59"/>
      <c r="JX170" s="59"/>
      <c r="JY170" s="59"/>
      <c r="JZ170" s="59"/>
      <c r="KA170" s="59"/>
      <c r="KB170" s="59"/>
      <c r="KC170" s="59"/>
      <c r="KD170" s="59"/>
      <c r="KE170" s="59"/>
      <c r="KF170" s="59"/>
      <c r="KG170" s="59"/>
      <c r="KH170" s="59"/>
      <c r="KI170" s="59"/>
      <c r="KJ170" s="59"/>
      <c r="KK170" s="59"/>
      <c r="KL170" s="59"/>
      <c r="KM170" s="59"/>
      <c r="KN170" s="59"/>
      <c r="KO170" s="59"/>
      <c r="KP170" s="59"/>
      <c r="KQ170" s="59"/>
      <c r="KR170" s="59"/>
      <c r="KS170" s="59"/>
      <c r="KT170" s="59"/>
      <c r="KU170" s="59"/>
      <c r="KV170" s="59"/>
      <c r="KW170" s="59"/>
      <c r="KX170" s="59"/>
      <c r="KY170" s="59"/>
      <c r="KZ170" s="59"/>
      <c r="LA170" s="59"/>
      <c r="LB170" s="59"/>
      <c r="LC170" s="59"/>
      <c r="LD170" s="59"/>
      <c r="LE170" s="59"/>
      <c r="LF170" s="59"/>
      <c r="LG170" s="59"/>
      <c r="LH170" s="59"/>
      <c r="LI170" s="59"/>
      <c r="LJ170" s="59"/>
      <c r="LK170" s="59"/>
      <c r="LL170" s="59"/>
      <c r="LM170" s="59"/>
      <c r="LN170" s="59"/>
      <c r="LO170" s="59"/>
      <c r="LP170" s="59"/>
      <c r="LQ170" s="59"/>
      <c r="LR170" s="59"/>
      <c r="LS170" s="59"/>
      <c r="LT170" s="59"/>
      <c r="LU170" s="59"/>
      <c r="LV170" s="59"/>
      <c r="LW170" s="59"/>
      <c r="LX170" s="59"/>
      <c r="LY170" s="59"/>
      <c r="LZ170" s="59"/>
      <c r="MA170" s="59"/>
      <c r="MB170" s="59"/>
      <c r="MC170" s="59"/>
      <c r="MD170" s="59"/>
      <c r="ME170" s="59"/>
      <c r="MF170" s="59"/>
      <c r="MG170" s="59"/>
      <c r="MH170" s="59"/>
      <c r="MI170" s="59"/>
      <c r="MJ170" s="59"/>
      <c r="MK170" s="59"/>
      <c r="ML170" s="59"/>
      <c r="MM170" s="59"/>
      <c r="MN170" s="59"/>
      <c r="MO170" s="59"/>
      <c r="MP170" s="59"/>
      <c r="MQ170" s="59"/>
      <c r="MR170" s="59"/>
      <c r="MS170" s="59"/>
      <c r="MT170" s="59"/>
      <c r="MU170" s="59"/>
      <c r="MV170" s="59"/>
      <c r="MW170" s="59"/>
      <c r="MX170" s="59"/>
      <c r="MY170" s="59"/>
      <c r="MZ170" s="59"/>
      <c r="NA170" s="59"/>
      <c r="NB170" s="59"/>
      <c r="NC170" s="59"/>
      <c r="ND170" s="59"/>
      <c r="NE170" s="59"/>
      <c r="NF170" s="59"/>
      <c r="NG170" s="59"/>
      <c r="NH170" s="59"/>
      <c r="NI170" s="59"/>
      <c r="NJ170" s="59"/>
      <c r="NK170" s="59"/>
      <c r="NL170" s="59"/>
      <c r="NM170" s="59"/>
      <c r="NN170" s="59"/>
      <c r="NO170" s="59"/>
      <c r="NP170" s="59"/>
      <c r="NQ170" s="59"/>
      <c r="NR170" s="59"/>
      <c r="NS170" s="59"/>
      <c r="NT170" s="59"/>
      <c r="NU170" s="59"/>
      <c r="NV170" s="59"/>
      <c r="NW170" s="59"/>
      <c r="NX170" s="59"/>
      <c r="NY170" s="59"/>
      <c r="NZ170" s="59"/>
      <c r="OA170" s="59"/>
      <c r="OB170" s="59"/>
      <c r="OC170" s="59"/>
      <c r="OD170" s="59"/>
      <c r="OE170" s="59"/>
      <c r="OF170" s="59"/>
      <c r="OG170" s="59"/>
      <c r="OH170" s="59"/>
      <c r="OI170" s="59"/>
      <c r="OJ170" s="59"/>
      <c r="OK170" s="59"/>
      <c r="OL170" s="59"/>
      <c r="OM170" s="59"/>
      <c r="ON170" s="59"/>
      <c r="OO170" s="59"/>
      <c r="OP170" s="59"/>
      <c r="OQ170" s="59"/>
      <c r="OR170" s="59"/>
      <c r="OS170" s="59"/>
      <c r="OT170" s="59"/>
      <c r="OU170" s="59"/>
      <c r="OV170" s="59"/>
      <c r="OW170" s="59"/>
      <c r="OX170" s="59"/>
      <c r="OY170" s="59"/>
      <c r="OZ170" s="59"/>
      <c r="PA170" s="59"/>
      <c r="PB170" s="59"/>
      <c r="PC170" s="59"/>
      <c r="PD170" s="59"/>
      <c r="PE170" s="59"/>
      <c r="PF170" s="59"/>
      <c r="PG170" s="59"/>
      <c r="PH170" s="59"/>
      <c r="PI170" s="59"/>
      <c r="PJ170" s="59"/>
      <c r="PK170" s="59"/>
      <c r="PL170" s="59"/>
      <c r="PM170" s="59"/>
      <c r="PN170" s="59"/>
      <c r="PO170" s="59"/>
      <c r="PP170" s="59"/>
      <c r="PQ170" s="59"/>
      <c r="PR170" s="59"/>
      <c r="PS170" s="59"/>
      <c r="PT170" s="59"/>
      <c r="PU170" s="59"/>
      <c r="PV170" s="59"/>
      <c r="PW170" s="59"/>
      <c r="PX170" s="59"/>
      <c r="PY170" s="59"/>
      <c r="PZ170" s="59"/>
      <c r="QA170" s="59"/>
      <c r="QB170" s="59"/>
      <c r="QC170" s="59"/>
      <c r="QD170" s="59"/>
      <c r="QE170" s="59"/>
      <c r="QF170" s="59"/>
      <c r="QG170" s="59"/>
      <c r="QH170" s="59"/>
      <c r="QI170" s="59"/>
      <c r="QJ170" s="59"/>
      <c r="QK170" s="59"/>
      <c r="QL170" s="59"/>
      <c r="QM170" s="59"/>
      <c r="QN170" s="59"/>
      <c r="QO170" s="59"/>
      <c r="QP170" s="59"/>
      <c r="QQ170" s="59"/>
      <c r="QR170" s="59"/>
      <c r="QS170" s="59"/>
      <c r="QT170" s="59"/>
      <c r="QU170" s="59"/>
      <c r="QV170" s="59"/>
      <c r="QW170" s="59"/>
      <c r="QX170" s="59"/>
      <c r="QY170" s="59"/>
      <c r="QZ170" s="59"/>
      <c r="RA170" s="59"/>
      <c r="RB170" s="107"/>
      <c r="RC170" s="107"/>
      <c r="RD170" s="59"/>
      <c r="RE170" s="59"/>
      <c r="RF170" s="59"/>
      <c r="RG170" s="59"/>
      <c r="RH170" s="59"/>
      <c r="RI170" s="59"/>
      <c r="RJ170" s="59"/>
      <c r="RK170" s="59"/>
      <c r="RL170" s="59"/>
      <c r="RM170" s="59"/>
      <c r="RN170" s="59"/>
      <c r="RO170" s="59"/>
      <c r="RP170" s="59"/>
      <c r="RQ170" s="59"/>
      <c r="RR170" s="59"/>
      <c r="RS170" s="59"/>
      <c r="RT170" s="59"/>
      <c r="RU170" s="59"/>
      <c r="RV170" s="59"/>
      <c r="RW170" s="59"/>
      <c r="RX170" s="59"/>
      <c r="RY170" s="59"/>
      <c r="RZ170" s="59"/>
      <c r="SA170" s="59"/>
      <c r="SB170" s="59"/>
      <c r="SC170" s="59"/>
      <c r="SD170" s="59"/>
      <c r="SE170" s="59"/>
      <c r="SF170" s="59"/>
      <c r="SG170" s="59"/>
      <c r="SH170" s="59"/>
      <c r="SI170" s="59"/>
      <c r="SJ170" s="59"/>
      <c r="SK170" s="59"/>
      <c r="SL170" s="59"/>
      <c r="SM170" s="59"/>
      <c r="SN170" s="59"/>
      <c r="SO170" s="59"/>
      <c r="SP170" s="102"/>
      <c r="SQ170" s="102"/>
      <c r="SR170" s="102"/>
      <c r="SS170" s="89"/>
      <c r="ST170" s="59"/>
      <c r="SU170" s="59"/>
      <c r="SV170" s="59"/>
      <c r="SW170" s="59"/>
      <c r="SX170" s="116"/>
      <c r="SY170" s="95"/>
      <c r="SZ170" s="89"/>
      <c r="TA170" s="89"/>
      <c r="TB170" s="59"/>
      <c r="TC170" s="59"/>
      <c r="TD170" s="59"/>
      <c r="TE170" s="59"/>
      <c r="TF170" s="59"/>
      <c r="TG170" s="59"/>
      <c r="TH170" s="59"/>
      <c r="TI170" s="59"/>
      <c r="TJ170" s="59"/>
      <c r="TK170" s="59"/>
      <c r="TL170" s="59"/>
      <c r="TM170" s="59"/>
      <c r="TN170" s="59"/>
      <c r="TO170" s="59"/>
      <c r="TP170" s="59"/>
      <c r="TQ170" s="59"/>
      <c r="TR170" s="59"/>
      <c r="TS170" s="59"/>
      <c r="TT170" s="59"/>
      <c r="TU170" s="59"/>
      <c r="TV170" s="59"/>
      <c r="TW170" s="59"/>
      <c r="TX170" s="59"/>
      <c r="TY170" s="59"/>
      <c r="TZ170" s="59"/>
      <c r="UA170" s="59"/>
      <c r="UB170" s="59"/>
      <c r="UC170" s="59"/>
      <c r="UD170" s="59"/>
      <c r="UE170" s="59"/>
      <c r="UF170" s="59"/>
      <c r="UG170" s="59"/>
      <c r="UH170" s="59"/>
      <c r="UI170" s="59"/>
      <c r="UJ170" s="59"/>
      <c r="UK170" s="59"/>
      <c r="UL170" s="59"/>
      <c r="UM170" s="86"/>
      <c r="UN170" s="86"/>
      <c r="UO170" s="86"/>
      <c r="UP170" s="86"/>
      <c r="UQ170" s="86"/>
      <c r="UR170" s="86"/>
      <c r="US170" s="86"/>
      <c r="UT170" s="86"/>
      <c r="UU170" s="86"/>
      <c r="UV170" s="86"/>
      <c r="UW170" s="86"/>
      <c r="UX170" s="86"/>
      <c r="UY170" s="86"/>
      <c r="UZ170" s="86"/>
      <c r="VA170" s="86"/>
      <c r="VB170" s="86"/>
      <c r="VC170" s="86"/>
      <c r="VD170" s="86"/>
      <c r="VE170" s="86"/>
      <c r="VF170" s="86"/>
      <c r="VG170" s="86"/>
      <c r="VH170" s="86"/>
      <c r="VI170" s="86"/>
      <c r="VJ170" s="86"/>
      <c r="VK170" s="86"/>
      <c r="VL170" s="86"/>
      <c r="VM170" s="86"/>
      <c r="VN170" s="86"/>
      <c r="VO170" s="86"/>
      <c r="VP170" s="86"/>
      <c r="VQ170" s="86"/>
      <c r="VR170" s="86"/>
      <c r="VS170" s="86"/>
      <c r="VT170" s="86"/>
      <c r="VU170" s="86"/>
      <c r="VV170" s="86"/>
      <c r="VW170" s="86"/>
      <c r="VX170" s="86"/>
      <c r="VY170" s="86"/>
      <c r="VZ170" s="86"/>
      <c r="WA170" s="86"/>
      <c r="WB170" s="86"/>
      <c r="WC170" s="86"/>
      <c r="WD170" s="86"/>
      <c r="WE170" s="86"/>
      <c r="WF170" s="86"/>
      <c r="WG170" s="8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row>
    <row r="171" spans="2:909" ht="15.75" x14ac:dyDescent="0.25">
      <c r="B171" s="104"/>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93"/>
      <c r="AA171" s="93"/>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c r="HY171" s="59"/>
      <c r="HZ171" s="59"/>
      <c r="IA171" s="59"/>
      <c r="IB171" s="59"/>
      <c r="IC171" s="59"/>
      <c r="ID171" s="59"/>
      <c r="IE171" s="59"/>
      <c r="IF171" s="59"/>
      <c r="IG171" s="59"/>
      <c r="IH171" s="59"/>
      <c r="II171" s="59"/>
      <c r="IJ171" s="59"/>
      <c r="IK171" s="59"/>
      <c r="IL171" s="59"/>
      <c r="IM171" s="59"/>
      <c r="IN171" s="59"/>
      <c r="IO171" s="59"/>
      <c r="IP171" s="59"/>
      <c r="IQ171" s="59"/>
      <c r="IR171" s="59"/>
      <c r="IS171" s="59"/>
      <c r="IT171" s="59"/>
      <c r="IU171" s="59"/>
      <c r="IV171" s="59"/>
      <c r="IW171" s="59"/>
      <c r="IX171" s="59"/>
      <c r="IY171" s="59"/>
      <c r="IZ171" s="59"/>
      <c r="JA171" s="59"/>
      <c r="JB171" s="59"/>
      <c r="JC171" s="59"/>
      <c r="JD171" s="59"/>
      <c r="JE171" s="59"/>
      <c r="JF171" s="59"/>
      <c r="JG171" s="59"/>
      <c r="JH171" s="59"/>
      <c r="JI171" s="59"/>
      <c r="JJ171" s="59"/>
      <c r="JK171" s="59"/>
      <c r="JL171" s="59"/>
      <c r="JM171" s="59"/>
      <c r="JN171" s="59"/>
      <c r="JO171" s="59"/>
      <c r="JP171" s="59"/>
      <c r="JQ171" s="59"/>
      <c r="JR171" s="59"/>
      <c r="JS171" s="59"/>
      <c r="JT171" s="59"/>
      <c r="JU171" s="59"/>
      <c r="JV171" s="59"/>
      <c r="JW171" s="59"/>
      <c r="JX171" s="59"/>
      <c r="JY171" s="59"/>
      <c r="JZ171" s="59"/>
      <c r="KA171" s="59"/>
      <c r="KB171" s="59"/>
      <c r="KC171" s="59"/>
      <c r="KD171" s="59"/>
      <c r="KE171" s="59"/>
      <c r="KF171" s="59"/>
      <c r="KG171" s="59"/>
      <c r="KH171" s="59"/>
      <c r="KI171" s="59"/>
      <c r="KJ171" s="59"/>
      <c r="KK171" s="59"/>
      <c r="KL171" s="59"/>
      <c r="KM171" s="59"/>
      <c r="KN171" s="59"/>
      <c r="KO171" s="59"/>
      <c r="KP171" s="59"/>
      <c r="KQ171" s="59"/>
      <c r="KR171" s="59"/>
      <c r="KS171" s="59"/>
      <c r="KT171" s="59"/>
      <c r="KU171" s="59"/>
      <c r="KV171" s="59"/>
      <c r="KW171" s="59"/>
      <c r="KX171" s="59"/>
      <c r="KY171" s="59"/>
      <c r="KZ171" s="59"/>
      <c r="LA171" s="59"/>
      <c r="LB171" s="59"/>
      <c r="LC171" s="59"/>
      <c r="LD171" s="59"/>
      <c r="LE171" s="59"/>
      <c r="LF171" s="59"/>
      <c r="LG171" s="59"/>
      <c r="LH171" s="59"/>
      <c r="LI171" s="59"/>
      <c r="LJ171" s="59"/>
      <c r="LK171" s="59"/>
      <c r="LL171" s="59"/>
      <c r="LM171" s="59"/>
      <c r="LN171" s="59"/>
      <c r="LO171" s="59"/>
      <c r="LP171" s="59"/>
      <c r="LQ171" s="59"/>
      <c r="LR171" s="59"/>
      <c r="LS171" s="59"/>
      <c r="LT171" s="59"/>
      <c r="LU171" s="59"/>
      <c r="LV171" s="59"/>
      <c r="LW171" s="59"/>
      <c r="LX171" s="59"/>
      <c r="LY171" s="59"/>
      <c r="LZ171" s="59"/>
      <c r="MA171" s="59"/>
      <c r="MB171" s="59"/>
      <c r="MC171" s="59"/>
      <c r="MD171" s="59"/>
      <c r="ME171" s="59"/>
      <c r="MF171" s="59"/>
      <c r="MG171" s="59"/>
      <c r="MH171" s="59"/>
      <c r="MI171" s="59"/>
      <c r="MJ171" s="59"/>
      <c r="MK171" s="59"/>
      <c r="ML171" s="59"/>
      <c r="MM171" s="59"/>
      <c r="MN171" s="59"/>
      <c r="MO171" s="59"/>
      <c r="MP171" s="59"/>
      <c r="MQ171" s="59"/>
      <c r="MR171" s="59"/>
      <c r="MS171" s="59"/>
      <c r="MT171" s="59"/>
      <c r="MU171" s="59"/>
      <c r="MV171" s="59"/>
      <c r="MW171" s="59"/>
      <c r="MX171" s="59"/>
      <c r="MY171" s="59"/>
      <c r="MZ171" s="59"/>
      <c r="NA171" s="59"/>
      <c r="NB171" s="59"/>
      <c r="NC171" s="59"/>
      <c r="ND171" s="59"/>
      <c r="NE171" s="59"/>
      <c r="NF171" s="59"/>
      <c r="NG171" s="59"/>
      <c r="NH171" s="59"/>
      <c r="NI171" s="59"/>
      <c r="NJ171" s="59"/>
      <c r="NK171" s="59"/>
      <c r="NL171" s="59"/>
      <c r="NM171" s="59"/>
      <c r="NN171" s="59"/>
      <c r="NO171" s="59"/>
      <c r="NP171" s="59"/>
      <c r="NQ171" s="59"/>
      <c r="NR171" s="59"/>
      <c r="NS171" s="59"/>
      <c r="NT171" s="59"/>
      <c r="NU171" s="59"/>
      <c r="NV171" s="59"/>
      <c r="NW171" s="59"/>
      <c r="NX171" s="59"/>
      <c r="NY171" s="59"/>
      <c r="NZ171" s="59"/>
      <c r="OA171" s="59"/>
      <c r="OB171" s="59"/>
      <c r="OC171" s="59"/>
      <c r="OD171" s="59"/>
      <c r="OE171" s="59"/>
      <c r="OF171" s="59"/>
      <c r="OG171" s="59"/>
      <c r="OH171" s="59"/>
      <c r="OI171" s="59"/>
      <c r="OJ171" s="59"/>
      <c r="OK171" s="59"/>
      <c r="OL171" s="59"/>
      <c r="OM171" s="59"/>
      <c r="ON171" s="59"/>
      <c r="OO171" s="59"/>
      <c r="OP171" s="59"/>
      <c r="OQ171" s="59"/>
      <c r="OR171" s="59"/>
      <c r="OS171" s="59"/>
      <c r="OT171" s="59"/>
      <c r="OU171" s="59"/>
      <c r="OV171" s="59"/>
      <c r="OW171" s="59"/>
      <c r="OX171" s="59"/>
      <c r="OY171" s="59"/>
      <c r="OZ171" s="59"/>
      <c r="PA171" s="59"/>
      <c r="PB171" s="59"/>
      <c r="PC171" s="59"/>
      <c r="PD171" s="59"/>
      <c r="PE171" s="59"/>
      <c r="PF171" s="59"/>
      <c r="PG171" s="59"/>
      <c r="PH171" s="59"/>
      <c r="PI171" s="59"/>
      <c r="PJ171" s="59"/>
      <c r="PK171" s="59"/>
      <c r="PL171" s="59"/>
      <c r="PM171" s="59"/>
      <c r="PN171" s="59"/>
      <c r="PO171" s="59"/>
      <c r="PP171" s="59"/>
      <c r="PQ171" s="59"/>
      <c r="PR171" s="59"/>
      <c r="PS171" s="59"/>
      <c r="PT171" s="59"/>
      <c r="PU171" s="59"/>
      <c r="PV171" s="59"/>
      <c r="PW171" s="59"/>
      <c r="PX171" s="59"/>
      <c r="PY171" s="59"/>
      <c r="PZ171" s="59"/>
      <c r="QA171" s="59"/>
      <c r="QB171" s="59"/>
      <c r="QC171" s="59"/>
      <c r="QD171" s="59"/>
      <c r="QE171" s="59"/>
      <c r="QF171" s="59"/>
      <c r="QG171" s="59"/>
      <c r="QH171" s="59"/>
      <c r="QI171" s="59"/>
      <c r="QJ171" s="59"/>
      <c r="QK171" s="59"/>
      <c r="QL171" s="59"/>
      <c r="QM171" s="59"/>
      <c r="QN171" s="59"/>
      <c r="QO171" s="59"/>
      <c r="QP171" s="59"/>
      <c r="QQ171" s="59"/>
      <c r="QR171" s="59"/>
      <c r="QS171" s="59"/>
      <c r="QT171" s="59"/>
      <c r="QU171" s="59"/>
      <c r="QV171" s="59"/>
      <c r="QW171" s="59"/>
      <c r="QX171" s="59"/>
      <c r="QY171" s="59"/>
      <c r="QZ171" s="59"/>
      <c r="RA171" s="59"/>
      <c r="RB171" s="107"/>
      <c r="RC171" s="107"/>
      <c r="RD171" s="59"/>
      <c r="RE171" s="59"/>
      <c r="RF171" s="59"/>
      <c r="RG171" s="59"/>
      <c r="RH171" s="59"/>
      <c r="RI171" s="59"/>
      <c r="RJ171" s="59"/>
      <c r="RK171" s="59"/>
      <c r="RL171" s="59"/>
      <c r="RM171" s="59"/>
      <c r="RN171" s="59"/>
      <c r="RO171" s="59"/>
      <c r="RP171" s="59"/>
      <c r="RQ171" s="59"/>
      <c r="RR171" s="59"/>
      <c r="RS171" s="59"/>
      <c r="RT171" s="59"/>
      <c r="RU171" s="59"/>
      <c r="RV171" s="59"/>
      <c r="RW171" s="59"/>
      <c r="RX171" s="59"/>
      <c r="RY171" s="59"/>
      <c r="RZ171" s="59"/>
      <c r="SA171" s="59"/>
      <c r="SB171" s="59"/>
      <c r="SC171" s="59"/>
      <c r="SD171" s="59"/>
      <c r="SE171" s="59"/>
      <c r="SF171" s="59"/>
      <c r="SG171" s="59"/>
      <c r="SH171" s="59"/>
      <c r="SI171" s="59"/>
      <c r="SJ171" s="59"/>
      <c r="SK171" s="59"/>
      <c r="SL171" s="59"/>
      <c r="SM171" s="59"/>
      <c r="SN171" s="59"/>
      <c r="SO171" s="59"/>
      <c r="SP171" s="59"/>
      <c r="SQ171" s="59"/>
      <c r="SR171" s="59"/>
      <c r="SS171" s="59"/>
      <c r="ST171" s="59"/>
      <c r="SU171" s="59"/>
      <c r="SV171" s="59"/>
      <c r="SW171" s="59"/>
      <c r="SX171" s="116"/>
      <c r="SY171" s="94"/>
      <c r="SZ171" s="59"/>
      <c r="TA171" s="89"/>
      <c r="TB171" s="59"/>
      <c r="TC171" s="59"/>
      <c r="TD171" s="59"/>
      <c r="TE171" s="59"/>
      <c r="TF171" s="59"/>
      <c r="TG171" s="59"/>
      <c r="TH171" s="59"/>
      <c r="TI171" s="59"/>
      <c r="TJ171" s="59"/>
      <c r="TK171" s="59"/>
      <c r="TL171" s="59"/>
      <c r="TM171" s="59"/>
      <c r="TN171" s="59"/>
      <c r="TO171" s="59"/>
      <c r="TP171" s="59"/>
      <c r="TQ171" s="59"/>
      <c r="TR171" s="59"/>
      <c r="TS171" s="59"/>
      <c r="TT171" s="59"/>
      <c r="TU171" s="59"/>
      <c r="TV171" s="59"/>
      <c r="TW171" s="59"/>
      <c r="TX171" s="59"/>
      <c r="TY171" s="59"/>
      <c r="TZ171" s="59"/>
      <c r="UA171" s="59"/>
      <c r="UB171" s="59"/>
      <c r="UC171" s="59"/>
      <c r="UD171" s="59"/>
      <c r="UE171" s="59"/>
      <c r="UF171" s="59"/>
      <c r="UG171" s="59"/>
      <c r="UH171" s="59"/>
      <c r="UI171" s="59"/>
      <c r="UJ171" s="59"/>
      <c r="UK171" s="59"/>
      <c r="UL171" s="59"/>
      <c r="UM171" s="86"/>
      <c r="UN171" s="86"/>
      <c r="UO171" s="86"/>
      <c r="UP171" s="86"/>
      <c r="UQ171" s="86"/>
      <c r="UR171" s="86"/>
      <c r="US171" s="86"/>
      <c r="UT171" s="86"/>
      <c r="UU171" s="86"/>
      <c r="UV171" s="86"/>
      <c r="UW171" s="86"/>
      <c r="UX171" s="86"/>
      <c r="UY171" s="86"/>
      <c r="UZ171" s="86"/>
      <c r="VA171" s="86"/>
      <c r="VB171" s="86"/>
      <c r="VC171" s="86"/>
      <c r="VD171" s="86"/>
      <c r="VE171" s="86"/>
      <c r="VF171" s="86"/>
      <c r="VG171" s="86"/>
      <c r="VH171" s="86"/>
      <c r="VI171" s="86"/>
      <c r="VJ171" s="86"/>
      <c r="VK171" s="86"/>
      <c r="VL171" s="86"/>
      <c r="VM171" s="86"/>
      <c r="VN171" s="86"/>
      <c r="VO171" s="86"/>
      <c r="VP171" s="86"/>
      <c r="VQ171" s="86"/>
      <c r="VR171" s="86"/>
      <c r="VS171" s="86"/>
      <c r="VT171" s="86"/>
      <c r="VU171" s="86"/>
      <c r="VV171" s="86"/>
      <c r="VW171" s="86"/>
      <c r="VX171" s="86"/>
      <c r="VY171" s="86"/>
      <c r="VZ171" s="86"/>
      <c r="WA171" s="86"/>
      <c r="WB171" s="86"/>
      <c r="WC171" s="86"/>
      <c r="WD171" s="86"/>
      <c r="WE171" s="86"/>
      <c r="WF171" s="86"/>
      <c r="WG171" s="8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row>
    <row r="172" spans="2:909" ht="15.75" x14ac:dyDescent="0.25">
      <c r="B172" s="104"/>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93"/>
      <c r="AA172" s="93"/>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c r="HY172" s="59"/>
      <c r="HZ172" s="59"/>
      <c r="IA172" s="59"/>
      <c r="IB172" s="59"/>
      <c r="IC172" s="59"/>
      <c r="ID172" s="59"/>
      <c r="IE172" s="59"/>
      <c r="IF172" s="59"/>
      <c r="IG172" s="59"/>
      <c r="IH172" s="59"/>
      <c r="II172" s="59"/>
      <c r="IJ172" s="59"/>
      <c r="IK172" s="59"/>
      <c r="IL172" s="59"/>
      <c r="IM172" s="59"/>
      <c r="IN172" s="59"/>
      <c r="IO172" s="59"/>
      <c r="IP172" s="59"/>
      <c r="IQ172" s="59"/>
      <c r="IR172" s="59"/>
      <c r="IS172" s="59"/>
      <c r="IT172" s="59"/>
      <c r="IU172" s="59"/>
      <c r="IV172" s="59"/>
      <c r="IW172" s="59"/>
      <c r="IX172" s="59"/>
      <c r="IY172" s="59"/>
      <c r="IZ172" s="59"/>
      <c r="JA172" s="59"/>
      <c r="JB172" s="59"/>
      <c r="JC172" s="59"/>
      <c r="JD172" s="59"/>
      <c r="JE172" s="59"/>
      <c r="JF172" s="59"/>
      <c r="JG172" s="59"/>
      <c r="JH172" s="59"/>
      <c r="JI172" s="59"/>
      <c r="JJ172" s="59"/>
      <c r="JK172" s="59"/>
      <c r="JL172" s="59"/>
      <c r="JM172" s="59"/>
      <c r="JN172" s="59"/>
      <c r="JO172" s="59"/>
      <c r="JP172" s="59"/>
      <c r="JQ172" s="59"/>
      <c r="JR172" s="59"/>
      <c r="JS172" s="59"/>
      <c r="JT172" s="59"/>
      <c r="JU172" s="59"/>
      <c r="JV172" s="59"/>
      <c r="JW172" s="59"/>
      <c r="JX172" s="59"/>
      <c r="JY172" s="59"/>
      <c r="JZ172" s="59"/>
      <c r="KA172" s="59"/>
      <c r="KB172" s="59"/>
      <c r="KC172" s="59"/>
      <c r="KD172" s="59"/>
      <c r="KE172" s="59"/>
      <c r="KF172" s="59"/>
      <c r="KG172" s="59"/>
      <c r="KH172" s="59"/>
      <c r="KI172" s="59"/>
      <c r="KJ172" s="59"/>
      <c r="KK172" s="59"/>
      <c r="KL172" s="59"/>
      <c r="KM172" s="59"/>
      <c r="KN172" s="59"/>
      <c r="KO172" s="59"/>
      <c r="KP172" s="59"/>
      <c r="KQ172" s="59"/>
      <c r="KR172" s="59"/>
      <c r="KS172" s="59"/>
      <c r="KT172" s="59"/>
      <c r="KU172" s="59"/>
      <c r="KV172" s="59"/>
      <c r="KW172" s="59"/>
      <c r="KX172" s="59"/>
      <c r="KY172" s="59"/>
      <c r="KZ172" s="59"/>
      <c r="LA172" s="59"/>
      <c r="LB172" s="59"/>
      <c r="LC172" s="59"/>
      <c r="LD172" s="59"/>
      <c r="LE172" s="59"/>
      <c r="LF172" s="59"/>
      <c r="LG172" s="59"/>
      <c r="LH172" s="59"/>
      <c r="LI172" s="59"/>
      <c r="LJ172" s="59"/>
      <c r="LK172" s="59"/>
      <c r="LL172" s="59"/>
      <c r="LM172" s="59"/>
      <c r="LN172" s="59"/>
      <c r="LO172" s="59"/>
      <c r="LP172" s="59"/>
      <c r="LQ172" s="59"/>
      <c r="LR172" s="59"/>
      <c r="LS172" s="59"/>
      <c r="LT172" s="59"/>
      <c r="LU172" s="59"/>
      <c r="LV172" s="59"/>
      <c r="LW172" s="59"/>
      <c r="LX172" s="59"/>
      <c r="LY172" s="59"/>
      <c r="LZ172" s="59"/>
      <c r="MA172" s="59"/>
      <c r="MB172" s="59"/>
      <c r="MC172" s="59"/>
      <c r="MD172" s="59"/>
      <c r="ME172" s="59"/>
      <c r="MF172" s="59"/>
      <c r="MG172" s="59"/>
      <c r="MH172" s="59"/>
      <c r="MI172" s="59"/>
      <c r="MJ172" s="59"/>
      <c r="MK172" s="59"/>
      <c r="ML172" s="59"/>
      <c r="MM172" s="59"/>
      <c r="MN172" s="59"/>
      <c r="MO172" s="59"/>
      <c r="MP172" s="59"/>
      <c r="MQ172" s="59"/>
      <c r="MR172" s="59"/>
      <c r="MS172" s="59"/>
      <c r="MT172" s="59"/>
      <c r="MU172" s="59"/>
      <c r="MV172" s="59"/>
      <c r="MW172" s="59"/>
      <c r="MX172" s="59"/>
      <c r="MY172" s="59"/>
      <c r="MZ172" s="59"/>
      <c r="NA172" s="59"/>
      <c r="NB172" s="59"/>
      <c r="NC172" s="59"/>
      <c r="ND172" s="59"/>
      <c r="NE172" s="59"/>
      <c r="NF172" s="59"/>
      <c r="NG172" s="59"/>
      <c r="NH172" s="59"/>
      <c r="NI172" s="59"/>
      <c r="NJ172" s="59"/>
      <c r="NK172" s="59"/>
      <c r="NL172" s="59"/>
      <c r="NM172" s="59"/>
      <c r="NN172" s="59"/>
      <c r="NO172" s="59"/>
      <c r="NP172" s="59"/>
      <c r="NQ172" s="59"/>
      <c r="NR172" s="59"/>
      <c r="NS172" s="59"/>
      <c r="NT172" s="59"/>
      <c r="NU172" s="59"/>
      <c r="NV172" s="59"/>
      <c r="NW172" s="59"/>
      <c r="NX172" s="59"/>
      <c r="NY172" s="59"/>
      <c r="NZ172" s="59"/>
      <c r="OA172" s="59"/>
      <c r="OB172" s="59"/>
      <c r="OC172" s="59"/>
      <c r="OD172" s="59"/>
      <c r="OE172" s="59"/>
      <c r="OF172" s="59"/>
      <c r="OG172" s="59"/>
      <c r="OH172" s="59"/>
      <c r="OI172" s="59"/>
      <c r="OJ172" s="59"/>
      <c r="OK172" s="59"/>
      <c r="OL172" s="59"/>
      <c r="OM172" s="59"/>
      <c r="ON172" s="59"/>
      <c r="OO172" s="59"/>
      <c r="OP172" s="59"/>
      <c r="OQ172" s="59"/>
      <c r="OR172" s="59"/>
      <c r="OS172" s="59"/>
      <c r="OT172" s="59"/>
      <c r="OU172" s="59"/>
      <c r="OV172" s="59"/>
      <c r="OW172" s="59"/>
      <c r="OX172" s="59"/>
      <c r="OY172" s="59"/>
      <c r="OZ172" s="59"/>
      <c r="PA172" s="59"/>
      <c r="PB172" s="59"/>
      <c r="PC172" s="59"/>
      <c r="PD172" s="59"/>
      <c r="PE172" s="59"/>
      <c r="PF172" s="59"/>
      <c r="PG172" s="59"/>
      <c r="PH172" s="59"/>
      <c r="PI172" s="59"/>
      <c r="PJ172" s="59"/>
      <c r="PK172" s="59"/>
      <c r="PL172" s="59"/>
      <c r="PM172" s="59"/>
      <c r="PN172" s="59"/>
      <c r="PO172" s="59"/>
      <c r="PP172" s="59"/>
      <c r="PQ172" s="59"/>
      <c r="PR172" s="59"/>
      <c r="PS172" s="59"/>
      <c r="PT172" s="59"/>
      <c r="PU172" s="59"/>
      <c r="PV172" s="59"/>
      <c r="PW172" s="59"/>
      <c r="PX172" s="59"/>
      <c r="PY172" s="59"/>
      <c r="PZ172" s="59"/>
      <c r="QA172" s="59"/>
      <c r="QB172" s="59"/>
      <c r="QC172" s="59"/>
      <c r="QD172" s="59"/>
      <c r="QE172" s="59"/>
      <c r="QF172" s="59"/>
      <c r="QG172" s="59"/>
      <c r="QH172" s="59"/>
      <c r="QI172" s="59"/>
      <c r="QJ172" s="59"/>
      <c r="QK172" s="59"/>
      <c r="QL172" s="59"/>
      <c r="QM172" s="59"/>
      <c r="QN172" s="59"/>
      <c r="QO172" s="59"/>
      <c r="QP172" s="59"/>
      <c r="QQ172" s="59"/>
      <c r="QR172" s="59"/>
      <c r="QS172" s="59"/>
      <c r="QT172" s="59"/>
      <c r="QU172" s="59"/>
      <c r="QV172" s="59"/>
      <c r="QW172" s="59"/>
      <c r="QX172" s="59"/>
      <c r="QY172" s="59"/>
      <c r="QZ172" s="59"/>
      <c r="RA172" s="59"/>
      <c r="RB172" s="107"/>
      <c r="RC172" s="107"/>
      <c r="RD172" s="59"/>
      <c r="RE172" s="59"/>
      <c r="RF172" s="59"/>
      <c r="RG172" s="59"/>
      <c r="RH172" s="59"/>
      <c r="RI172" s="59"/>
      <c r="RJ172" s="59"/>
      <c r="RK172" s="59"/>
      <c r="RL172" s="59"/>
      <c r="RM172" s="59"/>
      <c r="RN172" s="59"/>
      <c r="RO172" s="59"/>
      <c r="RP172" s="59"/>
      <c r="RQ172" s="59"/>
      <c r="RR172" s="59"/>
      <c r="RS172" s="59"/>
      <c r="RT172" s="59"/>
      <c r="RU172" s="59"/>
      <c r="RV172" s="59"/>
      <c r="RW172" s="59"/>
      <c r="RX172" s="59"/>
      <c r="RY172" s="59"/>
      <c r="RZ172" s="59"/>
      <c r="SA172" s="59"/>
      <c r="SB172" s="59"/>
      <c r="SC172" s="59"/>
      <c r="SD172" s="59"/>
      <c r="SE172" s="59"/>
      <c r="SF172" s="59"/>
      <c r="SG172" s="59"/>
      <c r="SH172" s="59"/>
      <c r="SI172" s="59"/>
      <c r="SJ172" s="59"/>
      <c r="SK172" s="59"/>
      <c r="SL172" s="59"/>
      <c r="SM172" s="59"/>
      <c r="SN172" s="59"/>
      <c r="SO172" s="59"/>
      <c r="SP172" s="59"/>
      <c r="SQ172" s="59"/>
      <c r="SR172" s="59"/>
      <c r="SS172" s="59"/>
      <c r="ST172" s="59"/>
      <c r="SU172" s="59"/>
      <c r="SV172" s="59"/>
      <c r="SW172" s="59"/>
      <c r="SX172" s="116"/>
      <c r="SY172" s="95"/>
      <c r="SZ172" s="89"/>
      <c r="TA172" s="89"/>
      <c r="TB172" s="59"/>
      <c r="TC172" s="59"/>
      <c r="TD172" s="59"/>
      <c r="TE172" s="59"/>
      <c r="TF172" s="59"/>
      <c r="TG172" s="59"/>
      <c r="TH172" s="59"/>
      <c r="TI172" s="59"/>
      <c r="TJ172" s="59"/>
      <c r="TK172" s="59"/>
      <c r="TL172" s="59"/>
      <c r="TM172" s="59"/>
      <c r="TN172" s="59"/>
      <c r="TO172" s="59"/>
      <c r="TP172" s="59"/>
      <c r="TQ172" s="59"/>
      <c r="TR172" s="59"/>
      <c r="TS172" s="59"/>
      <c r="TT172" s="59"/>
      <c r="TU172" s="59"/>
      <c r="TV172" s="59"/>
      <c r="TW172" s="59"/>
      <c r="TX172" s="59"/>
      <c r="TY172" s="59"/>
      <c r="TZ172" s="59"/>
      <c r="UA172" s="59"/>
      <c r="UB172" s="59"/>
      <c r="UC172" s="59"/>
      <c r="UD172" s="59"/>
      <c r="UE172" s="59"/>
      <c r="UF172" s="59"/>
      <c r="UG172" s="59"/>
      <c r="UH172" s="59"/>
      <c r="UI172" s="59"/>
      <c r="UJ172" s="59"/>
      <c r="UK172" s="59"/>
      <c r="UL172" s="59"/>
      <c r="UM172" s="86"/>
      <c r="UN172" s="86"/>
      <c r="UO172" s="86"/>
      <c r="UP172" s="86"/>
      <c r="UQ172" s="86"/>
      <c r="UR172" s="86"/>
      <c r="US172" s="86"/>
      <c r="UT172" s="86"/>
      <c r="UU172" s="86"/>
      <c r="UV172" s="86"/>
      <c r="UW172" s="86"/>
      <c r="UX172" s="86"/>
      <c r="UY172" s="86"/>
      <c r="UZ172" s="86"/>
      <c r="VA172" s="86"/>
      <c r="VB172" s="86"/>
      <c r="VC172" s="86"/>
      <c r="VD172" s="86"/>
      <c r="VE172" s="86"/>
      <c r="VF172" s="86"/>
      <c r="VG172" s="86"/>
      <c r="VH172" s="86"/>
      <c r="VI172" s="86"/>
      <c r="VJ172" s="86"/>
      <c r="VK172" s="86"/>
      <c r="VL172" s="86"/>
      <c r="VM172" s="86"/>
      <c r="VN172" s="86"/>
      <c r="VO172" s="86"/>
      <c r="VP172" s="86"/>
      <c r="VQ172" s="86"/>
      <c r="VR172" s="86"/>
      <c r="VS172" s="86"/>
      <c r="VT172" s="86"/>
      <c r="VU172" s="86"/>
      <c r="VV172" s="86"/>
      <c r="VW172" s="86"/>
      <c r="VX172" s="86"/>
      <c r="VY172" s="86"/>
      <c r="VZ172" s="86"/>
      <c r="WA172" s="86"/>
      <c r="WB172" s="86"/>
      <c r="WC172" s="86"/>
      <c r="WD172" s="86"/>
      <c r="WE172" s="86"/>
      <c r="WF172" s="86"/>
      <c r="WG172" s="8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row>
    <row r="173" spans="2:909" ht="15.75" x14ac:dyDescent="0.25">
      <c r="B173" s="104"/>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93"/>
      <c r="AA173" s="93"/>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c r="IW173" s="59"/>
      <c r="IX173" s="59"/>
      <c r="IY173" s="59"/>
      <c r="IZ173" s="59"/>
      <c r="JA173" s="59"/>
      <c r="JB173" s="59"/>
      <c r="JC173" s="59"/>
      <c r="JD173" s="59"/>
      <c r="JE173" s="59"/>
      <c r="JF173" s="59"/>
      <c r="JG173" s="59"/>
      <c r="JH173" s="59"/>
      <c r="JI173" s="59"/>
      <c r="JJ173" s="59"/>
      <c r="JK173" s="59"/>
      <c r="JL173" s="59"/>
      <c r="JM173" s="59"/>
      <c r="JN173" s="59"/>
      <c r="JO173" s="59"/>
      <c r="JP173" s="59"/>
      <c r="JQ173" s="59"/>
      <c r="JR173" s="59"/>
      <c r="JS173" s="59"/>
      <c r="JT173" s="59"/>
      <c r="JU173" s="59"/>
      <c r="JV173" s="59"/>
      <c r="JW173" s="59"/>
      <c r="JX173" s="59"/>
      <c r="JY173" s="59"/>
      <c r="JZ173" s="59"/>
      <c r="KA173" s="59"/>
      <c r="KB173" s="59"/>
      <c r="KC173" s="59"/>
      <c r="KD173" s="59"/>
      <c r="KE173" s="59"/>
      <c r="KF173" s="59"/>
      <c r="KG173" s="59"/>
      <c r="KH173" s="59"/>
      <c r="KI173" s="59"/>
      <c r="KJ173" s="59"/>
      <c r="KK173" s="59"/>
      <c r="KL173" s="59"/>
      <c r="KM173" s="59"/>
      <c r="KN173" s="59"/>
      <c r="KO173" s="59"/>
      <c r="KP173" s="59"/>
      <c r="KQ173" s="59"/>
      <c r="KR173" s="59"/>
      <c r="KS173" s="59"/>
      <c r="KT173" s="59"/>
      <c r="KU173" s="59"/>
      <c r="KV173" s="59"/>
      <c r="KW173" s="59"/>
      <c r="KX173" s="59"/>
      <c r="KY173" s="59"/>
      <c r="KZ173" s="59"/>
      <c r="LA173" s="59"/>
      <c r="LB173" s="59"/>
      <c r="LC173" s="59"/>
      <c r="LD173" s="59"/>
      <c r="LE173" s="59"/>
      <c r="LF173" s="59"/>
      <c r="LG173" s="59"/>
      <c r="LH173" s="59"/>
      <c r="LI173" s="59"/>
      <c r="LJ173" s="59"/>
      <c r="LK173" s="59"/>
      <c r="LL173" s="59"/>
      <c r="LM173" s="59"/>
      <c r="LN173" s="59"/>
      <c r="LO173" s="59"/>
      <c r="LP173" s="59"/>
      <c r="LQ173" s="59"/>
      <c r="LR173" s="59"/>
      <c r="LS173" s="59"/>
      <c r="LT173" s="59"/>
      <c r="LU173" s="59"/>
      <c r="LV173" s="59"/>
      <c r="LW173" s="59"/>
      <c r="LX173" s="59"/>
      <c r="LY173" s="59"/>
      <c r="LZ173" s="59"/>
      <c r="MA173" s="59"/>
      <c r="MB173" s="59"/>
      <c r="MC173" s="59"/>
      <c r="MD173" s="59"/>
      <c r="ME173" s="59"/>
      <c r="MF173" s="59"/>
      <c r="MG173" s="59"/>
      <c r="MH173" s="59"/>
      <c r="MI173" s="59"/>
      <c r="MJ173" s="59"/>
      <c r="MK173" s="59"/>
      <c r="ML173" s="59"/>
      <c r="MM173" s="59"/>
      <c r="MN173" s="59"/>
      <c r="MO173" s="59"/>
      <c r="MP173" s="59"/>
      <c r="MQ173" s="59"/>
      <c r="MR173" s="59"/>
      <c r="MS173" s="59"/>
      <c r="MT173" s="59"/>
      <c r="MU173" s="59"/>
      <c r="MV173" s="59"/>
      <c r="MW173" s="59"/>
      <c r="MX173" s="59"/>
      <c r="MY173" s="59"/>
      <c r="MZ173" s="59"/>
      <c r="NA173" s="59"/>
      <c r="NB173" s="59"/>
      <c r="NC173" s="59"/>
      <c r="ND173" s="59"/>
      <c r="NE173" s="59"/>
      <c r="NF173" s="59"/>
      <c r="NG173" s="59"/>
      <c r="NH173" s="59"/>
      <c r="NI173" s="59"/>
      <c r="NJ173" s="59"/>
      <c r="NK173" s="59"/>
      <c r="NL173" s="59"/>
      <c r="NM173" s="59"/>
      <c r="NN173" s="59"/>
      <c r="NO173" s="59"/>
      <c r="NP173" s="59"/>
      <c r="NQ173" s="59"/>
      <c r="NR173" s="59"/>
      <c r="NS173" s="59"/>
      <c r="NT173" s="59"/>
      <c r="NU173" s="59"/>
      <c r="NV173" s="59"/>
      <c r="NW173" s="59"/>
      <c r="NX173" s="59"/>
      <c r="NY173" s="59"/>
      <c r="NZ173" s="59"/>
      <c r="OA173" s="59"/>
      <c r="OB173" s="59"/>
      <c r="OC173" s="59"/>
      <c r="OD173" s="59"/>
      <c r="OE173" s="59"/>
      <c r="OF173" s="59"/>
      <c r="OG173" s="59"/>
      <c r="OH173" s="59"/>
      <c r="OI173" s="59"/>
      <c r="OJ173" s="59"/>
      <c r="OK173" s="59"/>
      <c r="OL173" s="59"/>
      <c r="OM173" s="59"/>
      <c r="ON173" s="59"/>
      <c r="OO173" s="59"/>
      <c r="OP173" s="59"/>
      <c r="OQ173" s="59"/>
      <c r="OR173" s="59"/>
      <c r="OS173" s="59"/>
      <c r="OT173" s="59"/>
      <c r="OU173" s="59"/>
      <c r="OV173" s="59"/>
      <c r="OW173" s="59"/>
      <c r="OX173" s="59"/>
      <c r="OY173" s="59"/>
      <c r="OZ173" s="59"/>
      <c r="PA173" s="59"/>
      <c r="PB173" s="59"/>
      <c r="PC173" s="59"/>
      <c r="PD173" s="59"/>
      <c r="PE173" s="59"/>
      <c r="PF173" s="59"/>
      <c r="PG173" s="59"/>
      <c r="PH173" s="59"/>
      <c r="PI173" s="59"/>
      <c r="PJ173" s="59"/>
      <c r="PK173" s="59"/>
      <c r="PL173" s="59"/>
      <c r="PM173" s="59"/>
      <c r="PN173" s="59"/>
      <c r="PO173" s="59"/>
      <c r="PP173" s="59"/>
      <c r="PQ173" s="59"/>
      <c r="PR173" s="59"/>
      <c r="PS173" s="59"/>
      <c r="PT173" s="59"/>
      <c r="PU173" s="59"/>
      <c r="PV173" s="59"/>
      <c r="PW173" s="59"/>
      <c r="PX173" s="59"/>
      <c r="PY173" s="59"/>
      <c r="PZ173" s="59"/>
      <c r="QA173" s="59"/>
      <c r="QB173" s="59"/>
      <c r="QC173" s="59"/>
      <c r="QD173" s="59"/>
      <c r="QE173" s="59"/>
      <c r="QF173" s="59"/>
      <c r="QG173" s="59"/>
      <c r="QH173" s="59"/>
      <c r="QI173" s="59"/>
      <c r="QJ173" s="59"/>
      <c r="QK173" s="59"/>
      <c r="QL173" s="59"/>
      <c r="QM173" s="59"/>
      <c r="QN173" s="59"/>
      <c r="QO173" s="59"/>
      <c r="QP173" s="59"/>
      <c r="QQ173" s="59"/>
      <c r="QR173" s="59"/>
      <c r="QS173" s="59"/>
      <c r="QT173" s="59"/>
      <c r="QU173" s="59"/>
      <c r="QV173" s="59"/>
      <c r="QW173" s="59"/>
      <c r="QX173" s="59"/>
      <c r="QY173" s="59"/>
      <c r="QZ173" s="59"/>
      <c r="RA173" s="59"/>
      <c r="RB173" s="107"/>
      <c r="RC173" s="107"/>
      <c r="RD173" s="59"/>
      <c r="RE173" s="59"/>
      <c r="RF173" s="59"/>
      <c r="RG173" s="59"/>
      <c r="RH173" s="59"/>
      <c r="RI173" s="59"/>
      <c r="RJ173" s="59"/>
      <c r="RK173" s="59"/>
      <c r="RL173" s="59"/>
      <c r="RM173" s="59"/>
      <c r="RN173" s="59"/>
      <c r="RO173" s="59"/>
      <c r="RP173" s="59"/>
      <c r="RQ173" s="59"/>
      <c r="RR173" s="59"/>
      <c r="RS173" s="59"/>
      <c r="RT173" s="59"/>
      <c r="RU173" s="59"/>
      <c r="RV173" s="59"/>
      <c r="RW173" s="59"/>
      <c r="RX173" s="59"/>
      <c r="RY173" s="59"/>
      <c r="RZ173" s="59"/>
      <c r="SA173" s="59"/>
      <c r="SB173" s="59"/>
      <c r="SC173" s="59"/>
      <c r="SD173" s="59"/>
      <c r="SE173" s="59"/>
      <c r="SF173" s="59"/>
      <c r="SG173" s="59"/>
      <c r="SH173" s="59"/>
      <c r="SI173" s="59"/>
      <c r="SJ173" s="59"/>
      <c r="SK173" s="59"/>
      <c r="SL173" s="59"/>
      <c r="SM173" s="59"/>
      <c r="SN173" s="59"/>
      <c r="SO173" s="59"/>
      <c r="SP173" s="59"/>
      <c r="SQ173" s="59"/>
      <c r="SR173" s="59"/>
      <c r="SS173" s="59"/>
      <c r="ST173" s="59"/>
      <c r="SU173" s="59"/>
      <c r="SV173" s="59"/>
      <c r="SW173" s="59"/>
      <c r="SX173" s="116"/>
      <c r="SY173" s="94"/>
      <c r="SZ173" s="59"/>
      <c r="TA173" s="59"/>
      <c r="TB173" s="59"/>
      <c r="TC173" s="59"/>
      <c r="TD173" s="59"/>
      <c r="TE173" s="59"/>
      <c r="TF173" s="59"/>
      <c r="TG173" s="59"/>
      <c r="TH173" s="59"/>
      <c r="TI173" s="59"/>
      <c r="TJ173" s="59"/>
      <c r="TK173" s="59"/>
      <c r="TL173" s="59"/>
      <c r="TM173" s="59"/>
      <c r="TN173" s="59"/>
      <c r="TO173" s="59"/>
      <c r="TP173" s="59"/>
      <c r="TQ173" s="59"/>
      <c r="TR173" s="59"/>
      <c r="TS173" s="59"/>
      <c r="TT173" s="59"/>
      <c r="TU173" s="59"/>
      <c r="TV173" s="59"/>
      <c r="TW173" s="59"/>
      <c r="TX173" s="59"/>
      <c r="TY173" s="59"/>
      <c r="TZ173" s="59"/>
      <c r="UA173" s="59"/>
      <c r="UB173" s="59"/>
      <c r="UC173" s="59"/>
      <c r="UD173" s="59"/>
      <c r="UE173" s="59"/>
      <c r="UF173" s="59"/>
      <c r="UG173" s="59"/>
      <c r="UH173" s="59"/>
      <c r="UI173" s="59"/>
      <c r="UJ173" s="59"/>
      <c r="UK173" s="59"/>
      <c r="UL173" s="59"/>
      <c r="UM173" s="86"/>
      <c r="UN173" s="86"/>
      <c r="UO173" s="86"/>
      <c r="UP173" s="86"/>
      <c r="UQ173" s="86"/>
      <c r="UR173" s="86"/>
      <c r="US173" s="86"/>
      <c r="UT173" s="86"/>
      <c r="UU173" s="86"/>
      <c r="UV173" s="86"/>
      <c r="UW173" s="86"/>
      <c r="UX173" s="86"/>
      <c r="UY173" s="86"/>
      <c r="UZ173" s="86"/>
      <c r="VA173" s="86"/>
      <c r="VB173" s="86"/>
      <c r="VC173" s="86"/>
      <c r="VD173" s="86"/>
      <c r="VE173" s="86"/>
      <c r="VF173" s="86"/>
      <c r="VG173" s="86"/>
      <c r="VH173" s="86"/>
      <c r="VI173" s="86"/>
      <c r="VJ173" s="86"/>
      <c r="VK173" s="86"/>
      <c r="VL173" s="86"/>
      <c r="VM173" s="86"/>
      <c r="VN173" s="86"/>
      <c r="VO173" s="86"/>
      <c r="VP173" s="86"/>
      <c r="VQ173" s="86"/>
      <c r="VR173" s="86"/>
      <c r="VS173" s="86"/>
      <c r="VT173" s="86"/>
      <c r="VU173" s="86"/>
      <c r="VV173" s="86"/>
      <c r="VW173" s="86"/>
      <c r="VX173" s="86"/>
      <c r="VY173" s="86"/>
      <c r="VZ173" s="86"/>
      <c r="WA173" s="86"/>
      <c r="WB173" s="86"/>
      <c r="WC173" s="86"/>
      <c r="WD173" s="86"/>
      <c r="WE173" s="86"/>
      <c r="WF173" s="86"/>
      <c r="WG173" s="8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row>
    <row r="174" spans="2:909" ht="15.75" x14ac:dyDescent="0.25">
      <c r="B174" s="110"/>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93"/>
      <c r="AA174" s="93"/>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59"/>
      <c r="IN174" s="59"/>
      <c r="IO174" s="59"/>
      <c r="IP174" s="59"/>
      <c r="IQ174" s="59"/>
      <c r="IR174" s="59"/>
      <c r="IS174" s="59"/>
      <c r="IT174" s="59"/>
      <c r="IU174" s="59"/>
      <c r="IV174" s="59"/>
      <c r="IW174" s="59"/>
      <c r="IX174" s="59"/>
      <c r="IY174" s="59"/>
      <c r="IZ174" s="59"/>
      <c r="JA174" s="59"/>
      <c r="JB174" s="59"/>
      <c r="JC174" s="59"/>
      <c r="JD174" s="59"/>
      <c r="JE174" s="59"/>
      <c r="JF174" s="59"/>
      <c r="JG174" s="59"/>
      <c r="JH174" s="59"/>
      <c r="JI174" s="59"/>
      <c r="JJ174" s="59"/>
      <c r="JK174" s="59"/>
      <c r="JL174" s="59"/>
      <c r="JM174" s="59"/>
      <c r="JN174" s="59"/>
      <c r="JO174" s="59"/>
      <c r="JP174" s="59"/>
      <c r="JQ174" s="59"/>
      <c r="JR174" s="59"/>
      <c r="JS174" s="59"/>
      <c r="JT174" s="59"/>
      <c r="JU174" s="59"/>
      <c r="JV174" s="59"/>
      <c r="JW174" s="59"/>
      <c r="JX174" s="59"/>
      <c r="JY174" s="59"/>
      <c r="JZ174" s="59"/>
      <c r="KA174" s="59"/>
      <c r="KB174" s="59"/>
      <c r="KC174" s="59"/>
      <c r="KD174" s="59"/>
      <c r="KE174" s="59"/>
      <c r="KF174" s="59"/>
      <c r="KG174" s="59"/>
      <c r="KH174" s="59"/>
      <c r="KI174" s="59"/>
      <c r="KJ174" s="59"/>
      <c r="KK174" s="59"/>
      <c r="KL174" s="59"/>
      <c r="KM174" s="59"/>
      <c r="KN174" s="59"/>
      <c r="KO174" s="59"/>
      <c r="KP174" s="59"/>
      <c r="KQ174" s="59"/>
      <c r="KR174" s="59"/>
      <c r="KS174" s="59"/>
      <c r="KT174" s="59"/>
      <c r="KU174" s="59"/>
      <c r="KV174" s="59"/>
      <c r="KW174" s="59"/>
      <c r="KX174" s="59"/>
      <c r="KY174" s="59"/>
      <c r="KZ174" s="59"/>
      <c r="LA174" s="59"/>
      <c r="LB174" s="59"/>
      <c r="LC174" s="59"/>
      <c r="LD174" s="59"/>
      <c r="LE174" s="59"/>
      <c r="LF174" s="59"/>
      <c r="LG174" s="59"/>
      <c r="LH174" s="59"/>
      <c r="LI174" s="59"/>
      <c r="LJ174" s="59"/>
      <c r="LK174" s="59"/>
      <c r="LL174" s="59"/>
      <c r="LM174" s="59"/>
      <c r="LN174" s="59"/>
      <c r="LO174" s="59"/>
      <c r="LP174" s="59"/>
      <c r="LQ174" s="59"/>
      <c r="LR174" s="59"/>
      <c r="LS174" s="59"/>
      <c r="LT174" s="59"/>
      <c r="LU174" s="59"/>
      <c r="LV174" s="59"/>
      <c r="LW174" s="59"/>
      <c r="LX174" s="59"/>
      <c r="LY174" s="59"/>
      <c r="LZ174" s="59"/>
      <c r="MA174" s="59"/>
      <c r="MB174" s="59"/>
      <c r="MC174" s="59"/>
      <c r="MD174" s="59"/>
      <c r="ME174" s="59"/>
      <c r="MF174" s="59"/>
      <c r="MG174" s="59"/>
      <c r="MH174" s="59"/>
      <c r="MI174" s="59"/>
      <c r="MJ174" s="59"/>
      <c r="MK174" s="59"/>
      <c r="ML174" s="59"/>
      <c r="MM174" s="59"/>
      <c r="MN174" s="59"/>
      <c r="MO174" s="59"/>
      <c r="MP174" s="59"/>
      <c r="MQ174" s="59"/>
      <c r="MR174" s="59"/>
      <c r="MS174" s="59"/>
      <c r="MT174" s="59"/>
      <c r="MU174" s="59"/>
      <c r="MV174" s="59"/>
      <c r="MW174" s="59"/>
      <c r="MX174" s="59"/>
      <c r="MY174" s="59"/>
      <c r="MZ174" s="59"/>
      <c r="NA174" s="59"/>
      <c r="NB174" s="59"/>
      <c r="NC174" s="59"/>
      <c r="ND174" s="59"/>
      <c r="NE174" s="59"/>
      <c r="NF174" s="59"/>
      <c r="NG174" s="59"/>
      <c r="NH174" s="59"/>
      <c r="NI174" s="59"/>
      <c r="NJ174" s="59"/>
      <c r="NK174" s="59"/>
      <c r="NL174" s="59"/>
      <c r="NM174" s="59"/>
      <c r="NN174" s="59"/>
      <c r="NO174" s="59"/>
      <c r="NP174" s="59"/>
      <c r="NQ174" s="59"/>
      <c r="NR174" s="59"/>
      <c r="NS174" s="59"/>
      <c r="NT174" s="59"/>
      <c r="NU174" s="59"/>
      <c r="NV174" s="59"/>
      <c r="NW174" s="59"/>
      <c r="NX174" s="59"/>
      <c r="NY174" s="59"/>
      <c r="NZ174" s="59"/>
      <c r="OA174" s="59"/>
      <c r="OB174" s="59"/>
      <c r="OC174" s="59"/>
      <c r="OD174" s="59"/>
      <c r="OE174" s="59"/>
      <c r="OF174" s="59"/>
      <c r="OG174" s="59"/>
      <c r="OH174" s="59"/>
      <c r="OI174" s="59"/>
      <c r="OJ174" s="59"/>
      <c r="OK174" s="59"/>
      <c r="OL174" s="59"/>
      <c r="OM174" s="59"/>
      <c r="ON174" s="59"/>
      <c r="OO174" s="59"/>
      <c r="OP174" s="59"/>
      <c r="OQ174" s="59"/>
      <c r="OR174" s="59"/>
      <c r="OS174" s="59"/>
      <c r="OT174" s="59"/>
      <c r="OU174" s="59"/>
      <c r="OV174" s="59"/>
      <c r="OW174" s="59"/>
      <c r="OX174" s="59"/>
      <c r="OY174" s="59"/>
      <c r="OZ174" s="59"/>
      <c r="PA174" s="59"/>
      <c r="PB174" s="59"/>
      <c r="PC174" s="59"/>
      <c r="PD174" s="59"/>
      <c r="PE174" s="59"/>
      <c r="PF174" s="59"/>
      <c r="PG174" s="59"/>
      <c r="PH174" s="59"/>
      <c r="PI174" s="59"/>
      <c r="PJ174" s="59"/>
      <c r="PK174" s="59"/>
      <c r="PL174" s="59"/>
      <c r="PM174" s="59"/>
      <c r="PN174" s="59"/>
      <c r="PO174" s="59"/>
      <c r="PP174" s="59"/>
      <c r="PQ174" s="59"/>
      <c r="PR174" s="59"/>
      <c r="PS174" s="59"/>
      <c r="PT174" s="59"/>
      <c r="PU174" s="59"/>
      <c r="PV174" s="59"/>
      <c r="PW174" s="59"/>
      <c r="PX174" s="59"/>
      <c r="PY174" s="59"/>
      <c r="PZ174" s="59"/>
      <c r="QA174" s="59"/>
      <c r="QB174" s="59"/>
      <c r="QC174" s="59"/>
      <c r="QD174" s="59"/>
      <c r="QE174" s="59"/>
      <c r="QF174" s="59"/>
      <c r="QG174" s="59"/>
      <c r="QH174" s="59"/>
      <c r="QI174" s="59"/>
      <c r="QJ174" s="59"/>
      <c r="QK174" s="59"/>
      <c r="QL174" s="59"/>
      <c r="QM174" s="59"/>
      <c r="QN174" s="59"/>
      <c r="QO174" s="59"/>
      <c r="QP174" s="59"/>
      <c r="QQ174" s="59"/>
      <c r="QR174" s="59"/>
      <c r="QS174" s="59"/>
      <c r="QT174" s="59"/>
      <c r="QU174" s="59"/>
      <c r="QV174" s="59"/>
      <c r="QW174" s="59"/>
      <c r="QX174" s="59"/>
      <c r="QY174" s="59"/>
      <c r="QZ174" s="59"/>
      <c r="RA174" s="59"/>
      <c r="RB174" s="107"/>
      <c r="RC174" s="107"/>
      <c r="RD174" s="59"/>
      <c r="RE174" s="59"/>
      <c r="RF174" s="59"/>
      <c r="RG174" s="59"/>
      <c r="RH174" s="59"/>
      <c r="RI174" s="59"/>
      <c r="RJ174" s="59"/>
      <c r="RK174" s="59"/>
      <c r="RL174" s="59"/>
      <c r="RM174" s="59"/>
      <c r="RN174" s="59"/>
      <c r="RO174" s="59"/>
      <c r="RP174" s="59"/>
      <c r="RQ174" s="59"/>
      <c r="RR174" s="59"/>
      <c r="RS174" s="59"/>
      <c r="RT174" s="59"/>
      <c r="RU174" s="59"/>
      <c r="RV174" s="59"/>
      <c r="RW174" s="59"/>
      <c r="RX174" s="59"/>
      <c r="RY174" s="59"/>
      <c r="RZ174" s="59"/>
      <c r="SA174" s="59"/>
      <c r="SB174" s="59"/>
      <c r="SC174" s="59"/>
      <c r="SD174" s="59"/>
      <c r="SE174" s="59"/>
      <c r="SF174" s="59"/>
      <c r="SG174" s="59"/>
      <c r="SH174" s="59"/>
      <c r="SI174" s="59"/>
      <c r="SJ174" s="59"/>
      <c r="SK174" s="59"/>
      <c r="SL174" s="59"/>
      <c r="SM174" s="59"/>
      <c r="SN174" s="59"/>
      <c r="SO174" s="59"/>
      <c r="SP174" s="59"/>
      <c r="SQ174" s="59"/>
      <c r="SR174" s="59"/>
      <c r="SS174" s="59"/>
      <c r="ST174" s="59"/>
      <c r="SU174" s="59"/>
      <c r="SV174" s="59"/>
      <c r="SW174" s="59"/>
      <c r="SX174" s="116"/>
      <c r="SY174" s="95"/>
      <c r="SZ174" s="59"/>
      <c r="TA174" s="59"/>
      <c r="TB174" s="59"/>
      <c r="TC174" s="59"/>
      <c r="TD174" s="59"/>
      <c r="TE174" s="59"/>
      <c r="TF174" s="59"/>
      <c r="TG174" s="59"/>
      <c r="TH174" s="59"/>
      <c r="TI174" s="59"/>
      <c r="TJ174" s="59"/>
      <c r="TK174" s="59"/>
      <c r="TL174" s="59"/>
      <c r="TM174" s="59"/>
      <c r="TN174" s="59"/>
      <c r="TO174" s="59"/>
      <c r="TP174" s="59"/>
      <c r="TQ174" s="59"/>
      <c r="TR174" s="59"/>
      <c r="TS174" s="59"/>
      <c r="TT174" s="59"/>
      <c r="TU174" s="59"/>
      <c r="TV174" s="59"/>
      <c r="TW174" s="59"/>
      <c r="TX174" s="59"/>
      <c r="TY174" s="59"/>
      <c r="TZ174" s="59"/>
      <c r="UA174" s="59"/>
      <c r="UB174" s="59"/>
      <c r="UC174" s="59"/>
      <c r="UD174" s="59"/>
      <c r="UE174" s="59"/>
      <c r="UF174" s="59"/>
      <c r="UG174" s="59"/>
      <c r="UH174" s="59"/>
      <c r="UI174" s="59"/>
      <c r="UJ174" s="59"/>
      <c r="UK174" s="59"/>
      <c r="UL174" s="59"/>
      <c r="UM174" s="86"/>
      <c r="UN174" s="86"/>
      <c r="UO174" s="86"/>
      <c r="UP174" s="86"/>
      <c r="UQ174" s="86"/>
      <c r="UR174" s="86"/>
      <c r="US174" s="86"/>
      <c r="UT174" s="86"/>
      <c r="UU174" s="86"/>
      <c r="UV174" s="86"/>
      <c r="UW174" s="86"/>
      <c r="UX174" s="86"/>
      <c r="UY174" s="86"/>
      <c r="UZ174" s="86"/>
      <c r="VA174" s="86"/>
      <c r="VB174" s="86"/>
      <c r="VC174" s="86"/>
      <c r="VD174" s="86"/>
      <c r="VE174" s="86"/>
      <c r="VF174" s="86"/>
      <c r="VG174" s="86"/>
      <c r="VH174" s="86"/>
      <c r="VI174" s="86"/>
      <c r="VJ174" s="86"/>
      <c r="VK174" s="86"/>
      <c r="VL174" s="86"/>
      <c r="VM174" s="86"/>
      <c r="VN174" s="86"/>
      <c r="VO174" s="86"/>
      <c r="VP174" s="86"/>
      <c r="VQ174" s="86"/>
      <c r="VR174" s="86"/>
      <c r="VS174" s="86"/>
      <c r="VT174" s="86"/>
      <c r="VU174" s="86"/>
      <c r="VV174" s="86"/>
      <c r="VW174" s="86"/>
      <c r="VX174" s="86"/>
      <c r="VY174" s="86"/>
      <c r="VZ174" s="86"/>
      <c r="WA174" s="86"/>
      <c r="WB174" s="86"/>
      <c r="WC174" s="86"/>
      <c r="WD174" s="86"/>
      <c r="WE174" s="86"/>
      <c r="WF174" s="86"/>
      <c r="WG174" s="8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row>
    <row r="175" spans="2:909" x14ac:dyDescent="0.25">
      <c r="B175" s="110"/>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93"/>
      <c r="AA175" s="93"/>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59"/>
      <c r="HN175" s="59"/>
      <c r="HO175" s="59"/>
      <c r="HP175" s="59"/>
      <c r="HQ175" s="59"/>
      <c r="HR175" s="59"/>
      <c r="HS175" s="59"/>
      <c r="HT175" s="59"/>
      <c r="HU175" s="59"/>
      <c r="HV175" s="59"/>
      <c r="HW175" s="59"/>
      <c r="HX175" s="59"/>
      <c r="HY175" s="59"/>
      <c r="HZ175" s="59"/>
      <c r="IA175" s="59"/>
      <c r="IB175" s="59"/>
      <c r="IC175" s="59"/>
      <c r="ID175" s="59"/>
      <c r="IE175" s="59"/>
      <c r="IF175" s="59"/>
      <c r="IG175" s="59"/>
      <c r="IH175" s="59"/>
      <c r="II175" s="59"/>
      <c r="IJ175" s="59"/>
      <c r="IK175" s="59"/>
      <c r="IL175" s="59"/>
      <c r="IM175" s="59"/>
      <c r="IN175" s="59"/>
      <c r="IO175" s="59"/>
      <c r="IP175" s="59"/>
      <c r="IQ175" s="59"/>
      <c r="IR175" s="59"/>
      <c r="IS175" s="59"/>
      <c r="IT175" s="59"/>
      <c r="IU175" s="59"/>
      <c r="IV175" s="59"/>
      <c r="IW175" s="59"/>
      <c r="IX175" s="59"/>
      <c r="IY175" s="59"/>
      <c r="IZ175" s="59"/>
      <c r="JA175" s="59"/>
      <c r="JB175" s="59"/>
      <c r="JC175" s="59"/>
      <c r="JD175" s="59"/>
      <c r="JE175" s="59"/>
      <c r="JF175" s="59"/>
      <c r="JG175" s="59"/>
      <c r="JH175" s="59"/>
      <c r="JI175" s="59"/>
      <c r="JJ175" s="59"/>
      <c r="JK175" s="59"/>
      <c r="JL175" s="59"/>
      <c r="JM175" s="59"/>
      <c r="JN175" s="59"/>
      <c r="JO175" s="59"/>
      <c r="JP175" s="59"/>
      <c r="JQ175" s="59"/>
      <c r="JR175" s="59"/>
      <c r="JS175" s="59"/>
      <c r="JT175" s="59"/>
      <c r="JU175" s="59"/>
      <c r="JV175" s="59"/>
      <c r="JW175" s="59"/>
      <c r="JX175" s="59"/>
      <c r="JY175" s="59"/>
      <c r="JZ175" s="59"/>
      <c r="KA175" s="59"/>
      <c r="KB175" s="59"/>
      <c r="KC175" s="59"/>
      <c r="KD175" s="59"/>
      <c r="KE175" s="59"/>
      <c r="KF175" s="59"/>
      <c r="KG175" s="59"/>
      <c r="KH175" s="59"/>
      <c r="KI175" s="59"/>
      <c r="KJ175" s="59"/>
      <c r="KK175" s="59"/>
      <c r="KL175" s="59"/>
      <c r="KM175" s="59"/>
      <c r="KN175" s="59"/>
      <c r="KO175" s="59"/>
      <c r="KP175" s="59"/>
      <c r="KQ175" s="59"/>
      <c r="KR175" s="59"/>
      <c r="KS175" s="59"/>
      <c r="KT175" s="59"/>
      <c r="KU175" s="59"/>
      <c r="KV175" s="59"/>
      <c r="KW175" s="59"/>
      <c r="KX175" s="59"/>
      <c r="KY175" s="59"/>
      <c r="KZ175" s="59"/>
      <c r="LA175" s="59"/>
      <c r="LB175" s="59"/>
      <c r="LC175" s="59"/>
      <c r="LD175" s="59"/>
      <c r="LE175" s="59"/>
      <c r="LF175" s="59"/>
      <c r="LG175" s="59"/>
      <c r="LH175" s="59"/>
      <c r="LI175" s="59"/>
      <c r="LJ175" s="59"/>
      <c r="LK175" s="59"/>
      <c r="LL175" s="59"/>
      <c r="LM175" s="59"/>
      <c r="LN175" s="59"/>
      <c r="LO175" s="59"/>
      <c r="LP175" s="59"/>
      <c r="LQ175" s="59"/>
      <c r="LR175" s="59"/>
      <c r="LS175" s="59"/>
      <c r="LT175" s="59"/>
      <c r="LU175" s="59"/>
      <c r="LV175" s="59"/>
      <c r="LW175" s="59"/>
      <c r="LX175" s="59"/>
      <c r="LY175" s="59"/>
      <c r="LZ175" s="59"/>
      <c r="MA175" s="59"/>
      <c r="MB175" s="59"/>
      <c r="MC175" s="59"/>
      <c r="MD175" s="59"/>
      <c r="ME175" s="59"/>
      <c r="MF175" s="59"/>
      <c r="MG175" s="59"/>
      <c r="MH175" s="59"/>
      <c r="MI175" s="59"/>
      <c r="MJ175" s="59"/>
      <c r="MK175" s="59"/>
      <c r="ML175" s="59"/>
      <c r="MM175" s="59"/>
      <c r="MN175" s="59"/>
      <c r="MO175" s="59"/>
      <c r="MP175" s="59"/>
      <c r="MQ175" s="59"/>
      <c r="MR175" s="59"/>
      <c r="MS175" s="59"/>
      <c r="MT175" s="59"/>
      <c r="MU175" s="59"/>
      <c r="MV175" s="59"/>
      <c r="MW175" s="59"/>
      <c r="MX175" s="59"/>
      <c r="MY175" s="59"/>
      <c r="MZ175" s="59"/>
      <c r="NA175" s="59"/>
      <c r="NB175" s="59"/>
      <c r="NC175" s="59"/>
      <c r="ND175" s="59"/>
      <c r="NE175" s="59"/>
      <c r="NF175" s="59"/>
      <c r="NG175" s="59"/>
      <c r="NH175" s="59"/>
      <c r="NI175" s="59"/>
      <c r="NJ175" s="59"/>
      <c r="NK175" s="59"/>
      <c r="NL175" s="59"/>
      <c r="NM175" s="59"/>
      <c r="NN175" s="59"/>
      <c r="NO175" s="59"/>
      <c r="NP175" s="59"/>
      <c r="NQ175" s="59"/>
      <c r="NR175" s="59"/>
      <c r="NS175" s="59"/>
      <c r="NT175" s="59"/>
      <c r="NU175" s="59"/>
      <c r="NV175" s="59"/>
      <c r="NW175" s="59"/>
      <c r="NX175" s="59"/>
      <c r="NY175" s="59"/>
      <c r="NZ175" s="59"/>
      <c r="OA175" s="59"/>
      <c r="OB175" s="59"/>
      <c r="OC175" s="59"/>
      <c r="OD175" s="59"/>
      <c r="OE175" s="59"/>
      <c r="OF175" s="59"/>
      <c r="OG175" s="59"/>
      <c r="OH175" s="59"/>
      <c r="OI175" s="59"/>
      <c r="OJ175" s="59"/>
      <c r="OK175" s="59"/>
      <c r="OL175" s="59"/>
      <c r="OM175" s="59"/>
      <c r="ON175" s="59"/>
      <c r="OO175" s="59"/>
      <c r="OP175" s="59"/>
      <c r="OQ175" s="59"/>
      <c r="OR175" s="59"/>
      <c r="OS175" s="59"/>
      <c r="OT175" s="59"/>
      <c r="OU175" s="59"/>
      <c r="OV175" s="59"/>
      <c r="OW175" s="59"/>
      <c r="OX175" s="59"/>
      <c r="OY175" s="59"/>
      <c r="OZ175" s="59"/>
      <c r="PA175" s="59"/>
      <c r="PB175" s="59"/>
      <c r="PC175" s="59"/>
      <c r="PD175" s="59"/>
      <c r="PE175" s="59"/>
      <c r="PF175" s="59"/>
      <c r="PG175" s="59"/>
      <c r="PH175" s="59"/>
      <c r="PI175" s="59"/>
      <c r="PJ175" s="59"/>
      <c r="PK175" s="59"/>
      <c r="PL175" s="59"/>
      <c r="PM175" s="59"/>
      <c r="PN175" s="59"/>
      <c r="PO175" s="59"/>
      <c r="PP175" s="59"/>
      <c r="PQ175" s="59"/>
      <c r="PR175" s="59"/>
      <c r="PS175" s="59"/>
      <c r="PT175" s="59"/>
      <c r="PU175" s="59"/>
      <c r="PV175" s="59"/>
      <c r="PW175" s="59"/>
      <c r="PX175" s="59"/>
      <c r="PY175" s="59"/>
      <c r="PZ175" s="59"/>
      <c r="QA175" s="59"/>
      <c r="QB175" s="59"/>
      <c r="QC175" s="59"/>
      <c r="QD175" s="59"/>
      <c r="QE175" s="59"/>
      <c r="QF175" s="59"/>
      <c r="QG175" s="59"/>
      <c r="QH175" s="59"/>
      <c r="QI175" s="59"/>
      <c r="QJ175" s="59"/>
      <c r="QK175" s="59"/>
      <c r="QL175" s="59"/>
      <c r="QM175" s="59"/>
      <c r="QN175" s="59"/>
      <c r="QO175" s="59"/>
      <c r="QP175" s="59"/>
      <c r="QQ175" s="59"/>
      <c r="QR175" s="59"/>
      <c r="QS175" s="59"/>
      <c r="QT175" s="59"/>
      <c r="QU175" s="59"/>
      <c r="QV175" s="59"/>
      <c r="QW175" s="59"/>
      <c r="QX175" s="59"/>
      <c r="QY175" s="59"/>
      <c r="QZ175" s="59"/>
      <c r="RA175" s="59"/>
      <c r="RB175" s="107"/>
      <c r="RC175" s="107"/>
      <c r="RD175" s="59"/>
      <c r="RE175" s="59"/>
      <c r="RF175" s="59"/>
      <c r="RG175" s="59"/>
      <c r="RH175" s="59"/>
      <c r="RI175" s="59"/>
      <c r="RJ175" s="59"/>
      <c r="RK175" s="59"/>
      <c r="RL175" s="59"/>
      <c r="RM175" s="59"/>
      <c r="RN175" s="59"/>
      <c r="RO175" s="59"/>
      <c r="RP175" s="59"/>
      <c r="RQ175" s="59"/>
      <c r="RR175" s="59"/>
      <c r="RS175" s="59"/>
      <c r="RT175" s="59"/>
      <c r="RU175" s="59"/>
      <c r="RV175" s="59"/>
      <c r="RW175" s="59"/>
      <c r="RX175" s="59"/>
      <c r="RY175" s="59"/>
      <c r="RZ175" s="59"/>
      <c r="SA175" s="59"/>
      <c r="SB175" s="59"/>
      <c r="SC175" s="59"/>
      <c r="SD175" s="59"/>
      <c r="SE175" s="59"/>
      <c r="SF175" s="59"/>
      <c r="SG175" s="59"/>
      <c r="SH175" s="59"/>
      <c r="SI175" s="59"/>
      <c r="SJ175" s="59"/>
      <c r="SK175" s="59"/>
      <c r="SL175" s="59"/>
      <c r="SM175" s="59"/>
      <c r="SN175" s="59"/>
      <c r="SO175" s="59"/>
      <c r="SP175" s="59"/>
      <c r="SQ175" s="59"/>
      <c r="SR175" s="59"/>
      <c r="SS175" s="59"/>
      <c r="ST175" s="59"/>
      <c r="SU175" s="59"/>
      <c r="SV175" s="59"/>
      <c r="SW175" s="59"/>
      <c r="SX175" s="59"/>
      <c r="SY175" s="59"/>
      <c r="SZ175" s="59"/>
      <c r="TA175" s="59"/>
      <c r="TB175" s="59"/>
      <c r="TC175" s="59"/>
      <c r="TD175" s="59"/>
      <c r="TE175" s="59"/>
      <c r="TF175" s="59"/>
      <c r="TG175" s="59"/>
      <c r="TH175" s="59"/>
      <c r="TI175" s="59"/>
      <c r="TJ175" s="59"/>
      <c r="TK175" s="59"/>
      <c r="TL175" s="59"/>
      <c r="TM175" s="59"/>
      <c r="TN175" s="59"/>
      <c r="TO175" s="59"/>
      <c r="TP175" s="59"/>
      <c r="TQ175" s="59"/>
      <c r="TR175" s="59"/>
      <c r="TS175" s="59"/>
      <c r="TT175" s="59"/>
      <c r="TU175" s="59"/>
      <c r="TV175" s="59"/>
      <c r="TW175" s="59"/>
      <c r="TX175" s="59"/>
      <c r="TY175" s="59"/>
      <c r="TZ175" s="59"/>
      <c r="UA175" s="59"/>
      <c r="UB175" s="59"/>
      <c r="UC175" s="59"/>
      <c r="UD175" s="59"/>
      <c r="UE175" s="59"/>
      <c r="UF175" s="59"/>
      <c r="UG175" s="59"/>
      <c r="UH175" s="59"/>
      <c r="UI175" s="59"/>
      <c r="UJ175" s="59"/>
      <c r="UK175" s="59"/>
      <c r="UL175" s="59"/>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row>
    <row r="176" spans="2:909" x14ac:dyDescent="0.25">
      <c r="B176" s="110"/>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93"/>
      <c r="AA176" s="93"/>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c r="HY176" s="59"/>
      <c r="HZ176" s="59"/>
      <c r="IA176" s="59"/>
      <c r="IB176" s="59"/>
      <c r="IC176" s="59"/>
      <c r="ID176" s="59"/>
      <c r="IE176" s="59"/>
      <c r="IF176" s="59"/>
      <c r="IG176" s="59"/>
      <c r="IH176" s="59"/>
      <c r="II176" s="59"/>
      <c r="IJ176" s="59"/>
      <c r="IK176" s="59"/>
      <c r="IL176" s="59"/>
      <c r="IM176" s="59"/>
      <c r="IN176" s="59"/>
      <c r="IO176" s="59"/>
      <c r="IP176" s="59"/>
      <c r="IQ176" s="59"/>
      <c r="IR176" s="59"/>
      <c r="IS176" s="59"/>
      <c r="IT176" s="59"/>
      <c r="IU176" s="59"/>
      <c r="IV176" s="59"/>
      <c r="IW176" s="59"/>
      <c r="IX176" s="59"/>
      <c r="IY176" s="59"/>
      <c r="IZ176" s="59"/>
      <c r="JA176" s="59"/>
      <c r="JB176" s="59"/>
      <c r="JC176" s="59"/>
      <c r="JD176" s="59"/>
      <c r="JE176" s="59"/>
      <c r="JF176" s="59"/>
      <c r="JG176" s="59"/>
      <c r="JH176" s="59"/>
      <c r="JI176" s="59"/>
      <c r="JJ176" s="59"/>
      <c r="JK176" s="59"/>
      <c r="JL176" s="59"/>
      <c r="JM176" s="59"/>
      <c r="JN176" s="59"/>
      <c r="JO176" s="59"/>
      <c r="JP176" s="59"/>
      <c r="JQ176" s="59"/>
      <c r="JR176" s="59"/>
      <c r="JS176" s="59"/>
      <c r="JT176" s="59"/>
      <c r="JU176" s="59"/>
      <c r="JV176" s="59"/>
      <c r="JW176" s="59"/>
      <c r="JX176" s="59"/>
      <c r="JY176" s="59"/>
      <c r="JZ176" s="59"/>
      <c r="KA176" s="59"/>
      <c r="KB176" s="59"/>
      <c r="KC176" s="59"/>
      <c r="KD176" s="59"/>
      <c r="KE176" s="59"/>
      <c r="KF176" s="59"/>
      <c r="KG176" s="59"/>
      <c r="KH176" s="59"/>
      <c r="KI176" s="59"/>
      <c r="KJ176" s="59"/>
      <c r="KK176" s="59"/>
      <c r="KL176" s="59"/>
      <c r="KM176" s="59"/>
      <c r="KN176" s="59"/>
      <c r="KO176" s="59"/>
      <c r="KP176" s="59"/>
      <c r="KQ176" s="59"/>
      <c r="KR176" s="59"/>
      <c r="KS176" s="59"/>
      <c r="KT176" s="59"/>
      <c r="KU176" s="59"/>
      <c r="KV176" s="59"/>
      <c r="KW176" s="59"/>
      <c r="KX176" s="59"/>
      <c r="KY176" s="59"/>
      <c r="KZ176" s="59"/>
      <c r="LA176" s="59"/>
      <c r="LB176" s="59"/>
      <c r="LC176" s="59"/>
      <c r="LD176" s="59"/>
      <c r="LE176" s="59"/>
      <c r="LF176" s="59"/>
      <c r="LG176" s="59"/>
      <c r="LH176" s="59"/>
      <c r="LI176" s="59"/>
      <c r="LJ176" s="59"/>
      <c r="LK176" s="59"/>
      <c r="LL176" s="59"/>
      <c r="LM176" s="59"/>
      <c r="LN176" s="59"/>
      <c r="LO176" s="59"/>
      <c r="LP176" s="59"/>
      <c r="LQ176" s="59"/>
      <c r="LR176" s="59"/>
      <c r="LS176" s="59"/>
      <c r="LT176" s="59"/>
      <c r="LU176" s="59"/>
      <c r="LV176" s="59"/>
      <c r="LW176" s="59"/>
      <c r="LX176" s="59"/>
      <c r="LY176" s="59"/>
      <c r="LZ176" s="59"/>
      <c r="MA176" s="59"/>
      <c r="MB176" s="59"/>
      <c r="MC176" s="59"/>
      <c r="MD176" s="59"/>
      <c r="ME176" s="59"/>
      <c r="MF176" s="59"/>
      <c r="MG176" s="59"/>
      <c r="MH176" s="59"/>
      <c r="MI176" s="59"/>
      <c r="MJ176" s="59"/>
      <c r="MK176" s="59"/>
      <c r="ML176" s="59"/>
      <c r="MM176" s="59"/>
      <c r="MN176" s="59"/>
      <c r="MO176" s="59"/>
      <c r="MP176" s="59"/>
      <c r="MQ176" s="59"/>
      <c r="MR176" s="59"/>
      <c r="MS176" s="59"/>
      <c r="MT176" s="59"/>
      <c r="MU176" s="59"/>
      <c r="MV176" s="59"/>
      <c r="MW176" s="59"/>
      <c r="MX176" s="59"/>
      <c r="MY176" s="59"/>
      <c r="MZ176" s="59"/>
      <c r="NA176" s="59"/>
      <c r="NB176" s="59"/>
      <c r="NC176" s="59"/>
      <c r="ND176" s="59"/>
      <c r="NE176" s="59"/>
      <c r="NF176" s="59"/>
      <c r="NG176" s="59"/>
      <c r="NH176" s="59"/>
      <c r="NI176" s="59"/>
      <c r="NJ176" s="59"/>
      <c r="NK176" s="59"/>
      <c r="NL176" s="59"/>
      <c r="NM176" s="59"/>
      <c r="NN176" s="59"/>
      <c r="NO176" s="59"/>
      <c r="NP176" s="59"/>
      <c r="NQ176" s="59"/>
      <c r="NR176" s="59"/>
      <c r="NS176" s="59"/>
      <c r="NT176" s="59"/>
      <c r="NU176" s="59"/>
      <c r="NV176" s="59"/>
      <c r="NW176" s="59"/>
      <c r="NX176" s="59"/>
      <c r="NY176" s="59"/>
      <c r="NZ176" s="59"/>
      <c r="OA176" s="59"/>
      <c r="OB176" s="59"/>
      <c r="OC176" s="59"/>
      <c r="OD176" s="59"/>
      <c r="OE176" s="59"/>
      <c r="OF176" s="59"/>
      <c r="OG176" s="59"/>
      <c r="OH176" s="59"/>
      <c r="OI176" s="59"/>
      <c r="OJ176" s="59"/>
      <c r="OK176" s="59"/>
      <c r="OL176" s="59"/>
      <c r="OM176" s="59"/>
      <c r="ON176" s="59"/>
      <c r="OO176" s="59"/>
      <c r="OP176" s="59"/>
      <c r="OQ176" s="59"/>
      <c r="OR176" s="59"/>
      <c r="OS176" s="59"/>
      <c r="OT176" s="59"/>
      <c r="OU176" s="59"/>
      <c r="OV176" s="59"/>
      <c r="OW176" s="59"/>
      <c r="OX176" s="59"/>
      <c r="OY176" s="59"/>
      <c r="OZ176" s="59"/>
      <c r="PA176" s="59"/>
      <c r="PB176" s="59"/>
      <c r="PC176" s="59"/>
      <c r="PD176" s="59"/>
      <c r="PE176" s="59"/>
      <c r="PF176" s="59"/>
      <c r="PG176" s="59"/>
      <c r="PH176" s="59"/>
      <c r="PI176" s="59"/>
      <c r="PJ176" s="59"/>
      <c r="PK176" s="59"/>
      <c r="PL176" s="59"/>
      <c r="PM176" s="59"/>
      <c r="PN176" s="59"/>
      <c r="PO176" s="59"/>
      <c r="PP176" s="59"/>
      <c r="PQ176" s="59"/>
      <c r="PR176" s="59"/>
      <c r="PS176" s="59"/>
      <c r="PT176" s="59"/>
      <c r="PU176" s="59"/>
      <c r="PV176" s="59"/>
      <c r="PW176" s="59"/>
      <c r="PX176" s="59"/>
      <c r="PY176" s="59"/>
      <c r="PZ176" s="59"/>
      <c r="QA176" s="59"/>
      <c r="QB176" s="59"/>
      <c r="QC176" s="59"/>
      <c r="QD176" s="59"/>
      <c r="QE176" s="59"/>
      <c r="QF176" s="59"/>
      <c r="QG176" s="59"/>
      <c r="QH176" s="59"/>
      <c r="QI176" s="59"/>
      <c r="QJ176" s="59"/>
      <c r="QK176" s="59"/>
      <c r="QL176" s="59"/>
      <c r="QM176" s="59"/>
      <c r="QN176" s="59"/>
      <c r="QO176" s="59"/>
      <c r="QP176" s="59"/>
      <c r="QQ176" s="59"/>
      <c r="QR176" s="59"/>
      <c r="QS176" s="59"/>
      <c r="QT176" s="59"/>
      <c r="QU176" s="59"/>
      <c r="QV176" s="59"/>
      <c r="QW176" s="59"/>
      <c r="QX176" s="59"/>
      <c r="QY176" s="59"/>
      <c r="QZ176" s="59"/>
      <c r="RA176" s="59"/>
      <c r="RB176" s="107"/>
      <c r="RC176" s="107"/>
      <c r="RD176" s="59"/>
      <c r="RE176" s="59"/>
      <c r="RF176" s="59"/>
      <c r="RG176" s="59"/>
      <c r="RH176" s="59"/>
      <c r="RI176" s="59"/>
      <c r="RJ176" s="59"/>
      <c r="RK176" s="59"/>
      <c r="RL176" s="59"/>
      <c r="RM176" s="59"/>
      <c r="RN176" s="59"/>
      <c r="RO176" s="59"/>
      <c r="RP176" s="59"/>
      <c r="RQ176" s="59"/>
      <c r="RR176" s="59"/>
      <c r="RS176" s="59"/>
      <c r="RT176" s="59"/>
      <c r="RU176" s="59"/>
      <c r="RV176" s="59"/>
      <c r="RW176" s="59"/>
      <c r="RX176" s="59"/>
      <c r="RY176" s="59"/>
      <c r="RZ176" s="59"/>
      <c r="SA176" s="59"/>
      <c r="SB176" s="59"/>
      <c r="SC176" s="59"/>
      <c r="SD176" s="59"/>
      <c r="SE176" s="59"/>
      <c r="SF176" s="59"/>
      <c r="SG176" s="59"/>
      <c r="SH176" s="59"/>
      <c r="SI176" s="59"/>
      <c r="SJ176" s="59"/>
      <c r="SK176" s="59"/>
      <c r="SL176" s="59"/>
      <c r="SM176" s="59"/>
      <c r="SN176" s="59"/>
      <c r="SO176" s="59"/>
      <c r="SP176" s="59"/>
      <c r="SQ176" s="59"/>
      <c r="SR176" s="59"/>
      <c r="SS176" s="59"/>
      <c r="ST176" s="59"/>
      <c r="SU176" s="59"/>
      <c r="SV176" s="59"/>
      <c r="SW176" s="59"/>
      <c r="SX176" s="59"/>
      <c r="SY176" s="59"/>
      <c r="SZ176" s="59"/>
      <c r="TA176" s="59"/>
      <c r="TB176" s="59"/>
      <c r="TC176" s="59"/>
      <c r="TD176" s="59"/>
      <c r="TE176" s="59"/>
      <c r="TF176" s="59"/>
      <c r="TG176" s="59"/>
      <c r="TH176" s="59"/>
      <c r="TI176" s="59"/>
      <c r="TJ176" s="59"/>
      <c r="TK176" s="59"/>
      <c r="TL176" s="59"/>
      <c r="TM176" s="59"/>
      <c r="TN176" s="59"/>
      <c r="TO176" s="59"/>
      <c r="TP176" s="59"/>
      <c r="TQ176" s="59"/>
      <c r="TR176" s="59"/>
      <c r="TS176" s="59"/>
      <c r="TT176" s="59"/>
      <c r="TU176" s="59"/>
      <c r="TV176" s="59"/>
      <c r="TW176" s="59"/>
      <c r="TX176" s="59"/>
      <c r="TY176" s="59"/>
      <c r="TZ176" s="59"/>
      <c r="UA176" s="59"/>
      <c r="UB176" s="59"/>
      <c r="UC176" s="59"/>
      <c r="UD176" s="59"/>
      <c r="UE176" s="59"/>
      <c r="UF176" s="59"/>
      <c r="UG176" s="59"/>
      <c r="UH176" s="59"/>
      <c r="UI176" s="59"/>
      <c r="UJ176" s="59"/>
      <c r="UK176" s="59"/>
      <c r="UL176" s="59"/>
      <c r="UM176" s="86"/>
      <c r="UN176" s="86"/>
      <c r="UO176" s="86"/>
      <c r="UP176" s="86"/>
      <c r="UQ176" s="86"/>
      <c r="UR176" s="86"/>
      <c r="US176" s="86"/>
      <c r="UT176" s="86"/>
      <c r="UU176" s="86"/>
      <c r="UV176" s="86"/>
      <c r="UW176" s="86"/>
      <c r="UX176" s="86"/>
      <c r="UY176" s="86"/>
      <c r="UZ176" s="86"/>
      <c r="VA176" s="86"/>
      <c r="VB176" s="86"/>
      <c r="VC176" s="86"/>
      <c r="VD176" s="86"/>
      <c r="VE176" s="86"/>
      <c r="VF176" s="86"/>
      <c r="VG176" s="86"/>
      <c r="VH176" s="86"/>
      <c r="VI176" s="86"/>
      <c r="VJ176" s="86"/>
      <c r="VK176" s="86"/>
      <c r="VL176" s="86"/>
      <c r="VM176" s="86"/>
      <c r="VN176" s="86"/>
      <c r="VO176" s="86"/>
      <c r="VP176" s="86"/>
      <c r="VQ176" s="86"/>
      <c r="VR176" s="86"/>
      <c r="VS176" s="86"/>
      <c r="VT176" s="86"/>
      <c r="VU176" s="86"/>
      <c r="VV176" s="86"/>
      <c r="VW176" s="86"/>
      <c r="VX176" s="86"/>
      <c r="VY176" s="86"/>
      <c r="VZ176" s="86"/>
      <c r="WA176" s="86"/>
      <c r="WB176" s="86"/>
      <c r="WC176" s="86"/>
      <c r="WD176" s="86"/>
      <c r="WE176" s="86"/>
      <c r="WF176" s="86"/>
      <c r="WG176" s="8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row>
    <row r="177" spans="2:909" x14ac:dyDescent="0.25">
      <c r="B177" s="110"/>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93"/>
      <c r="AA177" s="93"/>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c r="HY177" s="59"/>
      <c r="HZ177" s="59"/>
      <c r="IA177" s="59"/>
      <c r="IB177" s="59"/>
      <c r="IC177" s="59"/>
      <c r="ID177" s="59"/>
      <c r="IE177" s="59"/>
      <c r="IF177" s="59"/>
      <c r="IG177" s="59"/>
      <c r="IH177" s="59"/>
      <c r="II177" s="59"/>
      <c r="IJ177" s="59"/>
      <c r="IK177" s="59"/>
      <c r="IL177" s="59"/>
      <c r="IM177" s="59"/>
      <c r="IN177" s="59"/>
      <c r="IO177" s="59"/>
      <c r="IP177" s="59"/>
      <c r="IQ177" s="59"/>
      <c r="IR177" s="59"/>
      <c r="IS177" s="59"/>
      <c r="IT177" s="59"/>
      <c r="IU177" s="59"/>
      <c r="IV177" s="59"/>
      <c r="IW177" s="59"/>
      <c r="IX177" s="59"/>
      <c r="IY177" s="59"/>
      <c r="IZ177" s="59"/>
      <c r="JA177" s="59"/>
      <c r="JB177" s="59"/>
      <c r="JC177" s="59"/>
      <c r="JD177" s="59"/>
      <c r="JE177" s="59"/>
      <c r="JF177" s="59"/>
      <c r="JG177" s="59"/>
      <c r="JH177" s="59"/>
      <c r="JI177" s="59"/>
      <c r="JJ177" s="59"/>
      <c r="JK177" s="59"/>
      <c r="JL177" s="59"/>
      <c r="JM177" s="59"/>
      <c r="JN177" s="59"/>
      <c r="JO177" s="59"/>
      <c r="JP177" s="59"/>
      <c r="JQ177" s="59"/>
      <c r="JR177" s="59"/>
      <c r="JS177" s="59"/>
      <c r="JT177" s="59"/>
      <c r="JU177" s="59"/>
      <c r="JV177" s="59"/>
      <c r="JW177" s="59"/>
      <c r="JX177" s="59"/>
      <c r="JY177" s="59"/>
      <c r="JZ177" s="59"/>
      <c r="KA177" s="59"/>
      <c r="KB177" s="59"/>
      <c r="KC177" s="59"/>
      <c r="KD177" s="59"/>
      <c r="KE177" s="59"/>
      <c r="KF177" s="59"/>
      <c r="KG177" s="59"/>
      <c r="KH177" s="59"/>
      <c r="KI177" s="59"/>
      <c r="KJ177" s="59"/>
      <c r="KK177" s="59"/>
      <c r="KL177" s="59"/>
      <c r="KM177" s="59"/>
      <c r="KN177" s="59"/>
      <c r="KO177" s="59"/>
      <c r="KP177" s="59"/>
      <c r="KQ177" s="59"/>
      <c r="KR177" s="59"/>
      <c r="KS177" s="59"/>
      <c r="KT177" s="59"/>
      <c r="KU177" s="59"/>
      <c r="KV177" s="59"/>
      <c r="KW177" s="59"/>
      <c r="KX177" s="59"/>
      <c r="KY177" s="59"/>
      <c r="KZ177" s="59"/>
      <c r="LA177" s="59"/>
      <c r="LB177" s="59"/>
      <c r="LC177" s="59"/>
      <c r="LD177" s="59"/>
      <c r="LE177" s="59"/>
      <c r="LF177" s="59"/>
      <c r="LG177" s="59"/>
      <c r="LH177" s="59"/>
      <c r="LI177" s="59"/>
      <c r="LJ177" s="59"/>
      <c r="LK177" s="59"/>
      <c r="LL177" s="59"/>
      <c r="LM177" s="59"/>
      <c r="LN177" s="59"/>
      <c r="LO177" s="59"/>
      <c r="LP177" s="59"/>
      <c r="LQ177" s="59"/>
      <c r="LR177" s="59"/>
      <c r="LS177" s="59"/>
      <c r="LT177" s="59"/>
      <c r="LU177" s="59"/>
      <c r="LV177" s="59"/>
      <c r="LW177" s="59"/>
      <c r="LX177" s="59"/>
      <c r="LY177" s="59"/>
      <c r="LZ177" s="59"/>
      <c r="MA177" s="59"/>
      <c r="MB177" s="59"/>
      <c r="MC177" s="59"/>
      <c r="MD177" s="59"/>
      <c r="ME177" s="59"/>
      <c r="MF177" s="59"/>
      <c r="MG177" s="59"/>
      <c r="MH177" s="59"/>
      <c r="MI177" s="59"/>
      <c r="MJ177" s="59"/>
      <c r="MK177" s="59"/>
      <c r="ML177" s="59"/>
      <c r="MM177" s="59"/>
      <c r="MN177" s="59"/>
      <c r="MO177" s="59"/>
      <c r="MP177" s="59"/>
      <c r="MQ177" s="59"/>
      <c r="MR177" s="59"/>
      <c r="MS177" s="59"/>
      <c r="MT177" s="59"/>
      <c r="MU177" s="59"/>
      <c r="MV177" s="59"/>
      <c r="MW177" s="59"/>
      <c r="MX177" s="59"/>
      <c r="MY177" s="59"/>
      <c r="MZ177" s="59"/>
      <c r="NA177" s="59"/>
      <c r="NB177" s="59"/>
      <c r="NC177" s="59"/>
      <c r="ND177" s="59"/>
      <c r="NE177" s="59"/>
      <c r="NF177" s="59"/>
      <c r="NG177" s="59"/>
      <c r="NH177" s="59"/>
      <c r="NI177" s="59"/>
      <c r="NJ177" s="59"/>
      <c r="NK177" s="59"/>
      <c r="NL177" s="59"/>
      <c r="NM177" s="59"/>
      <c r="NN177" s="59"/>
      <c r="NO177" s="59"/>
      <c r="NP177" s="59"/>
      <c r="NQ177" s="59"/>
      <c r="NR177" s="59"/>
      <c r="NS177" s="59"/>
      <c r="NT177" s="59"/>
      <c r="NU177" s="59"/>
      <c r="NV177" s="59"/>
      <c r="NW177" s="59"/>
      <c r="NX177" s="59"/>
      <c r="NY177" s="59"/>
      <c r="NZ177" s="59"/>
      <c r="OA177" s="59"/>
      <c r="OB177" s="59"/>
      <c r="OC177" s="59"/>
      <c r="OD177" s="59"/>
      <c r="OE177" s="59"/>
      <c r="OF177" s="59"/>
      <c r="OG177" s="59"/>
      <c r="OH177" s="59"/>
      <c r="OI177" s="59"/>
      <c r="OJ177" s="59"/>
      <c r="OK177" s="59"/>
      <c r="OL177" s="59"/>
      <c r="OM177" s="59"/>
      <c r="ON177" s="59"/>
      <c r="OO177" s="59"/>
      <c r="OP177" s="59"/>
      <c r="OQ177" s="59"/>
      <c r="OR177" s="59"/>
      <c r="OS177" s="59"/>
      <c r="OT177" s="59"/>
      <c r="OU177" s="59"/>
      <c r="OV177" s="59"/>
      <c r="OW177" s="59"/>
      <c r="OX177" s="59"/>
      <c r="OY177" s="59"/>
      <c r="OZ177" s="59"/>
      <c r="PA177" s="59"/>
      <c r="PB177" s="59"/>
      <c r="PC177" s="59"/>
      <c r="PD177" s="59"/>
      <c r="PE177" s="59"/>
      <c r="PF177" s="59"/>
      <c r="PG177" s="59"/>
      <c r="PH177" s="59"/>
      <c r="PI177" s="59"/>
      <c r="PJ177" s="59"/>
      <c r="PK177" s="59"/>
      <c r="PL177" s="59"/>
      <c r="PM177" s="59"/>
      <c r="PN177" s="59"/>
      <c r="PO177" s="59"/>
      <c r="PP177" s="59"/>
      <c r="PQ177" s="59"/>
      <c r="PR177" s="59"/>
      <c r="PS177" s="59"/>
      <c r="PT177" s="59"/>
      <c r="PU177" s="59"/>
      <c r="PV177" s="59"/>
      <c r="PW177" s="59"/>
      <c r="PX177" s="59"/>
      <c r="PY177" s="59"/>
      <c r="PZ177" s="59"/>
      <c r="QA177" s="59"/>
      <c r="QB177" s="59"/>
      <c r="QC177" s="59"/>
      <c r="QD177" s="59"/>
      <c r="QE177" s="59"/>
      <c r="QF177" s="59"/>
      <c r="QG177" s="59"/>
      <c r="QH177" s="59"/>
      <c r="QI177" s="59"/>
      <c r="QJ177" s="59"/>
      <c r="QK177" s="59"/>
      <c r="QL177" s="59"/>
      <c r="QM177" s="59"/>
      <c r="QN177" s="59"/>
      <c r="QO177" s="59"/>
      <c r="QP177" s="59"/>
      <c r="QQ177" s="59"/>
      <c r="QR177" s="59"/>
      <c r="QS177" s="59"/>
      <c r="QT177" s="59"/>
      <c r="QU177" s="59"/>
      <c r="QV177" s="59"/>
      <c r="QW177" s="59"/>
      <c r="QX177" s="59"/>
      <c r="QY177" s="59"/>
      <c r="QZ177" s="59"/>
      <c r="RA177" s="59"/>
      <c r="RB177" s="107"/>
      <c r="RC177" s="107"/>
      <c r="RD177" s="59"/>
      <c r="RE177" s="59"/>
      <c r="RF177" s="59"/>
      <c r="RG177" s="59"/>
      <c r="RH177" s="59"/>
      <c r="RI177" s="59"/>
      <c r="RJ177" s="59"/>
      <c r="RK177" s="59"/>
      <c r="RL177" s="59"/>
      <c r="RM177" s="59"/>
      <c r="RN177" s="59"/>
      <c r="RO177" s="59"/>
      <c r="RP177" s="59"/>
      <c r="RQ177" s="59"/>
      <c r="RR177" s="59"/>
      <c r="RS177" s="59"/>
      <c r="RT177" s="59"/>
      <c r="RU177" s="59"/>
      <c r="RV177" s="59"/>
      <c r="RW177" s="59"/>
      <c r="RX177" s="59"/>
      <c r="RY177" s="59"/>
      <c r="RZ177" s="59"/>
      <c r="SA177" s="59"/>
      <c r="SB177" s="59"/>
      <c r="SC177" s="59"/>
      <c r="SD177" s="59"/>
      <c r="SE177" s="59"/>
      <c r="SF177" s="59"/>
      <c r="SG177" s="59"/>
      <c r="SH177" s="59"/>
      <c r="SI177" s="59"/>
      <c r="SJ177" s="59"/>
      <c r="SK177" s="59"/>
      <c r="SL177" s="59"/>
      <c r="SM177" s="59"/>
      <c r="SN177" s="59"/>
      <c r="SO177" s="59"/>
      <c r="SP177" s="59"/>
      <c r="SQ177" s="59"/>
      <c r="SR177" s="59"/>
      <c r="SS177" s="59"/>
      <c r="ST177" s="59"/>
      <c r="SU177" s="59"/>
      <c r="SV177" s="59"/>
      <c r="SW177" s="59"/>
      <c r="SX177" s="59"/>
      <c r="SY177" s="59"/>
      <c r="SZ177" s="59"/>
      <c r="TA177" s="59"/>
      <c r="TB177" s="59"/>
      <c r="TC177" s="59"/>
      <c r="TD177" s="59"/>
      <c r="TE177" s="59"/>
      <c r="TF177" s="59"/>
      <c r="TG177" s="59"/>
      <c r="TH177" s="59"/>
      <c r="TI177" s="59"/>
      <c r="TJ177" s="59"/>
      <c r="TK177" s="59"/>
      <c r="TL177" s="59"/>
      <c r="TM177" s="59"/>
      <c r="TN177" s="59"/>
      <c r="TO177" s="59"/>
      <c r="TP177" s="59"/>
      <c r="TQ177" s="59"/>
      <c r="TR177" s="59"/>
      <c r="TS177" s="59"/>
      <c r="TT177" s="59"/>
      <c r="TU177" s="59"/>
      <c r="TV177" s="59"/>
      <c r="TW177" s="59"/>
      <c r="TX177" s="59"/>
      <c r="TY177" s="59"/>
      <c r="TZ177" s="59"/>
      <c r="UA177" s="59"/>
      <c r="UB177" s="59"/>
      <c r="UC177" s="59"/>
      <c r="UD177" s="59"/>
      <c r="UE177" s="59"/>
      <c r="UF177" s="59"/>
      <c r="UG177" s="59"/>
      <c r="UH177" s="59"/>
      <c r="UI177" s="59"/>
      <c r="UJ177" s="59"/>
      <c r="UK177" s="59"/>
      <c r="UL177" s="59"/>
      <c r="UM177" s="86"/>
      <c r="UN177" s="86"/>
      <c r="UO177" s="86"/>
      <c r="UP177" s="86"/>
      <c r="UQ177" s="86"/>
      <c r="UR177" s="86"/>
      <c r="US177" s="86"/>
      <c r="UT177" s="86"/>
      <c r="UU177" s="86"/>
      <c r="UV177" s="86"/>
      <c r="UW177" s="86"/>
      <c r="UX177" s="86"/>
      <c r="UY177" s="86"/>
      <c r="UZ177" s="86"/>
      <c r="VA177" s="86"/>
      <c r="VB177" s="86"/>
      <c r="VC177" s="86"/>
      <c r="VD177" s="86"/>
      <c r="VE177" s="86"/>
      <c r="VF177" s="86"/>
      <c r="VG177" s="86"/>
      <c r="VH177" s="86"/>
      <c r="VI177" s="86"/>
      <c r="VJ177" s="86"/>
      <c r="VK177" s="86"/>
      <c r="VL177" s="86"/>
      <c r="VM177" s="86"/>
      <c r="VN177" s="86"/>
      <c r="VO177" s="86"/>
      <c r="VP177" s="86"/>
      <c r="VQ177" s="86"/>
      <c r="VR177" s="86"/>
      <c r="VS177" s="86"/>
      <c r="VT177" s="86"/>
      <c r="VU177" s="86"/>
      <c r="VV177" s="86"/>
      <c r="VW177" s="86"/>
      <c r="VX177" s="86"/>
      <c r="VY177" s="86"/>
      <c r="VZ177" s="86"/>
      <c r="WA177" s="86"/>
      <c r="WB177" s="86"/>
      <c r="WC177" s="86"/>
      <c r="WD177" s="86"/>
      <c r="WE177" s="86"/>
      <c r="WF177" s="86"/>
      <c r="WG177" s="8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row>
    <row r="178" spans="2:909" x14ac:dyDescent="0.25">
      <c r="B178" s="110"/>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93"/>
      <c r="AA178" s="93"/>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c r="HY178" s="59"/>
      <c r="HZ178" s="59"/>
      <c r="IA178" s="59"/>
      <c r="IB178" s="59"/>
      <c r="IC178" s="59"/>
      <c r="ID178" s="59"/>
      <c r="IE178" s="59"/>
      <c r="IF178" s="59"/>
      <c r="IG178" s="59"/>
      <c r="IH178" s="59"/>
      <c r="II178" s="59"/>
      <c r="IJ178" s="59"/>
      <c r="IK178" s="59"/>
      <c r="IL178" s="59"/>
      <c r="IM178" s="59"/>
      <c r="IN178" s="59"/>
      <c r="IO178" s="59"/>
      <c r="IP178" s="59"/>
      <c r="IQ178" s="59"/>
      <c r="IR178" s="59"/>
      <c r="IS178" s="59"/>
      <c r="IT178" s="59"/>
      <c r="IU178" s="59"/>
      <c r="IV178" s="59"/>
      <c r="IW178" s="59"/>
      <c r="IX178" s="59"/>
      <c r="IY178" s="59"/>
      <c r="IZ178" s="59"/>
      <c r="JA178" s="59"/>
      <c r="JB178" s="59"/>
      <c r="JC178" s="59"/>
      <c r="JD178" s="59"/>
      <c r="JE178" s="59"/>
      <c r="JF178" s="59"/>
      <c r="JG178" s="59"/>
      <c r="JH178" s="59"/>
      <c r="JI178" s="59"/>
      <c r="JJ178" s="59"/>
      <c r="JK178" s="59"/>
      <c r="JL178" s="59"/>
      <c r="JM178" s="59"/>
      <c r="JN178" s="59"/>
      <c r="JO178" s="59"/>
      <c r="JP178" s="59"/>
      <c r="JQ178" s="59"/>
      <c r="JR178" s="59"/>
      <c r="JS178" s="59"/>
      <c r="JT178" s="59"/>
      <c r="JU178" s="59"/>
      <c r="JV178" s="59"/>
      <c r="JW178" s="59"/>
      <c r="JX178" s="59"/>
      <c r="JY178" s="59"/>
      <c r="JZ178" s="59"/>
      <c r="KA178" s="59"/>
      <c r="KB178" s="59"/>
      <c r="KC178" s="59"/>
      <c r="KD178" s="59"/>
      <c r="KE178" s="59"/>
      <c r="KF178" s="59"/>
      <c r="KG178" s="59"/>
      <c r="KH178" s="59"/>
      <c r="KI178" s="59"/>
      <c r="KJ178" s="59"/>
      <c r="KK178" s="59"/>
      <c r="KL178" s="59"/>
      <c r="KM178" s="59"/>
      <c r="KN178" s="59"/>
      <c r="KO178" s="59"/>
      <c r="KP178" s="59"/>
      <c r="KQ178" s="59"/>
      <c r="KR178" s="59"/>
      <c r="KS178" s="59"/>
      <c r="KT178" s="59"/>
      <c r="KU178" s="59"/>
      <c r="KV178" s="59"/>
      <c r="KW178" s="59"/>
      <c r="KX178" s="59"/>
      <c r="KY178" s="59"/>
      <c r="KZ178" s="59"/>
      <c r="LA178" s="59"/>
      <c r="LB178" s="59"/>
      <c r="LC178" s="59"/>
      <c r="LD178" s="59"/>
      <c r="LE178" s="59"/>
      <c r="LF178" s="59"/>
      <c r="LG178" s="59"/>
      <c r="LH178" s="59"/>
      <c r="LI178" s="59"/>
      <c r="LJ178" s="59"/>
      <c r="LK178" s="59"/>
      <c r="LL178" s="59"/>
      <c r="LM178" s="59"/>
      <c r="LN178" s="59"/>
      <c r="LO178" s="59"/>
      <c r="LP178" s="59"/>
      <c r="LQ178" s="59"/>
      <c r="LR178" s="59"/>
      <c r="LS178" s="59"/>
      <c r="LT178" s="59"/>
      <c r="LU178" s="59"/>
      <c r="LV178" s="59"/>
      <c r="LW178" s="59"/>
      <c r="LX178" s="59"/>
      <c r="LY178" s="59"/>
      <c r="LZ178" s="59"/>
      <c r="MA178" s="59"/>
      <c r="MB178" s="59"/>
      <c r="MC178" s="59"/>
      <c r="MD178" s="59"/>
      <c r="ME178" s="59"/>
      <c r="MF178" s="59"/>
      <c r="MG178" s="59"/>
      <c r="MH178" s="59"/>
      <c r="MI178" s="59"/>
      <c r="MJ178" s="59"/>
      <c r="MK178" s="59"/>
      <c r="ML178" s="59"/>
      <c r="MM178" s="59"/>
      <c r="MN178" s="59"/>
      <c r="MO178" s="59"/>
      <c r="MP178" s="59"/>
      <c r="MQ178" s="59"/>
      <c r="MR178" s="59"/>
      <c r="MS178" s="59"/>
      <c r="MT178" s="59"/>
      <c r="MU178" s="59"/>
      <c r="MV178" s="59"/>
      <c r="MW178" s="59"/>
      <c r="MX178" s="59"/>
      <c r="MY178" s="59"/>
      <c r="MZ178" s="59"/>
      <c r="NA178" s="59"/>
      <c r="NB178" s="59"/>
      <c r="NC178" s="59"/>
      <c r="ND178" s="59"/>
      <c r="NE178" s="59"/>
      <c r="NF178" s="59"/>
      <c r="NG178" s="59"/>
      <c r="NH178" s="59"/>
      <c r="NI178" s="59"/>
      <c r="NJ178" s="59"/>
      <c r="NK178" s="59"/>
      <c r="NL178" s="59"/>
      <c r="NM178" s="59"/>
      <c r="NN178" s="59"/>
      <c r="NO178" s="59"/>
      <c r="NP178" s="59"/>
      <c r="NQ178" s="59"/>
      <c r="NR178" s="59"/>
      <c r="NS178" s="59"/>
      <c r="NT178" s="59"/>
      <c r="NU178" s="59"/>
      <c r="NV178" s="59"/>
      <c r="NW178" s="59"/>
      <c r="NX178" s="59"/>
      <c r="NY178" s="59"/>
      <c r="NZ178" s="59"/>
      <c r="OA178" s="59"/>
      <c r="OB178" s="59"/>
      <c r="OC178" s="59"/>
      <c r="OD178" s="59"/>
      <c r="OE178" s="59"/>
      <c r="OF178" s="59"/>
      <c r="OG178" s="59"/>
      <c r="OH178" s="59"/>
      <c r="OI178" s="59"/>
      <c r="OJ178" s="59"/>
      <c r="OK178" s="59"/>
      <c r="OL178" s="59"/>
      <c r="OM178" s="59"/>
      <c r="ON178" s="59"/>
      <c r="OO178" s="59"/>
      <c r="OP178" s="59"/>
      <c r="OQ178" s="59"/>
      <c r="OR178" s="59"/>
      <c r="OS178" s="59"/>
      <c r="OT178" s="59"/>
      <c r="OU178" s="59"/>
      <c r="OV178" s="59"/>
      <c r="OW178" s="59"/>
      <c r="OX178" s="59"/>
      <c r="OY178" s="59"/>
      <c r="OZ178" s="59"/>
      <c r="PA178" s="59"/>
      <c r="PB178" s="59"/>
      <c r="PC178" s="59"/>
      <c r="PD178" s="59"/>
      <c r="PE178" s="59"/>
      <c r="PF178" s="59"/>
      <c r="PG178" s="59"/>
      <c r="PH178" s="59"/>
      <c r="PI178" s="59"/>
      <c r="PJ178" s="59"/>
      <c r="PK178" s="59"/>
      <c r="PL178" s="59"/>
      <c r="PM178" s="59"/>
      <c r="PN178" s="59"/>
      <c r="PO178" s="59"/>
      <c r="PP178" s="59"/>
      <c r="PQ178" s="59"/>
      <c r="PR178" s="59"/>
      <c r="PS178" s="59"/>
      <c r="PT178" s="59"/>
      <c r="PU178" s="59"/>
      <c r="PV178" s="59"/>
      <c r="PW178" s="59"/>
      <c r="PX178" s="59"/>
      <c r="PY178" s="59"/>
      <c r="PZ178" s="59"/>
      <c r="QA178" s="59"/>
      <c r="QB178" s="59"/>
      <c r="QC178" s="59"/>
      <c r="QD178" s="59"/>
      <c r="QE178" s="59"/>
      <c r="QF178" s="59"/>
      <c r="QG178" s="59"/>
      <c r="QH178" s="59"/>
      <c r="QI178" s="59"/>
      <c r="QJ178" s="59"/>
      <c r="QK178" s="59"/>
      <c r="QL178" s="59"/>
      <c r="QM178" s="59"/>
      <c r="QN178" s="59"/>
      <c r="QO178" s="59"/>
      <c r="QP178" s="59"/>
      <c r="QQ178" s="59"/>
      <c r="QR178" s="59"/>
      <c r="QS178" s="59"/>
      <c r="QT178" s="59"/>
      <c r="QU178" s="59"/>
      <c r="QV178" s="59"/>
      <c r="QW178" s="59"/>
      <c r="QX178" s="59"/>
      <c r="QY178" s="59"/>
      <c r="QZ178" s="59"/>
      <c r="RA178" s="59"/>
      <c r="RB178" s="107"/>
      <c r="RC178" s="107"/>
      <c r="RD178" s="59"/>
      <c r="RE178" s="59"/>
      <c r="RF178" s="59"/>
      <c r="RG178" s="59"/>
      <c r="RH178" s="59"/>
      <c r="RI178" s="59"/>
      <c r="RJ178" s="59"/>
      <c r="RK178" s="59"/>
      <c r="RL178" s="59"/>
      <c r="RM178" s="59"/>
      <c r="RN178" s="59"/>
      <c r="RO178" s="59"/>
      <c r="RP178" s="59"/>
      <c r="RQ178" s="59"/>
      <c r="RR178" s="59"/>
      <c r="RS178" s="59"/>
      <c r="RT178" s="59"/>
      <c r="RU178" s="59"/>
      <c r="RV178" s="59"/>
      <c r="RW178" s="59"/>
      <c r="RX178" s="59"/>
      <c r="RY178" s="59"/>
      <c r="RZ178" s="59"/>
      <c r="SA178" s="59"/>
      <c r="SB178" s="59"/>
      <c r="SC178" s="59"/>
      <c r="SD178" s="59"/>
      <c r="SE178" s="59"/>
      <c r="SF178" s="59"/>
      <c r="SG178" s="59"/>
      <c r="SH178" s="59"/>
      <c r="SI178" s="59"/>
      <c r="SJ178" s="59"/>
      <c r="SK178" s="59"/>
      <c r="SL178" s="59"/>
      <c r="SM178" s="59"/>
      <c r="SN178" s="59"/>
      <c r="SO178" s="59"/>
      <c r="SP178" s="59"/>
      <c r="SQ178" s="59"/>
      <c r="SR178" s="59"/>
      <c r="SS178" s="59"/>
      <c r="ST178" s="59"/>
      <c r="SU178" s="59"/>
      <c r="SV178" s="59"/>
      <c r="SW178" s="59"/>
      <c r="SX178" s="59"/>
      <c r="SY178" s="59"/>
      <c r="SZ178" s="59"/>
      <c r="TA178" s="59"/>
      <c r="TB178" s="59"/>
      <c r="TC178" s="59"/>
      <c r="TD178" s="59"/>
      <c r="TE178" s="59"/>
      <c r="TF178" s="59"/>
      <c r="TG178" s="59"/>
      <c r="TH178" s="59"/>
      <c r="TI178" s="59"/>
      <c r="TJ178" s="59"/>
      <c r="TK178" s="59"/>
      <c r="TL178" s="59"/>
      <c r="TM178" s="59"/>
      <c r="TN178" s="59"/>
      <c r="TO178" s="59"/>
      <c r="TP178" s="59"/>
      <c r="TQ178" s="59"/>
      <c r="TR178" s="59"/>
      <c r="TS178" s="59"/>
      <c r="TT178" s="59"/>
      <c r="TU178" s="59"/>
      <c r="TV178" s="59"/>
      <c r="TW178" s="59"/>
      <c r="TX178" s="59"/>
      <c r="TY178" s="59"/>
      <c r="TZ178" s="59"/>
      <c r="UA178" s="59"/>
      <c r="UB178" s="59"/>
      <c r="UC178" s="59"/>
      <c r="UD178" s="59"/>
      <c r="UE178" s="59"/>
      <c r="UF178" s="59"/>
      <c r="UG178" s="59"/>
      <c r="UH178" s="59"/>
      <c r="UI178" s="59"/>
      <c r="UJ178" s="59"/>
      <c r="UK178" s="59"/>
      <c r="UL178" s="59"/>
      <c r="UM178" s="86"/>
      <c r="UN178" s="86"/>
      <c r="UO178" s="86"/>
      <c r="UP178" s="86"/>
      <c r="UQ178" s="86"/>
      <c r="UR178" s="86"/>
      <c r="US178" s="86"/>
      <c r="UT178" s="86"/>
      <c r="UU178" s="86"/>
      <c r="UV178" s="86"/>
      <c r="UW178" s="86"/>
      <c r="UX178" s="86"/>
      <c r="UY178" s="86"/>
      <c r="UZ178" s="86"/>
      <c r="VA178" s="86"/>
      <c r="VB178" s="86"/>
      <c r="VC178" s="86"/>
      <c r="VD178" s="86"/>
      <c r="VE178" s="86"/>
      <c r="VF178" s="86"/>
      <c r="VG178" s="86"/>
      <c r="VH178" s="86"/>
      <c r="VI178" s="86"/>
      <c r="VJ178" s="86"/>
      <c r="VK178" s="86"/>
      <c r="VL178" s="86"/>
      <c r="VM178" s="86"/>
      <c r="VN178" s="86"/>
      <c r="VO178" s="86"/>
      <c r="VP178" s="86"/>
      <c r="VQ178" s="86"/>
      <c r="VR178" s="86"/>
      <c r="VS178" s="86"/>
      <c r="VT178" s="86"/>
      <c r="VU178" s="86"/>
      <c r="VV178" s="86"/>
      <c r="VW178" s="86"/>
      <c r="VX178" s="86"/>
      <c r="VY178" s="86"/>
      <c r="VZ178" s="86"/>
      <c r="WA178" s="86"/>
      <c r="WB178" s="86"/>
      <c r="WC178" s="86"/>
      <c r="WD178" s="86"/>
      <c r="WE178" s="86"/>
      <c r="WF178" s="86"/>
      <c r="WG178" s="8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row>
    <row r="179" spans="2:909" x14ac:dyDescent="0.25">
      <c r="B179" s="110"/>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93"/>
      <c r="AA179" s="93"/>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c r="HY179" s="59"/>
      <c r="HZ179" s="59"/>
      <c r="IA179" s="59"/>
      <c r="IB179" s="59"/>
      <c r="IC179" s="59"/>
      <c r="ID179" s="59"/>
      <c r="IE179" s="59"/>
      <c r="IF179" s="59"/>
      <c r="IG179" s="59"/>
      <c r="IH179" s="59"/>
      <c r="II179" s="59"/>
      <c r="IJ179" s="59"/>
      <c r="IK179" s="59"/>
      <c r="IL179" s="59"/>
      <c r="IM179" s="59"/>
      <c r="IN179" s="59"/>
      <c r="IO179" s="59"/>
      <c r="IP179" s="59"/>
      <c r="IQ179" s="59"/>
      <c r="IR179" s="59"/>
      <c r="IS179" s="59"/>
      <c r="IT179" s="59"/>
      <c r="IU179" s="59"/>
      <c r="IV179" s="59"/>
      <c r="IW179" s="59"/>
      <c r="IX179" s="59"/>
      <c r="IY179" s="59"/>
      <c r="IZ179" s="59"/>
      <c r="JA179" s="59"/>
      <c r="JB179" s="59"/>
      <c r="JC179" s="59"/>
      <c r="JD179" s="59"/>
      <c r="JE179" s="59"/>
      <c r="JF179" s="59"/>
      <c r="JG179" s="59"/>
      <c r="JH179" s="59"/>
      <c r="JI179" s="59"/>
      <c r="JJ179" s="59"/>
      <c r="JK179" s="59"/>
      <c r="JL179" s="59"/>
      <c r="JM179" s="59"/>
      <c r="JN179" s="59"/>
      <c r="JO179" s="59"/>
      <c r="JP179" s="59"/>
      <c r="JQ179" s="59"/>
      <c r="JR179" s="59"/>
      <c r="JS179" s="59"/>
      <c r="JT179" s="59"/>
      <c r="JU179" s="59"/>
      <c r="JV179" s="59"/>
      <c r="JW179" s="59"/>
      <c r="JX179" s="59"/>
      <c r="JY179" s="59"/>
      <c r="JZ179" s="59"/>
      <c r="KA179" s="59"/>
      <c r="KB179" s="59"/>
      <c r="KC179" s="59"/>
      <c r="KD179" s="59"/>
      <c r="KE179" s="59"/>
      <c r="KF179" s="59"/>
      <c r="KG179" s="59"/>
      <c r="KH179" s="59"/>
      <c r="KI179" s="59"/>
      <c r="KJ179" s="59"/>
      <c r="KK179" s="59"/>
      <c r="KL179" s="59"/>
      <c r="KM179" s="59"/>
      <c r="KN179" s="59"/>
      <c r="KO179" s="59"/>
      <c r="KP179" s="59"/>
      <c r="KQ179" s="59"/>
      <c r="KR179" s="59"/>
      <c r="KS179" s="59"/>
      <c r="KT179" s="59"/>
      <c r="KU179" s="59"/>
      <c r="KV179" s="59"/>
      <c r="KW179" s="59"/>
      <c r="KX179" s="59"/>
      <c r="KY179" s="59"/>
      <c r="KZ179" s="59"/>
      <c r="LA179" s="59"/>
      <c r="LB179" s="59"/>
      <c r="LC179" s="59"/>
      <c r="LD179" s="59"/>
      <c r="LE179" s="59"/>
      <c r="LF179" s="59"/>
      <c r="LG179" s="59"/>
      <c r="LH179" s="59"/>
      <c r="LI179" s="59"/>
      <c r="LJ179" s="59"/>
      <c r="LK179" s="59"/>
      <c r="LL179" s="59"/>
      <c r="LM179" s="59"/>
      <c r="LN179" s="59"/>
      <c r="LO179" s="59"/>
      <c r="LP179" s="59"/>
      <c r="LQ179" s="59"/>
      <c r="LR179" s="59"/>
      <c r="LS179" s="59"/>
      <c r="LT179" s="59"/>
      <c r="LU179" s="59"/>
      <c r="LV179" s="59"/>
      <c r="LW179" s="59"/>
      <c r="LX179" s="59"/>
      <c r="LY179" s="59"/>
      <c r="LZ179" s="59"/>
      <c r="MA179" s="59"/>
      <c r="MB179" s="59"/>
      <c r="MC179" s="59"/>
      <c r="MD179" s="59"/>
      <c r="ME179" s="59"/>
      <c r="MF179" s="59"/>
      <c r="MG179" s="59"/>
      <c r="MH179" s="59"/>
      <c r="MI179" s="59"/>
      <c r="MJ179" s="59"/>
      <c r="MK179" s="59"/>
      <c r="ML179" s="59"/>
      <c r="MM179" s="59"/>
      <c r="MN179" s="59"/>
      <c r="MO179" s="59"/>
      <c r="MP179" s="59"/>
      <c r="MQ179" s="59"/>
      <c r="MR179" s="59"/>
      <c r="MS179" s="59"/>
      <c r="MT179" s="59"/>
      <c r="MU179" s="59"/>
      <c r="MV179" s="59"/>
      <c r="MW179" s="59"/>
      <c r="MX179" s="59"/>
      <c r="MY179" s="59"/>
      <c r="MZ179" s="59"/>
      <c r="NA179" s="59"/>
      <c r="NB179" s="59"/>
      <c r="NC179" s="59"/>
      <c r="ND179" s="59"/>
      <c r="NE179" s="59"/>
      <c r="NF179" s="59"/>
      <c r="NG179" s="59"/>
      <c r="NH179" s="59"/>
      <c r="NI179" s="59"/>
      <c r="NJ179" s="59"/>
      <c r="NK179" s="59"/>
      <c r="NL179" s="59"/>
      <c r="NM179" s="59"/>
      <c r="NN179" s="59"/>
      <c r="NO179" s="59"/>
      <c r="NP179" s="59"/>
      <c r="NQ179" s="59"/>
      <c r="NR179" s="59"/>
      <c r="NS179" s="59"/>
      <c r="NT179" s="59"/>
      <c r="NU179" s="59"/>
      <c r="NV179" s="59"/>
      <c r="NW179" s="59"/>
      <c r="NX179" s="59"/>
      <c r="NY179" s="59"/>
      <c r="NZ179" s="59"/>
      <c r="OA179" s="59"/>
      <c r="OB179" s="59"/>
      <c r="OC179" s="59"/>
      <c r="OD179" s="59"/>
      <c r="OE179" s="59"/>
      <c r="OF179" s="59"/>
      <c r="OG179" s="59"/>
      <c r="OH179" s="59"/>
      <c r="OI179" s="59"/>
      <c r="OJ179" s="59"/>
      <c r="OK179" s="59"/>
      <c r="OL179" s="59"/>
      <c r="OM179" s="59"/>
      <c r="ON179" s="59"/>
      <c r="OO179" s="59"/>
      <c r="OP179" s="59"/>
      <c r="OQ179" s="59"/>
      <c r="OR179" s="59"/>
      <c r="OS179" s="59"/>
      <c r="OT179" s="59"/>
      <c r="OU179" s="59"/>
      <c r="OV179" s="59"/>
      <c r="OW179" s="59"/>
      <c r="OX179" s="59"/>
      <c r="OY179" s="59"/>
      <c r="OZ179" s="59"/>
      <c r="PA179" s="59"/>
      <c r="PB179" s="59"/>
      <c r="PC179" s="59"/>
      <c r="PD179" s="59"/>
      <c r="PE179" s="59"/>
      <c r="PF179" s="59"/>
      <c r="PG179" s="59"/>
      <c r="PH179" s="59"/>
      <c r="PI179" s="59"/>
      <c r="PJ179" s="59"/>
      <c r="PK179" s="59"/>
      <c r="PL179" s="59"/>
      <c r="PM179" s="59"/>
      <c r="PN179" s="59"/>
      <c r="PO179" s="59"/>
      <c r="PP179" s="59"/>
      <c r="PQ179" s="59"/>
      <c r="PR179" s="59"/>
      <c r="PS179" s="59"/>
      <c r="PT179" s="59"/>
      <c r="PU179" s="59"/>
      <c r="PV179" s="59"/>
      <c r="PW179" s="59"/>
      <c r="PX179" s="59"/>
      <c r="PY179" s="59"/>
      <c r="PZ179" s="59"/>
      <c r="QA179" s="59"/>
      <c r="QB179" s="59"/>
      <c r="QC179" s="59"/>
      <c r="QD179" s="59"/>
      <c r="QE179" s="59"/>
      <c r="QF179" s="59"/>
      <c r="QG179" s="59"/>
      <c r="QH179" s="59"/>
      <c r="QI179" s="59"/>
      <c r="QJ179" s="59"/>
      <c r="QK179" s="59"/>
      <c r="QL179" s="59"/>
      <c r="QM179" s="59"/>
      <c r="QN179" s="59"/>
      <c r="QO179" s="59"/>
      <c r="QP179" s="59"/>
      <c r="QQ179" s="59"/>
      <c r="QR179" s="59"/>
      <c r="QS179" s="59"/>
      <c r="QT179" s="59"/>
      <c r="QU179" s="59"/>
      <c r="QV179" s="59"/>
      <c r="QW179" s="59"/>
      <c r="QX179" s="59"/>
      <c r="QY179" s="59"/>
      <c r="QZ179" s="59"/>
      <c r="RA179" s="59"/>
      <c r="RB179" s="107"/>
      <c r="RC179" s="107"/>
      <c r="RD179" s="59"/>
      <c r="RE179" s="59"/>
      <c r="RF179" s="59"/>
      <c r="RG179" s="59"/>
      <c r="RH179" s="59"/>
      <c r="RI179" s="59"/>
      <c r="RJ179" s="59"/>
      <c r="RK179" s="59"/>
      <c r="RL179" s="59"/>
      <c r="RM179" s="59"/>
      <c r="RN179" s="59"/>
      <c r="RO179" s="59"/>
      <c r="RP179" s="59"/>
      <c r="RQ179" s="59"/>
      <c r="RR179" s="59"/>
      <c r="RS179" s="59"/>
      <c r="RT179" s="59"/>
      <c r="RU179" s="59"/>
      <c r="RV179" s="59"/>
      <c r="RW179" s="59"/>
      <c r="RX179" s="59"/>
      <c r="RY179" s="59"/>
      <c r="RZ179" s="59"/>
      <c r="SA179" s="59"/>
      <c r="SB179" s="59"/>
      <c r="SC179" s="59"/>
      <c r="SD179" s="59"/>
      <c r="SE179" s="59"/>
      <c r="SF179" s="59"/>
      <c r="SG179" s="59"/>
      <c r="SH179" s="59"/>
      <c r="SI179" s="59"/>
      <c r="SJ179" s="59"/>
      <c r="SK179" s="59"/>
      <c r="SL179" s="59"/>
      <c r="SM179" s="59"/>
      <c r="SN179" s="59"/>
      <c r="SO179" s="59"/>
      <c r="SP179" s="59"/>
      <c r="SQ179" s="59"/>
      <c r="SR179" s="59"/>
      <c r="SS179" s="59"/>
      <c r="ST179" s="59"/>
      <c r="SU179" s="59"/>
      <c r="SV179" s="59"/>
      <c r="SW179" s="59"/>
      <c r="SX179" s="59"/>
      <c r="SY179" s="59"/>
      <c r="SZ179" s="59"/>
      <c r="TA179" s="59"/>
      <c r="TB179" s="59"/>
      <c r="TC179" s="59"/>
      <c r="TD179" s="59"/>
      <c r="TE179" s="59"/>
      <c r="TF179" s="59"/>
      <c r="TG179" s="59"/>
      <c r="TH179" s="59"/>
      <c r="TI179" s="59"/>
      <c r="TJ179" s="59"/>
      <c r="TK179" s="59"/>
      <c r="TL179" s="59"/>
      <c r="TM179" s="59"/>
      <c r="TN179" s="59"/>
      <c r="TO179" s="59"/>
      <c r="TP179" s="59"/>
      <c r="TQ179" s="59"/>
      <c r="TR179" s="59"/>
      <c r="TS179" s="59"/>
      <c r="TT179" s="59"/>
      <c r="TU179" s="59"/>
      <c r="TV179" s="59"/>
      <c r="TW179" s="59"/>
      <c r="TX179" s="59"/>
      <c r="TY179" s="59"/>
      <c r="TZ179" s="59"/>
      <c r="UA179" s="59"/>
      <c r="UB179" s="59"/>
      <c r="UC179" s="59"/>
      <c r="UD179" s="59"/>
      <c r="UE179" s="59"/>
      <c r="UF179" s="59"/>
      <c r="UG179" s="59"/>
      <c r="UH179" s="59"/>
      <c r="UI179" s="59"/>
      <c r="UJ179" s="59"/>
      <c r="UK179" s="59"/>
      <c r="UL179" s="59"/>
      <c r="UM179" s="86"/>
      <c r="UN179" s="86"/>
      <c r="UO179" s="86"/>
      <c r="UP179" s="86"/>
      <c r="UQ179" s="86"/>
      <c r="UR179" s="86"/>
      <c r="US179" s="86"/>
      <c r="UT179" s="86"/>
      <c r="UU179" s="86"/>
      <c r="UV179" s="86"/>
      <c r="UW179" s="86"/>
      <c r="UX179" s="86"/>
      <c r="UY179" s="86"/>
      <c r="UZ179" s="86"/>
      <c r="VA179" s="86"/>
      <c r="VB179" s="86"/>
      <c r="VC179" s="86"/>
      <c r="VD179" s="86"/>
      <c r="VE179" s="86"/>
      <c r="VF179" s="86"/>
      <c r="VG179" s="86"/>
      <c r="VH179" s="86"/>
      <c r="VI179" s="86"/>
      <c r="VJ179" s="86"/>
      <c r="VK179" s="86"/>
      <c r="VL179" s="86"/>
      <c r="VM179" s="86"/>
      <c r="VN179" s="86"/>
      <c r="VO179" s="86"/>
      <c r="VP179" s="86"/>
      <c r="VQ179" s="86"/>
      <c r="VR179" s="86"/>
      <c r="VS179" s="86"/>
      <c r="VT179" s="86"/>
      <c r="VU179" s="86"/>
      <c r="VV179" s="86"/>
      <c r="VW179" s="86"/>
      <c r="VX179" s="86"/>
      <c r="VY179" s="86"/>
      <c r="VZ179" s="86"/>
      <c r="WA179" s="86"/>
      <c r="WB179" s="86"/>
      <c r="WC179" s="86"/>
      <c r="WD179" s="86"/>
      <c r="WE179" s="86"/>
      <c r="WF179" s="86"/>
      <c r="WG179" s="8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row>
    <row r="180" spans="2:909" x14ac:dyDescent="0.25">
      <c r="B180" s="110"/>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93"/>
      <c r="AA180" s="93"/>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59"/>
      <c r="IN180" s="59"/>
      <c r="IO180" s="59"/>
      <c r="IP180" s="59"/>
      <c r="IQ180" s="59"/>
      <c r="IR180" s="59"/>
      <c r="IS180" s="59"/>
      <c r="IT180" s="59"/>
      <c r="IU180" s="59"/>
      <c r="IV180" s="59"/>
      <c r="IW180" s="59"/>
      <c r="IX180" s="59"/>
      <c r="IY180" s="59"/>
      <c r="IZ180" s="59"/>
      <c r="JA180" s="59"/>
      <c r="JB180" s="59"/>
      <c r="JC180" s="59"/>
      <c r="JD180" s="59"/>
      <c r="JE180" s="59"/>
      <c r="JF180" s="59"/>
      <c r="JG180" s="59"/>
      <c r="JH180" s="59"/>
      <c r="JI180" s="59"/>
      <c r="JJ180" s="59"/>
      <c r="JK180" s="59"/>
      <c r="JL180" s="59"/>
      <c r="JM180" s="59"/>
      <c r="JN180" s="59"/>
      <c r="JO180" s="59"/>
      <c r="JP180" s="59"/>
      <c r="JQ180" s="59"/>
      <c r="JR180" s="59"/>
      <c r="JS180" s="59"/>
      <c r="JT180" s="59"/>
      <c r="JU180" s="59"/>
      <c r="JV180" s="59"/>
      <c r="JW180" s="59"/>
      <c r="JX180" s="59"/>
      <c r="JY180" s="59"/>
      <c r="JZ180" s="59"/>
      <c r="KA180" s="59"/>
      <c r="KB180" s="59"/>
      <c r="KC180" s="59"/>
      <c r="KD180" s="59"/>
      <c r="KE180" s="59"/>
      <c r="KF180" s="59"/>
      <c r="KG180" s="59"/>
      <c r="KH180" s="59"/>
      <c r="KI180" s="59"/>
      <c r="KJ180" s="59"/>
      <c r="KK180" s="59"/>
      <c r="KL180" s="59"/>
      <c r="KM180" s="59"/>
      <c r="KN180" s="59"/>
      <c r="KO180" s="59"/>
      <c r="KP180" s="59"/>
      <c r="KQ180" s="59"/>
      <c r="KR180" s="59"/>
      <c r="KS180" s="59"/>
      <c r="KT180" s="59"/>
      <c r="KU180" s="59"/>
      <c r="KV180" s="59"/>
      <c r="KW180" s="59"/>
      <c r="KX180" s="59"/>
      <c r="KY180" s="59"/>
      <c r="KZ180" s="59"/>
      <c r="LA180" s="59"/>
      <c r="LB180" s="59"/>
      <c r="LC180" s="59"/>
      <c r="LD180" s="59"/>
      <c r="LE180" s="59"/>
      <c r="LF180" s="59"/>
      <c r="LG180" s="59"/>
      <c r="LH180" s="59"/>
      <c r="LI180" s="59"/>
      <c r="LJ180" s="59"/>
      <c r="LK180" s="59"/>
      <c r="LL180" s="59"/>
      <c r="LM180" s="59"/>
      <c r="LN180" s="59"/>
      <c r="LO180" s="59"/>
      <c r="LP180" s="59"/>
      <c r="LQ180" s="59"/>
      <c r="LR180" s="59"/>
      <c r="LS180" s="59"/>
      <c r="LT180" s="59"/>
      <c r="LU180" s="59"/>
      <c r="LV180" s="59"/>
      <c r="LW180" s="59"/>
      <c r="LX180" s="59"/>
      <c r="LY180" s="59"/>
      <c r="LZ180" s="59"/>
      <c r="MA180" s="59"/>
      <c r="MB180" s="59"/>
      <c r="MC180" s="59"/>
      <c r="MD180" s="59"/>
      <c r="ME180" s="59"/>
      <c r="MF180" s="59"/>
      <c r="MG180" s="59"/>
      <c r="MH180" s="59"/>
      <c r="MI180" s="59"/>
      <c r="MJ180" s="59"/>
      <c r="MK180" s="59"/>
      <c r="ML180" s="59"/>
      <c r="MM180" s="59"/>
      <c r="MN180" s="59"/>
      <c r="MO180" s="59"/>
      <c r="MP180" s="59"/>
      <c r="MQ180" s="59"/>
      <c r="MR180" s="59"/>
      <c r="MS180" s="59"/>
      <c r="MT180" s="59"/>
      <c r="MU180" s="59"/>
      <c r="MV180" s="59"/>
      <c r="MW180" s="59"/>
      <c r="MX180" s="59"/>
      <c r="MY180" s="59"/>
      <c r="MZ180" s="59"/>
      <c r="NA180" s="59"/>
      <c r="NB180" s="59"/>
      <c r="NC180" s="59"/>
      <c r="ND180" s="59"/>
      <c r="NE180" s="59"/>
      <c r="NF180" s="59"/>
      <c r="NG180" s="59"/>
      <c r="NH180" s="59"/>
      <c r="NI180" s="59"/>
      <c r="NJ180" s="59"/>
      <c r="NK180" s="59"/>
      <c r="NL180" s="59"/>
      <c r="NM180" s="59"/>
      <c r="NN180" s="59"/>
      <c r="NO180" s="59"/>
      <c r="NP180" s="59"/>
      <c r="NQ180" s="59"/>
      <c r="NR180" s="59"/>
      <c r="NS180" s="59"/>
      <c r="NT180" s="59"/>
      <c r="NU180" s="59"/>
      <c r="NV180" s="59"/>
      <c r="NW180" s="59"/>
      <c r="NX180" s="59"/>
      <c r="NY180" s="59"/>
      <c r="NZ180" s="59"/>
      <c r="OA180" s="59"/>
      <c r="OB180" s="59"/>
      <c r="OC180" s="59"/>
      <c r="OD180" s="59"/>
      <c r="OE180" s="59"/>
      <c r="OF180" s="59"/>
      <c r="OG180" s="59"/>
      <c r="OH180" s="59"/>
      <c r="OI180" s="59"/>
      <c r="OJ180" s="59"/>
      <c r="OK180" s="59"/>
      <c r="OL180" s="59"/>
      <c r="OM180" s="59"/>
      <c r="ON180" s="59"/>
      <c r="OO180" s="59"/>
      <c r="OP180" s="59"/>
      <c r="OQ180" s="59"/>
      <c r="OR180" s="59"/>
      <c r="OS180" s="59"/>
      <c r="OT180" s="59"/>
      <c r="OU180" s="59"/>
      <c r="OV180" s="59"/>
      <c r="OW180" s="59"/>
      <c r="OX180" s="59"/>
      <c r="OY180" s="59"/>
      <c r="OZ180" s="59"/>
      <c r="PA180" s="59"/>
      <c r="PB180" s="59"/>
      <c r="PC180" s="59"/>
      <c r="PD180" s="59"/>
      <c r="PE180" s="59"/>
      <c r="PF180" s="59"/>
      <c r="PG180" s="59"/>
      <c r="PH180" s="59"/>
      <c r="PI180" s="59"/>
      <c r="PJ180" s="59"/>
      <c r="PK180" s="59"/>
      <c r="PL180" s="59"/>
      <c r="PM180" s="59"/>
      <c r="PN180" s="59"/>
      <c r="PO180" s="59"/>
      <c r="PP180" s="59"/>
      <c r="PQ180" s="59"/>
      <c r="PR180" s="59"/>
      <c r="PS180" s="59"/>
      <c r="PT180" s="59"/>
      <c r="PU180" s="59"/>
      <c r="PV180" s="59"/>
      <c r="PW180" s="59"/>
      <c r="PX180" s="59"/>
      <c r="PY180" s="59"/>
      <c r="PZ180" s="59"/>
      <c r="QA180" s="59"/>
      <c r="QB180" s="59"/>
      <c r="QC180" s="59"/>
      <c r="QD180" s="59"/>
      <c r="QE180" s="59"/>
      <c r="QF180" s="59"/>
      <c r="QG180" s="59"/>
      <c r="QH180" s="59"/>
      <c r="QI180" s="59"/>
      <c r="QJ180" s="59"/>
      <c r="QK180" s="59"/>
      <c r="QL180" s="59"/>
      <c r="QM180" s="59"/>
      <c r="QN180" s="59"/>
      <c r="QO180" s="59"/>
      <c r="QP180" s="59"/>
      <c r="QQ180" s="59"/>
      <c r="QR180" s="59"/>
      <c r="QS180" s="59"/>
      <c r="QT180" s="59"/>
      <c r="QU180" s="59"/>
      <c r="QV180" s="59"/>
      <c r="QW180" s="59"/>
      <c r="QX180" s="59"/>
      <c r="QY180" s="59"/>
      <c r="QZ180" s="59"/>
      <c r="RA180" s="59"/>
      <c r="RB180" s="107"/>
      <c r="RC180" s="107"/>
      <c r="RD180" s="59"/>
      <c r="RE180" s="59"/>
      <c r="RF180" s="59"/>
      <c r="RG180" s="59"/>
      <c r="RH180" s="59"/>
      <c r="RI180" s="59"/>
      <c r="RJ180" s="59"/>
      <c r="RK180" s="59"/>
      <c r="RL180" s="59"/>
      <c r="RM180" s="59"/>
      <c r="RN180" s="59"/>
      <c r="RO180" s="59"/>
      <c r="RP180" s="59"/>
      <c r="RQ180" s="59"/>
      <c r="RR180" s="59"/>
      <c r="RS180" s="59"/>
      <c r="RT180" s="59"/>
      <c r="RU180" s="59"/>
      <c r="RV180" s="59"/>
      <c r="RW180" s="59"/>
      <c r="RX180" s="59"/>
      <c r="RY180" s="59"/>
      <c r="RZ180" s="59"/>
      <c r="SA180" s="59"/>
      <c r="SB180" s="59"/>
      <c r="SC180" s="59"/>
      <c r="SD180" s="59"/>
      <c r="SE180" s="59"/>
      <c r="SF180" s="59"/>
      <c r="SG180" s="59"/>
      <c r="SH180" s="59"/>
      <c r="SI180" s="59"/>
      <c r="SJ180" s="59"/>
      <c r="SK180" s="59"/>
      <c r="SL180" s="59"/>
      <c r="SM180" s="59"/>
      <c r="SN180" s="59"/>
      <c r="SO180" s="59"/>
      <c r="SP180" s="59"/>
      <c r="SQ180" s="59"/>
      <c r="SR180" s="59"/>
      <c r="SS180" s="59"/>
      <c r="ST180" s="59"/>
      <c r="SU180" s="59"/>
      <c r="SV180" s="59"/>
      <c r="SW180" s="59"/>
      <c r="SX180" s="59"/>
      <c r="SY180" s="59"/>
      <c r="SZ180" s="59"/>
      <c r="TA180" s="59"/>
      <c r="TB180" s="59"/>
      <c r="TC180" s="59"/>
      <c r="TD180" s="59"/>
      <c r="TE180" s="59"/>
      <c r="TF180" s="59"/>
      <c r="TG180" s="59"/>
      <c r="TH180" s="59"/>
      <c r="TI180" s="59"/>
      <c r="TJ180" s="59"/>
      <c r="TK180" s="59"/>
      <c r="TL180" s="59"/>
      <c r="TM180" s="59"/>
      <c r="TN180" s="59"/>
      <c r="TO180" s="59"/>
      <c r="TP180" s="59"/>
      <c r="TQ180" s="59"/>
      <c r="TR180" s="59"/>
      <c r="TS180" s="59"/>
      <c r="TT180" s="59"/>
      <c r="TU180" s="59"/>
      <c r="TV180" s="59"/>
      <c r="TW180" s="59"/>
      <c r="TX180" s="59"/>
      <c r="TY180" s="59"/>
      <c r="TZ180" s="59"/>
      <c r="UA180" s="59"/>
      <c r="UB180" s="59"/>
      <c r="UC180" s="59"/>
      <c r="UD180" s="59"/>
      <c r="UE180" s="59"/>
      <c r="UF180" s="59"/>
      <c r="UG180" s="59"/>
      <c r="UH180" s="59"/>
      <c r="UI180" s="59"/>
      <c r="UJ180" s="59"/>
      <c r="UK180" s="59"/>
      <c r="UL180" s="59"/>
      <c r="UM180" s="86"/>
      <c r="UN180" s="86"/>
      <c r="UO180" s="86"/>
      <c r="UP180" s="86"/>
      <c r="UQ180" s="86"/>
      <c r="UR180" s="86"/>
      <c r="US180" s="86"/>
      <c r="UT180" s="86"/>
      <c r="UU180" s="86"/>
      <c r="UV180" s="86"/>
      <c r="UW180" s="86"/>
      <c r="UX180" s="86"/>
      <c r="UY180" s="86"/>
      <c r="UZ180" s="86"/>
      <c r="VA180" s="86"/>
      <c r="VB180" s="86"/>
      <c r="VC180" s="86"/>
      <c r="VD180" s="86"/>
      <c r="VE180" s="86"/>
      <c r="VF180" s="86"/>
      <c r="VG180" s="86"/>
      <c r="VH180" s="86"/>
      <c r="VI180" s="86"/>
      <c r="VJ180" s="86"/>
      <c r="VK180" s="86"/>
      <c r="VL180" s="86"/>
      <c r="VM180" s="86"/>
      <c r="VN180" s="86"/>
      <c r="VO180" s="86"/>
      <c r="VP180" s="86"/>
      <c r="VQ180" s="86"/>
      <c r="VR180" s="86"/>
      <c r="VS180" s="86"/>
      <c r="VT180" s="86"/>
      <c r="VU180" s="86"/>
      <c r="VV180" s="86"/>
      <c r="VW180" s="86"/>
      <c r="VX180" s="86"/>
      <c r="VY180" s="86"/>
      <c r="VZ180" s="86"/>
      <c r="WA180" s="86"/>
      <c r="WB180" s="86"/>
      <c r="WC180" s="86"/>
      <c r="WD180" s="86"/>
      <c r="WE180" s="86"/>
      <c r="WF180" s="86"/>
      <c r="WG180" s="8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row>
    <row r="181" spans="2:909" x14ac:dyDescent="0.25">
      <c r="B181" s="110"/>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93"/>
      <c r="AA181" s="93"/>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c r="HY181" s="59"/>
      <c r="HZ181" s="59"/>
      <c r="IA181" s="59"/>
      <c r="IB181" s="59"/>
      <c r="IC181" s="59"/>
      <c r="ID181" s="59"/>
      <c r="IE181" s="59"/>
      <c r="IF181" s="59"/>
      <c r="IG181" s="59"/>
      <c r="IH181" s="59"/>
      <c r="II181" s="59"/>
      <c r="IJ181" s="59"/>
      <c r="IK181" s="59"/>
      <c r="IL181" s="59"/>
      <c r="IM181" s="59"/>
      <c r="IN181" s="59"/>
      <c r="IO181" s="59"/>
      <c r="IP181" s="59"/>
      <c r="IQ181" s="59"/>
      <c r="IR181" s="59"/>
      <c r="IS181" s="59"/>
      <c r="IT181" s="59"/>
      <c r="IU181" s="59"/>
      <c r="IV181" s="59"/>
      <c r="IW181" s="59"/>
      <c r="IX181" s="59"/>
      <c r="IY181" s="59"/>
      <c r="IZ181" s="59"/>
      <c r="JA181" s="59"/>
      <c r="JB181" s="59"/>
      <c r="JC181" s="59"/>
      <c r="JD181" s="59"/>
      <c r="JE181" s="59"/>
      <c r="JF181" s="59"/>
      <c r="JG181" s="59"/>
      <c r="JH181" s="59"/>
      <c r="JI181" s="59"/>
      <c r="JJ181" s="59"/>
      <c r="JK181" s="59"/>
      <c r="JL181" s="59"/>
      <c r="JM181" s="59"/>
      <c r="JN181" s="59"/>
      <c r="JO181" s="59"/>
      <c r="JP181" s="59"/>
      <c r="JQ181" s="59"/>
      <c r="JR181" s="59"/>
      <c r="JS181" s="59"/>
      <c r="JT181" s="59"/>
      <c r="JU181" s="59"/>
      <c r="JV181" s="59"/>
      <c r="JW181" s="59"/>
      <c r="JX181" s="59"/>
      <c r="JY181" s="59"/>
      <c r="JZ181" s="59"/>
      <c r="KA181" s="59"/>
      <c r="KB181" s="59"/>
      <c r="KC181" s="59"/>
      <c r="KD181" s="59"/>
      <c r="KE181" s="59"/>
      <c r="KF181" s="59"/>
      <c r="KG181" s="59"/>
      <c r="KH181" s="59"/>
      <c r="KI181" s="59"/>
      <c r="KJ181" s="59"/>
      <c r="KK181" s="59"/>
      <c r="KL181" s="59"/>
      <c r="KM181" s="59"/>
      <c r="KN181" s="59"/>
      <c r="KO181" s="59"/>
      <c r="KP181" s="59"/>
      <c r="KQ181" s="59"/>
      <c r="KR181" s="59"/>
      <c r="KS181" s="59"/>
      <c r="KT181" s="59"/>
      <c r="KU181" s="59"/>
      <c r="KV181" s="59"/>
      <c r="KW181" s="59"/>
      <c r="KX181" s="59"/>
      <c r="KY181" s="59"/>
      <c r="KZ181" s="59"/>
      <c r="LA181" s="59"/>
      <c r="LB181" s="59"/>
      <c r="LC181" s="59"/>
      <c r="LD181" s="59"/>
      <c r="LE181" s="59"/>
      <c r="LF181" s="59"/>
      <c r="LG181" s="59"/>
      <c r="LH181" s="59"/>
      <c r="LI181" s="59"/>
      <c r="LJ181" s="59"/>
      <c r="LK181" s="59"/>
      <c r="LL181" s="59"/>
      <c r="LM181" s="59"/>
      <c r="LN181" s="59"/>
      <c r="LO181" s="59"/>
      <c r="LP181" s="59"/>
      <c r="LQ181" s="59"/>
      <c r="LR181" s="59"/>
      <c r="LS181" s="59"/>
      <c r="LT181" s="59"/>
      <c r="LU181" s="59"/>
      <c r="LV181" s="59"/>
      <c r="LW181" s="59"/>
      <c r="LX181" s="59"/>
      <c r="LY181" s="59"/>
      <c r="LZ181" s="59"/>
      <c r="MA181" s="59"/>
      <c r="MB181" s="59"/>
      <c r="MC181" s="59"/>
      <c r="MD181" s="59"/>
      <c r="ME181" s="59"/>
      <c r="MF181" s="59"/>
      <c r="MG181" s="59"/>
      <c r="MH181" s="59"/>
      <c r="MI181" s="59"/>
      <c r="MJ181" s="59"/>
      <c r="MK181" s="59"/>
      <c r="ML181" s="59"/>
      <c r="MM181" s="59"/>
      <c r="MN181" s="59"/>
      <c r="MO181" s="59"/>
      <c r="MP181" s="59"/>
      <c r="MQ181" s="59"/>
      <c r="MR181" s="59"/>
      <c r="MS181" s="59"/>
      <c r="MT181" s="59"/>
      <c r="MU181" s="59"/>
      <c r="MV181" s="59"/>
      <c r="MW181" s="59"/>
      <c r="MX181" s="59"/>
      <c r="MY181" s="59"/>
      <c r="MZ181" s="59"/>
      <c r="NA181" s="59"/>
      <c r="NB181" s="59"/>
      <c r="NC181" s="59"/>
      <c r="ND181" s="59"/>
      <c r="NE181" s="59"/>
      <c r="NF181" s="59"/>
      <c r="NG181" s="59"/>
      <c r="NH181" s="59"/>
      <c r="NI181" s="59"/>
      <c r="NJ181" s="59"/>
      <c r="NK181" s="59"/>
      <c r="NL181" s="59"/>
      <c r="NM181" s="59"/>
      <c r="NN181" s="59"/>
      <c r="NO181" s="59"/>
      <c r="NP181" s="59"/>
      <c r="NQ181" s="59"/>
      <c r="NR181" s="59"/>
      <c r="NS181" s="59"/>
      <c r="NT181" s="59"/>
      <c r="NU181" s="59"/>
      <c r="NV181" s="59"/>
      <c r="NW181" s="59"/>
      <c r="NX181" s="59"/>
      <c r="NY181" s="59"/>
      <c r="NZ181" s="59"/>
      <c r="OA181" s="59"/>
      <c r="OB181" s="59"/>
      <c r="OC181" s="59"/>
      <c r="OD181" s="59"/>
      <c r="OE181" s="59"/>
      <c r="OF181" s="59"/>
      <c r="OG181" s="59"/>
      <c r="OH181" s="59"/>
      <c r="OI181" s="59"/>
      <c r="OJ181" s="59"/>
      <c r="OK181" s="59"/>
      <c r="OL181" s="59"/>
      <c r="OM181" s="59"/>
      <c r="ON181" s="59"/>
      <c r="OO181" s="59"/>
      <c r="OP181" s="59"/>
      <c r="OQ181" s="59"/>
      <c r="OR181" s="59"/>
      <c r="OS181" s="59"/>
      <c r="OT181" s="59"/>
      <c r="OU181" s="59"/>
      <c r="OV181" s="59"/>
      <c r="OW181" s="59"/>
      <c r="OX181" s="59"/>
      <c r="OY181" s="59"/>
      <c r="OZ181" s="59"/>
      <c r="PA181" s="59"/>
      <c r="PB181" s="59"/>
      <c r="PC181" s="59"/>
      <c r="PD181" s="59"/>
      <c r="PE181" s="59"/>
      <c r="PF181" s="59"/>
      <c r="PG181" s="59"/>
      <c r="PH181" s="59"/>
      <c r="PI181" s="59"/>
      <c r="PJ181" s="59"/>
      <c r="PK181" s="59"/>
      <c r="PL181" s="59"/>
      <c r="PM181" s="59"/>
      <c r="PN181" s="59"/>
      <c r="PO181" s="59"/>
      <c r="PP181" s="59"/>
      <c r="PQ181" s="59"/>
      <c r="PR181" s="59"/>
      <c r="PS181" s="59"/>
      <c r="PT181" s="59"/>
      <c r="PU181" s="59"/>
      <c r="PV181" s="59"/>
      <c r="PW181" s="59"/>
      <c r="PX181" s="59"/>
      <c r="PY181" s="59"/>
      <c r="PZ181" s="59"/>
      <c r="QA181" s="59"/>
      <c r="QB181" s="59"/>
      <c r="QC181" s="59"/>
      <c r="QD181" s="59"/>
      <c r="QE181" s="59"/>
      <c r="QF181" s="59"/>
      <c r="QG181" s="59"/>
      <c r="QH181" s="59"/>
      <c r="QI181" s="59"/>
      <c r="QJ181" s="59"/>
      <c r="QK181" s="59"/>
      <c r="QL181" s="59"/>
      <c r="QM181" s="59"/>
      <c r="QN181" s="59"/>
      <c r="QO181" s="59"/>
      <c r="QP181" s="59"/>
      <c r="QQ181" s="59"/>
      <c r="QR181" s="59"/>
      <c r="QS181" s="59"/>
      <c r="QT181" s="59"/>
      <c r="QU181" s="59"/>
      <c r="QV181" s="59"/>
      <c r="QW181" s="59"/>
      <c r="QX181" s="59"/>
      <c r="QY181" s="59"/>
      <c r="QZ181" s="59"/>
      <c r="RA181" s="59"/>
      <c r="RB181" s="107"/>
      <c r="RC181" s="107"/>
      <c r="RD181" s="59"/>
      <c r="RE181" s="59"/>
      <c r="RF181" s="59"/>
      <c r="RG181" s="59"/>
      <c r="RH181" s="59"/>
      <c r="RI181" s="59"/>
      <c r="RJ181" s="59"/>
      <c r="RK181" s="59"/>
      <c r="RL181" s="59"/>
      <c r="RM181" s="59"/>
      <c r="RN181" s="59"/>
      <c r="RO181" s="59"/>
      <c r="RP181" s="59"/>
      <c r="RQ181" s="59"/>
      <c r="RR181" s="59"/>
      <c r="RS181" s="59"/>
      <c r="RT181" s="59"/>
      <c r="RU181" s="59"/>
      <c r="RV181" s="59"/>
      <c r="RW181" s="59"/>
      <c r="RX181" s="59"/>
      <c r="RY181" s="59"/>
      <c r="RZ181" s="59"/>
      <c r="SA181" s="59"/>
      <c r="SB181" s="59"/>
      <c r="SC181" s="59"/>
      <c r="SD181" s="59"/>
      <c r="SE181" s="59"/>
      <c r="SF181" s="59"/>
      <c r="SG181" s="59"/>
      <c r="SH181" s="59"/>
      <c r="SI181" s="59"/>
      <c r="SJ181" s="59"/>
      <c r="SK181" s="59"/>
      <c r="SL181" s="59"/>
      <c r="SM181" s="59"/>
      <c r="SN181" s="59"/>
      <c r="SO181" s="59"/>
      <c r="SP181" s="59"/>
      <c r="SQ181" s="59"/>
      <c r="SR181" s="59"/>
      <c r="SS181" s="59"/>
      <c r="ST181" s="59"/>
      <c r="SU181" s="59"/>
      <c r="SV181" s="59"/>
      <c r="SW181" s="59"/>
      <c r="SX181" s="59"/>
      <c r="SY181" s="59"/>
      <c r="SZ181" s="59"/>
      <c r="TA181" s="59"/>
      <c r="TB181" s="59"/>
      <c r="TC181" s="59"/>
      <c r="TD181" s="59"/>
      <c r="TE181" s="59"/>
      <c r="TF181" s="59"/>
      <c r="TG181" s="59"/>
      <c r="TH181" s="59"/>
      <c r="TI181" s="59"/>
      <c r="TJ181" s="59"/>
      <c r="TK181" s="59"/>
      <c r="TL181" s="59"/>
      <c r="TM181" s="59"/>
      <c r="TN181" s="59"/>
      <c r="TO181" s="59"/>
      <c r="TP181" s="59"/>
      <c r="TQ181" s="59"/>
      <c r="TR181" s="59"/>
      <c r="TS181" s="59"/>
      <c r="TT181" s="59"/>
      <c r="TU181" s="59"/>
      <c r="TV181" s="59"/>
      <c r="TW181" s="59"/>
      <c r="TX181" s="59"/>
      <c r="TY181" s="59"/>
      <c r="TZ181" s="59"/>
      <c r="UA181" s="59"/>
      <c r="UB181" s="59"/>
      <c r="UC181" s="59"/>
      <c r="UD181" s="59"/>
      <c r="UE181" s="59"/>
      <c r="UF181" s="59"/>
      <c r="UG181" s="59"/>
      <c r="UH181" s="59"/>
      <c r="UI181" s="59"/>
      <c r="UJ181" s="59"/>
      <c r="UK181" s="59"/>
      <c r="UL181" s="59"/>
      <c r="UM181" s="86"/>
      <c r="UN181" s="86"/>
      <c r="UO181" s="86"/>
      <c r="UP181" s="86"/>
      <c r="UQ181" s="86"/>
      <c r="UR181" s="86"/>
      <c r="US181" s="86"/>
      <c r="UT181" s="86"/>
      <c r="UU181" s="86"/>
      <c r="UV181" s="86"/>
      <c r="UW181" s="86"/>
      <c r="UX181" s="86"/>
      <c r="UY181" s="86"/>
      <c r="UZ181" s="86"/>
      <c r="VA181" s="86"/>
      <c r="VB181" s="86"/>
      <c r="VC181" s="86"/>
      <c r="VD181" s="86"/>
      <c r="VE181" s="86"/>
      <c r="VF181" s="86"/>
      <c r="VG181" s="86"/>
      <c r="VH181" s="86"/>
      <c r="VI181" s="86"/>
      <c r="VJ181" s="86"/>
      <c r="VK181" s="86"/>
      <c r="VL181" s="86"/>
      <c r="VM181" s="86"/>
      <c r="VN181" s="86"/>
      <c r="VO181" s="86"/>
      <c r="VP181" s="86"/>
      <c r="VQ181" s="86"/>
      <c r="VR181" s="86"/>
      <c r="VS181" s="86"/>
      <c r="VT181" s="86"/>
      <c r="VU181" s="86"/>
      <c r="VV181" s="86"/>
      <c r="VW181" s="86"/>
      <c r="VX181" s="86"/>
      <c r="VY181" s="86"/>
      <c r="VZ181" s="86"/>
      <c r="WA181" s="86"/>
      <c r="WB181" s="86"/>
      <c r="WC181" s="86"/>
      <c r="WD181" s="86"/>
      <c r="WE181" s="86"/>
      <c r="WF181" s="86"/>
      <c r="WG181" s="8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row>
    <row r="182" spans="2:909" x14ac:dyDescent="0.25">
      <c r="B182" s="110"/>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93"/>
      <c r="AA182" s="93"/>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c r="HY182" s="59"/>
      <c r="HZ182" s="59"/>
      <c r="IA182" s="59"/>
      <c r="IB182" s="59"/>
      <c r="IC182" s="59"/>
      <c r="ID182" s="59"/>
      <c r="IE182" s="59"/>
      <c r="IF182" s="59"/>
      <c r="IG182" s="59"/>
      <c r="IH182" s="59"/>
      <c r="II182" s="59"/>
      <c r="IJ182" s="59"/>
      <c r="IK182" s="59"/>
      <c r="IL182" s="59"/>
      <c r="IM182" s="59"/>
      <c r="IN182" s="59"/>
      <c r="IO182" s="59"/>
      <c r="IP182" s="59"/>
      <c r="IQ182" s="59"/>
      <c r="IR182" s="59"/>
      <c r="IS182" s="59"/>
      <c r="IT182" s="59"/>
      <c r="IU182" s="59"/>
      <c r="IV182" s="59"/>
      <c r="IW182" s="59"/>
      <c r="IX182" s="59"/>
      <c r="IY182" s="59"/>
      <c r="IZ182" s="59"/>
      <c r="JA182" s="59"/>
      <c r="JB182" s="59"/>
      <c r="JC182" s="59"/>
      <c r="JD182" s="59"/>
      <c r="JE182" s="59"/>
      <c r="JF182" s="59"/>
      <c r="JG182" s="59"/>
      <c r="JH182" s="59"/>
      <c r="JI182" s="59"/>
      <c r="JJ182" s="59"/>
      <c r="JK182" s="59"/>
      <c r="JL182" s="59"/>
      <c r="JM182" s="59"/>
      <c r="JN182" s="59"/>
      <c r="JO182" s="59"/>
      <c r="JP182" s="59"/>
      <c r="JQ182" s="59"/>
      <c r="JR182" s="59"/>
      <c r="JS182" s="59"/>
      <c r="JT182" s="59"/>
      <c r="JU182" s="59"/>
      <c r="JV182" s="59"/>
      <c r="JW182" s="59"/>
      <c r="JX182" s="59"/>
      <c r="JY182" s="59"/>
      <c r="JZ182" s="59"/>
      <c r="KA182" s="59"/>
      <c r="KB182" s="59"/>
      <c r="KC182" s="59"/>
      <c r="KD182" s="59"/>
      <c r="KE182" s="59"/>
      <c r="KF182" s="59"/>
      <c r="KG182" s="59"/>
      <c r="KH182" s="59"/>
      <c r="KI182" s="59"/>
      <c r="KJ182" s="59"/>
      <c r="KK182" s="59"/>
      <c r="KL182" s="59"/>
      <c r="KM182" s="59"/>
      <c r="KN182" s="59"/>
      <c r="KO182" s="59"/>
      <c r="KP182" s="59"/>
      <c r="KQ182" s="59"/>
      <c r="KR182" s="59"/>
      <c r="KS182" s="59"/>
      <c r="KT182" s="59"/>
      <c r="KU182" s="59"/>
      <c r="KV182" s="59"/>
      <c r="KW182" s="59"/>
      <c r="KX182" s="59"/>
      <c r="KY182" s="59"/>
      <c r="KZ182" s="59"/>
      <c r="LA182" s="59"/>
      <c r="LB182" s="59"/>
      <c r="LC182" s="59"/>
      <c r="LD182" s="59"/>
      <c r="LE182" s="59"/>
      <c r="LF182" s="59"/>
      <c r="LG182" s="59"/>
      <c r="LH182" s="59"/>
      <c r="LI182" s="59"/>
      <c r="LJ182" s="59"/>
      <c r="LK182" s="59"/>
      <c r="LL182" s="59"/>
      <c r="LM182" s="59"/>
      <c r="LN182" s="59"/>
      <c r="LO182" s="59"/>
      <c r="LP182" s="59"/>
      <c r="LQ182" s="59"/>
      <c r="LR182" s="59"/>
      <c r="LS182" s="59"/>
      <c r="LT182" s="59"/>
      <c r="LU182" s="59"/>
      <c r="LV182" s="59"/>
      <c r="LW182" s="59"/>
      <c r="LX182" s="59"/>
      <c r="LY182" s="59"/>
      <c r="LZ182" s="59"/>
      <c r="MA182" s="59"/>
      <c r="MB182" s="59"/>
      <c r="MC182" s="59"/>
      <c r="MD182" s="59"/>
      <c r="ME182" s="59"/>
      <c r="MF182" s="59"/>
      <c r="MG182" s="59"/>
      <c r="MH182" s="59"/>
      <c r="MI182" s="59"/>
      <c r="MJ182" s="59"/>
      <c r="MK182" s="59"/>
      <c r="ML182" s="59"/>
      <c r="MM182" s="59"/>
      <c r="MN182" s="59"/>
      <c r="MO182" s="59"/>
      <c r="MP182" s="59"/>
      <c r="MQ182" s="59"/>
      <c r="MR182" s="59"/>
      <c r="MS182" s="59"/>
      <c r="MT182" s="59"/>
      <c r="MU182" s="59"/>
      <c r="MV182" s="59"/>
      <c r="MW182" s="59"/>
      <c r="MX182" s="59"/>
      <c r="MY182" s="59"/>
      <c r="MZ182" s="59"/>
      <c r="NA182" s="59"/>
      <c r="NB182" s="59"/>
      <c r="NC182" s="59"/>
      <c r="ND182" s="59"/>
      <c r="NE182" s="59"/>
      <c r="NF182" s="59"/>
      <c r="NG182" s="59"/>
      <c r="NH182" s="59"/>
      <c r="NI182" s="59"/>
      <c r="NJ182" s="59"/>
      <c r="NK182" s="59"/>
      <c r="NL182" s="59"/>
      <c r="NM182" s="59"/>
      <c r="NN182" s="59"/>
      <c r="NO182" s="59"/>
      <c r="NP182" s="59"/>
      <c r="NQ182" s="59"/>
      <c r="NR182" s="59"/>
      <c r="NS182" s="59"/>
      <c r="NT182" s="59"/>
      <c r="NU182" s="59"/>
      <c r="NV182" s="59"/>
      <c r="NW182" s="59"/>
      <c r="NX182" s="59"/>
      <c r="NY182" s="59"/>
      <c r="NZ182" s="59"/>
      <c r="OA182" s="59"/>
      <c r="OB182" s="59"/>
      <c r="OC182" s="59"/>
      <c r="OD182" s="59"/>
      <c r="OE182" s="59"/>
      <c r="OF182" s="59"/>
      <c r="OG182" s="59"/>
      <c r="OH182" s="59"/>
      <c r="OI182" s="59"/>
      <c r="OJ182" s="59"/>
      <c r="OK182" s="59"/>
      <c r="OL182" s="59"/>
      <c r="OM182" s="59"/>
      <c r="ON182" s="59"/>
      <c r="OO182" s="59"/>
      <c r="OP182" s="59"/>
      <c r="OQ182" s="59"/>
      <c r="OR182" s="59"/>
      <c r="OS182" s="59"/>
      <c r="OT182" s="59"/>
      <c r="OU182" s="59"/>
      <c r="OV182" s="59"/>
      <c r="OW182" s="59"/>
      <c r="OX182" s="59"/>
      <c r="OY182" s="59"/>
      <c r="OZ182" s="59"/>
      <c r="PA182" s="59"/>
      <c r="PB182" s="59"/>
      <c r="PC182" s="59"/>
      <c r="PD182" s="59"/>
      <c r="PE182" s="59"/>
      <c r="PF182" s="59"/>
      <c r="PG182" s="59"/>
      <c r="PH182" s="59"/>
      <c r="PI182" s="59"/>
      <c r="PJ182" s="59"/>
      <c r="PK182" s="59"/>
      <c r="PL182" s="59"/>
      <c r="PM182" s="59"/>
      <c r="PN182" s="59"/>
      <c r="PO182" s="59"/>
      <c r="PP182" s="59"/>
      <c r="PQ182" s="59"/>
      <c r="PR182" s="59"/>
      <c r="PS182" s="59"/>
      <c r="PT182" s="59"/>
      <c r="PU182" s="59"/>
      <c r="PV182" s="59"/>
      <c r="PW182" s="59"/>
      <c r="PX182" s="59"/>
      <c r="PY182" s="59"/>
      <c r="PZ182" s="59"/>
      <c r="QA182" s="59"/>
      <c r="QB182" s="59"/>
      <c r="QC182" s="59"/>
      <c r="QD182" s="59"/>
      <c r="QE182" s="59"/>
      <c r="QF182" s="59"/>
      <c r="QG182" s="59"/>
      <c r="QH182" s="59"/>
      <c r="QI182" s="59"/>
      <c r="QJ182" s="59"/>
      <c r="QK182" s="59"/>
      <c r="QL182" s="59"/>
      <c r="QM182" s="59"/>
      <c r="QN182" s="59"/>
      <c r="QO182" s="59"/>
      <c r="QP182" s="59"/>
      <c r="QQ182" s="59"/>
      <c r="QR182" s="59"/>
      <c r="QS182" s="59"/>
      <c r="QT182" s="59"/>
      <c r="QU182" s="59"/>
      <c r="QV182" s="59"/>
      <c r="QW182" s="59"/>
      <c r="QX182" s="59"/>
      <c r="QY182" s="59"/>
      <c r="QZ182" s="59"/>
      <c r="RA182" s="59"/>
      <c r="RB182" s="107"/>
      <c r="RC182" s="107"/>
      <c r="RD182" s="59"/>
      <c r="RE182" s="59"/>
      <c r="RF182" s="59"/>
      <c r="RG182" s="59"/>
      <c r="RH182" s="59"/>
      <c r="RI182" s="59"/>
      <c r="RJ182" s="59"/>
      <c r="RK182" s="59"/>
      <c r="RL182" s="59"/>
      <c r="RM182" s="59"/>
      <c r="RN182" s="59"/>
      <c r="RO182" s="59"/>
      <c r="RP182" s="59"/>
      <c r="RQ182" s="59"/>
      <c r="RR182" s="59"/>
      <c r="RS182" s="59"/>
      <c r="RT182" s="59"/>
      <c r="RU182" s="59"/>
      <c r="RV182" s="59"/>
      <c r="RW182" s="59"/>
      <c r="RX182" s="59"/>
      <c r="RY182" s="59"/>
      <c r="RZ182" s="59"/>
      <c r="SA182" s="59"/>
      <c r="SB182" s="59"/>
      <c r="SC182" s="59"/>
      <c r="SD182" s="59"/>
      <c r="SE182" s="59"/>
      <c r="SF182" s="59"/>
      <c r="SG182" s="59"/>
      <c r="SH182" s="59"/>
      <c r="SI182" s="59"/>
      <c r="SJ182" s="59"/>
      <c r="SK182" s="59"/>
      <c r="SL182" s="59"/>
      <c r="SM182" s="59"/>
      <c r="SN182" s="59"/>
      <c r="SO182" s="59"/>
      <c r="SP182" s="59"/>
      <c r="SQ182" s="59"/>
      <c r="SR182" s="59"/>
      <c r="SS182" s="59"/>
      <c r="ST182" s="59"/>
      <c r="SU182" s="59"/>
      <c r="SV182" s="59"/>
      <c r="SW182" s="59"/>
      <c r="SX182" s="59"/>
      <c r="SY182" s="59"/>
      <c r="SZ182" s="59"/>
      <c r="TA182" s="59"/>
      <c r="TB182" s="59"/>
      <c r="TC182" s="59"/>
      <c r="TD182" s="59"/>
      <c r="TE182" s="59"/>
      <c r="TF182" s="59"/>
      <c r="TG182" s="59"/>
      <c r="TH182" s="59"/>
      <c r="TI182" s="59"/>
      <c r="TJ182" s="59"/>
      <c r="TK182" s="59"/>
      <c r="TL182" s="59"/>
      <c r="TM182" s="59"/>
      <c r="TN182" s="59"/>
      <c r="TO182" s="59"/>
      <c r="TP182" s="59"/>
      <c r="TQ182" s="59"/>
      <c r="TR182" s="59"/>
      <c r="TS182" s="59"/>
      <c r="TT182" s="59"/>
      <c r="TU182" s="59"/>
      <c r="TV182" s="59"/>
      <c r="TW182" s="59"/>
      <c r="TX182" s="59"/>
      <c r="TY182" s="59"/>
      <c r="TZ182" s="59"/>
      <c r="UA182" s="59"/>
      <c r="UB182" s="59"/>
      <c r="UC182" s="59"/>
      <c r="UD182" s="59"/>
      <c r="UE182" s="59"/>
      <c r="UF182" s="59"/>
      <c r="UG182" s="59"/>
      <c r="UH182" s="59"/>
      <c r="UI182" s="59"/>
      <c r="UJ182" s="59"/>
      <c r="UK182" s="59"/>
      <c r="UL182" s="59"/>
      <c r="UM182" s="86"/>
      <c r="UN182" s="86"/>
      <c r="UO182" s="86"/>
      <c r="UP182" s="86"/>
      <c r="UQ182" s="86"/>
      <c r="UR182" s="86"/>
      <c r="US182" s="86"/>
      <c r="UT182" s="86"/>
      <c r="UU182" s="86"/>
      <c r="UV182" s="86"/>
      <c r="UW182" s="86"/>
      <c r="UX182" s="86"/>
      <c r="UY182" s="86"/>
      <c r="UZ182" s="86"/>
      <c r="VA182" s="86"/>
      <c r="VB182" s="86"/>
      <c r="VC182" s="86"/>
      <c r="VD182" s="86"/>
      <c r="VE182" s="86"/>
      <c r="VF182" s="86"/>
      <c r="VG182" s="86"/>
      <c r="VH182" s="86"/>
      <c r="VI182" s="86"/>
      <c r="VJ182" s="86"/>
      <c r="VK182" s="86"/>
      <c r="VL182" s="86"/>
      <c r="VM182" s="86"/>
      <c r="VN182" s="86"/>
      <c r="VO182" s="86"/>
      <c r="VP182" s="86"/>
      <c r="VQ182" s="86"/>
      <c r="VR182" s="86"/>
      <c r="VS182" s="86"/>
      <c r="VT182" s="86"/>
      <c r="VU182" s="86"/>
      <c r="VV182" s="86"/>
      <c r="VW182" s="86"/>
      <c r="VX182" s="86"/>
      <c r="VY182" s="86"/>
      <c r="VZ182" s="86"/>
      <c r="WA182" s="86"/>
      <c r="WB182" s="86"/>
      <c r="WC182" s="86"/>
      <c r="WD182" s="86"/>
      <c r="WE182" s="86"/>
      <c r="WF182" s="86"/>
      <c r="WG182" s="8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row>
    <row r="183" spans="2:909" x14ac:dyDescent="0.25">
      <c r="B183" s="110"/>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93"/>
      <c r="AA183" s="93"/>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c r="HY183" s="59"/>
      <c r="HZ183" s="59"/>
      <c r="IA183" s="59"/>
      <c r="IB183" s="59"/>
      <c r="IC183" s="59"/>
      <c r="ID183" s="59"/>
      <c r="IE183" s="59"/>
      <c r="IF183" s="59"/>
      <c r="IG183" s="59"/>
      <c r="IH183" s="59"/>
      <c r="II183" s="59"/>
      <c r="IJ183" s="59"/>
      <c r="IK183" s="59"/>
      <c r="IL183" s="59"/>
      <c r="IM183" s="59"/>
      <c r="IN183" s="59"/>
      <c r="IO183" s="59"/>
      <c r="IP183" s="59"/>
      <c r="IQ183" s="59"/>
      <c r="IR183" s="59"/>
      <c r="IS183" s="59"/>
      <c r="IT183" s="59"/>
      <c r="IU183" s="59"/>
      <c r="IV183" s="59"/>
      <c r="IW183" s="59"/>
      <c r="IX183" s="59"/>
      <c r="IY183" s="59"/>
      <c r="IZ183" s="59"/>
      <c r="JA183" s="59"/>
      <c r="JB183" s="59"/>
      <c r="JC183" s="59"/>
      <c r="JD183" s="59"/>
      <c r="JE183" s="59"/>
      <c r="JF183" s="59"/>
      <c r="JG183" s="59"/>
      <c r="JH183" s="59"/>
      <c r="JI183" s="59"/>
      <c r="JJ183" s="59"/>
      <c r="JK183" s="59"/>
      <c r="JL183" s="59"/>
      <c r="JM183" s="59"/>
      <c r="JN183" s="59"/>
      <c r="JO183" s="59"/>
      <c r="JP183" s="59"/>
      <c r="JQ183" s="59"/>
      <c r="JR183" s="59"/>
      <c r="JS183" s="59"/>
      <c r="JT183" s="59"/>
      <c r="JU183" s="59"/>
      <c r="JV183" s="59"/>
      <c r="JW183" s="59"/>
      <c r="JX183" s="59"/>
      <c r="JY183" s="59"/>
      <c r="JZ183" s="59"/>
      <c r="KA183" s="59"/>
      <c r="KB183" s="59"/>
      <c r="KC183" s="59"/>
      <c r="KD183" s="59"/>
      <c r="KE183" s="59"/>
      <c r="KF183" s="59"/>
      <c r="KG183" s="59"/>
      <c r="KH183" s="59"/>
      <c r="KI183" s="59"/>
      <c r="KJ183" s="59"/>
      <c r="KK183" s="59"/>
      <c r="KL183" s="59"/>
      <c r="KM183" s="59"/>
      <c r="KN183" s="59"/>
      <c r="KO183" s="59"/>
      <c r="KP183" s="59"/>
      <c r="KQ183" s="59"/>
      <c r="KR183" s="59"/>
      <c r="KS183" s="59"/>
      <c r="KT183" s="59"/>
      <c r="KU183" s="59"/>
      <c r="KV183" s="59"/>
      <c r="KW183" s="59"/>
      <c r="KX183" s="59"/>
      <c r="KY183" s="59"/>
      <c r="KZ183" s="59"/>
      <c r="LA183" s="59"/>
      <c r="LB183" s="59"/>
      <c r="LC183" s="59"/>
      <c r="LD183" s="59"/>
      <c r="LE183" s="59"/>
      <c r="LF183" s="59"/>
      <c r="LG183" s="59"/>
      <c r="LH183" s="59"/>
      <c r="LI183" s="59"/>
      <c r="LJ183" s="59"/>
      <c r="LK183" s="59"/>
      <c r="LL183" s="59"/>
      <c r="LM183" s="59"/>
      <c r="LN183" s="59"/>
      <c r="LO183" s="59"/>
      <c r="LP183" s="59"/>
      <c r="LQ183" s="59"/>
      <c r="LR183" s="59"/>
      <c r="LS183" s="59"/>
      <c r="LT183" s="59"/>
      <c r="LU183" s="59"/>
      <c r="LV183" s="59"/>
      <c r="LW183" s="59"/>
      <c r="LX183" s="59"/>
      <c r="LY183" s="59"/>
      <c r="LZ183" s="59"/>
      <c r="MA183" s="59"/>
      <c r="MB183" s="59"/>
      <c r="MC183" s="59"/>
      <c r="MD183" s="59"/>
      <c r="ME183" s="59"/>
      <c r="MF183" s="59"/>
      <c r="MG183" s="59"/>
      <c r="MH183" s="59"/>
      <c r="MI183" s="59"/>
      <c r="MJ183" s="59"/>
      <c r="MK183" s="59"/>
      <c r="ML183" s="59"/>
      <c r="MM183" s="59"/>
      <c r="MN183" s="59"/>
      <c r="MO183" s="59"/>
      <c r="MP183" s="59"/>
      <c r="MQ183" s="59"/>
      <c r="MR183" s="59"/>
      <c r="MS183" s="59"/>
      <c r="MT183" s="59"/>
      <c r="MU183" s="59"/>
      <c r="MV183" s="59"/>
      <c r="MW183" s="59"/>
      <c r="MX183" s="59"/>
      <c r="MY183" s="59"/>
      <c r="MZ183" s="59"/>
      <c r="NA183" s="59"/>
      <c r="NB183" s="59"/>
      <c r="NC183" s="59"/>
      <c r="ND183" s="59"/>
      <c r="NE183" s="59"/>
      <c r="NF183" s="59"/>
      <c r="NG183" s="59"/>
      <c r="NH183" s="59"/>
      <c r="NI183" s="59"/>
      <c r="NJ183" s="59"/>
      <c r="NK183" s="59"/>
      <c r="NL183" s="59"/>
      <c r="NM183" s="59"/>
      <c r="NN183" s="59"/>
      <c r="NO183" s="59"/>
      <c r="NP183" s="59"/>
      <c r="NQ183" s="59"/>
      <c r="NR183" s="59"/>
      <c r="NS183" s="59"/>
      <c r="NT183" s="59"/>
      <c r="NU183" s="59"/>
      <c r="NV183" s="59"/>
      <c r="NW183" s="59"/>
      <c r="NX183" s="59"/>
      <c r="NY183" s="59"/>
      <c r="NZ183" s="59"/>
      <c r="OA183" s="59"/>
      <c r="OB183" s="59"/>
      <c r="OC183" s="59"/>
      <c r="OD183" s="59"/>
      <c r="OE183" s="59"/>
      <c r="OF183" s="59"/>
      <c r="OG183" s="59"/>
      <c r="OH183" s="59"/>
      <c r="OI183" s="59"/>
      <c r="OJ183" s="59"/>
      <c r="OK183" s="59"/>
      <c r="OL183" s="59"/>
      <c r="OM183" s="59"/>
      <c r="ON183" s="59"/>
      <c r="OO183" s="59"/>
      <c r="OP183" s="59"/>
      <c r="OQ183" s="59"/>
      <c r="OR183" s="59"/>
      <c r="OS183" s="59"/>
      <c r="OT183" s="59"/>
      <c r="OU183" s="59"/>
      <c r="OV183" s="59"/>
      <c r="OW183" s="59"/>
      <c r="OX183" s="59"/>
      <c r="OY183" s="59"/>
      <c r="OZ183" s="59"/>
      <c r="PA183" s="59"/>
      <c r="PB183" s="59"/>
      <c r="PC183" s="59"/>
      <c r="PD183" s="59"/>
      <c r="PE183" s="59"/>
      <c r="PF183" s="59"/>
      <c r="PG183" s="59"/>
      <c r="PH183" s="59"/>
      <c r="PI183" s="59"/>
      <c r="PJ183" s="59"/>
      <c r="PK183" s="59"/>
      <c r="PL183" s="59"/>
      <c r="PM183" s="59"/>
      <c r="PN183" s="59"/>
      <c r="PO183" s="59"/>
      <c r="PP183" s="59"/>
      <c r="PQ183" s="59"/>
      <c r="PR183" s="59"/>
      <c r="PS183" s="59"/>
      <c r="PT183" s="59"/>
      <c r="PU183" s="59"/>
      <c r="PV183" s="59"/>
      <c r="PW183" s="59"/>
      <c r="PX183" s="59"/>
      <c r="PY183" s="59"/>
      <c r="PZ183" s="59"/>
      <c r="QA183" s="59"/>
      <c r="QB183" s="59"/>
      <c r="QC183" s="59"/>
      <c r="QD183" s="59"/>
      <c r="QE183" s="59"/>
      <c r="QF183" s="59"/>
      <c r="QG183" s="59"/>
      <c r="QH183" s="59"/>
      <c r="QI183" s="59"/>
      <c r="QJ183" s="59"/>
      <c r="QK183" s="59"/>
      <c r="QL183" s="59"/>
      <c r="QM183" s="59"/>
      <c r="QN183" s="59"/>
      <c r="QO183" s="59"/>
      <c r="QP183" s="59"/>
      <c r="QQ183" s="59"/>
      <c r="QR183" s="59"/>
      <c r="QS183" s="59"/>
      <c r="QT183" s="59"/>
      <c r="QU183" s="59"/>
      <c r="QV183" s="59"/>
      <c r="QW183" s="59"/>
      <c r="QX183" s="59"/>
      <c r="QY183" s="59"/>
      <c r="QZ183" s="59"/>
      <c r="RA183" s="59"/>
      <c r="RB183" s="107"/>
      <c r="RC183" s="107"/>
      <c r="RD183" s="59"/>
      <c r="RE183" s="59"/>
      <c r="RF183" s="59"/>
      <c r="RG183" s="59"/>
      <c r="RH183" s="59"/>
      <c r="RI183" s="59"/>
      <c r="RJ183" s="59"/>
      <c r="RK183" s="59"/>
      <c r="RL183" s="59"/>
      <c r="RM183" s="59"/>
      <c r="RN183" s="59"/>
      <c r="RO183" s="59"/>
      <c r="RP183" s="59"/>
      <c r="RQ183" s="59"/>
      <c r="RR183" s="59"/>
      <c r="RS183" s="59"/>
      <c r="RT183" s="59"/>
      <c r="RU183" s="59"/>
      <c r="RV183" s="59"/>
      <c r="RW183" s="59"/>
      <c r="RX183" s="59"/>
      <c r="RY183" s="59"/>
      <c r="RZ183" s="59"/>
      <c r="SA183" s="59"/>
      <c r="SB183" s="59"/>
      <c r="SC183" s="59"/>
      <c r="SD183" s="59"/>
      <c r="SE183" s="59"/>
      <c r="SF183" s="59"/>
      <c r="SG183" s="59"/>
      <c r="SH183" s="59"/>
      <c r="SI183" s="59"/>
      <c r="SJ183" s="59"/>
      <c r="SK183" s="59"/>
      <c r="SL183" s="59"/>
      <c r="SM183" s="59"/>
      <c r="SN183" s="59"/>
      <c r="SO183" s="59"/>
      <c r="SP183" s="59"/>
      <c r="SQ183" s="59"/>
      <c r="SR183" s="59"/>
      <c r="SS183" s="59"/>
      <c r="ST183" s="59"/>
      <c r="SU183" s="59"/>
      <c r="SV183" s="59"/>
      <c r="SW183" s="59"/>
      <c r="SX183" s="59"/>
      <c r="SY183" s="59"/>
      <c r="SZ183" s="59"/>
      <c r="TA183" s="59"/>
      <c r="TB183" s="59"/>
      <c r="TC183" s="59"/>
      <c r="TD183" s="59"/>
      <c r="TE183" s="59"/>
      <c r="TF183" s="59"/>
      <c r="TG183" s="59"/>
      <c r="TH183" s="59"/>
      <c r="TI183" s="59"/>
      <c r="TJ183" s="59"/>
      <c r="TK183" s="59"/>
      <c r="TL183" s="59"/>
      <c r="TM183" s="59"/>
      <c r="TN183" s="59"/>
      <c r="TO183" s="59"/>
      <c r="TP183" s="59"/>
      <c r="TQ183" s="59"/>
      <c r="TR183" s="59"/>
      <c r="TS183" s="59"/>
      <c r="TT183" s="59"/>
      <c r="TU183" s="59"/>
      <c r="TV183" s="59"/>
      <c r="TW183" s="59"/>
      <c r="TX183" s="59"/>
      <c r="TY183" s="59"/>
      <c r="TZ183" s="59"/>
      <c r="UA183" s="59"/>
      <c r="UB183" s="59"/>
      <c r="UC183" s="59"/>
      <c r="UD183" s="59"/>
      <c r="UE183" s="59"/>
      <c r="UF183" s="59"/>
      <c r="UG183" s="59"/>
      <c r="UH183" s="59"/>
      <c r="UI183" s="59"/>
      <c r="UJ183" s="59"/>
      <c r="UK183" s="59"/>
      <c r="UL183" s="59"/>
      <c r="UM183" s="86"/>
      <c r="UN183" s="86"/>
      <c r="UO183" s="86"/>
      <c r="UP183" s="86"/>
      <c r="UQ183" s="86"/>
      <c r="UR183" s="86"/>
      <c r="US183" s="86"/>
      <c r="UT183" s="86"/>
      <c r="UU183" s="86"/>
      <c r="UV183" s="86"/>
      <c r="UW183" s="86"/>
      <c r="UX183" s="86"/>
      <c r="UY183" s="86"/>
      <c r="UZ183" s="86"/>
      <c r="VA183" s="86"/>
      <c r="VB183" s="86"/>
      <c r="VC183" s="86"/>
      <c r="VD183" s="86"/>
      <c r="VE183" s="86"/>
      <c r="VF183" s="86"/>
      <c r="VG183" s="86"/>
      <c r="VH183" s="86"/>
      <c r="VI183" s="86"/>
      <c r="VJ183" s="86"/>
      <c r="VK183" s="86"/>
      <c r="VL183" s="86"/>
      <c r="VM183" s="86"/>
      <c r="VN183" s="86"/>
      <c r="VO183" s="86"/>
      <c r="VP183" s="86"/>
      <c r="VQ183" s="86"/>
      <c r="VR183" s="86"/>
      <c r="VS183" s="86"/>
      <c r="VT183" s="86"/>
      <c r="VU183" s="86"/>
      <c r="VV183" s="86"/>
      <c r="VW183" s="86"/>
      <c r="VX183" s="86"/>
      <c r="VY183" s="86"/>
      <c r="VZ183" s="86"/>
      <c r="WA183" s="86"/>
      <c r="WB183" s="86"/>
      <c r="WC183" s="86"/>
      <c r="WD183" s="86"/>
      <c r="WE183" s="86"/>
      <c r="WF183" s="86"/>
      <c r="WG183" s="8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row>
    <row r="184" spans="2:909" x14ac:dyDescent="0.25">
      <c r="B184" s="110"/>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93"/>
      <c r="AA184" s="93"/>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c r="HY184" s="59"/>
      <c r="HZ184" s="59"/>
      <c r="IA184" s="59"/>
      <c r="IB184" s="59"/>
      <c r="IC184" s="59"/>
      <c r="ID184" s="59"/>
      <c r="IE184" s="59"/>
      <c r="IF184" s="59"/>
      <c r="IG184" s="59"/>
      <c r="IH184" s="59"/>
      <c r="II184" s="59"/>
      <c r="IJ184" s="59"/>
      <c r="IK184" s="59"/>
      <c r="IL184" s="59"/>
      <c r="IM184" s="59"/>
      <c r="IN184" s="59"/>
      <c r="IO184" s="59"/>
      <c r="IP184" s="59"/>
      <c r="IQ184" s="59"/>
      <c r="IR184" s="59"/>
      <c r="IS184" s="59"/>
      <c r="IT184" s="59"/>
      <c r="IU184" s="59"/>
      <c r="IV184" s="59"/>
      <c r="IW184" s="59"/>
      <c r="IX184" s="59"/>
      <c r="IY184" s="59"/>
      <c r="IZ184" s="59"/>
      <c r="JA184" s="59"/>
      <c r="JB184" s="59"/>
      <c r="JC184" s="59"/>
      <c r="JD184" s="59"/>
      <c r="JE184" s="59"/>
      <c r="JF184" s="59"/>
      <c r="JG184" s="59"/>
      <c r="JH184" s="59"/>
      <c r="JI184" s="59"/>
      <c r="JJ184" s="59"/>
      <c r="JK184" s="59"/>
      <c r="JL184" s="59"/>
      <c r="JM184" s="59"/>
      <c r="JN184" s="59"/>
      <c r="JO184" s="59"/>
      <c r="JP184" s="59"/>
      <c r="JQ184" s="59"/>
      <c r="JR184" s="59"/>
      <c r="JS184" s="59"/>
      <c r="JT184" s="59"/>
      <c r="JU184" s="59"/>
      <c r="JV184" s="59"/>
      <c r="JW184" s="59"/>
      <c r="JX184" s="59"/>
      <c r="JY184" s="59"/>
      <c r="JZ184" s="59"/>
      <c r="KA184" s="59"/>
      <c r="KB184" s="59"/>
      <c r="KC184" s="59"/>
      <c r="KD184" s="59"/>
      <c r="KE184" s="59"/>
      <c r="KF184" s="59"/>
      <c r="KG184" s="59"/>
      <c r="KH184" s="59"/>
      <c r="KI184" s="59"/>
      <c r="KJ184" s="59"/>
      <c r="KK184" s="59"/>
      <c r="KL184" s="59"/>
      <c r="KM184" s="59"/>
      <c r="KN184" s="59"/>
      <c r="KO184" s="59"/>
      <c r="KP184" s="59"/>
      <c r="KQ184" s="59"/>
      <c r="KR184" s="59"/>
      <c r="KS184" s="59"/>
      <c r="KT184" s="59"/>
      <c r="KU184" s="59"/>
      <c r="KV184" s="59"/>
      <c r="KW184" s="59"/>
      <c r="KX184" s="59"/>
      <c r="KY184" s="59"/>
      <c r="KZ184" s="59"/>
      <c r="LA184" s="59"/>
      <c r="LB184" s="59"/>
      <c r="LC184" s="59"/>
      <c r="LD184" s="59"/>
      <c r="LE184" s="59"/>
      <c r="LF184" s="59"/>
      <c r="LG184" s="59"/>
      <c r="LH184" s="59"/>
      <c r="LI184" s="59"/>
      <c r="LJ184" s="59"/>
      <c r="LK184" s="59"/>
      <c r="LL184" s="59"/>
      <c r="LM184" s="59"/>
      <c r="LN184" s="59"/>
      <c r="LO184" s="59"/>
      <c r="LP184" s="59"/>
      <c r="LQ184" s="59"/>
      <c r="LR184" s="59"/>
      <c r="LS184" s="59"/>
      <c r="LT184" s="59"/>
      <c r="LU184" s="59"/>
      <c r="LV184" s="59"/>
      <c r="LW184" s="59"/>
      <c r="LX184" s="59"/>
      <c r="LY184" s="59"/>
      <c r="LZ184" s="59"/>
      <c r="MA184" s="59"/>
      <c r="MB184" s="59"/>
      <c r="MC184" s="59"/>
      <c r="MD184" s="59"/>
      <c r="ME184" s="59"/>
      <c r="MF184" s="59"/>
      <c r="MG184" s="59"/>
      <c r="MH184" s="59"/>
      <c r="MI184" s="59"/>
      <c r="MJ184" s="59"/>
      <c r="MK184" s="59"/>
      <c r="ML184" s="59"/>
      <c r="MM184" s="59"/>
      <c r="MN184" s="59"/>
      <c r="MO184" s="59"/>
      <c r="MP184" s="59"/>
      <c r="MQ184" s="59"/>
      <c r="MR184" s="59"/>
      <c r="MS184" s="59"/>
      <c r="MT184" s="59"/>
      <c r="MU184" s="59"/>
      <c r="MV184" s="59"/>
      <c r="MW184" s="59"/>
      <c r="MX184" s="59"/>
      <c r="MY184" s="59"/>
      <c r="MZ184" s="59"/>
      <c r="NA184" s="59"/>
      <c r="NB184" s="59"/>
      <c r="NC184" s="59"/>
      <c r="ND184" s="59"/>
      <c r="NE184" s="59"/>
      <c r="NF184" s="59"/>
      <c r="NG184" s="59"/>
      <c r="NH184" s="59"/>
      <c r="NI184" s="59"/>
      <c r="NJ184" s="59"/>
      <c r="NK184" s="59"/>
      <c r="NL184" s="59"/>
      <c r="NM184" s="59"/>
      <c r="NN184" s="59"/>
      <c r="NO184" s="59"/>
      <c r="NP184" s="59"/>
      <c r="NQ184" s="59"/>
      <c r="NR184" s="59"/>
      <c r="NS184" s="59"/>
      <c r="NT184" s="59"/>
      <c r="NU184" s="59"/>
      <c r="NV184" s="59"/>
      <c r="NW184" s="59"/>
      <c r="NX184" s="59"/>
      <c r="NY184" s="59"/>
      <c r="NZ184" s="59"/>
      <c r="OA184" s="59"/>
      <c r="OB184" s="59"/>
      <c r="OC184" s="59"/>
      <c r="OD184" s="59"/>
      <c r="OE184" s="59"/>
      <c r="OF184" s="59"/>
      <c r="OG184" s="59"/>
      <c r="OH184" s="59"/>
      <c r="OI184" s="59"/>
      <c r="OJ184" s="59"/>
      <c r="OK184" s="59"/>
      <c r="OL184" s="59"/>
      <c r="OM184" s="59"/>
      <c r="ON184" s="59"/>
      <c r="OO184" s="59"/>
      <c r="OP184" s="59"/>
      <c r="OQ184" s="59"/>
      <c r="OR184" s="59"/>
      <c r="OS184" s="59"/>
      <c r="OT184" s="59"/>
      <c r="OU184" s="59"/>
      <c r="OV184" s="59"/>
      <c r="OW184" s="59"/>
      <c r="OX184" s="59"/>
      <c r="OY184" s="59"/>
      <c r="OZ184" s="59"/>
      <c r="PA184" s="59"/>
      <c r="PB184" s="59"/>
      <c r="PC184" s="59"/>
      <c r="PD184" s="59"/>
      <c r="PE184" s="59"/>
      <c r="PF184" s="59"/>
      <c r="PG184" s="59"/>
      <c r="PH184" s="59"/>
      <c r="PI184" s="59"/>
      <c r="PJ184" s="59"/>
      <c r="PK184" s="59"/>
      <c r="PL184" s="59"/>
      <c r="PM184" s="59"/>
      <c r="PN184" s="59"/>
      <c r="PO184" s="59"/>
      <c r="PP184" s="59"/>
      <c r="PQ184" s="59"/>
      <c r="PR184" s="59"/>
      <c r="PS184" s="59"/>
      <c r="PT184" s="59"/>
      <c r="PU184" s="59"/>
      <c r="PV184" s="59"/>
      <c r="PW184" s="59"/>
      <c r="PX184" s="59"/>
      <c r="PY184" s="59"/>
      <c r="PZ184" s="59"/>
      <c r="QA184" s="59"/>
      <c r="QB184" s="59"/>
      <c r="QC184" s="59"/>
      <c r="QD184" s="59"/>
      <c r="QE184" s="59"/>
      <c r="QF184" s="59"/>
      <c r="QG184" s="59"/>
      <c r="QH184" s="59"/>
      <c r="QI184" s="59"/>
      <c r="QJ184" s="59"/>
      <c r="QK184" s="59"/>
      <c r="QL184" s="59"/>
      <c r="QM184" s="59"/>
      <c r="QN184" s="59"/>
      <c r="QO184" s="59"/>
      <c r="QP184" s="59"/>
      <c r="QQ184" s="59"/>
      <c r="QR184" s="59"/>
      <c r="QS184" s="59"/>
      <c r="QT184" s="59"/>
      <c r="QU184" s="59"/>
      <c r="QV184" s="59"/>
      <c r="QW184" s="59"/>
      <c r="QX184" s="59"/>
      <c r="QY184" s="59"/>
      <c r="QZ184" s="59"/>
      <c r="RA184" s="59"/>
      <c r="RB184" s="107"/>
      <c r="RC184" s="107"/>
      <c r="RD184" s="59"/>
      <c r="RE184" s="59"/>
      <c r="RF184" s="59"/>
      <c r="RG184" s="59"/>
      <c r="RH184" s="59"/>
      <c r="RI184" s="59"/>
      <c r="RJ184" s="59"/>
      <c r="RK184" s="59"/>
      <c r="RL184" s="59"/>
      <c r="RM184" s="59"/>
      <c r="RN184" s="59"/>
      <c r="RO184" s="59"/>
      <c r="RP184" s="59"/>
      <c r="RQ184" s="59"/>
      <c r="RR184" s="59"/>
      <c r="RS184" s="59"/>
      <c r="RT184" s="59"/>
      <c r="RU184" s="59"/>
      <c r="RV184" s="59"/>
      <c r="RW184" s="59"/>
      <c r="RX184" s="59"/>
      <c r="RY184" s="59"/>
      <c r="RZ184" s="59"/>
      <c r="SA184" s="59"/>
      <c r="SB184" s="59"/>
      <c r="SC184" s="59"/>
      <c r="SD184" s="59"/>
      <c r="SE184" s="59"/>
      <c r="SF184" s="59"/>
      <c r="SG184" s="59"/>
      <c r="SH184" s="59"/>
      <c r="SI184" s="59"/>
      <c r="SJ184" s="59"/>
      <c r="SK184" s="59"/>
      <c r="SL184" s="59"/>
      <c r="SM184" s="59"/>
      <c r="SN184" s="59"/>
      <c r="SO184" s="59"/>
      <c r="SP184" s="59"/>
      <c r="SQ184" s="59"/>
      <c r="SR184" s="59"/>
      <c r="SS184" s="59"/>
      <c r="ST184" s="59"/>
      <c r="SU184" s="59"/>
      <c r="SV184" s="59"/>
      <c r="SW184" s="59"/>
      <c r="SX184" s="59"/>
      <c r="SY184" s="59"/>
      <c r="SZ184" s="59"/>
      <c r="TA184" s="59"/>
      <c r="TB184" s="59"/>
      <c r="TC184" s="59"/>
      <c r="TD184" s="59"/>
      <c r="TE184" s="59"/>
      <c r="TF184" s="59"/>
      <c r="TG184" s="59"/>
      <c r="TH184" s="59"/>
      <c r="TI184" s="59"/>
      <c r="TJ184" s="59"/>
      <c r="TK184" s="59"/>
      <c r="TL184" s="59"/>
      <c r="TM184" s="59"/>
      <c r="TN184" s="59"/>
      <c r="TO184" s="59"/>
      <c r="TP184" s="59"/>
      <c r="TQ184" s="59"/>
      <c r="TR184" s="59"/>
      <c r="TS184" s="59"/>
      <c r="TT184" s="59"/>
      <c r="TU184" s="59"/>
      <c r="TV184" s="59"/>
      <c r="TW184" s="59"/>
      <c r="TX184" s="59"/>
      <c r="TY184" s="59"/>
      <c r="TZ184" s="59"/>
      <c r="UA184" s="59"/>
      <c r="UB184" s="59"/>
      <c r="UC184" s="59"/>
      <c r="UD184" s="59"/>
      <c r="UE184" s="59"/>
      <c r="UF184" s="59"/>
      <c r="UG184" s="59"/>
      <c r="UH184" s="59"/>
      <c r="UI184" s="59"/>
      <c r="UJ184" s="59"/>
      <c r="UK184" s="59"/>
      <c r="UL184" s="59"/>
      <c r="UM184" s="86"/>
      <c r="UN184" s="86"/>
      <c r="UO184" s="86"/>
      <c r="UP184" s="86"/>
      <c r="UQ184" s="86"/>
      <c r="UR184" s="86"/>
      <c r="US184" s="86"/>
      <c r="UT184" s="86"/>
      <c r="UU184" s="86"/>
      <c r="UV184" s="86"/>
      <c r="UW184" s="86"/>
      <c r="UX184" s="86"/>
      <c r="UY184" s="86"/>
      <c r="UZ184" s="86"/>
      <c r="VA184" s="86"/>
      <c r="VB184" s="86"/>
      <c r="VC184" s="86"/>
      <c r="VD184" s="86"/>
      <c r="VE184" s="86"/>
      <c r="VF184" s="86"/>
      <c r="VG184" s="86"/>
      <c r="VH184" s="86"/>
      <c r="VI184" s="86"/>
      <c r="VJ184" s="86"/>
      <c r="VK184" s="86"/>
      <c r="VL184" s="86"/>
      <c r="VM184" s="86"/>
      <c r="VN184" s="86"/>
      <c r="VO184" s="86"/>
      <c r="VP184" s="86"/>
      <c r="VQ184" s="86"/>
      <c r="VR184" s="86"/>
      <c r="VS184" s="86"/>
      <c r="VT184" s="86"/>
      <c r="VU184" s="86"/>
      <c r="VV184" s="86"/>
      <c r="VW184" s="86"/>
      <c r="VX184" s="86"/>
      <c r="VY184" s="86"/>
      <c r="VZ184" s="86"/>
      <c r="WA184" s="86"/>
      <c r="WB184" s="86"/>
      <c r="WC184" s="86"/>
      <c r="WD184" s="86"/>
      <c r="WE184" s="86"/>
      <c r="WF184" s="86"/>
      <c r="WG184" s="8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row>
    <row r="185" spans="2:909" x14ac:dyDescent="0.25">
      <c r="B185" s="110"/>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93"/>
      <c r="AA185" s="93"/>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c r="HY185" s="59"/>
      <c r="HZ185" s="59"/>
      <c r="IA185" s="59"/>
      <c r="IB185" s="59"/>
      <c r="IC185" s="59"/>
      <c r="ID185" s="59"/>
      <c r="IE185" s="59"/>
      <c r="IF185" s="59"/>
      <c r="IG185" s="59"/>
      <c r="IH185" s="59"/>
      <c r="II185" s="59"/>
      <c r="IJ185" s="59"/>
      <c r="IK185" s="59"/>
      <c r="IL185" s="59"/>
      <c r="IM185" s="59"/>
      <c r="IN185" s="59"/>
      <c r="IO185" s="59"/>
      <c r="IP185" s="59"/>
      <c r="IQ185" s="59"/>
      <c r="IR185" s="59"/>
      <c r="IS185" s="59"/>
      <c r="IT185" s="59"/>
      <c r="IU185" s="59"/>
      <c r="IV185" s="59"/>
      <c r="IW185" s="59"/>
      <c r="IX185" s="59"/>
      <c r="IY185" s="59"/>
      <c r="IZ185" s="59"/>
      <c r="JA185" s="59"/>
      <c r="JB185" s="59"/>
      <c r="JC185" s="59"/>
      <c r="JD185" s="59"/>
      <c r="JE185" s="59"/>
      <c r="JF185" s="59"/>
      <c r="JG185" s="59"/>
      <c r="JH185" s="59"/>
      <c r="JI185" s="59"/>
      <c r="JJ185" s="59"/>
      <c r="JK185" s="59"/>
      <c r="JL185" s="59"/>
      <c r="JM185" s="59"/>
      <c r="JN185" s="59"/>
      <c r="JO185" s="59"/>
      <c r="JP185" s="59"/>
      <c r="JQ185" s="59"/>
      <c r="JR185" s="59"/>
      <c r="JS185" s="59"/>
      <c r="JT185" s="59"/>
      <c r="JU185" s="59"/>
      <c r="JV185" s="59"/>
      <c r="JW185" s="59"/>
      <c r="JX185" s="59"/>
      <c r="JY185" s="59"/>
      <c r="JZ185" s="59"/>
      <c r="KA185" s="59"/>
      <c r="KB185" s="59"/>
      <c r="KC185" s="59"/>
      <c r="KD185" s="59"/>
      <c r="KE185" s="59"/>
      <c r="KF185" s="59"/>
      <c r="KG185" s="59"/>
      <c r="KH185" s="59"/>
      <c r="KI185" s="59"/>
      <c r="KJ185" s="59"/>
      <c r="KK185" s="59"/>
      <c r="KL185" s="59"/>
      <c r="KM185" s="59"/>
      <c r="KN185" s="59"/>
      <c r="KO185" s="59"/>
      <c r="KP185" s="59"/>
      <c r="KQ185" s="59"/>
      <c r="KR185" s="59"/>
      <c r="KS185" s="59"/>
      <c r="KT185" s="59"/>
      <c r="KU185" s="59"/>
      <c r="KV185" s="59"/>
      <c r="KW185" s="59"/>
      <c r="KX185" s="59"/>
      <c r="KY185" s="59"/>
      <c r="KZ185" s="59"/>
      <c r="LA185" s="59"/>
      <c r="LB185" s="59"/>
      <c r="LC185" s="59"/>
      <c r="LD185" s="59"/>
      <c r="LE185" s="59"/>
      <c r="LF185" s="59"/>
      <c r="LG185" s="59"/>
      <c r="LH185" s="59"/>
      <c r="LI185" s="59"/>
      <c r="LJ185" s="59"/>
      <c r="LK185" s="59"/>
      <c r="LL185" s="59"/>
      <c r="LM185" s="59"/>
      <c r="LN185" s="59"/>
      <c r="LO185" s="59"/>
      <c r="LP185" s="59"/>
      <c r="LQ185" s="59"/>
      <c r="LR185" s="59"/>
      <c r="LS185" s="59"/>
      <c r="LT185" s="59"/>
      <c r="LU185" s="59"/>
      <c r="LV185" s="59"/>
      <c r="LW185" s="59"/>
      <c r="LX185" s="59"/>
      <c r="LY185" s="59"/>
      <c r="LZ185" s="59"/>
      <c r="MA185" s="59"/>
      <c r="MB185" s="59"/>
      <c r="MC185" s="59"/>
      <c r="MD185" s="59"/>
      <c r="ME185" s="59"/>
      <c r="MF185" s="59"/>
      <c r="MG185" s="59"/>
      <c r="MH185" s="59"/>
      <c r="MI185" s="59"/>
      <c r="MJ185" s="59"/>
      <c r="MK185" s="59"/>
      <c r="ML185" s="59"/>
      <c r="MM185" s="59"/>
      <c r="MN185" s="59"/>
      <c r="MO185" s="59"/>
      <c r="MP185" s="59"/>
      <c r="MQ185" s="59"/>
      <c r="MR185" s="59"/>
      <c r="MS185" s="59"/>
      <c r="MT185" s="59"/>
      <c r="MU185" s="59"/>
      <c r="MV185" s="59"/>
      <c r="MW185" s="59"/>
      <c r="MX185" s="59"/>
      <c r="MY185" s="59"/>
      <c r="MZ185" s="59"/>
      <c r="NA185" s="59"/>
      <c r="NB185" s="59"/>
      <c r="NC185" s="59"/>
      <c r="ND185" s="59"/>
      <c r="NE185" s="59"/>
      <c r="NF185" s="59"/>
      <c r="NG185" s="59"/>
      <c r="NH185" s="59"/>
      <c r="NI185" s="59"/>
      <c r="NJ185" s="59"/>
      <c r="NK185" s="59"/>
      <c r="NL185" s="59"/>
      <c r="NM185" s="59"/>
      <c r="NN185" s="59"/>
      <c r="NO185" s="59"/>
      <c r="NP185" s="59"/>
      <c r="NQ185" s="59"/>
      <c r="NR185" s="59"/>
      <c r="NS185" s="59"/>
      <c r="NT185" s="59"/>
      <c r="NU185" s="59"/>
      <c r="NV185" s="59"/>
      <c r="NW185" s="59"/>
      <c r="NX185" s="59"/>
      <c r="NY185" s="59"/>
      <c r="NZ185" s="59"/>
      <c r="OA185" s="59"/>
      <c r="OB185" s="59"/>
      <c r="OC185" s="59"/>
      <c r="OD185" s="59"/>
      <c r="OE185" s="59"/>
      <c r="OF185" s="59"/>
      <c r="OG185" s="59"/>
      <c r="OH185" s="59"/>
      <c r="OI185" s="59"/>
      <c r="OJ185" s="59"/>
      <c r="OK185" s="59"/>
      <c r="OL185" s="59"/>
      <c r="OM185" s="59"/>
      <c r="ON185" s="59"/>
      <c r="OO185" s="59"/>
      <c r="OP185" s="59"/>
      <c r="OQ185" s="59"/>
      <c r="OR185" s="59"/>
      <c r="OS185" s="59"/>
      <c r="OT185" s="59"/>
      <c r="OU185" s="59"/>
      <c r="OV185" s="59"/>
      <c r="OW185" s="59"/>
      <c r="OX185" s="59"/>
      <c r="OY185" s="59"/>
      <c r="OZ185" s="59"/>
      <c r="PA185" s="59"/>
      <c r="PB185" s="59"/>
      <c r="PC185" s="59"/>
      <c r="PD185" s="59"/>
      <c r="PE185" s="59"/>
      <c r="PF185" s="59"/>
      <c r="PG185" s="59"/>
      <c r="PH185" s="59"/>
      <c r="PI185" s="59"/>
      <c r="PJ185" s="59"/>
      <c r="PK185" s="59"/>
      <c r="PL185" s="59"/>
      <c r="PM185" s="59"/>
      <c r="PN185" s="59"/>
      <c r="PO185" s="59"/>
      <c r="PP185" s="59"/>
      <c r="PQ185" s="59"/>
      <c r="PR185" s="59"/>
      <c r="PS185" s="59"/>
      <c r="PT185" s="59"/>
      <c r="PU185" s="59"/>
      <c r="PV185" s="59"/>
      <c r="PW185" s="59"/>
      <c r="PX185" s="59"/>
      <c r="PY185" s="59"/>
      <c r="PZ185" s="59"/>
      <c r="QA185" s="59"/>
      <c r="QB185" s="59"/>
      <c r="QC185" s="59"/>
      <c r="QD185" s="59"/>
      <c r="QE185" s="59"/>
      <c r="QF185" s="59"/>
      <c r="QG185" s="59"/>
      <c r="QH185" s="59"/>
      <c r="QI185" s="59"/>
      <c r="QJ185" s="59"/>
      <c r="QK185" s="59"/>
      <c r="QL185" s="59"/>
      <c r="QM185" s="59"/>
      <c r="QN185" s="59"/>
      <c r="QO185" s="59"/>
      <c r="QP185" s="59"/>
      <c r="QQ185" s="59"/>
      <c r="QR185" s="59"/>
      <c r="QS185" s="59"/>
      <c r="QT185" s="59"/>
      <c r="QU185" s="59"/>
      <c r="QV185" s="59"/>
      <c r="QW185" s="59"/>
      <c r="QX185" s="59"/>
      <c r="QY185" s="59"/>
      <c r="QZ185" s="59"/>
      <c r="RA185" s="59"/>
      <c r="RB185" s="107"/>
      <c r="RC185" s="107"/>
      <c r="RD185" s="59"/>
      <c r="RE185" s="59"/>
      <c r="RF185" s="59"/>
      <c r="RG185" s="59"/>
      <c r="RH185" s="59"/>
      <c r="RI185" s="59"/>
      <c r="RJ185" s="59"/>
      <c r="RK185" s="59"/>
      <c r="RL185" s="59"/>
      <c r="RM185" s="59"/>
      <c r="RN185" s="59"/>
      <c r="RO185" s="59"/>
      <c r="RP185" s="59"/>
      <c r="RQ185" s="59"/>
      <c r="RR185" s="59"/>
      <c r="RS185" s="59"/>
      <c r="RT185" s="59"/>
      <c r="RU185" s="59"/>
      <c r="RV185" s="59"/>
      <c r="RW185" s="59"/>
      <c r="RX185" s="59"/>
      <c r="RY185" s="59"/>
      <c r="RZ185" s="59"/>
      <c r="SA185" s="59"/>
      <c r="SB185" s="59"/>
      <c r="SC185" s="59"/>
      <c r="SD185" s="59"/>
      <c r="SE185" s="59"/>
      <c r="SF185" s="59"/>
      <c r="SG185" s="59"/>
      <c r="SH185" s="59"/>
      <c r="SI185" s="59"/>
      <c r="SJ185" s="59"/>
      <c r="SK185" s="59"/>
      <c r="SL185" s="59"/>
      <c r="SM185" s="59"/>
      <c r="SN185" s="59"/>
      <c r="SO185" s="59"/>
      <c r="SP185" s="59"/>
      <c r="SQ185" s="59"/>
      <c r="SR185" s="59"/>
      <c r="SS185" s="59"/>
      <c r="ST185" s="59"/>
      <c r="SU185" s="59"/>
      <c r="SV185" s="59"/>
      <c r="SW185" s="59"/>
      <c r="SX185" s="59"/>
      <c r="SY185" s="59"/>
      <c r="SZ185" s="59"/>
      <c r="TA185" s="59"/>
      <c r="TB185" s="59"/>
      <c r="TC185" s="59"/>
      <c r="TD185" s="59"/>
      <c r="TE185" s="59"/>
      <c r="TF185" s="59"/>
      <c r="TG185" s="59"/>
      <c r="TH185" s="59"/>
      <c r="TI185" s="59"/>
      <c r="TJ185" s="59"/>
      <c r="TK185" s="59"/>
      <c r="TL185" s="59"/>
      <c r="TM185" s="59"/>
      <c r="TN185" s="59"/>
      <c r="TO185" s="59"/>
      <c r="TP185" s="59"/>
      <c r="TQ185" s="59"/>
      <c r="TR185" s="59"/>
      <c r="TS185" s="59"/>
      <c r="TT185" s="59"/>
      <c r="TU185" s="59"/>
      <c r="TV185" s="59"/>
      <c r="TW185" s="59"/>
      <c r="TX185" s="59"/>
      <c r="TY185" s="59"/>
      <c r="TZ185" s="59"/>
      <c r="UA185" s="59"/>
      <c r="UB185" s="59"/>
      <c r="UC185" s="59"/>
      <c r="UD185" s="59"/>
      <c r="UE185" s="59"/>
      <c r="UF185" s="59"/>
      <c r="UG185" s="59"/>
      <c r="UH185" s="59"/>
      <c r="UI185" s="59"/>
      <c r="UJ185" s="59"/>
      <c r="UK185" s="59"/>
      <c r="UL185" s="59"/>
      <c r="UM185" s="86"/>
      <c r="UN185" s="86"/>
      <c r="UO185" s="86"/>
      <c r="UP185" s="86"/>
      <c r="UQ185" s="86"/>
      <c r="UR185" s="86"/>
      <c r="US185" s="86"/>
      <c r="UT185" s="86"/>
      <c r="UU185" s="86"/>
      <c r="UV185" s="86"/>
      <c r="UW185" s="86"/>
      <c r="UX185" s="86"/>
      <c r="UY185" s="86"/>
      <c r="UZ185" s="86"/>
      <c r="VA185" s="86"/>
      <c r="VB185" s="86"/>
      <c r="VC185" s="86"/>
      <c r="VD185" s="86"/>
      <c r="VE185" s="86"/>
      <c r="VF185" s="86"/>
      <c r="VG185" s="86"/>
      <c r="VH185" s="86"/>
      <c r="VI185" s="86"/>
      <c r="VJ185" s="86"/>
      <c r="VK185" s="86"/>
      <c r="VL185" s="86"/>
      <c r="VM185" s="86"/>
      <c r="VN185" s="86"/>
      <c r="VO185" s="86"/>
      <c r="VP185" s="86"/>
      <c r="VQ185" s="86"/>
      <c r="VR185" s="86"/>
      <c r="VS185" s="86"/>
      <c r="VT185" s="86"/>
      <c r="VU185" s="86"/>
      <c r="VV185" s="86"/>
      <c r="VW185" s="86"/>
      <c r="VX185" s="86"/>
      <c r="VY185" s="86"/>
      <c r="VZ185" s="86"/>
      <c r="WA185" s="86"/>
      <c r="WB185" s="86"/>
      <c r="WC185" s="86"/>
      <c r="WD185" s="86"/>
      <c r="WE185" s="86"/>
      <c r="WF185" s="86"/>
      <c r="WG185" s="8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row>
    <row r="186" spans="2:909" x14ac:dyDescent="0.25">
      <c r="B186" s="110"/>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93"/>
      <c r="AA186" s="93"/>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c r="HY186" s="59"/>
      <c r="HZ186" s="59"/>
      <c r="IA186" s="59"/>
      <c r="IB186" s="59"/>
      <c r="IC186" s="59"/>
      <c r="ID186" s="59"/>
      <c r="IE186" s="59"/>
      <c r="IF186" s="59"/>
      <c r="IG186" s="59"/>
      <c r="IH186" s="59"/>
      <c r="II186" s="59"/>
      <c r="IJ186" s="59"/>
      <c r="IK186" s="59"/>
      <c r="IL186" s="59"/>
      <c r="IM186" s="59"/>
      <c r="IN186" s="59"/>
      <c r="IO186" s="59"/>
      <c r="IP186" s="59"/>
      <c r="IQ186" s="59"/>
      <c r="IR186" s="59"/>
      <c r="IS186" s="59"/>
      <c r="IT186" s="59"/>
      <c r="IU186" s="59"/>
      <c r="IV186" s="59"/>
      <c r="IW186" s="59"/>
      <c r="IX186" s="59"/>
      <c r="IY186" s="59"/>
      <c r="IZ186" s="59"/>
      <c r="JA186" s="59"/>
      <c r="JB186" s="59"/>
      <c r="JC186" s="59"/>
      <c r="JD186" s="59"/>
      <c r="JE186" s="59"/>
      <c r="JF186" s="59"/>
      <c r="JG186" s="59"/>
      <c r="JH186" s="59"/>
      <c r="JI186" s="59"/>
      <c r="JJ186" s="59"/>
      <c r="JK186" s="59"/>
      <c r="JL186" s="59"/>
      <c r="JM186" s="59"/>
      <c r="JN186" s="59"/>
      <c r="JO186" s="59"/>
      <c r="JP186" s="59"/>
      <c r="JQ186" s="59"/>
      <c r="JR186" s="59"/>
      <c r="JS186" s="59"/>
      <c r="JT186" s="59"/>
      <c r="JU186" s="59"/>
      <c r="JV186" s="59"/>
      <c r="JW186" s="59"/>
      <c r="JX186" s="59"/>
      <c r="JY186" s="59"/>
      <c r="JZ186" s="59"/>
      <c r="KA186" s="59"/>
      <c r="KB186" s="59"/>
      <c r="KC186" s="59"/>
      <c r="KD186" s="59"/>
      <c r="KE186" s="59"/>
      <c r="KF186" s="59"/>
      <c r="KG186" s="59"/>
      <c r="KH186" s="59"/>
      <c r="KI186" s="59"/>
      <c r="KJ186" s="59"/>
      <c r="KK186" s="59"/>
      <c r="KL186" s="59"/>
      <c r="KM186" s="59"/>
      <c r="KN186" s="59"/>
      <c r="KO186" s="59"/>
      <c r="KP186" s="59"/>
      <c r="KQ186" s="59"/>
      <c r="KR186" s="59"/>
      <c r="KS186" s="59"/>
      <c r="KT186" s="59"/>
      <c r="KU186" s="59"/>
      <c r="KV186" s="59"/>
      <c r="KW186" s="59"/>
      <c r="KX186" s="59"/>
      <c r="KY186" s="59"/>
      <c r="KZ186" s="59"/>
      <c r="LA186" s="59"/>
      <c r="LB186" s="59"/>
      <c r="LC186" s="59"/>
      <c r="LD186" s="59"/>
      <c r="LE186" s="59"/>
      <c r="LF186" s="59"/>
      <c r="LG186" s="59"/>
      <c r="LH186" s="59"/>
      <c r="LI186" s="59"/>
      <c r="LJ186" s="59"/>
      <c r="LK186" s="59"/>
      <c r="LL186" s="59"/>
      <c r="LM186" s="59"/>
      <c r="LN186" s="59"/>
      <c r="LO186" s="59"/>
      <c r="LP186" s="59"/>
      <c r="LQ186" s="59"/>
      <c r="LR186" s="59"/>
      <c r="LS186" s="59"/>
      <c r="LT186" s="59"/>
      <c r="LU186" s="59"/>
      <c r="LV186" s="59"/>
      <c r="LW186" s="59"/>
      <c r="LX186" s="59"/>
      <c r="LY186" s="59"/>
      <c r="LZ186" s="59"/>
      <c r="MA186" s="59"/>
      <c r="MB186" s="59"/>
      <c r="MC186" s="59"/>
      <c r="MD186" s="59"/>
      <c r="ME186" s="59"/>
      <c r="MF186" s="59"/>
      <c r="MG186" s="59"/>
      <c r="MH186" s="59"/>
      <c r="MI186" s="59"/>
      <c r="MJ186" s="59"/>
      <c r="MK186" s="59"/>
      <c r="ML186" s="59"/>
      <c r="MM186" s="59"/>
      <c r="MN186" s="59"/>
      <c r="MO186" s="59"/>
      <c r="MP186" s="59"/>
      <c r="MQ186" s="59"/>
      <c r="MR186" s="59"/>
      <c r="MS186" s="59"/>
      <c r="MT186" s="59"/>
      <c r="MU186" s="59"/>
      <c r="MV186" s="59"/>
      <c r="MW186" s="59"/>
      <c r="MX186" s="59"/>
      <c r="MY186" s="59"/>
      <c r="MZ186" s="59"/>
      <c r="NA186" s="59"/>
      <c r="NB186" s="59"/>
      <c r="NC186" s="59"/>
      <c r="ND186" s="59"/>
      <c r="NE186" s="59"/>
      <c r="NF186" s="59"/>
      <c r="NG186" s="59"/>
      <c r="NH186" s="59"/>
      <c r="NI186" s="59"/>
      <c r="NJ186" s="59"/>
      <c r="NK186" s="59"/>
      <c r="NL186" s="59"/>
      <c r="NM186" s="59"/>
      <c r="NN186" s="59"/>
      <c r="NO186" s="59"/>
      <c r="NP186" s="59"/>
      <c r="NQ186" s="59"/>
      <c r="NR186" s="59"/>
      <c r="NS186" s="59"/>
      <c r="NT186" s="59"/>
      <c r="NU186" s="59"/>
      <c r="NV186" s="59"/>
      <c r="NW186" s="59"/>
      <c r="NX186" s="59"/>
      <c r="NY186" s="59"/>
      <c r="NZ186" s="59"/>
      <c r="OA186" s="59"/>
      <c r="OB186" s="59"/>
      <c r="OC186" s="59"/>
      <c r="OD186" s="59"/>
      <c r="OE186" s="59"/>
      <c r="OF186" s="59"/>
      <c r="OG186" s="59"/>
      <c r="OH186" s="59"/>
      <c r="OI186" s="59"/>
      <c r="OJ186" s="59"/>
      <c r="OK186" s="59"/>
      <c r="OL186" s="59"/>
      <c r="OM186" s="59"/>
      <c r="ON186" s="59"/>
      <c r="OO186" s="59"/>
      <c r="OP186" s="59"/>
      <c r="OQ186" s="59"/>
      <c r="OR186" s="59"/>
      <c r="OS186" s="59"/>
      <c r="OT186" s="59"/>
      <c r="OU186" s="59"/>
      <c r="OV186" s="59"/>
      <c r="OW186" s="59"/>
      <c r="OX186" s="59"/>
      <c r="OY186" s="59"/>
      <c r="OZ186" s="59"/>
      <c r="PA186" s="59"/>
      <c r="PB186" s="59"/>
      <c r="PC186" s="59"/>
      <c r="PD186" s="59"/>
      <c r="PE186" s="59"/>
      <c r="PF186" s="59"/>
      <c r="PG186" s="59"/>
      <c r="PH186" s="59"/>
      <c r="PI186" s="59"/>
      <c r="PJ186" s="59"/>
      <c r="PK186" s="59"/>
      <c r="PL186" s="59"/>
      <c r="PM186" s="59"/>
      <c r="PN186" s="59"/>
      <c r="PO186" s="59"/>
      <c r="PP186" s="59"/>
      <c r="PQ186" s="59"/>
      <c r="PR186" s="59"/>
      <c r="PS186" s="59"/>
      <c r="PT186" s="59"/>
      <c r="PU186" s="59"/>
      <c r="PV186" s="59"/>
      <c r="PW186" s="59"/>
      <c r="PX186" s="59"/>
      <c r="PY186" s="59"/>
      <c r="PZ186" s="59"/>
      <c r="QA186" s="59"/>
      <c r="QB186" s="59"/>
      <c r="QC186" s="59"/>
      <c r="QD186" s="59"/>
      <c r="QE186" s="59"/>
      <c r="QF186" s="59"/>
      <c r="QG186" s="59"/>
      <c r="QH186" s="59"/>
      <c r="QI186" s="59"/>
      <c r="QJ186" s="59"/>
      <c r="QK186" s="59"/>
      <c r="QL186" s="59"/>
      <c r="QM186" s="59"/>
      <c r="QN186" s="59"/>
      <c r="QO186" s="59"/>
      <c r="QP186" s="59"/>
      <c r="QQ186" s="59"/>
      <c r="QR186" s="59"/>
      <c r="QS186" s="59"/>
      <c r="QT186" s="59"/>
      <c r="QU186" s="59"/>
      <c r="QV186" s="59"/>
      <c r="QW186" s="59"/>
      <c r="QX186" s="59"/>
      <c r="QY186" s="59"/>
      <c r="QZ186" s="59"/>
      <c r="RA186" s="59"/>
      <c r="RB186" s="107"/>
      <c r="RC186" s="107"/>
      <c r="RD186" s="59"/>
      <c r="RE186" s="59"/>
      <c r="RF186" s="59"/>
      <c r="RG186" s="59"/>
      <c r="RH186" s="59"/>
      <c r="RI186" s="59"/>
      <c r="RJ186" s="59"/>
      <c r="RK186" s="59"/>
      <c r="RL186" s="59"/>
      <c r="RM186" s="59"/>
      <c r="RN186" s="59"/>
      <c r="RO186" s="59"/>
      <c r="RP186" s="59"/>
      <c r="RQ186" s="59"/>
      <c r="RR186" s="59"/>
      <c r="RS186" s="59"/>
      <c r="RT186" s="59"/>
      <c r="RU186" s="59"/>
      <c r="RV186" s="59"/>
      <c r="RW186" s="59"/>
      <c r="RX186" s="59"/>
      <c r="RY186" s="59"/>
      <c r="RZ186" s="59"/>
      <c r="SA186" s="59"/>
      <c r="SB186" s="59"/>
      <c r="SC186" s="59"/>
      <c r="SD186" s="59"/>
      <c r="SE186" s="59"/>
      <c r="SF186" s="59"/>
      <c r="SG186" s="59"/>
      <c r="SH186" s="59"/>
      <c r="SI186" s="59"/>
      <c r="SJ186" s="59"/>
      <c r="SK186" s="59"/>
      <c r="SL186" s="59"/>
      <c r="SM186" s="59"/>
      <c r="SN186" s="59"/>
      <c r="SO186" s="59"/>
      <c r="SP186" s="59"/>
      <c r="SQ186" s="59"/>
      <c r="SR186" s="59"/>
      <c r="SS186" s="59"/>
      <c r="ST186" s="59"/>
      <c r="SU186" s="59"/>
      <c r="SV186" s="59"/>
      <c r="SW186" s="59"/>
      <c r="SX186" s="59"/>
      <c r="SY186" s="59"/>
      <c r="SZ186" s="59"/>
      <c r="TA186" s="59"/>
      <c r="TB186" s="59"/>
      <c r="TC186" s="59"/>
      <c r="TD186" s="59"/>
      <c r="TE186" s="59"/>
      <c r="TF186" s="59"/>
      <c r="TG186" s="59"/>
      <c r="TH186" s="59"/>
      <c r="TI186" s="59"/>
      <c r="TJ186" s="59"/>
      <c r="TK186" s="59"/>
      <c r="TL186" s="59"/>
      <c r="TM186" s="59"/>
      <c r="TN186" s="59"/>
      <c r="TO186" s="59"/>
      <c r="TP186" s="59"/>
      <c r="TQ186" s="59"/>
      <c r="TR186" s="59"/>
      <c r="TS186" s="59"/>
      <c r="TT186" s="59"/>
      <c r="TU186" s="59"/>
      <c r="TV186" s="59"/>
      <c r="TW186" s="59"/>
      <c r="TX186" s="59"/>
      <c r="TY186" s="59"/>
      <c r="TZ186" s="59"/>
      <c r="UA186" s="59"/>
      <c r="UB186" s="59"/>
      <c r="UC186" s="59"/>
      <c r="UD186" s="59"/>
      <c r="UE186" s="59"/>
      <c r="UF186" s="59"/>
      <c r="UG186" s="59"/>
      <c r="UH186" s="59"/>
      <c r="UI186" s="59"/>
      <c r="UJ186" s="59"/>
      <c r="UK186" s="59"/>
      <c r="UL186" s="59"/>
      <c r="UM186" s="86"/>
      <c r="UN186" s="86"/>
      <c r="UO186" s="86"/>
      <c r="UP186" s="86"/>
      <c r="UQ186" s="86"/>
      <c r="UR186" s="86"/>
      <c r="US186" s="86"/>
      <c r="UT186" s="86"/>
      <c r="UU186" s="86"/>
      <c r="UV186" s="86"/>
      <c r="UW186" s="86"/>
      <c r="UX186" s="86"/>
      <c r="UY186" s="86"/>
      <c r="UZ186" s="86"/>
      <c r="VA186" s="86"/>
      <c r="VB186" s="86"/>
      <c r="VC186" s="86"/>
      <c r="VD186" s="86"/>
      <c r="VE186" s="86"/>
      <c r="VF186" s="86"/>
      <c r="VG186" s="86"/>
      <c r="VH186" s="86"/>
      <c r="VI186" s="86"/>
      <c r="VJ186" s="86"/>
      <c r="VK186" s="86"/>
      <c r="VL186" s="86"/>
      <c r="VM186" s="86"/>
      <c r="VN186" s="86"/>
      <c r="VO186" s="86"/>
      <c r="VP186" s="86"/>
      <c r="VQ186" s="86"/>
      <c r="VR186" s="86"/>
      <c r="VS186" s="86"/>
      <c r="VT186" s="86"/>
      <c r="VU186" s="86"/>
      <c r="VV186" s="86"/>
      <c r="VW186" s="86"/>
      <c r="VX186" s="86"/>
      <c r="VY186" s="86"/>
      <c r="VZ186" s="86"/>
      <c r="WA186" s="86"/>
      <c r="WB186" s="86"/>
      <c r="WC186" s="86"/>
      <c r="WD186" s="86"/>
      <c r="WE186" s="86"/>
      <c r="WF186" s="86"/>
      <c r="WG186" s="8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row>
    <row r="187" spans="2:909" x14ac:dyDescent="0.25">
      <c r="B187" s="110"/>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93"/>
      <c r="AA187" s="93"/>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c r="HY187" s="59"/>
      <c r="HZ187" s="59"/>
      <c r="IA187" s="59"/>
      <c r="IB187" s="59"/>
      <c r="IC187" s="59"/>
      <c r="ID187" s="59"/>
      <c r="IE187" s="59"/>
      <c r="IF187" s="59"/>
      <c r="IG187" s="59"/>
      <c r="IH187" s="59"/>
      <c r="II187" s="59"/>
      <c r="IJ187" s="59"/>
      <c r="IK187" s="59"/>
      <c r="IL187" s="59"/>
      <c r="IM187" s="59"/>
      <c r="IN187" s="59"/>
      <c r="IO187" s="59"/>
      <c r="IP187" s="59"/>
      <c r="IQ187" s="59"/>
      <c r="IR187" s="59"/>
      <c r="IS187" s="59"/>
      <c r="IT187" s="59"/>
      <c r="IU187" s="59"/>
      <c r="IV187" s="59"/>
      <c r="IW187" s="59"/>
      <c r="IX187" s="59"/>
      <c r="IY187" s="59"/>
      <c r="IZ187" s="59"/>
      <c r="JA187" s="59"/>
      <c r="JB187" s="59"/>
      <c r="JC187" s="59"/>
      <c r="JD187" s="59"/>
      <c r="JE187" s="59"/>
      <c r="JF187" s="59"/>
      <c r="JG187" s="59"/>
      <c r="JH187" s="59"/>
      <c r="JI187" s="59"/>
      <c r="JJ187" s="59"/>
      <c r="JK187" s="59"/>
      <c r="JL187" s="59"/>
      <c r="JM187" s="59"/>
      <c r="JN187" s="59"/>
      <c r="JO187" s="59"/>
      <c r="JP187" s="59"/>
      <c r="JQ187" s="59"/>
      <c r="JR187" s="59"/>
      <c r="JS187" s="59"/>
      <c r="JT187" s="59"/>
      <c r="JU187" s="59"/>
      <c r="JV187" s="59"/>
      <c r="JW187" s="59"/>
      <c r="JX187" s="59"/>
      <c r="JY187" s="59"/>
      <c r="JZ187" s="59"/>
      <c r="KA187" s="59"/>
      <c r="KB187" s="59"/>
      <c r="KC187" s="59"/>
      <c r="KD187" s="59"/>
      <c r="KE187" s="59"/>
      <c r="KF187" s="59"/>
      <c r="KG187" s="59"/>
      <c r="KH187" s="59"/>
      <c r="KI187" s="59"/>
      <c r="KJ187" s="59"/>
      <c r="KK187" s="59"/>
      <c r="KL187" s="59"/>
      <c r="KM187" s="59"/>
      <c r="KN187" s="59"/>
      <c r="KO187" s="59"/>
      <c r="KP187" s="59"/>
      <c r="KQ187" s="59"/>
      <c r="KR187" s="59"/>
      <c r="KS187" s="59"/>
      <c r="KT187" s="59"/>
      <c r="KU187" s="59"/>
      <c r="KV187" s="59"/>
      <c r="KW187" s="59"/>
      <c r="KX187" s="59"/>
      <c r="KY187" s="59"/>
      <c r="KZ187" s="59"/>
      <c r="LA187" s="59"/>
      <c r="LB187" s="59"/>
      <c r="LC187" s="59"/>
      <c r="LD187" s="59"/>
      <c r="LE187" s="59"/>
      <c r="LF187" s="59"/>
      <c r="LG187" s="59"/>
      <c r="LH187" s="59"/>
      <c r="LI187" s="59"/>
      <c r="LJ187" s="59"/>
      <c r="LK187" s="59"/>
      <c r="LL187" s="59"/>
      <c r="LM187" s="59"/>
      <c r="LN187" s="59"/>
      <c r="LO187" s="59"/>
      <c r="LP187" s="59"/>
      <c r="LQ187" s="59"/>
      <c r="LR187" s="59"/>
      <c r="LS187" s="59"/>
      <c r="LT187" s="59"/>
      <c r="LU187" s="59"/>
      <c r="LV187" s="59"/>
      <c r="LW187" s="59"/>
      <c r="LX187" s="59"/>
      <c r="LY187" s="59"/>
      <c r="LZ187" s="59"/>
      <c r="MA187" s="59"/>
      <c r="MB187" s="59"/>
      <c r="MC187" s="59"/>
      <c r="MD187" s="59"/>
      <c r="ME187" s="59"/>
      <c r="MF187" s="59"/>
      <c r="MG187" s="59"/>
      <c r="MH187" s="59"/>
      <c r="MI187" s="59"/>
      <c r="MJ187" s="59"/>
      <c r="MK187" s="59"/>
      <c r="ML187" s="59"/>
      <c r="MM187" s="59"/>
      <c r="MN187" s="59"/>
      <c r="MO187" s="59"/>
      <c r="MP187" s="59"/>
      <c r="MQ187" s="59"/>
      <c r="MR187" s="59"/>
      <c r="MS187" s="59"/>
      <c r="MT187" s="59"/>
      <c r="MU187" s="59"/>
      <c r="MV187" s="59"/>
      <c r="MW187" s="59"/>
      <c r="MX187" s="59"/>
      <c r="MY187" s="59"/>
      <c r="MZ187" s="59"/>
      <c r="NA187" s="59"/>
      <c r="NB187" s="59"/>
      <c r="NC187" s="59"/>
      <c r="ND187" s="59"/>
      <c r="NE187" s="59"/>
      <c r="NF187" s="59"/>
      <c r="NG187" s="59"/>
      <c r="NH187" s="59"/>
      <c r="NI187" s="59"/>
      <c r="NJ187" s="59"/>
      <c r="NK187" s="59"/>
      <c r="NL187" s="59"/>
      <c r="NM187" s="59"/>
      <c r="NN187" s="59"/>
      <c r="NO187" s="59"/>
      <c r="NP187" s="59"/>
      <c r="NQ187" s="59"/>
      <c r="NR187" s="59"/>
      <c r="NS187" s="59"/>
      <c r="NT187" s="59"/>
      <c r="NU187" s="59"/>
      <c r="NV187" s="59"/>
      <c r="NW187" s="59"/>
      <c r="NX187" s="59"/>
      <c r="NY187" s="59"/>
      <c r="NZ187" s="59"/>
      <c r="OA187" s="59"/>
      <c r="OB187" s="59"/>
      <c r="OC187" s="59"/>
      <c r="OD187" s="59"/>
      <c r="OE187" s="59"/>
      <c r="OF187" s="59"/>
      <c r="OG187" s="59"/>
      <c r="OH187" s="59"/>
      <c r="OI187" s="59"/>
      <c r="OJ187" s="59"/>
      <c r="OK187" s="59"/>
      <c r="OL187" s="59"/>
      <c r="OM187" s="59"/>
      <c r="ON187" s="59"/>
      <c r="OO187" s="59"/>
      <c r="OP187" s="59"/>
      <c r="OQ187" s="59"/>
      <c r="OR187" s="59"/>
      <c r="OS187" s="59"/>
      <c r="OT187" s="59"/>
      <c r="OU187" s="59"/>
      <c r="OV187" s="59"/>
      <c r="OW187" s="59"/>
      <c r="OX187" s="59"/>
      <c r="OY187" s="59"/>
      <c r="OZ187" s="59"/>
      <c r="PA187" s="59"/>
      <c r="PB187" s="59"/>
      <c r="PC187" s="59"/>
      <c r="PD187" s="59"/>
      <c r="PE187" s="59"/>
      <c r="PF187" s="59"/>
      <c r="PG187" s="59"/>
      <c r="PH187" s="59"/>
      <c r="PI187" s="59"/>
      <c r="PJ187" s="59"/>
      <c r="PK187" s="59"/>
      <c r="PL187" s="59"/>
      <c r="PM187" s="59"/>
      <c r="PN187" s="59"/>
      <c r="PO187" s="59"/>
      <c r="PP187" s="59"/>
      <c r="PQ187" s="59"/>
      <c r="PR187" s="59"/>
      <c r="PS187" s="59"/>
      <c r="PT187" s="59"/>
      <c r="PU187" s="59"/>
      <c r="PV187" s="59"/>
      <c r="PW187" s="59"/>
      <c r="PX187" s="59"/>
      <c r="PY187" s="59"/>
      <c r="PZ187" s="59"/>
      <c r="QA187" s="59"/>
      <c r="QB187" s="59"/>
      <c r="QC187" s="59"/>
      <c r="QD187" s="59"/>
      <c r="QE187" s="59"/>
      <c r="QF187" s="59"/>
      <c r="QG187" s="59"/>
      <c r="QH187" s="59"/>
      <c r="QI187" s="59"/>
      <c r="QJ187" s="59"/>
      <c r="QK187" s="59"/>
      <c r="QL187" s="59"/>
      <c r="QM187" s="59"/>
      <c r="QN187" s="59"/>
      <c r="QO187" s="59"/>
      <c r="QP187" s="59"/>
      <c r="QQ187" s="59"/>
      <c r="QR187" s="59"/>
      <c r="QS187" s="59"/>
      <c r="QT187" s="59"/>
      <c r="QU187" s="59"/>
      <c r="QV187" s="59"/>
      <c r="QW187" s="59"/>
      <c r="QX187" s="59"/>
      <c r="QY187" s="59"/>
      <c r="QZ187" s="59"/>
      <c r="RA187" s="59"/>
      <c r="RB187" s="107"/>
      <c r="RC187" s="107"/>
      <c r="RD187" s="59"/>
      <c r="RE187" s="59"/>
      <c r="RF187" s="59"/>
      <c r="RG187" s="59"/>
      <c r="RH187" s="59"/>
      <c r="RI187" s="59"/>
      <c r="RJ187" s="59"/>
      <c r="RK187" s="59"/>
      <c r="RL187" s="59"/>
      <c r="RM187" s="59"/>
      <c r="RN187" s="59"/>
      <c r="RO187" s="59"/>
      <c r="RP187" s="59"/>
      <c r="RQ187" s="59"/>
      <c r="RR187" s="59"/>
      <c r="RS187" s="59"/>
      <c r="RT187" s="59"/>
      <c r="RU187" s="59"/>
      <c r="RV187" s="59"/>
      <c r="RW187" s="59"/>
      <c r="RX187" s="59"/>
      <c r="RY187" s="59"/>
      <c r="RZ187" s="59"/>
      <c r="SA187" s="59"/>
      <c r="SB187" s="59"/>
      <c r="SC187" s="59"/>
      <c r="SD187" s="59"/>
      <c r="SE187" s="59"/>
      <c r="SF187" s="59"/>
      <c r="SG187" s="59"/>
      <c r="SH187" s="59"/>
      <c r="SI187" s="59"/>
      <c r="SJ187" s="59"/>
      <c r="SK187" s="59"/>
      <c r="SL187" s="59"/>
      <c r="SM187" s="59"/>
      <c r="SN187" s="59"/>
      <c r="SO187" s="59"/>
      <c r="SP187" s="59"/>
      <c r="SQ187" s="59"/>
      <c r="SR187" s="59"/>
      <c r="SS187" s="59"/>
      <c r="ST187" s="59"/>
      <c r="SU187" s="59"/>
      <c r="SV187" s="59"/>
      <c r="SW187" s="59"/>
      <c r="SX187" s="59"/>
      <c r="SY187" s="59"/>
      <c r="SZ187" s="59"/>
      <c r="TA187" s="59"/>
      <c r="TB187" s="59"/>
      <c r="TC187" s="59"/>
      <c r="TD187" s="59"/>
      <c r="TE187" s="59"/>
      <c r="TF187" s="59"/>
      <c r="TG187" s="59"/>
      <c r="TH187" s="59"/>
      <c r="TI187" s="59"/>
      <c r="TJ187" s="59"/>
      <c r="TK187" s="59"/>
      <c r="TL187" s="59"/>
      <c r="TM187" s="59"/>
      <c r="TN187" s="59"/>
      <c r="TO187" s="59"/>
      <c r="TP187" s="59"/>
      <c r="TQ187" s="59"/>
      <c r="TR187" s="59"/>
      <c r="TS187" s="59"/>
      <c r="TT187" s="59"/>
      <c r="TU187" s="59"/>
      <c r="TV187" s="59"/>
      <c r="TW187" s="59"/>
      <c r="TX187" s="59"/>
      <c r="TY187" s="59"/>
      <c r="TZ187" s="59"/>
      <c r="UA187" s="59"/>
      <c r="UB187" s="59"/>
      <c r="UC187" s="59"/>
      <c r="UD187" s="59"/>
      <c r="UE187" s="59"/>
      <c r="UF187" s="59"/>
      <c r="UG187" s="59"/>
      <c r="UH187" s="59"/>
      <c r="UI187" s="59"/>
      <c r="UJ187" s="59"/>
      <c r="UK187" s="59"/>
      <c r="UL187" s="59"/>
      <c r="UM187" s="86"/>
      <c r="UN187" s="86"/>
      <c r="UO187" s="86"/>
      <c r="UP187" s="86"/>
      <c r="UQ187" s="86"/>
      <c r="UR187" s="86"/>
      <c r="US187" s="86"/>
      <c r="UT187" s="86"/>
      <c r="UU187" s="86"/>
      <c r="UV187" s="86"/>
      <c r="UW187" s="86"/>
      <c r="UX187" s="86"/>
      <c r="UY187" s="86"/>
      <c r="UZ187" s="86"/>
      <c r="VA187" s="86"/>
      <c r="VB187" s="86"/>
      <c r="VC187" s="86"/>
      <c r="VD187" s="86"/>
      <c r="VE187" s="86"/>
      <c r="VF187" s="86"/>
      <c r="VG187" s="86"/>
      <c r="VH187" s="86"/>
      <c r="VI187" s="86"/>
      <c r="VJ187" s="86"/>
      <c r="VK187" s="86"/>
      <c r="VL187" s="86"/>
      <c r="VM187" s="86"/>
      <c r="VN187" s="86"/>
      <c r="VO187" s="86"/>
      <c r="VP187" s="86"/>
      <c r="VQ187" s="86"/>
      <c r="VR187" s="86"/>
      <c r="VS187" s="86"/>
      <c r="VT187" s="86"/>
      <c r="VU187" s="86"/>
      <c r="VV187" s="86"/>
      <c r="VW187" s="86"/>
      <c r="VX187" s="86"/>
      <c r="VY187" s="86"/>
      <c r="VZ187" s="86"/>
      <c r="WA187" s="86"/>
      <c r="WB187" s="86"/>
      <c r="WC187" s="86"/>
      <c r="WD187" s="86"/>
      <c r="WE187" s="86"/>
      <c r="WF187" s="86"/>
      <c r="WG187" s="8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row>
    <row r="188" spans="2:909" x14ac:dyDescent="0.25">
      <c r="B188" s="110"/>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93"/>
      <c r="AA188" s="93"/>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c r="HY188" s="59"/>
      <c r="HZ188" s="59"/>
      <c r="IA188" s="59"/>
      <c r="IB188" s="59"/>
      <c r="IC188" s="59"/>
      <c r="ID188" s="59"/>
      <c r="IE188" s="59"/>
      <c r="IF188" s="59"/>
      <c r="IG188" s="59"/>
      <c r="IH188" s="59"/>
      <c r="II188" s="59"/>
      <c r="IJ188" s="59"/>
      <c r="IK188" s="59"/>
      <c r="IL188" s="59"/>
      <c r="IM188" s="59"/>
      <c r="IN188" s="59"/>
      <c r="IO188" s="59"/>
      <c r="IP188" s="59"/>
      <c r="IQ188" s="59"/>
      <c r="IR188" s="59"/>
      <c r="IS188" s="59"/>
      <c r="IT188" s="59"/>
      <c r="IU188" s="59"/>
      <c r="IV188" s="59"/>
      <c r="IW188" s="59"/>
      <c r="IX188" s="59"/>
      <c r="IY188" s="59"/>
      <c r="IZ188" s="59"/>
      <c r="JA188" s="59"/>
      <c r="JB188" s="59"/>
      <c r="JC188" s="59"/>
      <c r="JD188" s="59"/>
      <c r="JE188" s="59"/>
      <c r="JF188" s="59"/>
      <c r="JG188" s="59"/>
      <c r="JH188" s="59"/>
      <c r="JI188" s="59"/>
      <c r="JJ188" s="59"/>
      <c r="JK188" s="59"/>
      <c r="JL188" s="59"/>
      <c r="JM188" s="59"/>
      <c r="JN188" s="59"/>
      <c r="JO188" s="59"/>
      <c r="JP188" s="59"/>
      <c r="JQ188" s="59"/>
      <c r="JR188" s="59"/>
      <c r="JS188" s="59"/>
      <c r="JT188" s="59"/>
      <c r="JU188" s="59"/>
      <c r="JV188" s="59"/>
      <c r="JW188" s="59"/>
      <c r="JX188" s="59"/>
      <c r="JY188" s="59"/>
      <c r="JZ188" s="59"/>
      <c r="KA188" s="59"/>
      <c r="KB188" s="59"/>
      <c r="KC188" s="59"/>
      <c r="KD188" s="59"/>
      <c r="KE188" s="59"/>
      <c r="KF188" s="59"/>
      <c r="KG188" s="59"/>
      <c r="KH188" s="59"/>
      <c r="KI188" s="59"/>
      <c r="KJ188" s="59"/>
      <c r="KK188" s="59"/>
      <c r="KL188" s="59"/>
      <c r="KM188" s="59"/>
      <c r="KN188" s="59"/>
      <c r="KO188" s="59"/>
      <c r="KP188" s="59"/>
      <c r="KQ188" s="59"/>
      <c r="KR188" s="59"/>
      <c r="KS188" s="59"/>
      <c r="KT188" s="59"/>
      <c r="KU188" s="59"/>
      <c r="KV188" s="59"/>
      <c r="KW188" s="59"/>
      <c r="KX188" s="59"/>
      <c r="KY188" s="59"/>
      <c r="KZ188" s="59"/>
      <c r="LA188" s="59"/>
      <c r="LB188" s="59"/>
      <c r="LC188" s="59"/>
      <c r="LD188" s="59"/>
      <c r="LE188" s="59"/>
      <c r="LF188" s="59"/>
      <c r="LG188" s="59"/>
      <c r="LH188" s="59"/>
      <c r="LI188" s="59"/>
      <c r="LJ188" s="59"/>
      <c r="LK188" s="59"/>
      <c r="LL188" s="59"/>
      <c r="LM188" s="59"/>
      <c r="LN188" s="59"/>
      <c r="LO188" s="59"/>
      <c r="LP188" s="59"/>
      <c r="LQ188" s="59"/>
      <c r="LR188" s="59"/>
      <c r="LS188" s="59"/>
      <c r="LT188" s="59"/>
      <c r="LU188" s="59"/>
      <c r="LV188" s="59"/>
      <c r="LW188" s="59"/>
      <c r="LX188" s="59"/>
      <c r="LY188" s="59"/>
      <c r="LZ188" s="59"/>
      <c r="MA188" s="59"/>
      <c r="MB188" s="59"/>
      <c r="MC188" s="59"/>
      <c r="MD188" s="59"/>
      <c r="ME188" s="59"/>
      <c r="MF188" s="59"/>
      <c r="MG188" s="59"/>
      <c r="MH188" s="59"/>
      <c r="MI188" s="59"/>
      <c r="MJ188" s="59"/>
      <c r="MK188" s="59"/>
      <c r="ML188" s="59"/>
      <c r="MM188" s="59"/>
      <c r="MN188" s="59"/>
      <c r="MO188" s="59"/>
      <c r="MP188" s="59"/>
      <c r="MQ188" s="59"/>
      <c r="MR188" s="59"/>
      <c r="MS188" s="59"/>
      <c r="MT188" s="59"/>
      <c r="MU188" s="59"/>
      <c r="MV188" s="59"/>
      <c r="MW188" s="59"/>
      <c r="MX188" s="59"/>
      <c r="MY188" s="59"/>
      <c r="MZ188" s="59"/>
      <c r="NA188" s="59"/>
      <c r="NB188" s="59"/>
      <c r="NC188" s="59"/>
      <c r="ND188" s="59"/>
      <c r="NE188" s="59"/>
      <c r="NF188" s="59"/>
      <c r="NG188" s="59"/>
      <c r="NH188" s="59"/>
      <c r="NI188" s="59"/>
      <c r="NJ188" s="59"/>
      <c r="NK188" s="59"/>
      <c r="NL188" s="59"/>
      <c r="NM188" s="59"/>
      <c r="NN188" s="59"/>
      <c r="NO188" s="59"/>
      <c r="NP188" s="59"/>
      <c r="NQ188" s="59"/>
      <c r="NR188" s="59"/>
      <c r="NS188" s="59"/>
      <c r="NT188" s="59"/>
      <c r="NU188" s="59"/>
      <c r="NV188" s="59"/>
      <c r="NW188" s="59"/>
      <c r="NX188" s="59"/>
      <c r="NY188" s="59"/>
      <c r="NZ188" s="59"/>
      <c r="OA188" s="59"/>
      <c r="OB188" s="59"/>
      <c r="OC188" s="59"/>
      <c r="OD188" s="59"/>
      <c r="OE188" s="59"/>
      <c r="OF188" s="59"/>
      <c r="OG188" s="59"/>
      <c r="OH188" s="59"/>
      <c r="OI188" s="59"/>
      <c r="OJ188" s="59"/>
      <c r="OK188" s="59"/>
      <c r="OL188" s="59"/>
      <c r="OM188" s="59"/>
      <c r="ON188" s="59"/>
      <c r="OO188" s="59"/>
      <c r="OP188" s="59"/>
      <c r="OQ188" s="59"/>
      <c r="OR188" s="59"/>
      <c r="OS188" s="59"/>
      <c r="OT188" s="59"/>
      <c r="OU188" s="59"/>
      <c r="OV188" s="59"/>
      <c r="OW188" s="59"/>
      <c r="OX188" s="59"/>
      <c r="OY188" s="59"/>
      <c r="OZ188" s="59"/>
      <c r="PA188" s="59"/>
      <c r="PB188" s="59"/>
      <c r="PC188" s="59"/>
      <c r="PD188" s="59"/>
      <c r="PE188" s="59"/>
      <c r="PF188" s="59"/>
      <c r="PG188" s="59"/>
      <c r="PH188" s="59"/>
      <c r="PI188" s="59"/>
      <c r="PJ188" s="59"/>
      <c r="PK188" s="59"/>
      <c r="PL188" s="59"/>
      <c r="PM188" s="59"/>
      <c r="PN188" s="59"/>
      <c r="PO188" s="59"/>
      <c r="PP188" s="59"/>
      <c r="PQ188" s="59"/>
      <c r="PR188" s="59"/>
      <c r="PS188" s="59"/>
      <c r="PT188" s="59"/>
      <c r="PU188" s="59"/>
      <c r="PV188" s="59"/>
      <c r="PW188" s="59"/>
      <c r="PX188" s="59"/>
      <c r="PY188" s="59"/>
      <c r="PZ188" s="59"/>
      <c r="QA188" s="59"/>
      <c r="QB188" s="59"/>
      <c r="QC188" s="59"/>
      <c r="QD188" s="59"/>
      <c r="QE188" s="59"/>
      <c r="QF188" s="59"/>
      <c r="QG188" s="59"/>
      <c r="QH188" s="59"/>
      <c r="QI188" s="59"/>
      <c r="QJ188" s="59"/>
      <c r="QK188" s="59"/>
      <c r="QL188" s="59"/>
      <c r="QM188" s="59"/>
      <c r="QN188" s="59"/>
      <c r="QO188" s="59"/>
      <c r="QP188" s="59"/>
      <c r="QQ188" s="59"/>
      <c r="QR188" s="59"/>
      <c r="QS188" s="59"/>
      <c r="QT188" s="59"/>
      <c r="QU188" s="59"/>
      <c r="QV188" s="59"/>
      <c r="QW188" s="59"/>
      <c r="QX188" s="59"/>
      <c r="QY188" s="59"/>
      <c r="QZ188" s="59"/>
      <c r="RA188" s="59"/>
      <c r="RB188" s="107"/>
      <c r="RC188" s="107"/>
      <c r="RD188" s="59"/>
      <c r="RE188" s="59"/>
      <c r="RF188" s="59"/>
      <c r="RG188" s="59"/>
      <c r="RH188" s="59"/>
      <c r="RI188" s="59"/>
      <c r="RJ188" s="59"/>
      <c r="RK188" s="59"/>
      <c r="RL188" s="59"/>
      <c r="RM188" s="59"/>
      <c r="RN188" s="59"/>
      <c r="RO188" s="59"/>
      <c r="RP188" s="59"/>
      <c r="RQ188" s="59"/>
      <c r="RR188" s="59"/>
      <c r="RS188" s="59"/>
      <c r="RT188" s="59"/>
      <c r="RU188" s="59"/>
      <c r="RV188" s="59"/>
      <c r="RW188" s="59"/>
      <c r="RX188" s="59"/>
      <c r="RY188" s="59"/>
      <c r="RZ188" s="59"/>
      <c r="SA188" s="59"/>
      <c r="SB188" s="59"/>
      <c r="SC188" s="59"/>
      <c r="SD188" s="59"/>
      <c r="SE188" s="59"/>
      <c r="SF188" s="59"/>
      <c r="SG188" s="59"/>
      <c r="SH188" s="59"/>
      <c r="SI188" s="59"/>
      <c r="SJ188" s="59"/>
      <c r="SK188" s="59"/>
      <c r="SL188" s="59"/>
      <c r="SM188" s="59"/>
      <c r="SN188" s="59"/>
      <c r="SO188" s="59"/>
      <c r="SP188" s="59"/>
      <c r="SQ188" s="59"/>
      <c r="SR188" s="59"/>
      <c r="SS188" s="59"/>
      <c r="ST188" s="59"/>
      <c r="SU188" s="59"/>
      <c r="SV188" s="59"/>
      <c r="SW188" s="59"/>
      <c r="SX188" s="59"/>
      <c r="SY188" s="59"/>
      <c r="SZ188" s="59"/>
      <c r="TA188" s="59"/>
      <c r="TB188" s="59"/>
      <c r="TC188" s="59"/>
      <c r="TD188" s="59"/>
      <c r="TE188" s="59"/>
      <c r="TF188" s="59"/>
      <c r="TG188" s="59"/>
      <c r="TH188" s="59"/>
      <c r="TI188" s="59"/>
      <c r="TJ188" s="59"/>
      <c r="TK188" s="59"/>
      <c r="TL188" s="59"/>
      <c r="TM188" s="59"/>
      <c r="TN188" s="59"/>
      <c r="TO188" s="59"/>
      <c r="TP188" s="59"/>
      <c r="TQ188" s="59"/>
      <c r="TR188" s="59"/>
      <c r="TS188" s="59"/>
      <c r="TT188" s="59"/>
      <c r="TU188" s="59"/>
      <c r="TV188" s="59"/>
      <c r="TW188" s="59"/>
      <c r="TX188" s="59"/>
      <c r="TY188" s="59"/>
      <c r="TZ188" s="59"/>
      <c r="UA188" s="59"/>
      <c r="UB188" s="59"/>
      <c r="UC188" s="59"/>
      <c r="UD188" s="59"/>
      <c r="UE188" s="59"/>
      <c r="UF188" s="59"/>
      <c r="UG188" s="59"/>
      <c r="UH188" s="59"/>
      <c r="UI188" s="59"/>
      <c r="UJ188" s="59"/>
      <c r="UK188" s="59"/>
      <c r="UL188" s="59"/>
      <c r="UM188" s="86"/>
      <c r="UN188" s="86"/>
      <c r="UO188" s="86"/>
      <c r="UP188" s="86"/>
      <c r="UQ188" s="86"/>
      <c r="UR188" s="86"/>
      <c r="US188" s="86"/>
      <c r="UT188" s="86"/>
      <c r="UU188" s="86"/>
      <c r="UV188" s="86"/>
      <c r="UW188" s="86"/>
      <c r="UX188" s="86"/>
      <c r="UY188" s="86"/>
      <c r="UZ188" s="86"/>
      <c r="VA188" s="86"/>
      <c r="VB188" s="86"/>
      <c r="VC188" s="86"/>
      <c r="VD188" s="86"/>
      <c r="VE188" s="86"/>
      <c r="VF188" s="86"/>
      <c r="VG188" s="86"/>
      <c r="VH188" s="86"/>
      <c r="VI188" s="86"/>
      <c r="VJ188" s="86"/>
      <c r="VK188" s="86"/>
      <c r="VL188" s="86"/>
      <c r="VM188" s="86"/>
      <c r="VN188" s="86"/>
      <c r="VO188" s="86"/>
      <c r="VP188" s="86"/>
      <c r="VQ188" s="86"/>
      <c r="VR188" s="86"/>
      <c r="VS188" s="86"/>
      <c r="VT188" s="86"/>
      <c r="VU188" s="86"/>
      <c r="VV188" s="86"/>
      <c r="VW188" s="86"/>
      <c r="VX188" s="86"/>
      <c r="VY188" s="86"/>
      <c r="VZ188" s="86"/>
      <c r="WA188" s="86"/>
      <c r="WB188" s="86"/>
      <c r="WC188" s="86"/>
      <c r="WD188" s="86"/>
      <c r="WE188" s="86"/>
      <c r="WF188" s="86"/>
      <c r="WG188" s="8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row>
    <row r="189" spans="2:909" x14ac:dyDescent="0.25">
      <c r="B189" s="110"/>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93"/>
      <c r="AA189" s="93"/>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c r="HY189" s="59"/>
      <c r="HZ189" s="59"/>
      <c r="IA189" s="59"/>
      <c r="IB189" s="59"/>
      <c r="IC189" s="59"/>
      <c r="ID189" s="59"/>
      <c r="IE189" s="59"/>
      <c r="IF189" s="59"/>
      <c r="IG189" s="59"/>
      <c r="IH189" s="59"/>
      <c r="II189" s="59"/>
      <c r="IJ189" s="59"/>
      <c r="IK189" s="59"/>
      <c r="IL189" s="59"/>
      <c r="IM189" s="59"/>
      <c r="IN189" s="59"/>
      <c r="IO189" s="59"/>
      <c r="IP189" s="59"/>
      <c r="IQ189" s="59"/>
      <c r="IR189" s="59"/>
      <c r="IS189" s="59"/>
      <c r="IT189" s="59"/>
      <c r="IU189" s="59"/>
      <c r="IV189" s="59"/>
      <c r="IW189" s="59"/>
      <c r="IX189" s="59"/>
      <c r="IY189" s="59"/>
      <c r="IZ189" s="59"/>
      <c r="JA189" s="59"/>
      <c r="JB189" s="59"/>
      <c r="JC189" s="59"/>
      <c r="JD189" s="59"/>
      <c r="JE189" s="59"/>
      <c r="JF189" s="59"/>
      <c r="JG189" s="59"/>
      <c r="JH189" s="59"/>
      <c r="JI189" s="59"/>
      <c r="JJ189" s="59"/>
      <c r="JK189" s="59"/>
      <c r="JL189" s="59"/>
      <c r="JM189" s="59"/>
      <c r="JN189" s="59"/>
      <c r="JO189" s="59"/>
      <c r="JP189" s="59"/>
      <c r="JQ189" s="59"/>
      <c r="JR189" s="59"/>
      <c r="JS189" s="59"/>
      <c r="JT189" s="59"/>
      <c r="JU189" s="59"/>
      <c r="JV189" s="59"/>
      <c r="JW189" s="59"/>
      <c r="JX189" s="59"/>
      <c r="JY189" s="59"/>
      <c r="JZ189" s="59"/>
      <c r="KA189" s="59"/>
      <c r="KB189" s="59"/>
      <c r="KC189" s="59"/>
      <c r="KD189" s="59"/>
      <c r="KE189" s="59"/>
      <c r="KF189" s="59"/>
      <c r="KG189" s="59"/>
      <c r="KH189" s="59"/>
      <c r="KI189" s="59"/>
      <c r="KJ189" s="59"/>
      <c r="KK189" s="59"/>
      <c r="KL189" s="59"/>
      <c r="KM189" s="59"/>
      <c r="KN189" s="59"/>
      <c r="KO189" s="59"/>
      <c r="KP189" s="59"/>
      <c r="KQ189" s="59"/>
      <c r="KR189" s="59"/>
      <c r="KS189" s="59"/>
      <c r="KT189" s="59"/>
      <c r="KU189" s="59"/>
      <c r="KV189" s="59"/>
      <c r="KW189" s="59"/>
      <c r="KX189" s="59"/>
      <c r="KY189" s="59"/>
      <c r="KZ189" s="59"/>
      <c r="LA189" s="59"/>
      <c r="LB189" s="59"/>
      <c r="LC189" s="59"/>
      <c r="LD189" s="59"/>
      <c r="LE189" s="59"/>
      <c r="LF189" s="59"/>
      <c r="LG189" s="59"/>
      <c r="LH189" s="59"/>
      <c r="LI189" s="59"/>
      <c r="LJ189" s="59"/>
      <c r="LK189" s="59"/>
      <c r="LL189" s="59"/>
      <c r="LM189" s="59"/>
      <c r="LN189" s="59"/>
      <c r="LO189" s="59"/>
      <c r="LP189" s="59"/>
      <c r="LQ189" s="59"/>
      <c r="LR189" s="59"/>
      <c r="LS189" s="59"/>
      <c r="LT189" s="59"/>
      <c r="LU189" s="59"/>
      <c r="LV189" s="59"/>
      <c r="LW189" s="59"/>
      <c r="LX189" s="59"/>
      <c r="LY189" s="59"/>
      <c r="LZ189" s="59"/>
      <c r="MA189" s="59"/>
      <c r="MB189" s="59"/>
      <c r="MC189" s="59"/>
      <c r="MD189" s="59"/>
      <c r="ME189" s="59"/>
      <c r="MF189" s="59"/>
      <c r="MG189" s="59"/>
      <c r="MH189" s="59"/>
      <c r="MI189" s="59"/>
      <c r="MJ189" s="59"/>
      <c r="MK189" s="59"/>
      <c r="ML189" s="59"/>
      <c r="MM189" s="59"/>
      <c r="MN189" s="59"/>
      <c r="MO189" s="59"/>
      <c r="MP189" s="59"/>
      <c r="MQ189" s="59"/>
      <c r="MR189" s="59"/>
      <c r="MS189" s="59"/>
      <c r="MT189" s="59"/>
      <c r="MU189" s="59"/>
      <c r="MV189" s="59"/>
      <c r="MW189" s="59"/>
      <c r="MX189" s="59"/>
      <c r="MY189" s="59"/>
      <c r="MZ189" s="59"/>
      <c r="NA189" s="59"/>
      <c r="NB189" s="59"/>
      <c r="NC189" s="59"/>
      <c r="ND189" s="59"/>
      <c r="NE189" s="59"/>
      <c r="NF189" s="59"/>
      <c r="NG189" s="59"/>
      <c r="NH189" s="59"/>
      <c r="NI189" s="59"/>
      <c r="NJ189" s="59"/>
      <c r="NK189" s="59"/>
      <c r="NL189" s="59"/>
      <c r="NM189" s="59"/>
      <c r="NN189" s="59"/>
      <c r="NO189" s="59"/>
      <c r="NP189" s="59"/>
      <c r="NQ189" s="59"/>
      <c r="NR189" s="59"/>
      <c r="NS189" s="59"/>
      <c r="NT189" s="59"/>
      <c r="NU189" s="59"/>
      <c r="NV189" s="59"/>
      <c r="NW189" s="59"/>
      <c r="NX189" s="59"/>
      <c r="NY189" s="59"/>
      <c r="NZ189" s="59"/>
      <c r="OA189" s="59"/>
      <c r="OB189" s="59"/>
      <c r="OC189" s="59"/>
      <c r="OD189" s="59"/>
      <c r="OE189" s="59"/>
      <c r="OF189" s="59"/>
      <c r="OG189" s="59"/>
      <c r="OH189" s="59"/>
      <c r="OI189" s="59"/>
      <c r="OJ189" s="59"/>
      <c r="OK189" s="59"/>
      <c r="OL189" s="59"/>
      <c r="OM189" s="59"/>
      <c r="ON189" s="59"/>
      <c r="OO189" s="59"/>
      <c r="OP189" s="59"/>
      <c r="OQ189" s="59"/>
      <c r="OR189" s="59"/>
      <c r="OS189" s="59"/>
      <c r="OT189" s="59"/>
      <c r="OU189" s="59"/>
      <c r="OV189" s="59"/>
      <c r="OW189" s="59"/>
      <c r="OX189" s="59"/>
      <c r="OY189" s="59"/>
      <c r="OZ189" s="59"/>
      <c r="PA189" s="59"/>
      <c r="PB189" s="59"/>
      <c r="PC189" s="59"/>
      <c r="PD189" s="59"/>
      <c r="PE189" s="59"/>
      <c r="PF189" s="59"/>
      <c r="PG189" s="59"/>
      <c r="PH189" s="59"/>
      <c r="PI189" s="59"/>
      <c r="PJ189" s="59"/>
      <c r="PK189" s="59"/>
      <c r="PL189" s="59"/>
      <c r="PM189" s="59"/>
      <c r="PN189" s="59"/>
      <c r="PO189" s="59"/>
      <c r="PP189" s="59"/>
      <c r="PQ189" s="59"/>
      <c r="PR189" s="59"/>
      <c r="PS189" s="59"/>
      <c r="PT189" s="59"/>
      <c r="PU189" s="59"/>
      <c r="PV189" s="59"/>
      <c r="PW189" s="59"/>
      <c r="PX189" s="59"/>
      <c r="PY189" s="59"/>
      <c r="PZ189" s="59"/>
      <c r="QA189" s="59"/>
      <c r="QB189" s="59"/>
      <c r="QC189" s="59"/>
      <c r="QD189" s="59"/>
      <c r="QE189" s="59"/>
      <c r="QF189" s="59"/>
      <c r="QG189" s="59"/>
      <c r="QH189" s="59"/>
      <c r="QI189" s="59"/>
      <c r="QJ189" s="59"/>
      <c r="QK189" s="59"/>
      <c r="QL189" s="59"/>
      <c r="QM189" s="59"/>
      <c r="QN189" s="59"/>
      <c r="QO189" s="59"/>
      <c r="QP189" s="59"/>
      <c r="QQ189" s="59"/>
      <c r="QR189" s="59"/>
      <c r="QS189" s="59"/>
      <c r="QT189" s="59"/>
      <c r="QU189" s="59"/>
      <c r="QV189" s="59"/>
      <c r="QW189" s="59"/>
      <c r="QX189" s="59"/>
      <c r="QY189" s="59"/>
      <c r="QZ189" s="59"/>
      <c r="RA189" s="59"/>
      <c r="RB189" s="107"/>
      <c r="RC189" s="107"/>
      <c r="RD189" s="59"/>
      <c r="RE189" s="59"/>
      <c r="RF189" s="59"/>
      <c r="RG189" s="59"/>
      <c r="RH189" s="59"/>
      <c r="RI189" s="59"/>
      <c r="RJ189" s="59"/>
      <c r="RK189" s="59"/>
      <c r="RL189" s="59"/>
      <c r="RM189" s="59"/>
      <c r="RN189" s="59"/>
      <c r="RO189" s="59"/>
      <c r="RP189" s="59"/>
      <c r="RQ189" s="59"/>
      <c r="RR189" s="59"/>
      <c r="RS189" s="59"/>
      <c r="RT189" s="59"/>
      <c r="RU189" s="59"/>
      <c r="RV189" s="59"/>
      <c r="RW189" s="59"/>
      <c r="RX189" s="59"/>
      <c r="RY189" s="59"/>
      <c r="RZ189" s="59"/>
      <c r="SA189" s="59"/>
      <c r="SB189" s="59"/>
      <c r="SC189" s="59"/>
      <c r="SD189" s="59"/>
      <c r="SE189" s="59"/>
      <c r="SF189" s="59"/>
      <c r="SG189" s="59"/>
      <c r="SH189" s="59"/>
      <c r="SI189" s="59"/>
      <c r="SJ189" s="59"/>
      <c r="SK189" s="59"/>
      <c r="SL189" s="59"/>
      <c r="SM189" s="59"/>
      <c r="SN189" s="59"/>
      <c r="SO189" s="59"/>
      <c r="SP189" s="59"/>
      <c r="SQ189" s="59"/>
      <c r="SR189" s="59"/>
      <c r="SS189" s="59"/>
      <c r="ST189" s="59"/>
      <c r="SU189" s="59"/>
      <c r="SV189" s="59"/>
      <c r="SW189" s="59"/>
      <c r="SX189" s="59"/>
      <c r="SY189" s="59"/>
      <c r="SZ189" s="59"/>
      <c r="TA189" s="59"/>
      <c r="TB189" s="59"/>
      <c r="TC189" s="59"/>
      <c r="TD189" s="59"/>
      <c r="TE189" s="59"/>
      <c r="TF189" s="59"/>
      <c r="TG189" s="59"/>
      <c r="TH189" s="59"/>
      <c r="TI189" s="59"/>
      <c r="TJ189" s="59"/>
      <c r="TK189" s="59"/>
      <c r="TL189" s="59"/>
      <c r="TM189" s="59"/>
      <c r="TN189" s="59"/>
      <c r="TO189" s="59"/>
      <c r="TP189" s="59"/>
      <c r="TQ189" s="59"/>
      <c r="TR189" s="59"/>
      <c r="TS189" s="59"/>
      <c r="TT189" s="59"/>
      <c r="TU189" s="59"/>
      <c r="TV189" s="59"/>
      <c r="TW189" s="59"/>
      <c r="TX189" s="59"/>
      <c r="TY189" s="59"/>
      <c r="TZ189" s="59"/>
      <c r="UA189" s="59"/>
      <c r="UB189" s="59"/>
      <c r="UC189" s="59"/>
      <c r="UD189" s="59"/>
      <c r="UE189" s="59"/>
      <c r="UF189" s="59"/>
      <c r="UG189" s="59"/>
      <c r="UH189" s="59"/>
      <c r="UI189" s="59"/>
      <c r="UJ189" s="59"/>
      <c r="UK189" s="59"/>
      <c r="UL189" s="59"/>
      <c r="UM189" s="86"/>
      <c r="UN189" s="86"/>
      <c r="UO189" s="86"/>
      <c r="UP189" s="86"/>
      <c r="UQ189" s="86"/>
      <c r="UR189" s="86"/>
      <c r="US189" s="86"/>
      <c r="UT189" s="86"/>
      <c r="UU189" s="86"/>
      <c r="UV189" s="86"/>
      <c r="UW189" s="86"/>
      <c r="UX189" s="86"/>
      <c r="UY189" s="86"/>
      <c r="UZ189" s="86"/>
      <c r="VA189" s="86"/>
      <c r="VB189" s="86"/>
      <c r="VC189" s="86"/>
      <c r="VD189" s="86"/>
      <c r="VE189" s="86"/>
      <c r="VF189" s="86"/>
      <c r="VG189" s="86"/>
      <c r="VH189" s="86"/>
      <c r="VI189" s="86"/>
      <c r="VJ189" s="86"/>
      <c r="VK189" s="86"/>
      <c r="VL189" s="86"/>
      <c r="VM189" s="86"/>
      <c r="VN189" s="86"/>
      <c r="VO189" s="86"/>
      <c r="VP189" s="86"/>
      <c r="VQ189" s="86"/>
      <c r="VR189" s="86"/>
      <c r="VS189" s="86"/>
      <c r="VT189" s="86"/>
      <c r="VU189" s="86"/>
      <c r="VV189" s="86"/>
      <c r="VW189" s="86"/>
      <c r="VX189" s="86"/>
      <c r="VY189" s="86"/>
      <c r="VZ189" s="86"/>
      <c r="WA189" s="86"/>
      <c r="WB189" s="86"/>
      <c r="WC189" s="86"/>
      <c r="WD189" s="86"/>
      <c r="WE189" s="86"/>
      <c r="WF189" s="86"/>
      <c r="WG189" s="8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row>
    <row r="190" spans="2:909" x14ac:dyDescent="0.25">
      <c r="B190" s="110"/>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93"/>
      <c r="AA190" s="93"/>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c r="HY190" s="59"/>
      <c r="HZ190" s="59"/>
      <c r="IA190" s="59"/>
      <c r="IB190" s="59"/>
      <c r="IC190" s="59"/>
      <c r="ID190" s="59"/>
      <c r="IE190" s="59"/>
      <c r="IF190" s="59"/>
      <c r="IG190" s="59"/>
      <c r="IH190" s="59"/>
      <c r="II190" s="59"/>
      <c r="IJ190" s="59"/>
      <c r="IK190" s="59"/>
      <c r="IL190" s="59"/>
      <c r="IM190" s="59"/>
      <c r="IN190" s="59"/>
      <c r="IO190" s="59"/>
      <c r="IP190" s="59"/>
      <c r="IQ190" s="59"/>
      <c r="IR190" s="59"/>
      <c r="IS190" s="59"/>
      <c r="IT190" s="59"/>
      <c r="IU190" s="59"/>
      <c r="IV190" s="59"/>
      <c r="IW190" s="59"/>
      <c r="IX190" s="59"/>
      <c r="IY190" s="59"/>
      <c r="IZ190" s="59"/>
      <c r="JA190" s="59"/>
      <c r="JB190" s="59"/>
      <c r="JC190" s="59"/>
      <c r="JD190" s="59"/>
      <c r="JE190" s="59"/>
      <c r="JF190" s="59"/>
      <c r="JG190" s="59"/>
      <c r="JH190" s="59"/>
      <c r="JI190" s="59"/>
      <c r="JJ190" s="59"/>
      <c r="JK190" s="59"/>
      <c r="JL190" s="59"/>
      <c r="JM190" s="59"/>
      <c r="JN190" s="59"/>
      <c r="JO190" s="59"/>
      <c r="JP190" s="59"/>
      <c r="JQ190" s="59"/>
      <c r="JR190" s="59"/>
      <c r="JS190" s="59"/>
      <c r="JT190" s="59"/>
      <c r="JU190" s="59"/>
      <c r="JV190" s="59"/>
      <c r="JW190" s="59"/>
      <c r="JX190" s="59"/>
      <c r="JY190" s="59"/>
      <c r="JZ190" s="59"/>
      <c r="KA190" s="59"/>
      <c r="KB190" s="59"/>
      <c r="KC190" s="59"/>
      <c r="KD190" s="59"/>
      <c r="KE190" s="59"/>
      <c r="KF190" s="59"/>
      <c r="KG190" s="59"/>
      <c r="KH190" s="59"/>
      <c r="KI190" s="59"/>
      <c r="KJ190" s="59"/>
      <c r="KK190" s="59"/>
      <c r="KL190" s="59"/>
      <c r="KM190" s="59"/>
      <c r="KN190" s="59"/>
      <c r="KO190" s="59"/>
      <c r="KP190" s="59"/>
      <c r="KQ190" s="59"/>
      <c r="KR190" s="59"/>
      <c r="KS190" s="59"/>
      <c r="KT190" s="59"/>
      <c r="KU190" s="59"/>
      <c r="KV190" s="59"/>
      <c r="KW190" s="59"/>
      <c r="KX190" s="59"/>
      <c r="KY190" s="59"/>
      <c r="KZ190" s="59"/>
      <c r="LA190" s="59"/>
      <c r="LB190" s="59"/>
      <c r="LC190" s="59"/>
      <c r="LD190" s="59"/>
      <c r="LE190" s="59"/>
      <c r="LF190" s="59"/>
      <c r="LG190" s="59"/>
      <c r="LH190" s="59"/>
      <c r="LI190" s="59"/>
      <c r="LJ190" s="59"/>
      <c r="LK190" s="59"/>
      <c r="LL190" s="59"/>
      <c r="LM190" s="59"/>
      <c r="LN190" s="59"/>
      <c r="LO190" s="59"/>
      <c r="LP190" s="59"/>
      <c r="LQ190" s="59"/>
      <c r="LR190" s="59"/>
      <c r="LS190" s="59"/>
      <c r="LT190" s="59"/>
      <c r="LU190" s="59"/>
      <c r="LV190" s="59"/>
      <c r="LW190" s="59"/>
      <c r="LX190" s="59"/>
      <c r="LY190" s="59"/>
      <c r="LZ190" s="59"/>
      <c r="MA190" s="59"/>
      <c r="MB190" s="59"/>
      <c r="MC190" s="59"/>
      <c r="MD190" s="59"/>
      <c r="ME190" s="59"/>
      <c r="MF190" s="59"/>
      <c r="MG190" s="59"/>
      <c r="MH190" s="59"/>
      <c r="MI190" s="59"/>
      <c r="MJ190" s="59"/>
      <c r="MK190" s="59"/>
      <c r="ML190" s="59"/>
      <c r="MM190" s="59"/>
      <c r="MN190" s="59"/>
      <c r="MO190" s="59"/>
      <c r="MP190" s="59"/>
      <c r="MQ190" s="59"/>
      <c r="MR190" s="59"/>
      <c r="MS190" s="59"/>
      <c r="MT190" s="59"/>
      <c r="MU190" s="59"/>
      <c r="MV190" s="59"/>
      <c r="MW190" s="59"/>
      <c r="MX190" s="59"/>
      <c r="MY190" s="59"/>
      <c r="MZ190" s="59"/>
      <c r="NA190" s="59"/>
      <c r="NB190" s="59"/>
      <c r="NC190" s="59"/>
      <c r="ND190" s="59"/>
      <c r="NE190" s="59"/>
      <c r="NF190" s="59"/>
      <c r="NG190" s="59"/>
      <c r="NH190" s="59"/>
      <c r="NI190" s="59"/>
      <c r="NJ190" s="59"/>
      <c r="NK190" s="59"/>
      <c r="NL190" s="59"/>
      <c r="NM190" s="59"/>
      <c r="NN190" s="59"/>
      <c r="NO190" s="59"/>
      <c r="NP190" s="59"/>
      <c r="NQ190" s="59"/>
      <c r="NR190" s="59"/>
      <c r="NS190" s="59"/>
      <c r="NT190" s="59"/>
      <c r="NU190" s="59"/>
      <c r="NV190" s="59"/>
      <c r="NW190" s="59"/>
      <c r="NX190" s="59"/>
      <c r="NY190" s="59"/>
      <c r="NZ190" s="59"/>
      <c r="OA190" s="59"/>
      <c r="OB190" s="59"/>
      <c r="OC190" s="59"/>
      <c r="OD190" s="59"/>
      <c r="OE190" s="59"/>
      <c r="OF190" s="59"/>
      <c r="OG190" s="59"/>
      <c r="OH190" s="59"/>
      <c r="OI190" s="59"/>
      <c r="OJ190" s="59"/>
      <c r="OK190" s="59"/>
      <c r="OL190" s="59"/>
      <c r="OM190" s="59"/>
      <c r="ON190" s="59"/>
      <c r="OO190" s="59"/>
      <c r="OP190" s="59"/>
      <c r="OQ190" s="59"/>
      <c r="OR190" s="59"/>
      <c r="OS190" s="59"/>
      <c r="OT190" s="59"/>
      <c r="OU190" s="59"/>
      <c r="OV190" s="59"/>
      <c r="OW190" s="59"/>
      <c r="OX190" s="59"/>
      <c r="OY190" s="59"/>
      <c r="OZ190" s="59"/>
      <c r="PA190" s="59"/>
      <c r="PB190" s="59"/>
      <c r="PC190" s="59"/>
      <c r="PD190" s="59"/>
      <c r="PE190" s="59"/>
      <c r="PF190" s="59"/>
      <c r="PG190" s="59"/>
      <c r="PH190" s="59"/>
      <c r="PI190" s="59"/>
      <c r="PJ190" s="59"/>
      <c r="PK190" s="59"/>
      <c r="PL190" s="59"/>
      <c r="PM190" s="59"/>
      <c r="PN190" s="59"/>
      <c r="PO190" s="59"/>
      <c r="PP190" s="59"/>
      <c r="PQ190" s="59"/>
      <c r="PR190" s="59"/>
      <c r="PS190" s="59"/>
      <c r="PT190" s="59"/>
      <c r="PU190" s="59"/>
      <c r="PV190" s="59"/>
      <c r="PW190" s="59"/>
      <c r="PX190" s="59"/>
      <c r="PY190" s="59"/>
      <c r="PZ190" s="59"/>
      <c r="QA190" s="59"/>
      <c r="QB190" s="59"/>
      <c r="QC190" s="59"/>
      <c r="QD190" s="59"/>
      <c r="QE190" s="59"/>
      <c r="QF190" s="59"/>
      <c r="QG190" s="59"/>
      <c r="QH190" s="59"/>
      <c r="QI190" s="59"/>
      <c r="QJ190" s="59"/>
      <c r="QK190" s="59"/>
      <c r="QL190" s="59"/>
      <c r="QM190" s="59"/>
      <c r="QN190" s="59"/>
      <c r="QO190" s="59"/>
      <c r="QP190" s="59"/>
      <c r="QQ190" s="59"/>
      <c r="QR190" s="59"/>
      <c r="QS190" s="59"/>
      <c r="QT190" s="59"/>
      <c r="QU190" s="59"/>
      <c r="QV190" s="59"/>
      <c r="QW190" s="59"/>
      <c r="QX190" s="59"/>
      <c r="QY190" s="59"/>
      <c r="QZ190" s="59"/>
      <c r="RA190" s="59"/>
      <c r="RB190" s="107"/>
      <c r="RC190" s="107"/>
      <c r="RD190" s="59"/>
      <c r="RE190" s="59"/>
      <c r="RF190" s="59"/>
      <c r="RG190" s="59"/>
      <c r="RH190" s="59"/>
      <c r="RI190" s="59"/>
      <c r="RJ190" s="59"/>
      <c r="RK190" s="59"/>
      <c r="RL190" s="59"/>
      <c r="RM190" s="59"/>
      <c r="RN190" s="59"/>
      <c r="RO190" s="59"/>
      <c r="RP190" s="59"/>
      <c r="RQ190" s="59"/>
      <c r="RR190" s="59"/>
      <c r="RS190" s="59"/>
      <c r="RT190" s="59"/>
      <c r="RU190" s="59"/>
      <c r="RV190" s="59"/>
      <c r="RW190" s="59"/>
      <c r="RX190" s="59"/>
      <c r="RY190" s="59"/>
      <c r="RZ190" s="59"/>
      <c r="SA190" s="59"/>
      <c r="SB190" s="59"/>
      <c r="SC190" s="59"/>
      <c r="SD190" s="59"/>
      <c r="SE190" s="59"/>
      <c r="SF190" s="59"/>
      <c r="SG190" s="59"/>
      <c r="SH190" s="59"/>
      <c r="SI190" s="59"/>
      <c r="SJ190" s="59"/>
      <c r="SK190" s="59"/>
      <c r="SL190" s="59"/>
      <c r="SM190" s="59"/>
      <c r="SN190" s="59"/>
      <c r="SO190" s="59"/>
      <c r="SP190" s="59"/>
      <c r="SQ190" s="59"/>
      <c r="SR190" s="59"/>
      <c r="SS190" s="59"/>
      <c r="ST190" s="59"/>
      <c r="SU190" s="59"/>
      <c r="SV190" s="59"/>
      <c r="SW190" s="59"/>
      <c r="SX190" s="59"/>
      <c r="SY190" s="59"/>
      <c r="SZ190" s="59"/>
      <c r="TA190" s="59"/>
      <c r="TB190" s="59"/>
      <c r="TC190" s="59"/>
      <c r="TD190" s="59"/>
      <c r="TE190" s="59"/>
      <c r="TF190" s="59"/>
      <c r="TG190" s="59"/>
      <c r="TH190" s="59"/>
      <c r="TI190" s="59"/>
      <c r="TJ190" s="59"/>
      <c r="TK190" s="59"/>
      <c r="TL190" s="59"/>
      <c r="TM190" s="59"/>
      <c r="TN190" s="59"/>
      <c r="TO190" s="59"/>
      <c r="TP190" s="59"/>
      <c r="TQ190" s="59"/>
      <c r="TR190" s="59"/>
      <c r="TS190" s="59"/>
      <c r="TT190" s="59"/>
      <c r="TU190" s="59"/>
      <c r="TV190" s="59"/>
      <c r="TW190" s="59"/>
      <c r="TX190" s="59"/>
      <c r="TY190" s="59"/>
      <c r="TZ190" s="59"/>
      <c r="UA190" s="59"/>
      <c r="UB190" s="59"/>
      <c r="UC190" s="59"/>
      <c r="UD190" s="59"/>
      <c r="UE190" s="59"/>
      <c r="UF190" s="59"/>
      <c r="UG190" s="59"/>
      <c r="UH190" s="59"/>
      <c r="UI190" s="59"/>
      <c r="UJ190" s="59"/>
      <c r="UK190" s="59"/>
      <c r="UL190" s="59"/>
      <c r="UM190" s="86"/>
      <c r="UN190" s="86"/>
      <c r="UO190" s="86"/>
      <c r="UP190" s="86"/>
      <c r="UQ190" s="86"/>
      <c r="UR190" s="86"/>
      <c r="US190" s="86"/>
      <c r="UT190" s="86"/>
      <c r="UU190" s="86"/>
      <c r="UV190" s="86"/>
      <c r="UW190" s="86"/>
      <c r="UX190" s="86"/>
      <c r="UY190" s="86"/>
      <c r="UZ190" s="86"/>
      <c r="VA190" s="86"/>
      <c r="VB190" s="86"/>
      <c r="VC190" s="86"/>
      <c r="VD190" s="86"/>
      <c r="VE190" s="86"/>
      <c r="VF190" s="86"/>
      <c r="VG190" s="86"/>
      <c r="VH190" s="86"/>
      <c r="VI190" s="86"/>
      <c r="VJ190" s="86"/>
      <c r="VK190" s="86"/>
      <c r="VL190" s="86"/>
      <c r="VM190" s="86"/>
      <c r="VN190" s="86"/>
      <c r="VO190" s="86"/>
      <c r="VP190" s="86"/>
      <c r="VQ190" s="86"/>
      <c r="VR190" s="86"/>
      <c r="VS190" s="86"/>
      <c r="VT190" s="86"/>
      <c r="VU190" s="86"/>
      <c r="VV190" s="86"/>
      <c r="VW190" s="86"/>
      <c r="VX190" s="86"/>
      <c r="VY190" s="86"/>
      <c r="VZ190" s="86"/>
      <c r="WA190" s="86"/>
      <c r="WB190" s="86"/>
      <c r="WC190" s="86"/>
      <c r="WD190" s="86"/>
      <c r="WE190" s="86"/>
      <c r="WF190" s="86"/>
      <c r="WG190" s="8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row>
    <row r="191" spans="2:909" x14ac:dyDescent="0.25">
      <c r="B191" s="110"/>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93"/>
      <c r="AA191" s="93"/>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c r="HY191" s="59"/>
      <c r="HZ191" s="59"/>
      <c r="IA191" s="59"/>
      <c r="IB191" s="59"/>
      <c r="IC191" s="59"/>
      <c r="ID191" s="59"/>
      <c r="IE191" s="59"/>
      <c r="IF191" s="59"/>
      <c r="IG191" s="59"/>
      <c r="IH191" s="59"/>
      <c r="II191" s="59"/>
      <c r="IJ191" s="59"/>
      <c r="IK191" s="59"/>
      <c r="IL191" s="59"/>
      <c r="IM191" s="59"/>
      <c r="IN191" s="59"/>
      <c r="IO191" s="59"/>
      <c r="IP191" s="59"/>
      <c r="IQ191" s="59"/>
      <c r="IR191" s="59"/>
      <c r="IS191" s="59"/>
      <c r="IT191" s="59"/>
      <c r="IU191" s="59"/>
      <c r="IV191" s="59"/>
      <c r="IW191" s="59"/>
      <c r="IX191" s="59"/>
      <c r="IY191" s="59"/>
      <c r="IZ191" s="59"/>
      <c r="JA191" s="59"/>
      <c r="JB191" s="59"/>
      <c r="JC191" s="59"/>
      <c r="JD191" s="59"/>
      <c r="JE191" s="59"/>
      <c r="JF191" s="59"/>
      <c r="JG191" s="59"/>
      <c r="JH191" s="59"/>
      <c r="JI191" s="59"/>
      <c r="JJ191" s="59"/>
      <c r="JK191" s="59"/>
      <c r="JL191" s="59"/>
      <c r="JM191" s="59"/>
      <c r="JN191" s="59"/>
      <c r="JO191" s="59"/>
      <c r="JP191" s="59"/>
      <c r="JQ191" s="59"/>
      <c r="JR191" s="59"/>
      <c r="JS191" s="59"/>
      <c r="JT191" s="59"/>
      <c r="JU191" s="59"/>
      <c r="JV191" s="59"/>
      <c r="JW191" s="59"/>
      <c r="JX191" s="59"/>
      <c r="JY191" s="59"/>
      <c r="JZ191" s="59"/>
      <c r="KA191" s="59"/>
      <c r="KB191" s="59"/>
      <c r="KC191" s="59"/>
      <c r="KD191" s="59"/>
      <c r="KE191" s="59"/>
      <c r="KF191" s="59"/>
      <c r="KG191" s="59"/>
      <c r="KH191" s="59"/>
      <c r="KI191" s="59"/>
      <c r="KJ191" s="59"/>
      <c r="KK191" s="59"/>
      <c r="KL191" s="59"/>
      <c r="KM191" s="59"/>
      <c r="KN191" s="59"/>
      <c r="KO191" s="59"/>
      <c r="KP191" s="59"/>
      <c r="KQ191" s="59"/>
      <c r="KR191" s="59"/>
      <c r="KS191" s="59"/>
      <c r="KT191" s="59"/>
      <c r="KU191" s="59"/>
      <c r="KV191" s="59"/>
      <c r="KW191" s="59"/>
      <c r="KX191" s="59"/>
      <c r="KY191" s="59"/>
      <c r="KZ191" s="59"/>
      <c r="LA191" s="59"/>
      <c r="LB191" s="59"/>
      <c r="LC191" s="59"/>
      <c r="LD191" s="59"/>
      <c r="LE191" s="59"/>
      <c r="LF191" s="59"/>
      <c r="LG191" s="59"/>
      <c r="LH191" s="59"/>
      <c r="LI191" s="59"/>
      <c r="LJ191" s="59"/>
      <c r="LK191" s="59"/>
      <c r="LL191" s="59"/>
      <c r="LM191" s="59"/>
      <c r="LN191" s="59"/>
      <c r="LO191" s="59"/>
      <c r="LP191" s="59"/>
      <c r="LQ191" s="59"/>
      <c r="LR191" s="59"/>
      <c r="LS191" s="59"/>
      <c r="LT191" s="59"/>
      <c r="LU191" s="59"/>
      <c r="LV191" s="59"/>
      <c r="LW191" s="59"/>
      <c r="LX191" s="59"/>
      <c r="LY191" s="59"/>
      <c r="LZ191" s="59"/>
      <c r="MA191" s="59"/>
      <c r="MB191" s="59"/>
      <c r="MC191" s="59"/>
      <c r="MD191" s="59"/>
      <c r="ME191" s="59"/>
      <c r="MF191" s="59"/>
      <c r="MG191" s="59"/>
      <c r="MH191" s="59"/>
      <c r="MI191" s="59"/>
      <c r="MJ191" s="59"/>
      <c r="MK191" s="59"/>
      <c r="ML191" s="59"/>
      <c r="MM191" s="59"/>
      <c r="MN191" s="59"/>
      <c r="MO191" s="59"/>
      <c r="MP191" s="59"/>
      <c r="MQ191" s="59"/>
      <c r="MR191" s="59"/>
      <c r="MS191" s="59"/>
      <c r="MT191" s="59"/>
      <c r="MU191" s="59"/>
      <c r="MV191" s="59"/>
      <c r="MW191" s="59"/>
      <c r="MX191" s="59"/>
      <c r="MY191" s="59"/>
      <c r="MZ191" s="59"/>
      <c r="NA191" s="59"/>
      <c r="NB191" s="59"/>
      <c r="NC191" s="59"/>
      <c r="ND191" s="59"/>
      <c r="NE191" s="59"/>
      <c r="NF191" s="59"/>
      <c r="NG191" s="59"/>
      <c r="NH191" s="59"/>
      <c r="NI191" s="59"/>
      <c r="NJ191" s="59"/>
      <c r="NK191" s="59"/>
      <c r="NL191" s="59"/>
      <c r="NM191" s="59"/>
      <c r="NN191" s="59"/>
      <c r="NO191" s="59"/>
      <c r="NP191" s="59"/>
      <c r="NQ191" s="59"/>
      <c r="NR191" s="59"/>
      <c r="NS191" s="59"/>
      <c r="NT191" s="59"/>
      <c r="NU191" s="59"/>
      <c r="NV191" s="59"/>
      <c r="NW191" s="59"/>
      <c r="NX191" s="59"/>
      <c r="NY191" s="59"/>
      <c r="NZ191" s="59"/>
      <c r="OA191" s="59"/>
      <c r="OB191" s="59"/>
      <c r="OC191" s="59"/>
      <c r="OD191" s="59"/>
      <c r="OE191" s="59"/>
      <c r="OF191" s="59"/>
      <c r="OG191" s="59"/>
      <c r="OH191" s="59"/>
      <c r="OI191" s="59"/>
      <c r="OJ191" s="59"/>
      <c r="OK191" s="59"/>
      <c r="OL191" s="59"/>
      <c r="OM191" s="59"/>
      <c r="ON191" s="59"/>
      <c r="OO191" s="59"/>
      <c r="OP191" s="59"/>
      <c r="OQ191" s="59"/>
      <c r="OR191" s="59"/>
      <c r="OS191" s="59"/>
      <c r="OT191" s="59"/>
      <c r="OU191" s="59"/>
      <c r="OV191" s="59"/>
      <c r="OW191" s="59"/>
      <c r="OX191" s="59"/>
      <c r="OY191" s="59"/>
      <c r="OZ191" s="59"/>
      <c r="PA191" s="59"/>
      <c r="PB191" s="59"/>
      <c r="PC191" s="59"/>
      <c r="PD191" s="59"/>
      <c r="PE191" s="59"/>
      <c r="PF191" s="59"/>
      <c r="PG191" s="59"/>
      <c r="PH191" s="59"/>
      <c r="PI191" s="59"/>
      <c r="PJ191" s="59"/>
      <c r="PK191" s="59"/>
      <c r="PL191" s="59"/>
      <c r="PM191" s="59"/>
      <c r="PN191" s="59"/>
      <c r="PO191" s="59"/>
      <c r="PP191" s="59"/>
      <c r="PQ191" s="59"/>
      <c r="PR191" s="59"/>
      <c r="PS191" s="59"/>
      <c r="PT191" s="59"/>
      <c r="PU191" s="59"/>
      <c r="PV191" s="59"/>
      <c r="PW191" s="59"/>
      <c r="PX191" s="59"/>
      <c r="PY191" s="59"/>
      <c r="PZ191" s="59"/>
      <c r="QA191" s="59"/>
      <c r="QB191" s="59"/>
      <c r="QC191" s="59"/>
      <c r="QD191" s="59"/>
      <c r="QE191" s="59"/>
      <c r="QF191" s="59"/>
      <c r="QG191" s="59"/>
      <c r="QH191" s="59"/>
      <c r="QI191" s="59"/>
      <c r="QJ191" s="59"/>
      <c r="QK191" s="59"/>
      <c r="QL191" s="59"/>
      <c r="QM191" s="59"/>
      <c r="QN191" s="59"/>
      <c r="QO191" s="59"/>
      <c r="QP191" s="59"/>
      <c r="QQ191" s="59"/>
      <c r="QR191" s="59"/>
      <c r="QS191" s="59"/>
      <c r="QT191" s="59"/>
      <c r="QU191" s="59"/>
      <c r="QV191" s="59"/>
      <c r="QW191" s="59"/>
      <c r="QX191" s="59"/>
      <c r="QY191" s="59"/>
      <c r="QZ191" s="59"/>
      <c r="RA191" s="59"/>
      <c r="RB191" s="107"/>
      <c r="RC191" s="107"/>
      <c r="RD191" s="59"/>
      <c r="RE191" s="59"/>
      <c r="RF191" s="59"/>
      <c r="RG191" s="59"/>
      <c r="RH191" s="59"/>
      <c r="RI191" s="59"/>
      <c r="RJ191" s="59"/>
      <c r="RK191" s="59"/>
      <c r="RL191" s="59"/>
      <c r="RM191" s="59"/>
      <c r="RN191" s="59"/>
      <c r="RO191" s="59"/>
      <c r="RP191" s="59"/>
      <c r="RQ191" s="59"/>
      <c r="RR191" s="59"/>
      <c r="RS191" s="59"/>
      <c r="RT191" s="59"/>
      <c r="RU191" s="59"/>
      <c r="RV191" s="59"/>
      <c r="RW191" s="59"/>
      <c r="RX191" s="59"/>
      <c r="RY191" s="59"/>
      <c r="RZ191" s="59"/>
      <c r="SA191" s="59"/>
      <c r="SB191" s="59"/>
      <c r="SC191" s="59"/>
      <c r="SD191" s="59"/>
      <c r="SE191" s="59"/>
      <c r="SF191" s="59"/>
      <c r="SG191" s="59"/>
      <c r="SH191" s="59"/>
      <c r="SI191" s="59"/>
      <c r="SJ191" s="59"/>
      <c r="SK191" s="59"/>
      <c r="SL191" s="59"/>
      <c r="SM191" s="59"/>
      <c r="SN191" s="59"/>
      <c r="SO191" s="59"/>
      <c r="SP191" s="59"/>
      <c r="SQ191" s="59"/>
      <c r="SR191" s="59"/>
      <c r="SS191" s="59"/>
      <c r="ST191" s="59"/>
      <c r="SU191" s="59"/>
      <c r="SV191" s="59"/>
      <c r="SW191" s="59"/>
      <c r="SX191" s="59"/>
      <c r="SY191" s="59"/>
      <c r="SZ191" s="59"/>
      <c r="TA191" s="59"/>
      <c r="TB191" s="59"/>
      <c r="TC191" s="59"/>
      <c r="TD191" s="59"/>
      <c r="TE191" s="59"/>
      <c r="TF191" s="59"/>
      <c r="TG191" s="59"/>
      <c r="TH191" s="59"/>
      <c r="TI191" s="59"/>
      <c r="TJ191" s="59"/>
      <c r="TK191" s="59"/>
      <c r="TL191" s="59"/>
      <c r="TM191" s="59"/>
      <c r="TN191" s="59"/>
      <c r="TO191" s="59"/>
      <c r="TP191" s="59"/>
      <c r="TQ191" s="59"/>
      <c r="TR191" s="59"/>
      <c r="TS191" s="59"/>
      <c r="TT191" s="59"/>
      <c r="TU191" s="59"/>
      <c r="TV191" s="59"/>
      <c r="TW191" s="59"/>
      <c r="TX191" s="59"/>
      <c r="TY191" s="59"/>
      <c r="TZ191" s="59"/>
      <c r="UA191" s="59"/>
      <c r="UB191" s="59"/>
      <c r="UC191" s="59"/>
      <c r="UD191" s="59"/>
      <c r="UE191" s="59"/>
      <c r="UF191" s="59"/>
      <c r="UG191" s="59"/>
      <c r="UH191" s="59"/>
      <c r="UI191" s="59"/>
      <c r="UJ191" s="59"/>
      <c r="UK191" s="59"/>
      <c r="UL191" s="59"/>
      <c r="UM191" s="86"/>
      <c r="UN191" s="86"/>
      <c r="UO191" s="86"/>
      <c r="UP191" s="86"/>
      <c r="UQ191" s="86"/>
      <c r="UR191" s="86"/>
      <c r="US191" s="86"/>
      <c r="UT191" s="86"/>
      <c r="UU191" s="86"/>
      <c r="UV191" s="86"/>
      <c r="UW191" s="86"/>
      <c r="UX191" s="86"/>
      <c r="UY191" s="86"/>
      <c r="UZ191" s="86"/>
      <c r="VA191" s="86"/>
      <c r="VB191" s="86"/>
      <c r="VC191" s="86"/>
      <c r="VD191" s="86"/>
      <c r="VE191" s="86"/>
      <c r="VF191" s="86"/>
      <c r="VG191" s="86"/>
      <c r="VH191" s="86"/>
      <c r="VI191" s="86"/>
      <c r="VJ191" s="86"/>
      <c r="VK191" s="86"/>
      <c r="VL191" s="86"/>
      <c r="VM191" s="86"/>
      <c r="VN191" s="86"/>
      <c r="VO191" s="86"/>
      <c r="VP191" s="86"/>
      <c r="VQ191" s="86"/>
      <c r="VR191" s="86"/>
      <c r="VS191" s="86"/>
      <c r="VT191" s="86"/>
      <c r="VU191" s="86"/>
      <c r="VV191" s="86"/>
      <c r="VW191" s="86"/>
      <c r="VX191" s="86"/>
      <c r="VY191" s="86"/>
      <c r="VZ191" s="86"/>
      <c r="WA191" s="86"/>
      <c r="WB191" s="86"/>
      <c r="WC191" s="86"/>
      <c r="WD191" s="86"/>
      <c r="WE191" s="86"/>
      <c r="WF191" s="86"/>
      <c r="WG191" s="8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row>
    <row r="192" spans="2:909" x14ac:dyDescent="0.25">
      <c r="B192" s="110"/>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93"/>
      <c r="AA192" s="93"/>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c r="HY192" s="59"/>
      <c r="HZ192" s="59"/>
      <c r="IA192" s="59"/>
      <c r="IB192" s="59"/>
      <c r="IC192" s="59"/>
      <c r="ID192" s="59"/>
      <c r="IE192" s="59"/>
      <c r="IF192" s="59"/>
      <c r="IG192" s="59"/>
      <c r="IH192" s="59"/>
      <c r="II192" s="59"/>
      <c r="IJ192" s="59"/>
      <c r="IK192" s="59"/>
      <c r="IL192" s="59"/>
      <c r="IM192" s="59"/>
      <c r="IN192" s="59"/>
      <c r="IO192" s="59"/>
      <c r="IP192" s="59"/>
      <c r="IQ192" s="59"/>
      <c r="IR192" s="59"/>
      <c r="IS192" s="59"/>
      <c r="IT192" s="59"/>
      <c r="IU192" s="59"/>
      <c r="IV192" s="59"/>
      <c r="IW192" s="59"/>
      <c r="IX192" s="59"/>
      <c r="IY192" s="59"/>
      <c r="IZ192" s="59"/>
      <c r="JA192" s="59"/>
      <c r="JB192" s="59"/>
      <c r="JC192" s="59"/>
      <c r="JD192" s="59"/>
      <c r="JE192" s="59"/>
      <c r="JF192" s="59"/>
      <c r="JG192" s="59"/>
      <c r="JH192" s="59"/>
      <c r="JI192" s="59"/>
      <c r="JJ192" s="59"/>
      <c r="JK192" s="59"/>
      <c r="JL192" s="59"/>
      <c r="JM192" s="59"/>
      <c r="JN192" s="59"/>
      <c r="JO192" s="59"/>
      <c r="JP192" s="59"/>
      <c r="JQ192" s="59"/>
      <c r="JR192" s="59"/>
      <c r="JS192" s="59"/>
      <c r="JT192" s="59"/>
      <c r="JU192" s="59"/>
      <c r="JV192" s="59"/>
      <c r="JW192" s="59"/>
      <c r="JX192" s="59"/>
      <c r="JY192" s="59"/>
      <c r="JZ192" s="59"/>
      <c r="KA192" s="59"/>
      <c r="KB192" s="59"/>
      <c r="KC192" s="59"/>
      <c r="KD192" s="59"/>
      <c r="KE192" s="59"/>
      <c r="KF192" s="59"/>
      <c r="KG192" s="59"/>
      <c r="KH192" s="59"/>
      <c r="KI192" s="59"/>
      <c r="KJ192" s="59"/>
      <c r="KK192" s="59"/>
      <c r="KL192" s="59"/>
      <c r="KM192" s="59"/>
      <c r="KN192" s="59"/>
      <c r="KO192" s="59"/>
      <c r="KP192" s="59"/>
      <c r="KQ192" s="59"/>
      <c r="KR192" s="59"/>
      <c r="KS192" s="59"/>
      <c r="KT192" s="59"/>
      <c r="KU192" s="59"/>
      <c r="KV192" s="59"/>
      <c r="KW192" s="59"/>
      <c r="KX192" s="59"/>
      <c r="KY192" s="59"/>
      <c r="KZ192" s="59"/>
      <c r="LA192" s="59"/>
      <c r="LB192" s="59"/>
      <c r="LC192" s="59"/>
      <c r="LD192" s="59"/>
      <c r="LE192" s="59"/>
      <c r="LF192" s="59"/>
      <c r="LG192" s="59"/>
      <c r="LH192" s="59"/>
      <c r="LI192" s="59"/>
      <c r="LJ192" s="59"/>
      <c r="LK192" s="59"/>
      <c r="LL192" s="59"/>
      <c r="LM192" s="59"/>
      <c r="LN192" s="59"/>
      <c r="LO192" s="59"/>
      <c r="LP192" s="59"/>
      <c r="LQ192" s="59"/>
      <c r="LR192" s="59"/>
      <c r="LS192" s="59"/>
      <c r="LT192" s="59"/>
      <c r="LU192" s="59"/>
      <c r="LV192" s="59"/>
      <c r="LW192" s="59"/>
      <c r="LX192" s="59"/>
      <c r="LY192" s="59"/>
      <c r="LZ192" s="59"/>
      <c r="MA192" s="59"/>
      <c r="MB192" s="59"/>
      <c r="MC192" s="59"/>
      <c r="MD192" s="59"/>
      <c r="ME192" s="59"/>
      <c r="MF192" s="59"/>
      <c r="MG192" s="59"/>
      <c r="MH192" s="59"/>
      <c r="MI192" s="59"/>
      <c r="MJ192" s="59"/>
      <c r="MK192" s="59"/>
      <c r="ML192" s="59"/>
      <c r="MM192" s="59"/>
      <c r="MN192" s="59"/>
      <c r="MO192" s="59"/>
      <c r="MP192" s="59"/>
      <c r="MQ192" s="59"/>
      <c r="MR192" s="59"/>
      <c r="MS192" s="59"/>
      <c r="MT192" s="59"/>
      <c r="MU192" s="59"/>
      <c r="MV192" s="59"/>
      <c r="MW192" s="59"/>
      <c r="MX192" s="59"/>
      <c r="MY192" s="59"/>
      <c r="MZ192" s="59"/>
      <c r="NA192" s="59"/>
      <c r="NB192" s="59"/>
      <c r="NC192" s="59"/>
      <c r="ND192" s="59"/>
      <c r="NE192" s="59"/>
      <c r="NF192" s="59"/>
      <c r="NG192" s="59"/>
      <c r="NH192" s="59"/>
      <c r="NI192" s="59"/>
      <c r="NJ192" s="59"/>
      <c r="NK192" s="59"/>
      <c r="NL192" s="59"/>
      <c r="NM192" s="59"/>
      <c r="NN192" s="59"/>
      <c r="NO192" s="59"/>
      <c r="NP192" s="59"/>
      <c r="NQ192" s="59"/>
      <c r="NR192" s="59"/>
      <c r="NS192" s="59"/>
      <c r="NT192" s="59"/>
      <c r="NU192" s="59"/>
      <c r="NV192" s="59"/>
      <c r="NW192" s="59"/>
      <c r="NX192" s="59"/>
      <c r="NY192" s="59"/>
      <c r="NZ192" s="59"/>
      <c r="OA192" s="59"/>
      <c r="OB192" s="59"/>
      <c r="OC192" s="59"/>
      <c r="OD192" s="59"/>
      <c r="OE192" s="59"/>
      <c r="OF192" s="59"/>
      <c r="OG192" s="59"/>
      <c r="OH192" s="59"/>
      <c r="OI192" s="59"/>
      <c r="OJ192" s="59"/>
      <c r="OK192" s="59"/>
      <c r="OL192" s="59"/>
      <c r="OM192" s="59"/>
      <c r="ON192" s="59"/>
      <c r="OO192" s="59"/>
      <c r="OP192" s="59"/>
      <c r="OQ192" s="59"/>
      <c r="OR192" s="59"/>
      <c r="OS192" s="59"/>
      <c r="OT192" s="59"/>
      <c r="OU192" s="59"/>
      <c r="OV192" s="59"/>
      <c r="OW192" s="59"/>
      <c r="OX192" s="59"/>
      <c r="OY192" s="59"/>
      <c r="OZ192" s="59"/>
      <c r="PA192" s="59"/>
      <c r="PB192" s="59"/>
      <c r="PC192" s="59"/>
      <c r="PD192" s="59"/>
      <c r="PE192" s="59"/>
      <c r="PF192" s="59"/>
      <c r="PG192" s="59"/>
      <c r="PH192" s="59"/>
      <c r="PI192" s="59"/>
      <c r="PJ192" s="59"/>
      <c r="PK192" s="59"/>
      <c r="PL192" s="59"/>
      <c r="PM192" s="59"/>
      <c r="PN192" s="59"/>
      <c r="PO192" s="59"/>
      <c r="PP192" s="59"/>
      <c r="PQ192" s="59"/>
      <c r="PR192" s="59"/>
      <c r="PS192" s="59"/>
      <c r="PT192" s="59"/>
      <c r="PU192" s="59"/>
      <c r="PV192" s="59"/>
      <c r="PW192" s="59"/>
      <c r="PX192" s="59"/>
      <c r="PY192" s="59"/>
      <c r="PZ192" s="59"/>
      <c r="QA192" s="59"/>
      <c r="QB192" s="59"/>
      <c r="QC192" s="59"/>
      <c r="QD192" s="59"/>
      <c r="QE192" s="59"/>
      <c r="QF192" s="59"/>
      <c r="QG192" s="59"/>
      <c r="QH192" s="59"/>
      <c r="QI192" s="59"/>
      <c r="QJ192" s="59"/>
      <c r="QK192" s="59"/>
      <c r="QL192" s="59"/>
      <c r="QM192" s="59"/>
      <c r="QN192" s="59"/>
      <c r="QO192" s="59"/>
      <c r="QP192" s="59"/>
      <c r="QQ192" s="59"/>
      <c r="QR192" s="59"/>
      <c r="QS192" s="59"/>
      <c r="QT192" s="59"/>
      <c r="QU192" s="59"/>
      <c r="QV192" s="59"/>
      <c r="QW192" s="59"/>
      <c r="QX192" s="59"/>
      <c r="QY192" s="59"/>
      <c r="QZ192" s="59"/>
      <c r="RA192" s="59"/>
      <c r="RB192" s="107"/>
      <c r="RC192" s="107"/>
      <c r="RD192" s="59"/>
      <c r="RE192" s="59"/>
      <c r="RF192" s="59"/>
      <c r="RG192" s="59"/>
      <c r="RH192" s="59"/>
      <c r="RI192" s="59"/>
      <c r="RJ192" s="59"/>
      <c r="RK192" s="59"/>
      <c r="RL192" s="59"/>
      <c r="RM192" s="59"/>
      <c r="RN192" s="59"/>
      <c r="RO192" s="59"/>
      <c r="RP192" s="59"/>
      <c r="RQ192" s="59"/>
      <c r="RR192" s="59"/>
      <c r="RS192" s="59"/>
      <c r="RT192" s="59"/>
      <c r="RU192" s="59"/>
      <c r="RV192" s="59"/>
      <c r="RW192" s="59"/>
      <c r="RX192" s="59"/>
      <c r="RY192" s="59"/>
      <c r="RZ192" s="59"/>
      <c r="SA192" s="59"/>
      <c r="SB192" s="59"/>
      <c r="SC192" s="59"/>
      <c r="SD192" s="59"/>
      <c r="SE192" s="59"/>
      <c r="SF192" s="59"/>
      <c r="SG192" s="59"/>
      <c r="SH192" s="59"/>
      <c r="SI192" s="59"/>
      <c r="SJ192" s="59"/>
      <c r="SK192" s="59"/>
      <c r="SL192" s="59"/>
      <c r="SM192" s="59"/>
      <c r="SN192" s="59"/>
      <c r="SO192" s="59"/>
      <c r="SP192" s="59"/>
      <c r="SQ192" s="59"/>
      <c r="SR192" s="59"/>
      <c r="SS192" s="59"/>
      <c r="ST192" s="59"/>
      <c r="SU192" s="59"/>
      <c r="SV192" s="59"/>
      <c r="SW192" s="59"/>
      <c r="SX192" s="59"/>
      <c r="SY192" s="59"/>
      <c r="SZ192" s="59"/>
      <c r="TA192" s="59"/>
      <c r="TB192" s="59"/>
      <c r="TC192" s="59"/>
      <c r="TD192" s="59"/>
      <c r="TE192" s="59"/>
      <c r="TF192" s="59"/>
      <c r="TG192" s="59"/>
      <c r="TH192" s="59"/>
      <c r="TI192" s="59"/>
      <c r="TJ192" s="59"/>
      <c r="TK192" s="59"/>
      <c r="TL192" s="59"/>
      <c r="TM192" s="59"/>
      <c r="TN192" s="59"/>
      <c r="TO192" s="59"/>
      <c r="TP192" s="59"/>
      <c r="TQ192" s="59"/>
      <c r="TR192" s="59"/>
      <c r="TS192" s="59"/>
      <c r="TT192" s="59"/>
      <c r="TU192" s="59"/>
      <c r="TV192" s="59"/>
      <c r="TW192" s="59"/>
      <c r="TX192" s="59"/>
      <c r="TY192" s="59"/>
      <c r="TZ192" s="59"/>
      <c r="UA192" s="59"/>
      <c r="UB192" s="59"/>
      <c r="UC192" s="59"/>
      <c r="UD192" s="59"/>
      <c r="UE192" s="59"/>
      <c r="UF192" s="59"/>
      <c r="UG192" s="59"/>
      <c r="UH192" s="59"/>
      <c r="UI192" s="59"/>
      <c r="UJ192" s="59"/>
      <c r="UK192" s="59"/>
      <c r="UL192" s="59"/>
      <c r="UM192" s="86"/>
      <c r="UN192" s="86"/>
      <c r="UO192" s="86"/>
      <c r="UP192" s="86"/>
      <c r="UQ192" s="86"/>
      <c r="UR192" s="86"/>
      <c r="US192" s="86"/>
      <c r="UT192" s="86"/>
      <c r="UU192" s="86"/>
      <c r="UV192" s="86"/>
      <c r="UW192" s="86"/>
      <c r="UX192" s="86"/>
      <c r="UY192" s="86"/>
      <c r="UZ192" s="86"/>
      <c r="VA192" s="86"/>
      <c r="VB192" s="86"/>
      <c r="VC192" s="86"/>
      <c r="VD192" s="86"/>
      <c r="VE192" s="86"/>
      <c r="VF192" s="86"/>
      <c r="VG192" s="86"/>
      <c r="VH192" s="86"/>
      <c r="VI192" s="86"/>
      <c r="VJ192" s="86"/>
      <c r="VK192" s="86"/>
      <c r="VL192" s="86"/>
      <c r="VM192" s="86"/>
      <c r="VN192" s="86"/>
      <c r="VO192" s="86"/>
      <c r="VP192" s="86"/>
      <c r="VQ192" s="86"/>
      <c r="VR192" s="86"/>
      <c r="VS192" s="86"/>
      <c r="VT192" s="86"/>
      <c r="VU192" s="86"/>
      <c r="VV192" s="86"/>
      <c r="VW192" s="86"/>
      <c r="VX192" s="86"/>
      <c r="VY192" s="86"/>
      <c r="VZ192" s="86"/>
      <c r="WA192" s="86"/>
      <c r="WB192" s="86"/>
      <c r="WC192" s="86"/>
      <c r="WD192" s="86"/>
      <c r="WE192" s="86"/>
      <c r="WF192" s="86"/>
      <c r="WG192" s="8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row>
    <row r="193" spans="2:909" x14ac:dyDescent="0.25">
      <c r="B193" s="110"/>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93"/>
      <c r="AA193" s="93"/>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c r="HY193" s="59"/>
      <c r="HZ193" s="59"/>
      <c r="IA193" s="59"/>
      <c r="IB193" s="59"/>
      <c r="IC193" s="59"/>
      <c r="ID193" s="59"/>
      <c r="IE193" s="59"/>
      <c r="IF193" s="59"/>
      <c r="IG193" s="59"/>
      <c r="IH193" s="59"/>
      <c r="II193" s="59"/>
      <c r="IJ193" s="59"/>
      <c r="IK193" s="59"/>
      <c r="IL193" s="59"/>
      <c r="IM193" s="59"/>
      <c r="IN193" s="59"/>
      <c r="IO193" s="59"/>
      <c r="IP193" s="59"/>
      <c r="IQ193" s="59"/>
      <c r="IR193" s="59"/>
      <c r="IS193" s="59"/>
      <c r="IT193" s="59"/>
      <c r="IU193" s="59"/>
      <c r="IV193" s="59"/>
      <c r="IW193" s="59"/>
      <c r="IX193" s="59"/>
      <c r="IY193" s="59"/>
      <c r="IZ193" s="59"/>
      <c r="JA193" s="59"/>
      <c r="JB193" s="59"/>
      <c r="JC193" s="59"/>
      <c r="JD193" s="59"/>
      <c r="JE193" s="59"/>
      <c r="JF193" s="59"/>
      <c r="JG193" s="59"/>
      <c r="JH193" s="59"/>
      <c r="JI193" s="59"/>
      <c r="JJ193" s="59"/>
      <c r="JK193" s="59"/>
      <c r="JL193" s="59"/>
      <c r="JM193" s="59"/>
      <c r="JN193" s="59"/>
      <c r="JO193" s="59"/>
      <c r="JP193" s="59"/>
      <c r="JQ193" s="59"/>
      <c r="JR193" s="59"/>
      <c r="JS193" s="59"/>
      <c r="JT193" s="59"/>
      <c r="JU193" s="59"/>
      <c r="JV193" s="59"/>
      <c r="JW193" s="59"/>
      <c r="JX193" s="59"/>
      <c r="JY193" s="59"/>
      <c r="JZ193" s="59"/>
      <c r="KA193" s="59"/>
      <c r="KB193" s="59"/>
      <c r="KC193" s="59"/>
      <c r="KD193" s="59"/>
      <c r="KE193" s="59"/>
      <c r="KF193" s="59"/>
      <c r="KG193" s="59"/>
      <c r="KH193" s="59"/>
      <c r="KI193" s="59"/>
      <c r="KJ193" s="59"/>
      <c r="KK193" s="59"/>
      <c r="KL193" s="59"/>
      <c r="KM193" s="59"/>
      <c r="KN193" s="59"/>
      <c r="KO193" s="59"/>
      <c r="KP193" s="59"/>
      <c r="KQ193" s="59"/>
      <c r="KR193" s="59"/>
      <c r="KS193" s="59"/>
      <c r="KT193" s="59"/>
      <c r="KU193" s="59"/>
      <c r="KV193" s="59"/>
      <c r="KW193" s="59"/>
      <c r="KX193" s="59"/>
      <c r="KY193" s="59"/>
      <c r="KZ193" s="59"/>
      <c r="LA193" s="59"/>
      <c r="LB193" s="59"/>
      <c r="LC193" s="59"/>
      <c r="LD193" s="59"/>
      <c r="LE193" s="59"/>
      <c r="LF193" s="59"/>
      <c r="LG193" s="59"/>
      <c r="LH193" s="59"/>
      <c r="LI193" s="59"/>
      <c r="LJ193" s="59"/>
      <c r="LK193" s="59"/>
      <c r="LL193" s="59"/>
      <c r="LM193" s="59"/>
      <c r="LN193" s="59"/>
      <c r="LO193" s="59"/>
      <c r="LP193" s="59"/>
      <c r="LQ193" s="59"/>
      <c r="LR193" s="59"/>
      <c r="LS193" s="59"/>
      <c r="LT193" s="59"/>
      <c r="LU193" s="59"/>
      <c r="LV193" s="59"/>
      <c r="LW193" s="59"/>
      <c r="LX193" s="59"/>
      <c r="LY193" s="59"/>
      <c r="LZ193" s="59"/>
      <c r="MA193" s="59"/>
      <c r="MB193" s="59"/>
      <c r="MC193" s="59"/>
      <c r="MD193" s="59"/>
      <c r="ME193" s="59"/>
      <c r="MF193" s="59"/>
      <c r="MG193" s="59"/>
      <c r="MH193" s="59"/>
      <c r="MI193" s="59"/>
      <c r="MJ193" s="59"/>
      <c r="MK193" s="59"/>
      <c r="ML193" s="59"/>
      <c r="MM193" s="59"/>
      <c r="MN193" s="59"/>
      <c r="MO193" s="59"/>
      <c r="MP193" s="59"/>
      <c r="MQ193" s="59"/>
      <c r="MR193" s="59"/>
      <c r="MS193" s="59"/>
      <c r="MT193" s="59"/>
      <c r="MU193" s="59"/>
      <c r="MV193" s="59"/>
      <c r="MW193" s="59"/>
      <c r="MX193" s="59"/>
      <c r="MY193" s="59"/>
      <c r="MZ193" s="59"/>
      <c r="NA193" s="59"/>
      <c r="NB193" s="59"/>
      <c r="NC193" s="59"/>
      <c r="ND193" s="59"/>
      <c r="NE193" s="59"/>
      <c r="NF193" s="59"/>
      <c r="NG193" s="59"/>
      <c r="NH193" s="59"/>
      <c r="NI193" s="59"/>
      <c r="NJ193" s="59"/>
      <c r="NK193" s="59"/>
      <c r="NL193" s="59"/>
      <c r="NM193" s="59"/>
      <c r="NN193" s="59"/>
      <c r="NO193" s="59"/>
      <c r="NP193" s="59"/>
      <c r="NQ193" s="59"/>
      <c r="NR193" s="59"/>
      <c r="NS193" s="59"/>
      <c r="NT193" s="59"/>
      <c r="NU193" s="59"/>
      <c r="NV193" s="59"/>
      <c r="NW193" s="59"/>
      <c r="NX193" s="59"/>
      <c r="NY193" s="59"/>
      <c r="NZ193" s="59"/>
      <c r="OA193" s="59"/>
      <c r="OB193" s="59"/>
      <c r="OC193" s="59"/>
      <c r="OD193" s="59"/>
      <c r="OE193" s="59"/>
      <c r="OF193" s="59"/>
      <c r="OG193" s="59"/>
      <c r="OH193" s="59"/>
      <c r="OI193" s="59"/>
      <c r="OJ193" s="59"/>
      <c r="OK193" s="59"/>
      <c r="OL193" s="59"/>
      <c r="OM193" s="59"/>
      <c r="ON193" s="59"/>
      <c r="OO193" s="59"/>
      <c r="OP193" s="59"/>
      <c r="OQ193" s="59"/>
      <c r="OR193" s="59"/>
      <c r="OS193" s="59"/>
      <c r="OT193" s="59"/>
      <c r="OU193" s="59"/>
      <c r="OV193" s="59"/>
      <c r="OW193" s="59"/>
      <c r="OX193" s="59"/>
      <c r="OY193" s="59"/>
      <c r="OZ193" s="59"/>
      <c r="PA193" s="59"/>
      <c r="PB193" s="59"/>
      <c r="PC193" s="59"/>
      <c r="PD193" s="59"/>
      <c r="PE193" s="59"/>
      <c r="PF193" s="59"/>
      <c r="PG193" s="59"/>
      <c r="PH193" s="59"/>
      <c r="PI193" s="59"/>
      <c r="PJ193" s="59"/>
      <c r="PK193" s="59"/>
      <c r="PL193" s="59"/>
      <c r="PM193" s="59"/>
      <c r="PN193" s="59"/>
      <c r="PO193" s="59"/>
      <c r="PP193" s="59"/>
      <c r="PQ193" s="59"/>
      <c r="PR193" s="59"/>
      <c r="PS193" s="59"/>
      <c r="PT193" s="59"/>
      <c r="PU193" s="59"/>
      <c r="PV193" s="59"/>
      <c r="PW193" s="59"/>
      <c r="PX193" s="59"/>
      <c r="PY193" s="59"/>
      <c r="PZ193" s="59"/>
      <c r="QA193" s="59"/>
      <c r="QB193" s="59"/>
      <c r="QC193" s="59"/>
      <c r="QD193" s="59"/>
      <c r="QE193" s="59"/>
      <c r="QF193" s="59"/>
      <c r="QG193" s="59"/>
      <c r="QH193" s="59"/>
      <c r="QI193" s="59"/>
      <c r="QJ193" s="59"/>
      <c r="QK193" s="59"/>
      <c r="QL193" s="59"/>
      <c r="QM193" s="59"/>
      <c r="QN193" s="59"/>
      <c r="QO193" s="59"/>
      <c r="QP193" s="59"/>
      <c r="QQ193" s="59"/>
      <c r="QR193" s="59"/>
      <c r="QS193" s="59"/>
      <c r="QT193" s="59"/>
      <c r="QU193" s="59"/>
      <c r="QV193" s="59"/>
      <c r="QW193" s="59"/>
      <c r="QX193" s="59"/>
      <c r="QY193" s="59"/>
      <c r="QZ193" s="59"/>
      <c r="RA193" s="59"/>
      <c r="RB193" s="107"/>
      <c r="RC193" s="107"/>
      <c r="RD193" s="59"/>
      <c r="RE193" s="59"/>
      <c r="RF193" s="59"/>
      <c r="RG193" s="59"/>
      <c r="RH193" s="59"/>
      <c r="RI193" s="59"/>
      <c r="RJ193" s="59"/>
      <c r="RK193" s="59"/>
      <c r="RL193" s="59"/>
      <c r="RM193" s="59"/>
      <c r="RN193" s="59"/>
      <c r="RO193" s="59"/>
      <c r="RP193" s="59"/>
      <c r="RQ193" s="59"/>
      <c r="RR193" s="59"/>
      <c r="RS193" s="59"/>
      <c r="RT193" s="59"/>
      <c r="RU193" s="59"/>
      <c r="RV193" s="59"/>
      <c r="RW193" s="59"/>
      <c r="RX193" s="59"/>
      <c r="RY193" s="59"/>
      <c r="RZ193" s="59"/>
      <c r="SA193" s="59"/>
      <c r="SB193" s="59"/>
      <c r="SC193" s="59"/>
      <c r="SD193" s="59"/>
      <c r="SE193" s="59"/>
      <c r="SF193" s="59"/>
      <c r="SG193" s="59"/>
      <c r="SH193" s="59"/>
      <c r="SI193" s="59"/>
      <c r="SJ193" s="59"/>
      <c r="SK193" s="59"/>
      <c r="SL193" s="59"/>
      <c r="SM193" s="59"/>
      <c r="SN193" s="59"/>
      <c r="SO193" s="59"/>
      <c r="SP193" s="59"/>
      <c r="SQ193" s="59"/>
      <c r="SR193" s="59"/>
      <c r="SS193" s="59"/>
      <c r="ST193" s="59"/>
      <c r="SU193" s="59"/>
      <c r="SV193" s="59"/>
      <c r="SW193" s="59"/>
      <c r="SX193" s="59"/>
      <c r="SY193" s="59"/>
      <c r="SZ193" s="59"/>
      <c r="TA193" s="59"/>
      <c r="TB193" s="59"/>
      <c r="TC193" s="59"/>
      <c r="TD193" s="59"/>
      <c r="TE193" s="59"/>
      <c r="TF193" s="59"/>
      <c r="TG193" s="59"/>
      <c r="TH193" s="59"/>
      <c r="TI193" s="59"/>
      <c r="TJ193" s="59"/>
      <c r="TK193" s="59"/>
      <c r="TL193" s="59"/>
      <c r="TM193" s="59"/>
      <c r="TN193" s="59"/>
      <c r="TO193" s="59"/>
      <c r="TP193" s="59"/>
      <c r="TQ193" s="59"/>
      <c r="TR193" s="59"/>
      <c r="TS193" s="59"/>
      <c r="TT193" s="59"/>
      <c r="TU193" s="59"/>
      <c r="TV193" s="59"/>
      <c r="TW193" s="59"/>
      <c r="TX193" s="59"/>
      <c r="TY193" s="59"/>
      <c r="TZ193" s="59"/>
      <c r="UA193" s="59"/>
      <c r="UB193" s="59"/>
      <c r="UC193" s="59"/>
      <c r="UD193" s="59"/>
      <c r="UE193" s="59"/>
      <c r="UF193" s="59"/>
      <c r="UG193" s="59"/>
      <c r="UH193" s="59"/>
      <c r="UI193" s="59"/>
      <c r="UJ193" s="59"/>
      <c r="UK193" s="59"/>
      <c r="UL193" s="59"/>
      <c r="UM193" s="86"/>
      <c r="UN193" s="86"/>
      <c r="UO193" s="86"/>
      <c r="UP193" s="86"/>
      <c r="UQ193" s="86"/>
      <c r="UR193" s="86"/>
      <c r="US193" s="86"/>
      <c r="UT193" s="86"/>
      <c r="UU193" s="86"/>
      <c r="UV193" s="86"/>
      <c r="UW193" s="86"/>
      <c r="UX193" s="86"/>
      <c r="UY193" s="86"/>
      <c r="UZ193" s="86"/>
      <c r="VA193" s="86"/>
      <c r="VB193" s="86"/>
      <c r="VC193" s="86"/>
      <c r="VD193" s="86"/>
      <c r="VE193" s="86"/>
      <c r="VF193" s="86"/>
      <c r="VG193" s="86"/>
      <c r="VH193" s="86"/>
      <c r="VI193" s="86"/>
      <c r="VJ193" s="86"/>
      <c r="VK193" s="86"/>
      <c r="VL193" s="86"/>
      <c r="VM193" s="86"/>
      <c r="VN193" s="86"/>
      <c r="VO193" s="86"/>
      <c r="VP193" s="86"/>
      <c r="VQ193" s="86"/>
      <c r="VR193" s="86"/>
      <c r="VS193" s="86"/>
      <c r="VT193" s="86"/>
      <c r="VU193" s="86"/>
      <c r="VV193" s="86"/>
      <c r="VW193" s="86"/>
      <c r="VX193" s="86"/>
      <c r="VY193" s="86"/>
      <c r="VZ193" s="86"/>
      <c r="WA193" s="86"/>
      <c r="WB193" s="86"/>
      <c r="WC193" s="86"/>
      <c r="WD193" s="86"/>
      <c r="WE193" s="86"/>
      <c r="WF193" s="86"/>
      <c r="WG193" s="8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row>
    <row r="194" spans="2:909" x14ac:dyDescent="0.25">
      <c r="B194" s="110"/>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93"/>
      <c r="AA194" s="93"/>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c r="HY194" s="59"/>
      <c r="HZ194" s="59"/>
      <c r="IA194" s="59"/>
      <c r="IB194" s="59"/>
      <c r="IC194" s="59"/>
      <c r="ID194" s="59"/>
      <c r="IE194" s="59"/>
      <c r="IF194" s="59"/>
      <c r="IG194" s="59"/>
      <c r="IH194" s="59"/>
      <c r="II194" s="59"/>
      <c r="IJ194" s="59"/>
      <c r="IK194" s="59"/>
      <c r="IL194" s="59"/>
      <c r="IM194" s="59"/>
      <c r="IN194" s="59"/>
      <c r="IO194" s="59"/>
      <c r="IP194" s="59"/>
      <c r="IQ194" s="59"/>
      <c r="IR194" s="59"/>
      <c r="IS194" s="59"/>
      <c r="IT194" s="59"/>
      <c r="IU194" s="59"/>
      <c r="IV194" s="59"/>
      <c r="IW194" s="59"/>
      <c r="IX194" s="59"/>
      <c r="IY194" s="59"/>
      <c r="IZ194" s="59"/>
      <c r="JA194" s="59"/>
      <c r="JB194" s="59"/>
      <c r="JC194" s="59"/>
      <c r="JD194" s="59"/>
      <c r="JE194" s="59"/>
      <c r="JF194" s="59"/>
      <c r="JG194" s="59"/>
      <c r="JH194" s="59"/>
      <c r="JI194" s="59"/>
      <c r="JJ194" s="59"/>
      <c r="JK194" s="59"/>
      <c r="JL194" s="59"/>
      <c r="JM194" s="59"/>
      <c r="JN194" s="59"/>
      <c r="JO194" s="59"/>
      <c r="JP194" s="59"/>
      <c r="JQ194" s="59"/>
      <c r="JR194" s="59"/>
      <c r="JS194" s="59"/>
      <c r="JT194" s="59"/>
      <c r="JU194" s="59"/>
      <c r="JV194" s="59"/>
      <c r="JW194" s="59"/>
      <c r="JX194" s="59"/>
      <c r="JY194" s="59"/>
      <c r="JZ194" s="59"/>
      <c r="KA194" s="59"/>
      <c r="KB194" s="59"/>
      <c r="KC194" s="59"/>
      <c r="KD194" s="59"/>
      <c r="KE194" s="59"/>
      <c r="KF194" s="59"/>
      <c r="KG194" s="59"/>
      <c r="KH194" s="59"/>
      <c r="KI194" s="59"/>
      <c r="KJ194" s="59"/>
      <c r="KK194" s="59"/>
      <c r="KL194" s="59"/>
      <c r="KM194" s="59"/>
      <c r="KN194" s="59"/>
      <c r="KO194" s="59"/>
      <c r="KP194" s="59"/>
      <c r="KQ194" s="59"/>
      <c r="KR194" s="59"/>
      <c r="KS194" s="59"/>
      <c r="KT194" s="59"/>
      <c r="KU194" s="59"/>
      <c r="KV194" s="59"/>
      <c r="KW194" s="59"/>
      <c r="KX194" s="59"/>
      <c r="KY194" s="59"/>
      <c r="KZ194" s="59"/>
      <c r="LA194" s="59"/>
      <c r="LB194" s="59"/>
      <c r="LC194" s="59"/>
      <c r="LD194" s="59"/>
      <c r="LE194" s="59"/>
      <c r="LF194" s="59"/>
      <c r="LG194" s="59"/>
      <c r="LH194" s="59"/>
      <c r="LI194" s="59"/>
      <c r="LJ194" s="59"/>
      <c r="LK194" s="59"/>
      <c r="LL194" s="59"/>
      <c r="LM194" s="59"/>
      <c r="LN194" s="59"/>
      <c r="LO194" s="59"/>
      <c r="LP194" s="59"/>
      <c r="LQ194" s="59"/>
      <c r="LR194" s="59"/>
      <c r="LS194" s="59"/>
      <c r="LT194" s="59"/>
      <c r="LU194" s="59"/>
      <c r="LV194" s="59"/>
      <c r="LW194" s="59"/>
      <c r="LX194" s="59"/>
      <c r="LY194" s="59"/>
      <c r="LZ194" s="59"/>
      <c r="MA194" s="59"/>
      <c r="MB194" s="59"/>
      <c r="MC194" s="59"/>
      <c r="MD194" s="59"/>
      <c r="ME194" s="59"/>
      <c r="MF194" s="59"/>
      <c r="MG194" s="59"/>
      <c r="MH194" s="59"/>
      <c r="MI194" s="59"/>
      <c r="MJ194" s="59"/>
      <c r="MK194" s="59"/>
      <c r="ML194" s="59"/>
      <c r="MM194" s="59"/>
      <c r="MN194" s="59"/>
      <c r="MO194" s="59"/>
      <c r="MP194" s="59"/>
      <c r="MQ194" s="59"/>
      <c r="MR194" s="59"/>
      <c r="MS194" s="59"/>
      <c r="MT194" s="59"/>
      <c r="MU194" s="59"/>
      <c r="MV194" s="59"/>
      <c r="MW194" s="59"/>
      <c r="MX194" s="59"/>
      <c r="MY194" s="59"/>
      <c r="MZ194" s="59"/>
      <c r="NA194" s="59"/>
      <c r="NB194" s="59"/>
      <c r="NC194" s="59"/>
      <c r="ND194" s="59"/>
      <c r="NE194" s="59"/>
      <c r="NF194" s="59"/>
      <c r="NG194" s="59"/>
      <c r="NH194" s="59"/>
      <c r="NI194" s="59"/>
      <c r="NJ194" s="59"/>
      <c r="NK194" s="59"/>
      <c r="NL194" s="59"/>
      <c r="NM194" s="59"/>
      <c r="NN194" s="59"/>
      <c r="NO194" s="59"/>
      <c r="NP194" s="59"/>
      <c r="NQ194" s="59"/>
      <c r="NR194" s="59"/>
      <c r="NS194" s="59"/>
      <c r="NT194" s="59"/>
      <c r="NU194" s="59"/>
      <c r="NV194" s="59"/>
      <c r="NW194" s="59"/>
      <c r="NX194" s="59"/>
      <c r="NY194" s="59"/>
      <c r="NZ194" s="59"/>
      <c r="OA194" s="59"/>
      <c r="OB194" s="59"/>
      <c r="OC194" s="59"/>
      <c r="OD194" s="59"/>
      <c r="OE194" s="59"/>
      <c r="OF194" s="59"/>
      <c r="OG194" s="59"/>
      <c r="OH194" s="59"/>
      <c r="OI194" s="59"/>
      <c r="OJ194" s="59"/>
      <c r="OK194" s="59"/>
      <c r="OL194" s="59"/>
      <c r="OM194" s="59"/>
      <c r="ON194" s="59"/>
      <c r="OO194" s="59"/>
      <c r="OP194" s="59"/>
      <c r="OQ194" s="59"/>
      <c r="OR194" s="59"/>
      <c r="OS194" s="59"/>
      <c r="OT194" s="59"/>
      <c r="OU194" s="59"/>
      <c r="OV194" s="59"/>
      <c r="OW194" s="59"/>
      <c r="OX194" s="59"/>
      <c r="OY194" s="59"/>
      <c r="OZ194" s="59"/>
      <c r="PA194" s="59"/>
      <c r="PB194" s="59"/>
      <c r="PC194" s="59"/>
      <c r="PD194" s="59"/>
      <c r="PE194" s="59"/>
      <c r="PF194" s="59"/>
      <c r="PG194" s="59"/>
      <c r="PH194" s="59"/>
      <c r="PI194" s="59"/>
      <c r="PJ194" s="59"/>
      <c r="PK194" s="59"/>
      <c r="PL194" s="59"/>
      <c r="PM194" s="59"/>
      <c r="PN194" s="59"/>
      <c r="PO194" s="59"/>
      <c r="PP194" s="59"/>
      <c r="PQ194" s="59"/>
      <c r="PR194" s="59"/>
      <c r="PS194" s="59"/>
      <c r="PT194" s="59"/>
      <c r="PU194" s="59"/>
      <c r="PV194" s="59"/>
      <c r="PW194" s="59"/>
      <c r="PX194" s="59"/>
      <c r="PY194" s="59"/>
      <c r="PZ194" s="59"/>
      <c r="QA194" s="59"/>
      <c r="QB194" s="59"/>
      <c r="QC194" s="59"/>
      <c r="QD194" s="59"/>
      <c r="QE194" s="59"/>
      <c r="QF194" s="59"/>
      <c r="QG194" s="59"/>
      <c r="QH194" s="59"/>
      <c r="QI194" s="59"/>
      <c r="QJ194" s="59"/>
      <c r="QK194" s="59"/>
      <c r="QL194" s="59"/>
      <c r="QM194" s="59"/>
      <c r="QN194" s="59"/>
      <c r="QO194" s="59"/>
      <c r="QP194" s="59"/>
      <c r="QQ194" s="59"/>
      <c r="QR194" s="59"/>
      <c r="QS194" s="59"/>
      <c r="QT194" s="59"/>
      <c r="QU194" s="59"/>
      <c r="QV194" s="59"/>
      <c r="QW194" s="59"/>
      <c r="QX194" s="59"/>
      <c r="QY194" s="59"/>
      <c r="QZ194" s="59"/>
      <c r="RA194" s="59"/>
      <c r="RB194" s="107"/>
      <c r="RC194" s="107"/>
      <c r="RD194" s="59"/>
      <c r="RE194" s="59"/>
      <c r="RF194" s="59"/>
      <c r="RG194" s="59"/>
      <c r="RH194" s="59"/>
      <c r="RI194" s="59"/>
      <c r="RJ194" s="59"/>
      <c r="RK194" s="59"/>
      <c r="RL194" s="59"/>
      <c r="RM194" s="59"/>
      <c r="RN194" s="59"/>
      <c r="RO194" s="59"/>
      <c r="RP194" s="59"/>
      <c r="RQ194" s="59"/>
      <c r="RR194" s="59"/>
      <c r="RS194" s="59"/>
      <c r="RT194" s="59"/>
      <c r="RU194" s="59"/>
      <c r="RV194" s="59"/>
      <c r="RW194" s="59"/>
      <c r="RX194" s="59"/>
      <c r="RY194" s="59"/>
      <c r="RZ194" s="59"/>
      <c r="SA194" s="59"/>
      <c r="SB194" s="59"/>
      <c r="SC194" s="59"/>
      <c r="SD194" s="59"/>
      <c r="SE194" s="59"/>
      <c r="SF194" s="59"/>
      <c r="SG194" s="59"/>
      <c r="SH194" s="59"/>
      <c r="SI194" s="59"/>
      <c r="SJ194" s="59"/>
      <c r="SK194" s="59"/>
      <c r="SL194" s="59"/>
      <c r="SM194" s="59"/>
      <c r="SN194" s="59"/>
      <c r="SO194" s="59"/>
      <c r="SP194" s="59"/>
      <c r="SQ194" s="59"/>
      <c r="SR194" s="59"/>
      <c r="SS194" s="59"/>
      <c r="ST194" s="59"/>
      <c r="SU194" s="59"/>
      <c r="SV194" s="59"/>
      <c r="SW194" s="59"/>
      <c r="SX194" s="59"/>
      <c r="SY194" s="59"/>
      <c r="SZ194" s="59"/>
      <c r="TA194" s="59"/>
      <c r="TB194" s="59"/>
      <c r="TC194" s="59"/>
      <c r="TD194" s="59"/>
      <c r="TE194" s="59"/>
      <c r="TF194" s="59"/>
      <c r="TG194" s="59"/>
      <c r="TH194" s="59"/>
      <c r="TI194" s="59"/>
      <c r="TJ194" s="59"/>
      <c r="TK194" s="59"/>
      <c r="TL194" s="59"/>
      <c r="TM194" s="59"/>
      <c r="TN194" s="59"/>
      <c r="TO194" s="59"/>
      <c r="TP194" s="59"/>
      <c r="TQ194" s="59"/>
      <c r="TR194" s="59"/>
      <c r="TS194" s="59"/>
      <c r="TT194" s="59"/>
      <c r="TU194" s="59"/>
      <c r="TV194" s="59"/>
      <c r="TW194" s="59"/>
      <c r="TX194" s="59"/>
      <c r="TY194" s="59"/>
      <c r="TZ194" s="59"/>
      <c r="UA194" s="59"/>
      <c r="UB194" s="59"/>
      <c r="UC194" s="59"/>
      <c r="UD194" s="59"/>
      <c r="UE194" s="59"/>
      <c r="UF194" s="59"/>
      <c r="UG194" s="59"/>
      <c r="UH194" s="59"/>
      <c r="UI194" s="59"/>
      <c r="UJ194" s="59"/>
      <c r="UK194" s="59"/>
      <c r="UL194" s="59"/>
      <c r="UM194" s="86"/>
      <c r="UN194" s="86"/>
      <c r="UO194" s="86"/>
      <c r="UP194" s="86"/>
      <c r="UQ194" s="86"/>
      <c r="UR194" s="86"/>
      <c r="US194" s="86"/>
      <c r="UT194" s="86"/>
      <c r="UU194" s="86"/>
      <c r="UV194" s="86"/>
      <c r="UW194" s="86"/>
      <c r="UX194" s="86"/>
      <c r="UY194" s="86"/>
      <c r="UZ194" s="86"/>
      <c r="VA194" s="86"/>
      <c r="VB194" s="86"/>
      <c r="VC194" s="86"/>
      <c r="VD194" s="86"/>
      <c r="VE194" s="86"/>
      <c r="VF194" s="86"/>
      <c r="VG194" s="86"/>
      <c r="VH194" s="86"/>
      <c r="VI194" s="86"/>
      <c r="VJ194" s="86"/>
      <c r="VK194" s="86"/>
      <c r="VL194" s="86"/>
      <c r="VM194" s="86"/>
      <c r="VN194" s="86"/>
      <c r="VO194" s="86"/>
      <c r="VP194" s="86"/>
      <c r="VQ194" s="86"/>
      <c r="VR194" s="86"/>
      <c r="VS194" s="86"/>
      <c r="VT194" s="86"/>
      <c r="VU194" s="86"/>
      <c r="VV194" s="86"/>
      <c r="VW194" s="86"/>
      <c r="VX194" s="86"/>
      <c r="VY194" s="86"/>
      <c r="VZ194" s="86"/>
      <c r="WA194" s="86"/>
      <c r="WB194" s="86"/>
      <c r="WC194" s="86"/>
      <c r="WD194" s="86"/>
      <c r="WE194" s="86"/>
      <c r="WF194" s="86"/>
      <c r="WG194" s="8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row>
    <row r="195" spans="2:909" x14ac:dyDescent="0.25">
      <c r="B195" s="110"/>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93"/>
      <c r="AA195" s="93"/>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59"/>
      <c r="IN195" s="59"/>
      <c r="IO195" s="59"/>
      <c r="IP195" s="59"/>
      <c r="IQ195" s="59"/>
      <c r="IR195" s="59"/>
      <c r="IS195" s="59"/>
      <c r="IT195" s="59"/>
      <c r="IU195" s="59"/>
      <c r="IV195" s="59"/>
      <c r="IW195" s="59"/>
      <c r="IX195" s="59"/>
      <c r="IY195" s="59"/>
      <c r="IZ195" s="59"/>
      <c r="JA195" s="59"/>
      <c r="JB195" s="59"/>
      <c r="JC195" s="59"/>
      <c r="JD195" s="59"/>
      <c r="JE195" s="59"/>
      <c r="JF195" s="59"/>
      <c r="JG195" s="59"/>
      <c r="JH195" s="59"/>
      <c r="JI195" s="59"/>
      <c r="JJ195" s="59"/>
      <c r="JK195" s="59"/>
      <c r="JL195" s="59"/>
      <c r="JM195" s="59"/>
      <c r="JN195" s="59"/>
      <c r="JO195" s="59"/>
      <c r="JP195" s="59"/>
      <c r="JQ195" s="59"/>
      <c r="JR195" s="59"/>
      <c r="JS195" s="59"/>
      <c r="JT195" s="59"/>
      <c r="JU195" s="59"/>
      <c r="JV195" s="59"/>
      <c r="JW195" s="59"/>
      <c r="JX195" s="59"/>
      <c r="JY195" s="59"/>
      <c r="JZ195" s="59"/>
      <c r="KA195" s="59"/>
      <c r="KB195" s="59"/>
      <c r="KC195" s="59"/>
      <c r="KD195" s="59"/>
      <c r="KE195" s="59"/>
      <c r="KF195" s="59"/>
      <c r="KG195" s="59"/>
      <c r="KH195" s="59"/>
      <c r="KI195" s="59"/>
      <c r="KJ195" s="59"/>
      <c r="KK195" s="59"/>
      <c r="KL195" s="59"/>
      <c r="KM195" s="59"/>
      <c r="KN195" s="59"/>
      <c r="KO195" s="59"/>
      <c r="KP195" s="59"/>
      <c r="KQ195" s="59"/>
      <c r="KR195" s="59"/>
      <c r="KS195" s="59"/>
      <c r="KT195" s="59"/>
      <c r="KU195" s="59"/>
      <c r="KV195" s="59"/>
      <c r="KW195" s="59"/>
      <c r="KX195" s="59"/>
      <c r="KY195" s="59"/>
      <c r="KZ195" s="59"/>
      <c r="LA195" s="59"/>
      <c r="LB195" s="59"/>
      <c r="LC195" s="59"/>
      <c r="LD195" s="59"/>
      <c r="LE195" s="59"/>
      <c r="LF195" s="59"/>
      <c r="LG195" s="59"/>
      <c r="LH195" s="59"/>
      <c r="LI195" s="59"/>
      <c r="LJ195" s="59"/>
      <c r="LK195" s="59"/>
      <c r="LL195" s="59"/>
      <c r="LM195" s="59"/>
      <c r="LN195" s="59"/>
      <c r="LO195" s="59"/>
      <c r="LP195" s="59"/>
      <c r="LQ195" s="59"/>
      <c r="LR195" s="59"/>
      <c r="LS195" s="59"/>
      <c r="LT195" s="59"/>
      <c r="LU195" s="59"/>
      <c r="LV195" s="59"/>
      <c r="LW195" s="59"/>
      <c r="LX195" s="59"/>
      <c r="LY195" s="59"/>
      <c r="LZ195" s="59"/>
      <c r="MA195" s="59"/>
      <c r="MB195" s="59"/>
      <c r="MC195" s="59"/>
      <c r="MD195" s="59"/>
      <c r="ME195" s="59"/>
      <c r="MF195" s="59"/>
      <c r="MG195" s="59"/>
      <c r="MH195" s="59"/>
      <c r="MI195" s="59"/>
      <c r="MJ195" s="59"/>
      <c r="MK195" s="59"/>
      <c r="ML195" s="59"/>
      <c r="MM195" s="59"/>
      <c r="MN195" s="59"/>
      <c r="MO195" s="59"/>
      <c r="MP195" s="59"/>
      <c r="MQ195" s="59"/>
      <c r="MR195" s="59"/>
      <c r="MS195" s="59"/>
      <c r="MT195" s="59"/>
      <c r="MU195" s="59"/>
      <c r="MV195" s="59"/>
      <c r="MW195" s="59"/>
      <c r="MX195" s="59"/>
      <c r="MY195" s="59"/>
      <c r="MZ195" s="59"/>
      <c r="NA195" s="59"/>
      <c r="NB195" s="59"/>
      <c r="NC195" s="59"/>
      <c r="ND195" s="59"/>
      <c r="NE195" s="59"/>
      <c r="NF195" s="59"/>
      <c r="NG195" s="59"/>
      <c r="NH195" s="59"/>
      <c r="NI195" s="59"/>
      <c r="NJ195" s="59"/>
      <c r="NK195" s="59"/>
      <c r="NL195" s="59"/>
      <c r="NM195" s="59"/>
      <c r="NN195" s="59"/>
      <c r="NO195" s="59"/>
      <c r="NP195" s="59"/>
      <c r="NQ195" s="59"/>
      <c r="NR195" s="59"/>
      <c r="NS195" s="59"/>
      <c r="NT195" s="59"/>
      <c r="NU195" s="59"/>
      <c r="NV195" s="59"/>
      <c r="NW195" s="59"/>
      <c r="NX195" s="59"/>
      <c r="NY195" s="59"/>
      <c r="NZ195" s="59"/>
      <c r="OA195" s="59"/>
      <c r="OB195" s="59"/>
      <c r="OC195" s="59"/>
      <c r="OD195" s="59"/>
      <c r="OE195" s="59"/>
      <c r="OF195" s="59"/>
      <c r="OG195" s="59"/>
      <c r="OH195" s="59"/>
      <c r="OI195" s="59"/>
      <c r="OJ195" s="59"/>
      <c r="OK195" s="59"/>
      <c r="OL195" s="59"/>
      <c r="OM195" s="59"/>
      <c r="ON195" s="59"/>
      <c r="OO195" s="59"/>
      <c r="OP195" s="59"/>
      <c r="OQ195" s="59"/>
      <c r="OR195" s="59"/>
      <c r="OS195" s="59"/>
      <c r="OT195" s="59"/>
      <c r="OU195" s="59"/>
      <c r="OV195" s="59"/>
      <c r="OW195" s="59"/>
      <c r="OX195" s="59"/>
      <c r="OY195" s="59"/>
      <c r="OZ195" s="59"/>
      <c r="PA195" s="59"/>
      <c r="PB195" s="59"/>
      <c r="PC195" s="59"/>
      <c r="PD195" s="59"/>
      <c r="PE195" s="59"/>
      <c r="PF195" s="59"/>
      <c r="PG195" s="59"/>
      <c r="PH195" s="59"/>
      <c r="PI195" s="59"/>
      <c r="PJ195" s="59"/>
      <c r="PK195" s="59"/>
      <c r="PL195" s="59"/>
      <c r="PM195" s="59"/>
      <c r="PN195" s="59"/>
      <c r="PO195" s="59"/>
      <c r="PP195" s="59"/>
      <c r="PQ195" s="59"/>
      <c r="PR195" s="59"/>
      <c r="PS195" s="59"/>
      <c r="PT195" s="59"/>
      <c r="PU195" s="59"/>
      <c r="PV195" s="59"/>
      <c r="PW195" s="59"/>
      <c r="PX195" s="59"/>
      <c r="PY195" s="59"/>
      <c r="PZ195" s="59"/>
      <c r="QA195" s="59"/>
      <c r="QB195" s="59"/>
      <c r="QC195" s="59"/>
      <c r="QD195" s="59"/>
      <c r="QE195" s="59"/>
      <c r="QF195" s="59"/>
      <c r="QG195" s="59"/>
      <c r="QH195" s="59"/>
      <c r="QI195" s="59"/>
      <c r="QJ195" s="59"/>
      <c r="QK195" s="59"/>
      <c r="QL195" s="59"/>
      <c r="QM195" s="59"/>
      <c r="QN195" s="59"/>
      <c r="QO195" s="59"/>
      <c r="QP195" s="59"/>
      <c r="QQ195" s="59"/>
      <c r="QR195" s="59"/>
      <c r="QS195" s="59"/>
      <c r="QT195" s="59"/>
      <c r="QU195" s="59"/>
      <c r="QV195" s="59"/>
      <c r="QW195" s="59"/>
      <c r="QX195" s="59"/>
      <c r="QY195" s="59"/>
      <c r="QZ195" s="59"/>
      <c r="RA195" s="59"/>
      <c r="RB195" s="107"/>
      <c r="RC195" s="107"/>
      <c r="RD195" s="59"/>
      <c r="RE195" s="59"/>
      <c r="RF195" s="59"/>
      <c r="RG195" s="59"/>
      <c r="RH195" s="59"/>
      <c r="RI195" s="59"/>
      <c r="RJ195" s="59"/>
      <c r="RK195" s="59"/>
      <c r="RL195" s="59"/>
      <c r="RM195" s="59"/>
      <c r="RN195" s="59"/>
      <c r="RO195" s="59"/>
      <c r="RP195" s="59"/>
      <c r="RQ195" s="59"/>
      <c r="RR195" s="59"/>
      <c r="RS195" s="59"/>
      <c r="RT195" s="59"/>
      <c r="RU195" s="59"/>
      <c r="RV195" s="59"/>
      <c r="RW195" s="59"/>
      <c r="RX195" s="59"/>
      <c r="RY195" s="59"/>
      <c r="RZ195" s="59"/>
      <c r="SA195" s="59"/>
      <c r="SB195" s="59"/>
      <c r="SC195" s="59"/>
      <c r="SD195" s="59"/>
      <c r="SE195" s="59"/>
      <c r="SF195" s="59"/>
      <c r="SG195" s="59"/>
      <c r="SH195" s="59"/>
      <c r="SI195" s="59"/>
      <c r="SJ195" s="59"/>
      <c r="SK195" s="59"/>
      <c r="SL195" s="59"/>
      <c r="SM195" s="59"/>
      <c r="SN195" s="59"/>
      <c r="SO195" s="59"/>
      <c r="SP195" s="59"/>
      <c r="SQ195" s="59"/>
      <c r="SR195" s="59"/>
      <c r="SS195" s="59"/>
      <c r="ST195" s="59"/>
      <c r="SU195" s="59"/>
      <c r="SV195" s="59"/>
      <c r="SW195" s="59"/>
      <c r="SX195" s="59"/>
      <c r="SY195" s="59"/>
      <c r="SZ195" s="59"/>
      <c r="TA195" s="59"/>
      <c r="TB195" s="59"/>
      <c r="TC195" s="59"/>
      <c r="TD195" s="59"/>
      <c r="TE195" s="59"/>
      <c r="TF195" s="59"/>
      <c r="TG195" s="59"/>
      <c r="TH195" s="59"/>
      <c r="TI195" s="59"/>
      <c r="TJ195" s="59"/>
      <c r="TK195" s="59"/>
      <c r="TL195" s="59"/>
      <c r="TM195" s="59"/>
      <c r="TN195" s="59"/>
      <c r="TO195" s="59"/>
      <c r="TP195" s="59"/>
      <c r="TQ195" s="59"/>
      <c r="TR195" s="59"/>
      <c r="TS195" s="59"/>
      <c r="TT195" s="59"/>
      <c r="TU195" s="59"/>
      <c r="TV195" s="59"/>
      <c r="TW195" s="59"/>
      <c r="TX195" s="59"/>
      <c r="TY195" s="59"/>
      <c r="TZ195" s="59"/>
      <c r="UA195" s="59"/>
      <c r="UB195" s="59"/>
      <c r="UC195" s="59"/>
      <c r="UD195" s="59"/>
      <c r="UE195" s="59"/>
      <c r="UF195" s="59"/>
      <c r="UG195" s="59"/>
      <c r="UH195" s="59"/>
      <c r="UI195" s="59"/>
      <c r="UJ195" s="59"/>
      <c r="UK195" s="59"/>
      <c r="UL195" s="59"/>
      <c r="UM195" s="86"/>
      <c r="UN195" s="86"/>
      <c r="UO195" s="86"/>
      <c r="UP195" s="86"/>
      <c r="UQ195" s="86"/>
      <c r="UR195" s="86"/>
      <c r="US195" s="86"/>
      <c r="UT195" s="86"/>
      <c r="UU195" s="86"/>
      <c r="UV195" s="86"/>
      <c r="UW195" s="86"/>
      <c r="UX195" s="86"/>
      <c r="UY195" s="86"/>
      <c r="UZ195" s="86"/>
      <c r="VA195" s="86"/>
      <c r="VB195" s="86"/>
      <c r="VC195" s="86"/>
      <c r="VD195" s="86"/>
      <c r="VE195" s="86"/>
      <c r="VF195" s="86"/>
      <c r="VG195" s="86"/>
      <c r="VH195" s="86"/>
      <c r="VI195" s="86"/>
      <c r="VJ195" s="86"/>
      <c r="VK195" s="86"/>
      <c r="VL195" s="86"/>
      <c r="VM195" s="86"/>
      <c r="VN195" s="86"/>
      <c r="VO195" s="86"/>
      <c r="VP195" s="86"/>
      <c r="VQ195" s="86"/>
      <c r="VR195" s="86"/>
      <c r="VS195" s="86"/>
      <c r="VT195" s="86"/>
      <c r="VU195" s="86"/>
      <c r="VV195" s="86"/>
      <c r="VW195" s="86"/>
      <c r="VX195" s="86"/>
      <c r="VY195" s="86"/>
      <c r="VZ195" s="86"/>
      <c r="WA195" s="86"/>
      <c r="WB195" s="86"/>
      <c r="WC195" s="86"/>
      <c r="WD195" s="86"/>
      <c r="WE195" s="86"/>
      <c r="WF195" s="86"/>
      <c r="WG195" s="8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row>
    <row r="196" spans="2:909" x14ac:dyDescent="0.25">
      <c r="B196" s="110"/>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93"/>
      <c r="AA196" s="93"/>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c r="HY196" s="59"/>
      <c r="HZ196" s="59"/>
      <c r="IA196" s="59"/>
      <c r="IB196" s="59"/>
      <c r="IC196" s="59"/>
      <c r="ID196" s="59"/>
      <c r="IE196" s="59"/>
      <c r="IF196" s="59"/>
      <c r="IG196" s="59"/>
      <c r="IH196" s="59"/>
      <c r="II196" s="59"/>
      <c r="IJ196" s="59"/>
      <c r="IK196" s="59"/>
      <c r="IL196" s="59"/>
      <c r="IM196" s="59"/>
      <c r="IN196" s="59"/>
      <c r="IO196" s="59"/>
      <c r="IP196" s="59"/>
      <c r="IQ196" s="59"/>
      <c r="IR196" s="59"/>
      <c r="IS196" s="59"/>
      <c r="IT196" s="59"/>
      <c r="IU196" s="59"/>
      <c r="IV196" s="59"/>
      <c r="IW196" s="59"/>
      <c r="IX196" s="59"/>
      <c r="IY196" s="59"/>
      <c r="IZ196" s="59"/>
      <c r="JA196" s="59"/>
      <c r="JB196" s="59"/>
      <c r="JC196" s="59"/>
      <c r="JD196" s="59"/>
      <c r="JE196" s="59"/>
      <c r="JF196" s="59"/>
      <c r="JG196" s="59"/>
      <c r="JH196" s="59"/>
      <c r="JI196" s="59"/>
      <c r="JJ196" s="59"/>
      <c r="JK196" s="59"/>
      <c r="JL196" s="59"/>
      <c r="JM196" s="59"/>
      <c r="JN196" s="59"/>
      <c r="JO196" s="59"/>
      <c r="JP196" s="59"/>
      <c r="JQ196" s="59"/>
      <c r="JR196" s="59"/>
      <c r="JS196" s="59"/>
      <c r="JT196" s="59"/>
      <c r="JU196" s="59"/>
      <c r="JV196" s="59"/>
      <c r="JW196" s="59"/>
      <c r="JX196" s="59"/>
      <c r="JY196" s="59"/>
      <c r="JZ196" s="59"/>
      <c r="KA196" s="59"/>
      <c r="KB196" s="59"/>
      <c r="KC196" s="59"/>
      <c r="KD196" s="59"/>
      <c r="KE196" s="59"/>
      <c r="KF196" s="59"/>
      <c r="KG196" s="59"/>
      <c r="KH196" s="59"/>
      <c r="KI196" s="59"/>
      <c r="KJ196" s="59"/>
      <c r="KK196" s="59"/>
      <c r="KL196" s="59"/>
      <c r="KM196" s="59"/>
      <c r="KN196" s="59"/>
      <c r="KO196" s="59"/>
      <c r="KP196" s="59"/>
      <c r="KQ196" s="59"/>
      <c r="KR196" s="59"/>
      <c r="KS196" s="59"/>
      <c r="KT196" s="59"/>
      <c r="KU196" s="59"/>
      <c r="KV196" s="59"/>
      <c r="KW196" s="59"/>
      <c r="KX196" s="59"/>
      <c r="KY196" s="59"/>
      <c r="KZ196" s="59"/>
      <c r="LA196" s="59"/>
      <c r="LB196" s="59"/>
      <c r="LC196" s="59"/>
      <c r="LD196" s="59"/>
      <c r="LE196" s="59"/>
      <c r="LF196" s="59"/>
      <c r="LG196" s="59"/>
      <c r="LH196" s="59"/>
      <c r="LI196" s="59"/>
      <c r="LJ196" s="59"/>
      <c r="LK196" s="59"/>
      <c r="LL196" s="59"/>
      <c r="LM196" s="59"/>
      <c r="LN196" s="59"/>
      <c r="LO196" s="59"/>
      <c r="LP196" s="59"/>
      <c r="LQ196" s="59"/>
      <c r="LR196" s="59"/>
      <c r="LS196" s="59"/>
      <c r="LT196" s="59"/>
      <c r="LU196" s="59"/>
      <c r="LV196" s="59"/>
      <c r="LW196" s="59"/>
      <c r="LX196" s="59"/>
      <c r="LY196" s="59"/>
      <c r="LZ196" s="59"/>
      <c r="MA196" s="59"/>
      <c r="MB196" s="59"/>
      <c r="MC196" s="59"/>
      <c r="MD196" s="59"/>
      <c r="ME196" s="59"/>
      <c r="MF196" s="59"/>
      <c r="MG196" s="59"/>
      <c r="MH196" s="59"/>
      <c r="MI196" s="59"/>
      <c r="MJ196" s="59"/>
      <c r="MK196" s="59"/>
      <c r="ML196" s="59"/>
      <c r="MM196" s="59"/>
      <c r="MN196" s="59"/>
      <c r="MO196" s="59"/>
      <c r="MP196" s="59"/>
      <c r="MQ196" s="59"/>
      <c r="MR196" s="59"/>
      <c r="MS196" s="59"/>
      <c r="MT196" s="59"/>
      <c r="MU196" s="59"/>
      <c r="MV196" s="59"/>
      <c r="MW196" s="59"/>
      <c r="MX196" s="59"/>
      <c r="MY196" s="59"/>
      <c r="MZ196" s="59"/>
      <c r="NA196" s="59"/>
      <c r="NB196" s="59"/>
      <c r="NC196" s="59"/>
      <c r="ND196" s="59"/>
      <c r="NE196" s="59"/>
      <c r="NF196" s="59"/>
      <c r="NG196" s="59"/>
      <c r="NH196" s="59"/>
      <c r="NI196" s="59"/>
      <c r="NJ196" s="59"/>
      <c r="NK196" s="59"/>
      <c r="NL196" s="59"/>
      <c r="NM196" s="59"/>
      <c r="NN196" s="59"/>
      <c r="NO196" s="59"/>
      <c r="NP196" s="59"/>
      <c r="NQ196" s="59"/>
      <c r="NR196" s="59"/>
      <c r="NS196" s="59"/>
      <c r="NT196" s="59"/>
      <c r="NU196" s="59"/>
      <c r="NV196" s="59"/>
      <c r="NW196" s="59"/>
      <c r="NX196" s="59"/>
      <c r="NY196" s="59"/>
      <c r="NZ196" s="59"/>
      <c r="OA196" s="59"/>
      <c r="OB196" s="59"/>
      <c r="OC196" s="59"/>
      <c r="OD196" s="59"/>
      <c r="OE196" s="59"/>
      <c r="OF196" s="59"/>
      <c r="OG196" s="59"/>
      <c r="OH196" s="59"/>
      <c r="OI196" s="59"/>
      <c r="OJ196" s="59"/>
      <c r="OK196" s="59"/>
      <c r="OL196" s="59"/>
      <c r="OM196" s="59"/>
      <c r="ON196" s="59"/>
      <c r="OO196" s="59"/>
      <c r="OP196" s="59"/>
      <c r="OQ196" s="59"/>
      <c r="OR196" s="59"/>
      <c r="OS196" s="59"/>
      <c r="OT196" s="59"/>
      <c r="OU196" s="59"/>
      <c r="OV196" s="59"/>
      <c r="OW196" s="59"/>
      <c r="OX196" s="59"/>
      <c r="OY196" s="59"/>
      <c r="OZ196" s="59"/>
      <c r="PA196" s="59"/>
      <c r="PB196" s="59"/>
      <c r="PC196" s="59"/>
      <c r="PD196" s="59"/>
      <c r="PE196" s="59"/>
      <c r="PF196" s="59"/>
      <c r="PG196" s="59"/>
      <c r="PH196" s="59"/>
      <c r="PI196" s="59"/>
      <c r="PJ196" s="59"/>
      <c r="PK196" s="59"/>
      <c r="PL196" s="59"/>
      <c r="PM196" s="59"/>
      <c r="PN196" s="59"/>
      <c r="PO196" s="59"/>
      <c r="PP196" s="59"/>
      <c r="PQ196" s="59"/>
      <c r="PR196" s="59"/>
      <c r="PS196" s="59"/>
      <c r="PT196" s="59"/>
      <c r="PU196" s="59"/>
      <c r="PV196" s="59"/>
      <c r="PW196" s="59"/>
      <c r="PX196" s="59"/>
      <c r="PY196" s="59"/>
      <c r="PZ196" s="59"/>
      <c r="QA196" s="59"/>
      <c r="QB196" s="59"/>
      <c r="QC196" s="59"/>
      <c r="QD196" s="59"/>
      <c r="QE196" s="59"/>
      <c r="QF196" s="59"/>
      <c r="QG196" s="59"/>
      <c r="QH196" s="59"/>
      <c r="QI196" s="59"/>
      <c r="QJ196" s="59"/>
      <c r="QK196" s="59"/>
      <c r="QL196" s="59"/>
      <c r="QM196" s="59"/>
      <c r="QN196" s="59"/>
      <c r="QO196" s="59"/>
      <c r="QP196" s="59"/>
      <c r="QQ196" s="59"/>
      <c r="QR196" s="59"/>
      <c r="QS196" s="59"/>
      <c r="QT196" s="59"/>
      <c r="QU196" s="59"/>
      <c r="QV196" s="59"/>
      <c r="QW196" s="59"/>
      <c r="QX196" s="59"/>
      <c r="QY196" s="59"/>
      <c r="QZ196" s="59"/>
      <c r="RA196" s="59"/>
      <c r="RB196" s="107"/>
      <c r="RC196" s="107"/>
      <c r="RD196" s="59"/>
      <c r="RE196" s="59"/>
      <c r="RF196" s="59"/>
      <c r="RG196" s="59"/>
      <c r="RH196" s="59"/>
      <c r="RI196" s="59"/>
      <c r="RJ196" s="59"/>
      <c r="RK196" s="59"/>
      <c r="RL196" s="59"/>
      <c r="RM196" s="59"/>
      <c r="RN196" s="59"/>
      <c r="RO196" s="59"/>
      <c r="RP196" s="59"/>
      <c r="RQ196" s="59"/>
      <c r="RR196" s="59"/>
      <c r="RS196" s="59"/>
      <c r="RT196" s="59"/>
      <c r="RU196" s="59"/>
      <c r="RV196" s="59"/>
      <c r="RW196" s="59"/>
      <c r="RX196" s="59"/>
      <c r="RY196" s="59"/>
      <c r="RZ196" s="59"/>
      <c r="SA196" s="59"/>
      <c r="SB196" s="59"/>
      <c r="SC196" s="59"/>
      <c r="SD196" s="59"/>
      <c r="SE196" s="59"/>
      <c r="SF196" s="59"/>
      <c r="SG196" s="59"/>
      <c r="SH196" s="59"/>
      <c r="SI196" s="59"/>
      <c r="SJ196" s="59"/>
      <c r="SK196" s="59"/>
      <c r="SL196" s="59"/>
      <c r="SM196" s="59"/>
      <c r="SN196" s="59"/>
      <c r="SO196" s="59"/>
      <c r="SP196" s="59"/>
      <c r="SQ196" s="59"/>
      <c r="SR196" s="59"/>
      <c r="SS196" s="59"/>
      <c r="ST196" s="59"/>
      <c r="SU196" s="59"/>
      <c r="SV196" s="59"/>
      <c r="SW196" s="59"/>
      <c r="SX196" s="59"/>
      <c r="SY196" s="59"/>
      <c r="SZ196" s="59"/>
      <c r="TA196" s="59"/>
      <c r="TB196" s="59"/>
      <c r="TC196" s="59"/>
      <c r="TD196" s="59"/>
      <c r="TE196" s="59"/>
      <c r="TF196" s="59"/>
      <c r="TG196" s="59"/>
      <c r="TH196" s="59"/>
      <c r="TI196" s="59"/>
      <c r="TJ196" s="59"/>
      <c r="TK196" s="59"/>
      <c r="TL196" s="59"/>
      <c r="TM196" s="59"/>
      <c r="TN196" s="59"/>
      <c r="TO196" s="59"/>
      <c r="TP196" s="59"/>
      <c r="TQ196" s="59"/>
      <c r="TR196" s="59"/>
      <c r="TS196" s="59"/>
      <c r="TT196" s="59"/>
      <c r="TU196" s="59"/>
      <c r="TV196" s="59"/>
      <c r="TW196" s="59"/>
      <c r="TX196" s="59"/>
      <c r="TY196" s="59"/>
      <c r="TZ196" s="59"/>
      <c r="UA196" s="59"/>
      <c r="UB196" s="59"/>
      <c r="UC196" s="59"/>
      <c r="UD196" s="59"/>
      <c r="UE196" s="59"/>
      <c r="UF196" s="59"/>
      <c r="UG196" s="59"/>
      <c r="UH196" s="59"/>
      <c r="UI196" s="59"/>
      <c r="UJ196" s="59"/>
      <c r="UK196" s="59"/>
      <c r="UL196" s="59"/>
      <c r="UM196" s="86"/>
      <c r="UN196" s="86"/>
      <c r="UO196" s="86"/>
      <c r="UP196" s="86"/>
      <c r="UQ196" s="86"/>
      <c r="UR196" s="86"/>
      <c r="US196" s="86"/>
      <c r="UT196" s="86"/>
      <c r="UU196" s="86"/>
      <c r="UV196" s="86"/>
      <c r="UW196" s="86"/>
      <c r="UX196" s="86"/>
      <c r="UY196" s="86"/>
      <c r="UZ196" s="86"/>
      <c r="VA196" s="86"/>
      <c r="VB196" s="86"/>
      <c r="VC196" s="86"/>
      <c r="VD196" s="86"/>
      <c r="VE196" s="86"/>
      <c r="VF196" s="86"/>
      <c r="VG196" s="86"/>
      <c r="VH196" s="86"/>
      <c r="VI196" s="86"/>
      <c r="VJ196" s="86"/>
      <c r="VK196" s="86"/>
      <c r="VL196" s="86"/>
      <c r="VM196" s="86"/>
      <c r="VN196" s="86"/>
      <c r="VO196" s="86"/>
      <c r="VP196" s="86"/>
      <c r="VQ196" s="86"/>
      <c r="VR196" s="86"/>
      <c r="VS196" s="86"/>
      <c r="VT196" s="86"/>
      <c r="VU196" s="86"/>
      <c r="VV196" s="86"/>
      <c r="VW196" s="86"/>
      <c r="VX196" s="86"/>
      <c r="VY196" s="86"/>
      <c r="VZ196" s="86"/>
      <c r="WA196" s="86"/>
      <c r="WB196" s="86"/>
      <c r="WC196" s="86"/>
      <c r="WD196" s="86"/>
      <c r="WE196" s="86"/>
      <c r="WF196" s="86"/>
      <c r="WG196" s="8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row>
    <row r="197" spans="2:909" x14ac:dyDescent="0.25">
      <c r="B197" s="110"/>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93"/>
      <c r="AA197" s="93"/>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c r="HY197" s="59"/>
      <c r="HZ197" s="59"/>
      <c r="IA197" s="59"/>
      <c r="IB197" s="59"/>
      <c r="IC197" s="59"/>
      <c r="ID197" s="59"/>
      <c r="IE197" s="59"/>
      <c r="IF197" s="59"/>
      <c r="IG197" s="59"/>
      <c r="IH197" s="59"/>
      <c r="II197" s="59"/>
      <c r="IJ197" s="59"/>
      <c r="IK197" s="59"/>
      <c r="IL197" s="59"/>
      <c r="IM197" s="59"/>
      <c r="IN197" s="59"/>
      <c r="IO197" s="59"/>
      <c r="IP197" s="59"/>
      <c r="IQ197" s="59"/>
      <c r="IR197" s="59"/>
      <c r="IS197" s="59"/>
      <c r="IT197" s="59"/>
      <c r="IU197" s="59"/>
      <c r="IV197" s="59"/>
      <c r="IW197" s="59"/>
      <c r="IX197" s="59"/>
      <c r="IY197" s="59"/>
      <c r="IZ197" s="59"/>
      <c r="JA197" s="59"/>
      <c r="JB197" s="59"/>
      <c r="JC197" s="59"/>
      <c r="JD197" s="59"/>
      <c r="JE197" s="59"/>
      <c r="JF197" s="59"/>
      <c r="JG197" s="59"/>
      <c r="JH197" s="59"/>
      <c r="JI197" s="59"/>
      <c r="JJ197" s="59"/>
      <c r="JK197" s="59"/>
      <c r="JL197" s="59"/>
      <c r="JM197" s="59"/>
      <c r="JN197" s="59"/>
      <c r="JO197" s="59"/>
      <c r="JP197" s="59"/>
      <c r="JQ197" s="59"/>
      <c r="JR197" s="59"/>
      <c r="JS197" s="59"/>
      <c r="JT197" s="59"/>
      <c r="JU197" s="59"/>
      <c r="JV197" s="59"/>
      <c r="JW197" s="59"/>
      <c r="JX197" s="59"/>
      <c r="JY197" s="59"/>
      <c r="JZ197" s="59"/>
      <c r="KA197" s="59"/>
      <c r="KB197" s="59"/>
      <c r="KC197" s="59"/>
      <c r="KD197" s="59"/>
      <c r="KE197" s="59"/>
      <c r="KF197" s="59"/>
      <c r="KG197" s="59"/>
      <c r="KH197" s="59"/>
      <c r="KI197" s="59"/>
      <c r="KJ197" s="59"/>
      <c r="KK197" s="59"/>
      <c r="KL197" s="59"/>
      <c r="KM197" s="59"/>
      <c r="KN197" s="59"/>
      <c r="KO197" s="59"/>
      <c r="KP197" s="59"/>
      <c r="KQ197" s="59"/>
      <c r="KR197" s="59"/>
      <c r="KS197" s="59"/>
      <c r="KT197" s="59"/>
      <c r="KU197" s="59"/>
      <c r="KV197" s="59"/>
      <c r="KW197" s="59"/>
      <c r="KX197" s="59"/>
      <c r="KY197" s="59"/>
      <c r="KZ197" s="59"/>
      <c r="LA197" s="59"/>
      <c r="LB197" s="59"/>
      <c r="LC197" s="59"/>
      <c r="LD197" s="59"/>
      <c r="LE197" s="59"/>
      <c r="LF197" s="59"/>
      <c r="LG197" s="59"/>
      <c r="LH197" s="59"/>
      <c r="LI197" s="59"/>
      <c r="LJ197" s="59"/>
      <c r="LK197" s="59"/>
      <c r="LL197" s="59"/>
      <c r="LM197" s="59"/>
      <c r="LN197" s="59"/>
      <c r="LO197" s="59"/>
      <c r="LP197" s="59"/>
      <c r="LQ197" s="59"/>
      <c r="LR197" s="59"/>
      <c r="LS197" s="59"/>
      <c r="LT197" s="59"/>
      <c r="LU197" s="59"/>
      <c r="LV197" s="59"/>
      <c r="LW197" s="59"/>
      <c r="LX197" s="59"/>
      <c r="LY197" s="59"/>
      <c r="LZ197" s="59"/>
      <c r="MA197" s="59"/>
      <c r="MB197" s="59"/>
      <c r="MC197" s="59"/>
      <c r="MD197" s="59"/>
      <c r="ME197" s="59"/>
      <c r="MF197" s="59"/>
      <c r="MG197" s="59"/>
      <c r="MH197" s="59"/>
      <c r="MI197" s="59"/>
      <c r="MJ197" s="59"/>
      <c r="MK197" s="59"/>
      <c r="ML197" s="59"/>
      <c r="MM197" s="59"/>
      <c r="MN197" s="59"/>
      <c r="MO197" s="59"/>
      <c r="MP197" s="59"/>
      <c r="MQ197" s="59"/>
      <c r="MR197" s="59"/>
      <c r="MS197" s="59"/>
      <c r="MT197" s="59"/>
      <c r="MU197" s="59"/>
      <c r="MV197" s="59"/>
      <c r="MW197" s="59"/>
      <c r="MX197" s="59"/>
      <c r="MY197" s="59"/>
      <c r="MZ197" s="59"/>
      <c r="NA197" s="59"/>
      <c r="NB197" s="59"/>
      <c r="NC197" s="59"/>
      <c r="ND197" s="59"/>
      <c r="NE197" s="59"/>
      <c r="NF197" s="59"/>
      <c r="NG197" s="59"/>
      <c r="NH197" s="59"/>
      <c r="NI197" s="59"/>
      <c r="NJ197" s="59"/>
      <c r="NK197" s="59"/>
      <c r="NL197" s="59"/>
      <c r="NM197" s="59"/>
      <c r="NN197" s="59"/>
      <c r="NO197" s="59"/>
      <c r="NP197" s="59"/>
      <c r="NQ197" s="59"/>
      <c r="NR197" s="59"/>
      <c r="NS197" s="59"/>
      <c r="NT197" s="59"/>
      <c r="NU197" s="59"/>
      <c r="NV197" s="59"/>
      <c r="NW197" s="59"/>
      <c r="NX197" s="59"/>
      <c r="NY197" s="59"/>
      <c r="NZ197" s="59"/>
      <c r="OA197" s="59"/>
      <c r="OB197" s="59"/>
      <c r="OC197" s="59"/>
      <c r="OD197" s="59"/>
      <c r="OE197" s="59"/>
      <c r="OF197" s="59"/>
      <c r="OG197" s="59"/>
      <c r="OH197" s="59"/>
      <c r="OI197" s="59"/>
      <c r="OJ197" s="59"/>
      <c r="OK197" s="59"/>
      <c r="OL197" s="59"/>
      <c r="OM197" s="59"/>
      <c r="ON197" s="59"/>
      <c r="OO197" s="59"/>
      <c r="OP197" s="59"/>
      <c r="OQ197" s="59"/>
      <c r="OR197" s="59"/>
      <c r="OS197" s="59"/>
      <c r="OT197" s="59"/>
      <c r="OU197" s="59"/>
      <c r="OV197" s="59"/>
      <c r="OW197" s="59"/>
      <c r="OX197" s="59"/>
      <c r="OY197" s="59"/>
      <c r="OZ197" s="59"/>
      <c r="PA197" s="59"/>
      <c r="PB197" s="59"/>
      <c r="PC197" s="59"/>
      <c r="PD197" s="59"/>
      <c r="PE197" s="59"/>
      <c r="PF197" s="59"/>
      <c r="PG197" s="59"/>
      <c r="PH197" s="59"/>
      <c r="PI197" s="59"/>
      <c r="PJ197" s="59"/>
      <c r="PK197" s="59"/>
      <c r="PL197" s="59"/>
      <c r="PM197" s="59"/>
      <c r="PN197" s="59"/>
      <c r="PO197" s="59"/>
      <c r="PP197" s="59"/>
      <c r="PQ197" s="59"/>
      <c r="PR197" s="59"/>
      <c r="PS197" s="59"/>
      <c r="PT197" s="59"/>
      <c r="PU197" s="59"/>
      <c r="PV197" s="59"/>
      <c r="PW197" s="59"/>
      <c r="PX197" s="59"/>
      <c r="PY197" s="59"/>
      <c r="PZ197" s="59"/>
      <c r="QA197" s="59"/>
      <c r="QB197" s="59"/>
      <c r="QC197" s="59"/>
      <c r="QD197" s="59"/>
      <c r="QE197" s="59"/>
      <c r="QF197" s="59"/>
      <c r="QG197" s="59"/>
      <c r="QH197" s="59"/>
      <c r="QI197" s="59"/>
      <c r="QJ197" s="59"/>
      <c r="QK197" s="59"/>
      <c r="QL197" s="59"/>
      <c r="QM197" s="59"/>
      <c r="QN197" s="59"/>
      <c r="QO197" s="59"/>
      <c r="QP197" s="59"/>
      <c r="QQ197" s="59"/>
      <c r="QR197" s="59"/>
      <c r="QS197" s="59"/>
      <c r="QT197" s="59"/>
      <c r="QU197" s="59"/>
      <c r="QV197" s="59"/>
      <c r="QW197" s="59"/>
      <c r="QX197" s="59"/>
      <c r="QY197" s="59"/>
      <c r="QZ197" s="59"/>
      <c r="RA197" s="59"/>
      <c r="RB197" s="107"/>
      <c r="RC197" s="107"/>
      <c r="RD197" s="59"/>
      <c r="RE197" s="59"/>
      <c r="RF197" s="59"/>
      <c r="RG197" s="59"/>
      <c r="RH197" s="59"/>
      <c r="RI197" s="59"/>
      <c r="RJ197" s="59"/>
      <c r="RK197" s="59"/>
      <c r="RL197" s="59"/>
      <c r="RM197" s="59"/>
      <c r="RN197" s="59"/>
      <c r="RO197" s="59"/>
      <c r="RP197" s="59"/>
      <c r="RQ197" s="59"/>
      <c r="RR197" s="59"/>
      <c r="RS197" s="59"/>
      <c r="RT197" s="59"/>
      <c r="RU197" s="59"/>
      <c r="RV197" s="59"/>
      <c r="RW197" s="59"/>
      <c r="RX197" s="59"/>
      <c r="RY197" s="59"/>
      <c r="RZ197" s="59"/>
      <c r="SA197" s="59"/>
      <c r="SB197" s="59"/>
      <c r="SC197" s="59"/>
      <c r="SD197" s="59"/>
      <c r="SE197" s="59"/>
      <c r="SF197" s="59"/>
      <c r="SG197" s="59"/>
      <c r="SH197" s="59"/>
      <c r="SI197" s="59"/>
      <c r="SJ197" s="59"/>
      <c r="SK197" s="59"/>
      <c r="SL197" s="59"/>
      <c r="SM197" s="59"/>
      <c r="SN197" s="59"/>
      <c r="SO197" s="59"/>
      <c r="SP197" s="59"/>
      <c r="SQ197" s="59"/>
      <c r="SR197" s="59"/>
      <c r="SS197" s="59"/>
      <c r="ST197" s="59"/>
      <c r="SU197" s="59"/>
      <c r="SV197" s="59"/>
      <c r="SW197" s="59"/>
      <c r="SX197" s="59"/>
      <c r="SY197" s="59"/>
      <c r="SZ197" s="59"/>
      <c r="TA197" s="59"/>
      <c r="TB197" s="59"/>
      <c r="TC197" s="59"/>
      <c r="TD197" s="59"/>
      <c r="TE197" s="59"/>
      <c r="TF197" s="59"/>
      <c r="TG197" s="59"/>
      <c r="TH197" s="59"/>
      <c r="TI197" s="59"/>
      <c r="TJ197" s="59"/>
      <c r="TK197" s="59"/>
      <c r="TL197" s="59"/>
      <c r="TM197" s="59"/>
      <c r="TN197" s="59"/>
      <c r="TO197" s="59"/>
      <c r="TP197" s="59"/>
      <c r="TQ197" s="59"/>
      <c r="TR197" s="59"/>
      <c r="TS197" s="59"/>
      <c r="TT197" s="59"/>
      <c r="TU197" s="59"/>
      <c r="TV197" s="59"/>
      <c r="TW197" s="59"/>
      <c r="TX197" s="59"/>
      <c r="TY197" s="59"/>
      <c r="TZ197" s="59"/>
      <c r="UA197" s="59"/>
      <c r="UB197" s="59"/>
      <c r="UC197" s="59"/>
      <c r="UD197" s="59"/>
      <c r="UE197" s="59"/>
      <c r="UF197" s="59"/>
      <c r="UG197" s="59"/>
      <c r="UH197" s="59"/>
      <c r="UI197" s="59"/>
      <c r="UJ197" s="59"/>
      <c r="UK197" s="59"/>
      <c r="UL197" s="59"/>
      <c r="UM197" s="86"/>
      <c r="UN197" s="86"/>
      <c r="UO197" s="86"/>
      <c r="UP197" s="86"/>
      <c r="UQ197" s="86"/>
      <c r="UR197" s="86"/>
      <c r="US197" s="86"/>
      <c r="UT197" s="86"/>
      <c r="UU197" s="86"/>
      <c r="UV197" s="86"/>
      <c r="UW197" s="86"/>
      <c r="UX197" s="86"/>
      <c r="UY197" s="86"/>
      <c r="UZ197" s="86"/>
      <c r="VA197" s="86"/>
      <c r="VB197" s="86"/>
      <c r="VC197" s="86"/>
      <c r="VD197" s="86"/>
      <c r="VE197" s="86"/>
      <c r="VF197" s="86"/>
      <c r="VG197" s="86"/>
      <c r="VH197" s="86"/>
      <c r="VI197" s="86"/>
      <c r="VJ197" s="86"/>
      <c r="VK197" s="86"/>
      <c r="VL197" s="86"/>
      <c r="VM197" s="86"/>
      <c r="VN197" s="86"/>
      <c r="VO197" s="86"/>
      <c r="VP197" s="86"/>
      <c r="VQ197" s="86"/>
      <c r="VR197" s="86"/>
      <c r="VS197" s="86"/>
      <c r="VT197" s="86"/>
      <c r="VU197" s="86"/>
      <c r="VV197" s="86"/>
      <c r="VW197" s="86"/>
      <c r="VX197" s="86"/>
      <c r="VY197" s="86"/>
      <c r="VZ197" s="86"/>
      <c r="WA197" s="86"/>
      <c r="WB197" s="86"/>
      <c r="WC197" s="86"/>
      <c r="WD197" s="86"/>
      <c r="WE197" s="86"/>
      <c r="WF197" s="86"/>
      <c r="WG197" s="8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row>
    <row r="198" spans="2:909" x14ac:dyDescent="0.25">
      <c r="B198" s="110"/>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93"/>
      <c r="AA198" s="93"/>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c r="HY198" s="59"/>
      <c r="HZ198" s="59"/>
      <c r="IA198" s="59"/>
      <c r="IB198" s="59"/>
      <c r="IC198" s="59"/>
      <c r="ID198" s="59"/>
      <c r="IE198" s="59"/>
      <c r="IF198" s="59"/>
      <c r="IG198" s="59"/>
      <c r="IH198" s="59"/>
      <c r="II198" s="59"/>
      <c r="IJ198" s="59"/>
      <c r="IK198" s="59"/>
      <c r="IL198" s="59"/>
      <c r="IM198" s="59"/>
      <c r="IN198" s="59"/>
      <c r="IO198" s="59"/>
      <c r="IP198" s="59"/>
      <c r="IQ198" s="59"/>
      <c r="IR198" s="59"/>
      <c r="IS198" s="59"/>
      <c r="IT198" s="59"/>
      <c r="IU198" s="59"/>
      <c r="IV198" s="59"/>
      <c r="IW198" s="59"/>
      <c r="IX198" s="59"/>
      <c r="IY198" s="59"/>
      <c r="IZ198" s="59"/>
      <c r="JA198" s="59"/>
      <c r="JB198" s="59"/>
      <c r="JC198" s="59"/>
      <c r="JD198" s="59"/>
      <c r="JE198" s="59"/>
      <c r="JF198" s="59"/>
      <c r="JG198" s="59"/>
      <c r="JH198" s="59"/>
      <c r="JI198" s="59"/>
      <c r="JJ198" s="59"/>
      <c r="JK198" s="59"/>
      <c r="JL198" s="59"/>
      <c r="JM198" s="59"/>
      <c r="JN198" s="59"/>
      <c r="JO198" s="59"/>
      <c r="JP198" s="59"/>
      <c r="JQ198" s="59"/>
      <c r="JR198" s="59"/>
      <c r="JS198" s="59"/>
      <c r="JT198" s="59"/>
      <c r="JU198" s="59"/>
      <c r="JV198" s="59"/>
      <c r="JW198" s="59"/>
      <c r="JX198" s="59"/>
      <c r="JY198" s="59"/>
      <c r="JZ198" s="59"/>
      <c r="KA198" s="59"/>
      <c r="KB198" s="59"/>
      <c r="KC198" s="59"/>
      <c r="KD198" s="59"/>
      <c r="KE198" s="59"/>
      <c r="KF198" s="59"/>
      <c r="KG198" s="59"/>
      <c r="KH198" s="59"/>
      <c r="KI198" s="59"/>
      <c r="KJ198" s="59"/>
      <c r="KK198" s="59"/>
      <c r="KL198" s="59"/>
      <c r="KM198" s="59"/>
      <c r="KN198" s="59"/>
      <c r="KO198" s="59"/>
      <c r="KP198" s="59"/>
      <c r="KQ198" s="59"/>
      <c r="KR198" s="59"/>
      <c r="KS198" s="59"/>
      <c r="KT198" s="59"/>
      <c r="KU198" s="59"/>
      <c r="KV198" s="59"/>
      <c r="KW198" s="59"/>
      <c r="KX198" s="59"/>
      <c r="KY198" s="59"/>
      <c r="KZ198" s="59"/>
      <c r="LA198" s="59"/>
      <c r="LB198" s="59"/>
      <c r="LC198" s="59"/>
      <c r="LD198" s="59"/>
      <c r="LE198" s="59"/>
      <c r="LF198" s="59"/>
      <c r="LG198" s="59"/>
      <c r="LH198" s="59"/>
      <c r="LI198" s="59"/>
      <c r="LJ198" s="59"/>
      <c r="LK198" s="59"/>
      <c r="LL198" s="59"/>
      <c r="LM198" s="59"/>
      <c r="LN198" s="59"/>
      <c r="LO198" s="59"/>
      <c r="LP198" s="59"/>
      <c r="LQ198" s="59"/>
      <c r="LR198" s="59"/>
      <c r="LS198" s="59"/>
      <c r="LT198" s="59"/>
      <c r="LU198" s="59"/>
      <c r="LV198" s="59"/>
      <c r="LW198" s="59"/>
      <c r="LX198" s="59"/>
      <c r="LY198" s="59"/>
      <c r="LZ198" s="59"/>
      <c r="MA198" s="59"/>
      <c r="MB198" s="59"/>
      <c r="MC198" s="59"/>
      <c r="MD198" s="59"/>
      <c r="ME198" s="59"/>
      <c r="MF198" s="59"/>
      <c r="MG198" s="59"/>
      <c r="MH198" s="59"/>
      <c r="MI198" s="59"/>
      <c r="MJ198" s="59"/>
      <c r="MK198" s="59"/>
      <c r="ML198" s="59"/>
      <c r="MM198" s="59"/>
      <c r="MN198" s="59"/>
      <c r="MO198" s="59"/>
      <c r="MP198" s="59"/>
      <c r="MQ198" s="59"/>
      <c r="MR198" s="59"/>
      <c r="MS198" s="59"/>
      <c r="MT198" s="59"/>
      <c r="MU198" s="59"/>
      <c r="MV198" s="59"/>
      <c r="MW198" s="59"/>
      <c r="MX198" s="59"/>
      <c r="MY198" s="59"/>
      <c r="MZ198" s="59"/>
      <c r="NA198" s="59"/>
      <c r="NB198" s="59"/>
      <c r="NC198" s="59"/>
      <c r="ND198" s="59"/>
      <c r="NE198" s="59"/>
      <c r="NF198" s="59"/>
      <c r="NG198" s="59"/>
      <c r="NH198" s="59"/>
      <c r="NI198" s="59"/>
      <c r="NJ198" s="59"/>
      <c r="NK198" s="59"/>
      <c r="NL198" s="59"/>
      <c r="NM198" s="59"/>
      <c r="NN198" s="59"/>
      <c r="NO198" s="59"/>
      <c r="NP198" s="59"/>
      <c r="NQ198" s="59"/>
      <c r="NR198" s="59"/>
      <c r="NS198" s="59"/>
      <c r="NT198" s="59"/>
      <c r="NU198" s="59"/>
      <c r="NV198" s="59"/>
      <c r="NW198" s="59"/>
      <c r="NX198" s="59"/>
      <c r="NY198" s="59"/>
      <c r="NZ198" s="59"/>
      <c r="OA198" s="59"/>
      <c r="OB198" s="59"/>
      <c r="OC198" s="59"/>
      <c r="OD198" s="59"/>
      <c r="OE198" s="59"/>
      <c r="OF198" s="59"/>
      <c r="OG198" s="59"/>
      <c r="OH198" s="59"/>
      <c r="OI198" s="59"/>
      <c r="OJ198" s="59"/>
      <c r="OK198" s="59"/>
      <c r="OL198" s="59"/>
      <c r="OM198" s="59"/>
      <c r="ON198" s="59"/>
      <c r="OO198" s="59"/>
      <c r="OP198" s="59"/>
      <c r="OQ198" s="59"/>
      <c r="OR198" s="59"/>
      <c r="OS198" s="59"/>
      <c r="OT198" s="59"/>
      <c r="OU198" s="59"/>
      <c r="OV198" s="59"/>
      <c r="OW198" s="59"/>
      <c r="OX198" s="59"/>
      <c r="OY198" s="59"/>
      <c r="OZ198" s="59"/>
      <c r="PA198" s="59"/>
      <c r="PB198" s="59"/>
      <c r="PC198" s="59"/>
      <c r="PD198" s="59"/>
      <c r="PE198" s="59"/>
      <c r="PF198" s="59"/>
      <c r="PG198" s="59"/>
      <c r="PH198" s="59"/>
      <c r="PI198" s="59"/>
      <c r="PJ198" s="59"/>
      <c r="PK198" s="59"/>
      <c r="PL198" s="59"/>
      <c r="PM198" s="59"/>
      <c r="PN198" s="59"/>
      <c r="PO198" s="59"/>
      <c r="PP198" s="59"/>
      <c r="PQ198" s="59"/>
      <c r="PR198" s="59"/>
      <c r="PS198" s="59"/>
      <c r="PT198" s="59"/>
      <c r="PU198" s="59"/>
      <c r="PV198" s="59"/>
      <c r="PW198" s="59"/>
      <c r="PX198" s="59"/>
      <c r="PY198" s="59"/>
      <c r="PZ198" s="59"/>
      <c r="QA198" s="59"/>
      <c r="QB198" s="59"/>
      <c r="QC198" s="59"/>
      <c r="QD198" s="59"/>
      <c r="QE198" s="59"/>
      <c r="QF198" s="59"/>
      <c r="QG198" s="59"/>
      <c r="QH198" s="59"/>
      <c r="QI198" s="59"/>
      <c r="QJ198" s="59"/>
      <c r="QK198" s="59"/>
      <c r="QL198" s="59"/>
      <c r="QM198" s="59"/>
      <c r="QN198" s="59"/>
      <c r="QO198" s="59"/>
      <c r="QP198" s="59"/>
      <c r="QQ198" s="59"/>
      <c r="QR198" s="59"/>
      <c r="QS198" s="59"/>
      <c r="QT198" s="59"/>
      <c r="QU198" s="59"/>
      <c r="QV198" s="59"/>
      <c r="QW198" s="59"/>
      <c r="QX198" s="59"/>
      <c r="QY198" s="59"/>
      <c r="QZ198" s="59"/>
      <c r="RA198" s="59"/>
      <c r="RB198" s="107"/>
      <c r="RC198" s="107"/>
      <c r="RD198" s="59"/>
      <c r="RE198" s="59"/>
      <c r="RF198" s="59"/>
      <c r="RG198" s="59"/>
      <c r="RH198" s="59"/>
      <c r="RI198" s="59"/>
      <c r="RJ198" s="59"/>
      <c r="RK198" s="59"/>
      <c r="RL198" s="59"/>
      <c r="RM198" s="59"/>
      <c r="RN198" s="59"/>
      <c r="RO198" s="59"/>
      <c r="RP198" s="59"/>
      <c r="RQ198" s="59"/>
      <c r="RR198" s="59"/>
      <c r="RS198" s="59"/>
      <c r="RT198" s="59"/>
      <c r="RU198" s="59"/>
      <c r="RV198" s="59"/>
      <c r="RW198" s="59"/>
      <c r="RX198" s="59"/>
      <c r="RY198" s="59"/>
      <c r="RZ198" s="59"/>
      <c r="SA198" s="59"/>
      <c r="SB198" s="59"/>
      <c r="SC198" s="59"/>
      <c r="SD198" s="59"/>
      <c r="SE198" s="59"/>
      <c r="SF198" s="59"/>
      <c r="SG198" s="59"/>
      <c r="SH198" s="59"/>
      <c r="SI198" s="59"/>
      <c r="SJ198" s="59"/>
      <c r="SK198" s="59"/>
      <c r="SL198" s="59"/>
      <c r="SM198" s="59"/>
      <c r="SN198" s="59"/>
      <c r="SO198" s="59"/>
      <c r="SP198" s="59"/>
      <c r="SQ198" s="59"/>
      <c r="SR198" s="59"/>
      <c r="SS198" s="59"/>
      <c r="ST198" s="59"/>
      <c r="SU198" s="59"/>
      <c r="SV198" s="59"/>
      <c r="SW198" s="59"/>
      <c r="SX198" s="59"/>
      <c r="SY198" s="59"/>
      <c r="SZ198" s="59"/>
      <c r="TA198" s="59"/>
      <c r="TB198" s="59"/>
      <c r="TC198" s="59"/>
      <c r="TD198" s="59"/>
      <c r="TE198" s="59"/>
      <c r="TF198" s="59"/>
      <c r="TG198" s="59"/>
      <c r="TH198" s="59"/>
      <c r="TI198" s="59"/>
      <c r="TJ198" s="59"/>
      <c r="TK198" s="59"/>
      <c r="TL198" s="59"/>
      <c r="TM198" s="59"/>
      <c r="TN198" s="59"/>
      <c r="TO198" s="59"/>
      <c r="TP198" s="59"/>
      <c r="TQ198" s="59"/>
      <c r="TR198" s="59"/>
      <c r="TS198" s="59"/>
      <c r="TT198" s="59"/>
      <c r="TU198" s="59"/>
      <c r="TV198" s="59"/>
      <c r="TW198" s="59"/>
      <c r="TX198" s="59"/>
      <c r="TY198" s="59"/>
      <c r="TZ198" s="59"/>
      <c r="UA198" s="59"/>
      <c r="UB198" s="59"/>
      <c r="UC198" s="59"/>
      <c r="UD198" s="59"/>
      <c r="UE198" s="59"/>
      <c r="UF198" s="59"/>
      <c r="UG198" s="59"/>
      <c r="UH198" s="59"/>
      <c r="UI198" s="59"/>
      <c r="UJ198" s="59"/>
      <c r="UK198" s="59"/>
      <c r="UL198" s="59"/>
      <c r="UM198" s="86"/>
      <c r="UN198" s="86"/>
      <c r="UO198" s="86"/>
      <c r="UP198" s="86"/>
      <c r="UQ198" s="86"/>
      <c r="UR198" s="86"/>
      <c r="US198" s="86"/>
      <c r="UT198" s="86"/>
      <c r="UU198" s="86"/>
      <c r="UV198" s="86"/>
      <c r="UW198" s="86"/>
      <c r="UX198" s="86"/>
      <c r="UY198" s="86"/>
      <c r="UZ198" s="86"/>
      <c r="VA198" s="86"/>
      <c r="VB198" s="86"/>
      <c r="VC198" s="86"/>
      <c r="VD198" s="86"/>
      <c r="VE198" s="86"/>
      <c r="VF198" s="86"/>
      <c r="VG198" s="86"/>
      <c r="VH198" s="86"/>
      <c r="VI198" s="86"/>
      <c r="VJ198" s="86"/>
      <c r="VK198" s="86"/>
      <c r="VL198" s="86"/>
      <c r="VM198" s="86"/>
      <c r="VN198" s="86"/>
      <c r="VO198" s="86"/>
      <c r="VP198" s="86"/>
      <c r="VQ198" s="86"/>
      <c r="VR198" s="86"/>
      <c r="VS198" s="86"/>
      <c r="VT198" s="86"/>
      <c r="VU198" s="86"/>
      <c r="VV198" s="86"/>
      <c r="VW198" s="86"/>
      <c r="VX198" s="86"/>
      <c r="VY198" s="86"/>
      <c r="VZ198" s="86"/>
      <c r="WA198" s="86"/>
      <c r="WB198" s="86"/>
      <c r="WC198" s="86"/>
      <c r="WD198" s="86"/>
      <c r="WE198" s="86"/>
      <c r="WF198" s="86"/>
      <c r="WG198" s="8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row>
    <row r="199" spans="2:909" x14ac:dyDescent="0.25">
      <c r="B199" s="110"/>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93"/>
      <c r="AA199" s="93"/>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c r="HY199" s="59"/>
      <c r="HZ199" s="59"/>
      <c r="IA199" s="59"/>
      <c r="IB199" s="59"/>
      <c r="IC199" s="59"/>
      <c r="ID199" s="59"/>
      <c r="IE199" s="59"/>
      <c r="IF199" s="59"/>
      <c r="IG199" s="59"/>
      <c r="IH199" s="59"/>
      <c r="II199" s="59"/>
      <c r="IJ199" s="59"/>
      <c r="IK199" s="59"/>
      <c r="IL199" s="59"/>
      <c r="IM199" s="59"/>
      <c r="IN199" s="59"/>
      <c r="IO199" s="59"/>
      <c r="IP199" s="59"/>
      <c r="IQ199" s="59"/>
      <c r="IR199" s="59"/>
      <c r="IS199" s="59"/>
      <c r="IT199" s="59"/>
      <c r="IU199" s="59"/>
      <c r="IV199" s="59"/>
      <c r="IW199" s="59"/>
      <c r="IX199" s="59"/>
      <c r="IY199" s="59"/>
      <c r="IZ199" s="59"/>
      <c r="JA199" s="59"/>
      <c r="JB199" s="59"/>
      <c r="JC199" s="59"/>
      <c r="JD199" s="59"/>
      <c r="JE199" s="59"/>
      <c r="JF199" s="59"/>
      <c r="JG199" s="59"/>
      <c r="JH199" s="59"/>
      <c r="JI199" s="59"/>
      <c r="JJ199" s="59"/>
      <c r="JK199" s="59"/>
      <c r="JL199" s="59"/>
      <c r="JM199" s="59"/>
      <c r="JN199" s="59"/>
      <c r="JO199" s="59"/>
      <c r="JP199" s="59"/>
      <c r="JQ199" s="59"/>
      <c r="JR199" s="59"/>
      <c r="JS199" s="59"/>
      <c r="JT199" s="59"/>
      <c r="JU199" s="59"/>
      <c r="JV199" s="59"/>
      <c r="JW199" s="59"/>
      <c r="JX199" s="59"/>
      <c r="JY199" s="59"/>
      <c r="JZ199" s="59"/>
      <c r="KA199" s="59"/>
      <c r="KB199" s="59"/>
      <c r="KC199" s="59"/>
      <c r="KD199" s="59"/>
      <c r="KE199" s="59"/>
      <c r="KF199" s="59"/>
      <c r="KG199" s="59"/>
      <c r="KH199" s="59"/>
      <c r="KI199" s="59"/>
      <c r="KJ199" s="59"/>
      <c r="KK199" s="59"/>
      <c r="KL199" s="59"/>
      <c r="KM199" s="59"/>
      <c r="KN199" s="59"/>
      <c r="KO199" s="59"/>
      <c r="KP199" s="59"/>
      <c r="KQ199" s="59"/>
      <c r="KR199" s="59"/>
      <c r="KS199" s="59"/>
      <c r="KT199" s="59"/>
      <c r="KU199" s="59"/>
      <c r="KV199" s="59"/>
      <c r="KW199" s="59"/>
      <c r="KX199" s="59"/>
      <c r="KY199" s="59"/>
      <c r="KZ199" s="59"/>
      <c r="LA199" s="59"/>
      <c r="LB199" s="59"/>
      <c r="LC199" s="59"/>
      <c r="LD199" s="59"/>
      <c r="LE199" s="59"/>
      <c r="LF199" s="59"/>
      <c r="LG199" s="59"/>
      <c r="LH199" s="59"/>
      <c r="LI199" s="59"/>
      <c r="LJ199" s="59"/>
      <c r="LK199" s="59"/>
      <c r="LL199" s="59"/>
      <c r="LM199" s="59"/>
      <c r="LN199" s="59"/>
      <c r="LO199" s="59"/>
      <c r="LP199" s="59"/>
      <c r="LQ199" s="59"/>
      <c r="LR199" s="59"/>
      <c r="LS199" s="59"/>
      <c r="LT199" s="59"/>
      <c r="LU199" s="59"/>
      <c r="LV199" s="59"/>
      <c r="LW199" s="59"/>
      <c r="LX199" s="59"/>
      <c r="LY199" s="59"/>
      <c r="LZ199" s="59"/>
      <c r="MA199" s="59"/>
      <c r="MB199" s="59"/>
      <c r="MC199" s="59"/>
      <c r="MD199" s="59"/>
      <c r="ME199" s="59"/>
      <c r="MF199" s="59"/>
      <c r="MG199" s="59"/>
      <c r="MH199" s="59"/>
      <c r="MI199" s="59"/>
      <c r="MJ199" s="59"/>
      <c r="MK199" s="59"/>
      <c r="ML199" s="59"/>
      <c r="MM199" s="59"/>
      <c r="MN199" s="59"/>
      <c r="MO199" s="59"/>
      <c r="MP199" s="59"/>
      <c r="MQ199" s="59"/>
      <c r="MR199" s="59"/>
      <c r="MS199" s="59"/>
      <c r="MT199" s="59"/>
      <c r="MU199" s="59"/>
      <c r="MV199" s="59"/>
      <c r="MW199" s="59"/>
      <c r="MX199" s="59"/>
      <c r="MY199" s="59"/>
      <c r="MZ199" s="59"/>
      <c r="NA199" s="59"/>
      <c r="NB199" s="59"/>
      <c r="NC199" s="59"/>
      <c r="ND199" s="59"/>
      <c r="NE199" s="59"/>
      <c r="NF199" s="59"/>
      <c r="NG199" s="59"/>
      <c r="NH199" s="59"/>
      <c r="NI199" s="59"/>
      <c r="NJ199" s="59"/>
      <c r="NK199" s="59"/>
      <c r="NL199" s="59"/>
      <c r="NM199" s="59"/>
      <c r="NN199" s="59"/>
      <c r="NO199" s="59"/>
      <c r="NP199" s="59"/>
      <c r="NQ199" s="59"/>
      <c r="NR199" s="59"/>
      <c r="NS199" s="59"/>
      <c r="NT199" s="59"/>
      <c r="NU199" s="59"/>
      <c r="NV199" s="59"/>
      <c r="NW199" s="59"/>
      <c r="NX199" s="59"/>
      <c r="NY199" s="59"/>
      <c r="NZ199" s="59"/>
      <c r="OA199" s="59"/>
      <c r="OB199" s="59"/>
      <c r="OC199" s="59"/>
      <c r="OD199" s="59"/>
      <c r="OE199" s="59"/>
      <c r="OF199" s="59"/>
      <c r="OG199" s="59"/>
      <c r="OH199" s="59"/>
      <c r="OI199" s="59"/>
      <c r="OJ199" s="59"/>
      <c r="OK199" s="59"/>
      <c r="OL199" s="59"/>
      <c r="OM199" s="59"/>
      <c r="ON199" s="59"/>
      <c r="OO199" s="59"/>
      <c r="OP199" s="59"/>
      <c r="OQ199" s="59"/>
      <c r="OR199" s="59"/>
      <c r="OS199" s="59"/>
      <c r="OT199" s="59"/>
      <c r="OU199" s="59"/>
      <c r="OV199" s="59"/>
      <c r="OW199" s="59"/>
      <c r="OX199" s="59"/>
      <c r="OY199" s="59"/>
      <c r="OZ199" s="59"/>
      <c r="PA199" s="59"/>
      <c r="PB199" s="59"/>
      <c r="PC199" s="59"/>
      <c r="PD199" s="59"/>
      <c r="PE199" s="59"/>
      <c r="PF199" s="59"/>
      <c r="PG199" s="59"/>
      <c r="PH199" s="59"/>
      <c r="PI199" s="59"/>
      <c r="PJ199" s="59"/>
      <c r="PK199" s="59"/>
      <c r="PL199" s="59"/>
      <c r="PM199" s="59"/>
      <c r="PN199" s="59"/>
      <c r="PO199" s="59"/>
      <c r="PP199" s="59"/>
      <c r="PQ199" s="59"/>
      <c r="PR199" s="59"/>
      <c r="PS199" s="59"/>
      <c r="PT199" s="59"/>
      <c r="PU199" s="59"/>
      <c r="PV199" s="59"/>
      <c r="PW199" s="59"/>
      <c r="PX199" s="59"/>
      <c r="PY199" s="59"/>
      <c r="PZ199" s="59"/>
      <c r="QA199" s="59"/>
      <c r="QB199" s="59"/>
      <c r="QC199" s="59"/>
      <c r="QD199" s="59"/>
      <c r="QE199" s="59"/>
      <c r="QF199" s="59"/>
      <c r="QG199" s="59"/>
      <c r="QH199" s="59"/>
      <c r="QI199" s="59"/>
      <c r="QJ199" s="59"/>
      <c r="QK199" s="59"/>
      <c r="QL199" s="59"/>
      <c r="QM199" s="59"/>
      <c r="QN199" s="59"/>
      <c r="QO199" s="59"/>
      <c r="QP199" s="59"/>
      <c r="QQ199" s="59"/>
      <c r="QR199" s="59"/>
      <c r="QS199" s="59"/>
      <c r="QT199" s="59"/>
      <c r="QU199" s="59"/>
      <c r="QV199" s="59"/>
      <c r="QW199" s="59"/>
      <c r="QX199" s="59"/>
      <c r="QY199" s="59"/>
      <c r="QZ199" s="59"/>
      <c r="RA199" s="59"/>
      <c r="RB199" s="107"/>
      <c r="RC199" s="107"/>
      <c r="RD199" s="59"/>
      <c r="RE199" s="59"/>
      <c r="RF199" s="59"/>
      <c r="RG199" s="59"/>
      <c r="RH199" s="59"/>
      <c r="RI199" s="59"/>
      <c r="RJ199" s="59"/>
      <c r="RK199" s="59"/>
      <c r="RL199" s="59"/>
      <c r="RM199" s="59"/>
      <c r="RN199" s="59"/>
      <c r="RO199" s="59"/>
      <c r="RP199" s="59"/>
      <c r="RQ199" s="59"/>
      <c r="RR199" s="59"/>
      <c r="RS199" s="59"/>
      <c r="RT199" s="59"/>
      <c r="RU199" s="59"/>
      <c r="RV199" s="59"/>
      <c r="RW199" s="59"/>
      <c r="RX199" s="59"/>
      <c r="RY199" s="59"/>
      <c r="RZ199" s="59"/>
      <c r="SA199" s="59"/>
      <c r="SB199" s="59"/>
      <c r="SC199" s="59"/>
      <c r="SD199" s="59"/>
      <c r="SE199" s="59"/>
      <c r="SF199" s="59"/>
      <c r="SG199" s="59"/>
      <c r="SH199" s="59"/>
      <c r="SI199" s="59"/>
      <c r="SJ199" s="59"/>
      <c r="SK199" s="59"/>
      <c r="SL199" s="59"/>
      <c r="SM199" s="59"/>
      <c r="SN199" s="59"/>
      <c r="SO199" s="59"/>
      <c r="SP199" s="59"/>
      <c r="SQ199" s="59"/>
      <c r="SR199" s="59"/>
      <c r="SS199" s="59"/>
      <c r="ST199" s="59"/>
      <c r="SU199" s="59"/>
      <c r="SV199" s="59"/>
      <c r="SW199" s="59"/>
      <c r="SX199" s="59"/>
      <c r="SY199" s="59"/>
      <c r="SZ199" s="59"/>
      <c r="TA199" s="59"/>
      <c r="TB199" s="59"/>
      <c r="TC199" s="59"/>
      <c r="TD199" s="59"/>
      <c r="TE199" s="59"/>
      <c r="TF199" s="59"/>
      <c r="TG199" s="59"/>
      <c r="TH199" s="59"/>
      <c r="TI199" s="59"/>
      <c r="TJ199" s="59"/>
      <c r="TK199" s="59"/>
      <c r="TL199" s="59"/>
      <c r="TM199" s="59"/>
      <c r="TN199" s="59"/>
      <c r="TO199" s="59"/>
      <c r="TP199" s="59"/>
      <c r="TQ199" s="59"/>
      <c r="TR199" s="59"/>
      <c r="TS199" s="59"/>
      <c r="TT199" s="59"/>
      <c r="TU199" s="59"/>
      <c r="TV199" s="59"/>
      <c r="TW199" s="59"/>
      <c r="TX199" s="59"/>
      <c r="TY199" s="59"/>
      <c r="TZ199" s="59"/>
      <c r="UA199" s="59"/>
      <c r="UB199" s="59"/>
      <c r="UC199" s="59"/>
      <c r="UD199" s="59"/>
      <c r="UE199" s="59"/>
      <c r="UF199" s="59"/>
      <c r="UG199" s="59"/>
      <c r="UH199" s="59"/>
      <c r="UI199" s="59"/>
      <c r="UJ199" s="59"/>
      <c r="UK199" s="59"/>
      <c r="UL199" s="59"/>
      <c r="UM199" s="86"/>
      <c r="UN199" s="86"/>
      <c r="UO199" s="86"/>
      <c r="UP199" s="86"/>
      <c r="UQ199" s="86"/>
      <c r="UR199" s="86"/>
      <c r="US199" s="86"/>
      <c r="UT199" s="86"/>
      <c r="UU199" s="86"/>
      <c r="UV199" s="86"/>
      <c r="UW199" s="86"/>
      <c r="UX199" s="86"/>
      <c r="UY199" s="86"/>
      <c r="UZ199" s="86"/>
      <c r="VA199" s="86"/>
      <c r="VB199" s="86"/>
      <c r="VC199" s="86"/>
      <c r="VD199" s="86"/>
      <c r="VE199" s="86"/>
      <c r="VF199" s="86"/>
      <c r="VG199" s="86"/>
      <c r="VH199" s="86"/>
      <c r="VI199" s="86"/>
      <c r="VJ199" s="86"/>
      <c r="VK199" s="86"/>
      <c r="VL199" s="86"/>
      <c r="VM199" s="86"/>
      <c r="VN199" s="86"/>
      <c r="VO199" s="86"/>
      <c r="VP199" s="86"/>
      <c r="VQ199" s="86"/>
      <c r="VR199" s="86"/>
      <c r="VS199" s="86"/>
      <c r="VT199" s="86"/>
      <c r="VU199" s="86"/>
      <c r="VV199" s="86"/>
      <c r="VW199" s="86"/>
      <c r="VX199" s="86"/>
      <c r="VY199" s="86"/>
      <c r="VZ199" s="86"/>
      <c r="WA199" s="86"/>
      <c r="WB199" s="86"/>
      <c r="WC199" s="86"/>
      <c r="WD199" s="86"/>
      <c r="WE199" s="86"/>
      <c r="WF199" s="86"/>
      <c r="WG199" s="8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row>
    <row r="200" spans="2:909" x14ac:dyDescent="0.25">
      <c r="B200" s="110"/>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93"/>
      <c r="AA200" s="93"/>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c r="HY200" s="59"/>
      <c r="HZ200" s="59"/>
      <c r="IA200" s="59"/>
      <c r="IB200" s="59"/>
      <c r="IC200" s="59"/>
      <c r="ID200" s="59"/>
      <c r="IE200" s="59"/>
      <c r="IF200" s="59"/>
      <c r="IG200" s="59"/>
      <c r="IH200" s="59"/>
      <c r="II200" s="59"/>
      <c r="IJ200" s="59"/>
      <c r="IK200" s="59"/>
      <c r="IL200" s="59"/>
      <c r="IM200" s="59"/>
      <c r="IN200" s="59"/>
      <c r="IO200" s="59"/>
      <c r="IP200" s="59"/>
      <c r="IQ200" s="59"/>
      <c r="IR200" s="59"/>
      <c r="IS200" s="59"/>
      <c r="IT200" s="59"/>
      <c r="IU200" s="59"/>
      <c r="IV200" s="59"/>
      <c r="IW200" s="59"/>
      <c r="IX200" s="59"/>
      <c r="IY200" s="59"/>
      <c r="IZ200" s="59"/>
      <c r="JA200" s="59"/>
      <c r="JB200" s="59"/>
      <c r="JC200" s="59"/>
      <c r="JD200" s="59"/>
      <c r="JE200" s="59"/>
      <c r="JF200" s="59"/>
      <c r="JG200" s="59"/>
      <c r="JH200" s="59"/>
      <c r="JI200" s="59"/>
      <c r="JJ200" s="59"/>
      <c r="JK200" s="59"/>
      <c r="JL200" s="59"/>
      <c r="JM200" s="59"/>
      <c r="JN200" s="59"/>
      <c r="JO200" s="59"/>
      <c r="JP200" s="59"/>
      <c r="JQ200" s="59"/>
      <c r="JR200" s="59"/>
      <c r="JS200" s="59"/>
      <c r="JT200" s="59"/>
      <c r="JU200" s="59"/>
      <c r="JV200" s="59"/>
      <c r="JW200" s="59"/>
      <c r="JX200" s="59"/>
      <c r="JY200" s="59"/>
      <c r="JZ200" s="59"/>
      <c r="KA200" s="59"/>
      <c r="KB200" s="59"/>
      <c r="KC200" s="59"/>
      <c r="KD200" s="59"/>
      <c r="KE200" s="59"/>
      <c r="KF200" s="59"/>
      <c r="KG200" s="59"/>
      <c r="KH200" s="59"/>
      <c r="KI200" s="59"/>
      <c r="KJ200" s="59"/>
      <c r="KK200" s="59"/>
      <c r="KL200" s="59"/>
      <c r="KM200" s="59"/>
      <c r="KN200" s="59"/>
      <c r="KO200" s="59"/>
      <c r="KP200" s="59"/>
      <c r="KQ200" s="59"/>
      <c r="KR200" s="59"/>
      <c r="KS200" s="59"/>
      <c r="KT200" s="59"/>
      <c r="KU200" s="59"/>
      <c r="KV200" s="59"/>
      <c r="KW200" s="59"/>
      <c r="KX200" s="59"/>
      <c r="KY200" s="59"/>
      <c r="KZ200" s="59"/>
      <c r="LA200" s="59"/>
      <c r="LB200" s="59"/>
      <c r="LC200" s="59"/>
      <c r="LD200" s="59"/>
      <c r="LE200" s="59"/>
      <c r="LF200" s="59"/>
      <c r="LG200" s="59"/>
      <c r="LH200" s="59"/>
      <c r="LI200" s="59"/>
      <c r="LJ200" s="59"/>
      <c r="LK200" s="59"/>
      <c r="LL200" s="59"/>
      <c r="LM200" s="59"/>
      <c r="LN200" s="59"/>
      <c r="LO200" s="59"/>
      <c r="LP200" s="59"/>
      <c r="LQ200" s="59"/>
      <c r="LR200" s="59"/>
      <c r="LS200" s="59"/>
      <c r="LT200" s="59"/>
      <c r="LU200" s="59"/>
      <c r="LV200" s="59"/>
      <c r="LW200" s="59"/>
      <c r="LX200" s="59"/>
      <c r="LY200" s="59"/>
      <c r="LZ200" s="59"/>
      <c r="MA200" s="59"/>
      <c r="MB200" s="59"/>
      <c r="MC200" s="59"/>
      <c r="MD200" s="59"/>
      <c r="ME200" s="59"/>
      <c r="MF200" s="59"/>
      <c r="MG200" s="59"/>
      <c r="MH200" s="59"/>
      <c r="MI200" s="59"/>
      <c r="MJ200" s="59"/>
      <c r="MK200" s="59"/>
      <c r="ML200" s="59"/>
      <c r="MM200" s="59"/>
      <c r="MN200" s="59"/>
      <c r="MO200" s="59"/>
      <c r="MP200" s="59"/>
      <c r="MQ200" s="59"/>
      <c r="MR200" s="59"/>
      <c r="MS200" s="59"/>
      <c r="MT200" s="59"/>
      <c r="MU200" s="59"/>
      <c r="MV200" s="59"/>
      <c r="MW200" s="59"/>
      <c r="MX200" s="59"/>
      <c r="MY200" s="59"/>
      <c r="MZ200" s="59"/>
      <c r="NA200" s="59"/>
      <c r="NB200" s="59"/>
      <c r="NC200" s="59"/>
      <c r="ND200" s="59"/>
      <c r="NE200" s="59"/>
      <c r="NF200" s="59"/>
      <c r="NG200" s="59"/>
      <c r="NH200" s="59"/>
      <c r="NI200" s="59"/>
      <c r="NJ200" s="59"/>
      <c r="NK200" s="59"/>
      <c r="NL200" s="59"/>
      <c r="NM200" s="59"/>
      <c r="NN200" s="59"/>
      <c r="NO200" s="59"/>
      <c r="NP200" s="59"/>
      <c r="NQ200" s="59"/>
      <c r="NR200" s="59"/>
      <c r="NS200" s="59"/>
      <c r="NT200" s="59"/>
      <c r="NU200" s="59"/>
      <c r="NV200" s="59"/>
      <c r="NW200" s="59"/>
      <c r="NX200" s="59"/>
      <c r="NY200" s="59"/>
      <c r="NZ200" s="59"/>
      <c r="OA200" s="59"/>
      <c r="OB200" s="59"/>
      <c r="OC200" s="59"/>
      <c r="OD200" s="59"/>
      <c r="OE200" s="59"/>
      <c r="OF200" s="59"/>
      <c r="OG200" s="59"/>
      <c r="OH200" s="59"/>
      <c r="OI200" s="59"/>
      <c r="OJ200" s="59"/>
      <c r="OK200" s="59"/>
      <c r="OL200" s="59"/>
      <c r="OM200" s="59"/>
      <c r="ON200" s="59"/>
      <c r="OO200" s="59"/>
      <c r="OP200" s="59"/>
      <c r="OQ200" s="59"/>
      <c r="OR200" s="59"/>
      <c r="OS200" s="59"/>
      <c r="OT200" s="59"/>
      <c r="OU200" s="59"/>
      <c r="OV200" s="59"/>
      <c r="OW200" s="59"/>
      <c r="OX200" s="59"/>
      <c r="OY200" s="59"/>
      <c r="OZ200" s="59"/>
      <c r="PA200" s="59"/>
      <c r="PB200" s="59"/>
      <c r="PC200" s="59"/>
      <c r="PD200" s="59"/>
      <c r="PE200" s="59"/>
      <c r="PF200" s="59"/>
      <c r="PG200" s="59"/>
      <c r="PH200" s="59"/>
      <c r="PI200" s="59"/>
      <c r="PJ200" s="59"/>
      <c r="PK200" s="59"/>
      <c r="PL200" s="59"/>
      <c r="PM200" s="59"/>
      <c r="PN200" s="59"/>
      <c r="PO200" s="59"/>
      <c r="PP200" s="59"/>
      <c r="PQ200" s="59"/>
      <c r="PR200" s="59"/>
      <c r="PS200" s="59"/>
      <c r="PT200" s="59"/>
      <c r="PU200" s="59"/>
      <c r="PV200" s="59"/>
      <c r="PW200" s="59"/>
      <c r="PX200" s="59"/>
      <c r="PY200" s="59"/>
      <c r="PZ200" s="59"/>
      <c r="QA200" s="59"/>
      <c r="QB200" s="59"/>
      <c r="QC200" s="59"/>
      <c r="QD200" s="59"/>
      <c r="QE200" s="59"/>
      <c r="QF200" s="59"/>
      <c r="QG200" s="59"/>
      <c r="QH200" s="59"/>
      <c r="QI200" s="59"/>
      <c r="QJ200" s="59"/>
      <c r="QK200" s="59"/>
      <c r="QL200" s="59"/>
      <c r="QM200" s="59"/>
      <c r="QN200" s="59"/>
      <c r="QO200" s="59"/>
      <c r="QP200" s="59"/>
      <c r="QQ200" s="59"/>
      <c r="QR200" s="59"/>
      <c r="QS200" s="59"/>
      <c r="QT200" s="59"/>
      <c r="QU200" s="59"/>
      <c r="QV200" s="59"/>
      <c r="QW200" s="59"/>
      <c r="QX200" s="59"/>
      <c r="QY200" s="59"/>
      <c r="QZ200" s="59"/>
      <c r="RA200" s="59"/>
      <c r="RB200" s="107"/>
      <c r="RC200" s="107"/>
      <c r="RD200" s="59"/>
      <c r="RE200" s="59"/>
      <c r="RF200" s="59"/>
      <c r="RG200" s="59"/>
      <c r="RH200" s="59"/>
      <c r="RI200" s="59"/>
      <c r="RJ200" s="59"/>
      <c r="RK200" s="59"/>
      <c r="RL200" s="59"/>
      <c r="RM200" s="59"/>
      <c r="RN200" s="59"/>
      <c r="RO200" s="59"/>
      <c r="RP200" s="59"/>
      <c r="RQ200" s="59"/>
      <c r="RR200" s="59"/>
      <c r="RS200" s="59"/>
      <c r="RT200" s="59"/>
      <c r="RU200" s="59"/>
      <c r="RV200" s="59"/>
      <c r="RW200" s="59"/>
      <c r="RX200" s="59"/>
      <c r="RY200" s="59"/>
      <c r="RZ200" s="59"/>
      <c r="SA200" s="59"/>
      <c r="SB200" s="59"/>
      <c r="SC200" s="59"/>
      <c r="SD200" s="59"/>
      <c r="SE200" s="59"/>
      <c r="SF200" s="59"/>
      <c r="SG200" s="59"/>
      <c r="SH200" s="59"/>
      <c r="SI200" s="59"/>
      <c r="SJ200" s="59"/>
      <c r="SK200" s="59"/>
      <c r="SL200" s="59"/>
      <c r="SM200" s="59"/>
      <c r="SN200" s="59"/>
      <c r="SO200" s="59"/>
      <c r="SP200" s="59"/>
      <c r="SQ200" s="59"/>
      <c r="SR200" s="59"/>
      <c r="SS200" s="59"/>
      <c r="ST200" s="59"/>
      <c r="SU200" s="59"/>
      <c r="SV200" s="59"/>
      <c r="SW200" s="59"/>
      <c r="SX200" s="59"/>
      <c r="SY200" s="59"/>
      <c r="SZ200" s="59"/>
      <c r="TA200" s="59"/>
      <c r="TB200" s="59"/>
      <c r="TC200" s="59"/>
      <c r="TD200" s="59"/>
      <c r="TE200" s="59"/>
      <c r="TF200" s="59"/>
      <c r="TG200" s="59"/>
      <c r="TH200" s="59"/>
      <c r="TI200" s="59"/>
      <c r="TJ200" s="59"/>
      <c r="TK200" s="59"/>
      <c r="TL200" s="59"/>
      <c r="TM200" s="59"/>
      <c r="TN200" s="59"/>
      <c r="TO200" s="59"/>
      <c r="TP200" s="59"/>
      <c r="TQ200" s="59"/>
      <c r="TR200" s="59"/>
      <c r="TS200" s="59"/>
      <c r="TT200" s="59"/>
      <c r="TU200" s="59"/>
      <c r="TV200" s="59"/>
      <c r="TW200" s="59"/>
      <c r="TX200" s="59"/>
      <c r="TY200" s="59"/>
      <c r="TZ200" s="59"/>
      <c r="UA200" s="59"/>
      <c r="UB200" s="59"/>
      <c r="UC200" s="59"/>
      <c r="UD200" s="59"/>
      <c r="UE200" s="59"/>
      <c r="UF200" s="59"/>
      <c r="UG200" s="59"/>
      <c r="UH200" s="59"/>
      <c r="UI200" s="59"/>
      <c r="UJ200" s="59"/>
      <c r="UK200" s="59"/>
      <c r="UL200" s="59"/>
      <c r="UM200" s="86"/>
      <c r="UN200" s="86"/>
      <c r="UO200" s="86"/>
      <c r="UP200" s="86"/>
      <c r="UQ200" s="86"/>
      <c r="UR200" s="86"/>
      <c r="US200" s="86"/>
      <c r="UT200" s="86"/>
      <c r="UU200" s="86"/>
      <c r="UV200" s="86"/>
      <c r="UW200" s="86"/>
      <c r="UX200" s="86"/>
      <c r="UY200" s="86"/>
      <c r="UZ200" s="86"/>
      <c r="VA200" s="86"/>
      <c r="VB200" s="86"/>
      <c r="VC200" s="86"/>
      <c r="VD200" s="86"/>
      <c r="VE200" s="86"/>
      <c r="VF200" s="86"/>
      <c r="VG200" s="86"/>
      <c r="VH200" s="86"/>
      <c r="VI200" s="86"/>
      <c r="VJ200" s="86"/>
      <c r="VK200" s="86"/>
      <c r="VL200" s="86"/>
      <c r="VM200" s="86"/>
      <c r="VN200" s="86"/>
      <c r="VO200" s="86"/>
      <c r="VP200" s="86"/>
      <c r="VQ200" s="86"/>
      <c r="VR200" s="86"/>
      <c r="VS200" s="86"/>
      <c r="VT200" s="86"/>
      <c r="VU200" s="86"/>
      <c r="VV200" s="86"/>
      <c r="VW200" s="86"/>
      <c r="VX200" s="86"/>
      <c r="VY200" s="86"/>
      <c r="VZ200" s="86"/>
      <c r="WA200" s="86"/>
      <c r="WB200" s="86"/>
      <c r="WC200" s="86"/>
      <c r="WD200" s="86"/>
      <c r="WE200" s="86"/>
      <c r="WF200" s="86"/>
      <c r="WG200" s="8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row>
    <row r="201" spans="2:909" x14ac:dyDescent="0.25">
      <c r="B201" s="110"/>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93"/>
      <c r="AA201" s="93"/>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c r="HY201" s="59"/>
      <c r="HZ201" s="59"/>
      <c r="IA201" s="59"/>
      <c r="IB201" s="59"/>
      <c r="IC201" s="59"/>
      <c r="ID201" s="59"/>
      <c r="IE201" s="59"/>
      <c r="IF201" s="59"/>
      <c r="IG201" s="59"/>
      <c r="IH201" s="59"/>
      <c r="II201" s="59"/>
      <c r="IJ201" s="59"/>
      <c r="IK201" s="59"/>
      <c r="IL201" s="59"/>
      <c r="IM201" s="59"/>
      <c r="IN201" s="59"/>
      <c r="IO201" s="59"/>
      <c r="IP201" s="59"/>
      <c r="IQ201" s="59"/>
      <c r="IR201" s="59"/>
      <c r="IS201" s="59"/>
      <c r="IT201" s="59"/>
      <c r="IU201" s="59"/>
      <c r="IV201" s="59"/>
      <c r="IW201" s="59"/>
      <c r="IX201" s="59"/>
      <c r="IY201" s="59"/>
      <c r="IZ201" s="59"/>
      <c r="JA201" s="59"/>
      <c r="JB201" s="59"/>
      <c r="JC201" s="59"/>
      <c r="JD201" s="59"/>
      <c r="JE201" s="59"/>
      <c r="JF201" s="59"/>
      <c r="JG201" s="59"/>
      <c r="JH201" s="59"/>
      <c r="JI201" s="59"/>
      <c r="JJ201" s="59"/>
      <c r="JK201" s="59"/>
      <c r="JL201" s="59"/>
      <c r="JM201" s="59"/>
      <c r="JN201" s="59"/>
      <c r="JO201" s="59"/>
      <c r="JP201" s="59"/>
      <c r="JQ201" s="59"/>
      <c r="JR201" s="59"/>
      <c r="JS201" s="59"/>
      <c r="JT201" s="59"/>
      <c r="JU201" s="59"/>
      <c r="JV201" s="59"/>
      <c r="JW201" s="59"/>
      <c r="JX201" s="59"/>
      <c r="JY201" s="59"/>
      <c r="JZ201" s="59"/>
      <c r="KA201" s="59"/>
      <c r="KB201" s="59"/>
      <c r="KC201" s="59"/>
      <c r="KD201" s="59"/>
      <c r="KE201" s="59"/>
      <c r="KF201" s="59"/>
      <c r="KG201" s="59"/>
      <c r="KH201" s="59"/>
      <c r="KI201" s="59"/>
      <c r="KJ201" s="59"/>
      <c r="KK201" s="59"/>
      <c r="KL201" s="59"/>
      <c r="KM201" s="59"/>
      <c r="KN201" s="59"/>
      <c r="KO201" s="59"/>
      <c r="KP201" s="59"/>
      <c r="KQ201" s="59"/>
      <c r="KR201" s="59"/>
      <c r="KS201" s="59"/>
      <c r="KT201" s="59"/>
      <c r="KU201" s="59"/>
      <c r="KV201" s="59"/>
      <c r="KW201" s="59"/>
      <c r="KX201" s="59"/>
      <c r="KY201" s="59"/>
      <c r="KZ201" s="59"/>
      <c r="LA201" s="59"/>
      <c r="LB201" s="59"/>
      <c r="LC201" s="59"/>
      <c r="LD201" s="59"/>
      <c r="LE201" s="59"/>
      <c r="LF201" s="59"/>
      <c r="LG201" s="59"/>
      <c r="LH201" s="59"/>
      <c r="LI201" s="59"/>
      <c r="LJ201" s="59"/>
      <c r="LK201" s="59"/>
      <c r="LL201" s="59"/>
      <c r="LM201" s="59"/>
      <c r="LN201" s="59"/>
      <c r="LO201" s="59"/>
      <c r="LP201" s="59"/>
      <c r="LQ201" s="59"/>
      <c r="LR201" s="59"/>
      <c r="LS201" s="59"/>
      <c r="LT201" s="59"/>
      <c r="LU201" s="59"/>
      <c r="LV201" s="59"/>
      <c r="LW201" s="59"/>
      <c r="LX201" s="59"/>
      <c r="LY201" s="59"/>
      <c r="LZ201" s="59"/>
      <c r="MA201" s="59"/>
      <c r="MB201" s="59"/>
      <c r="MC201" s="59"/>
      <c r="MD201" s="59"/>
      <c r="ME201" s="59"/>
      <c r="MF201" s="59"/>
      <c r="MG201" s="59"/>
      <c r="MH201" s="59"/>
      <c r="MI201" s="59"/>
      <c r="MJ201" s="59"/>
      <c r="MK201" s="59"/>
      <c r="ML201" s="59"/>
      <c r="MM201" s="59"/>
      <c r="MN201" s="59"/>
      <c r="MO201" s="59"/>
      <c r="MP201" s="59"/>
      <c r="MQ201" s="59"/>
      <c r="MR201" s="59"/>
      <c r="MS201" s="59"/>
      <c r="MT201" s="59"/>
      <c r="MU201" s="59"/>
      <c r="MV201" s="59"/>
      <c r="MW201" s="59"/>
      <c r="MX201" s="59"/>
      <c r="MY201" s="59"/>
      <c r="MZ201" s="59"/>
      <c r="NA201" s="59"/>
      <c r="NB201" s="59"/>
      <c r="NC201" s="59"/>
      <c r="ND201" s="59"/>
      <c r="NE201" s="59"/>
      <c r="NF201" s="59"/>
      <c r="NG201" s="59"/>
      <c r="NH201" s="59"/>
      <c r="NI201" s="59"/>
      <c r="NJ201" s="59"/>
      <c r="NK201" s="59"/>
      <c r="NL201" s="59"/>
      <c r="NM201" s="59"/>
      <c r="NN201" s="59"/>
      <c r="NO201" s="59"/>
      <c r="NP201" s="59"/>
      <c r="NQ201" s="59"/>
      <c r="NR201" s="59"/>
      <c r="NS201" s="59"/>
      <c r="NT201" s="59"/>
      <c r="NU201" s="59"/>
      <c r="NV201" s="59"/>
      <c r="NW201" s="59"/>
      <c r="NX201" s="59"/>
      <c r="NY201" s="59"/>
      <c r="NZ201" s="59"/>
      <c r="OA201" s="59"/>
      <c r="OB201" s="59"/>
      <c r="OC201" s="59"/>
      <c r="OD201" s="59"/>
      <c r="OE201" s="59"/>
      <c r="OF201" s="59"/>
      <c r="OG201" s="59"/>
      <c r="OH201" s="59"/>
      <c r="OI201" s="59"/>
      <c r="OJ201" s="59"/>
      <c r="OK201" s="59"/>
      <c r="OL201" s="59"/>
      <c r="OM201" s="59"/>
      <c r="ON201" s="59"/>
      <c r="OO201" s="59"/>
      <c r="OP201" s="59"/>
      <c r="OQ201" s="59"/>
      <c r="OR201" s="59"/>
      <c r="OS201" s="59"/>
      <c r="OT201" s="59"/>
      <c r="OU201" s="59"/>
      <c r="OV201" s="59"/>
      <c r="OW201" s="59"/>
      <c r="OX201" s="59"/>
      <c r="OY201" s="59"/>
      <c r="OZ201" s="59"/>
      <c r="PA201" s="59"/>
      <c r="PB201" s="59"/>
      <c r="PC201" s="59"/>
      <c r="PD201" s="59"/>
      <c r="PE201" s="59"/>
      <c r="PF201" s="59"/>
      <c r="PG201" s="59"/>
      <c r="PH201" s="59"/>
      <c r="PI201" s="59"/>
      <c r="PJ201" s="59"/>
      <c r="PK201" s="59"/>
      <c r="PL201" s="59"/>
      <c r="PM201" s="59"/>
      <c r="PN201" s="59"/>
      <c r="PO201" s="59"/>
      <c r="PP201" s="59"/>
      <c r="PQ201" s="59"/>
      <c r="PR201" s="59"/>
      <c r="PS201" s="59"/>
      <c r="PT201" s="59"/>
      <c r="PU201" s="59"/>
      <c r="PV201" s="59"/>
      <c r="PW201" s="59"/>
      <c r="PX201" s="59"/>
      <c r="PY201" s="59"/>
      <c r="PZ201" s="59"/>
      <c r="QA201" s="59"/>
      <c r="QB201" s="59"/>
      <c r="QC201" s="59"/>
      <c r="QD201" s="59"/>
      <c r="QE201" s="59"/>
      <c r="QF201" s="59"/>
      <c r="QG201" s="59"/>
      <c r="QH201" s="59"/>
      <c r="QI201" s="59"/>
      <c r="QJ201" s="59"/>
      <c r="QK201" s="59"/>
      <c r="QL201" s="59"/>
      <c r="QM201" s="59"/>
      <c r="QN201" s="59"/>
      <c r="QO201" s="59"/>
      <c r="QP201" s="59"/>
      <c r="QQ201" s="59"/>
      <c r="QR201" s="59"/>
      <c r="QS201" s="59"/>
      <c r="QT201" s="59"/>
      <c r="QU201" s="59"/>
      <c r="QV201" s="59"/>
      <c r="QW201" s="59"/>
      <c r="QX201" s="59"/>
      <c r="QY201" s="59"/>
      <c r="QZ201" s="59"/>
      <c r="RA201" s="59"/>
      <c r="RB201" s="107"/>
      <c r="RC201" s="107"/>
      <c r="RD201" s="59"/>
      <c r="RE201" s="59"/>
      <c r="RF201" s="59"/>
      <c r="RG201" s="59"/>
      <c r="RH201" s="59"/>
      <c r="RI201" s="59"/>
      <c r="RJ201" s="59"/>
      <c r="RK201" s="59"/>
      <c r="RL201" s="59"/>
      <c r="RM201" s="59"/>
      <c r="RN201" s="59"/>
      <c r="RO201" s="59"/>
      <c r="RP201" s="59"/>
      <c r="RQ201" s="59"/>
      <c r="RR201" s="59"/>
      <c r="RS201" s="59"/>
      <c r="RT201" s="59"/>
      <c r="RU201" s="59"/>
      <c r="RV201" s="59"/>
      <c r="RW201" s="59"/>
      <c r="RX201" s="59"/>
      <c r="RY201" s="59"/>
      <c r="RZ201" s="59"/>
      <c r="SA201" s="59"/>
      <c r="SB201" s="59"/>
      <c r="SC201" s="59"/>
      <c r="SD201" s="59"/>
      <c r="SE201" s="59"/>
      <c r="SF201" s="59"/>
      <c r="SG201" s="59"/>
      <c r="SH201" s="59"/>
      <c r="SI201" s="59"/>
      <c r="SJ201" s="59"/>
      <c r="SK201" s="59"/>
      <c r="SL201" s="59"/>
      <c r="SM201" s="59"/>
      <c r="SN201" s="59"/>
      <c r="SO201" s="59"/>
      <c r="SP201" s="59"/>
      <c r="SQ201" s="59"/>
      <c r="SR201" s="59"/>
      <c r="SS201" s="59"/>
      <c r="ST201" s="59"/>
      <c r="SU201" s="59"/>
      <c r="SV201" s="59"/>
      <c r="SW201" s="59"/>
      <c r="SX201" s="59"/>
      <c r="SY201" s="59"/>
      <c r="SZ201" s="59"/>
      <c r="TA201" s="59"/>
      <c r="TB201" s="59"/>
      <c r="TC201" s="59"/>
      <c r="TD201" s="59"/>
      <c r="TE201" s="59"/>
      <c r="TF201" s="59"/>
      <c r="TG201" s="59"/>
      <c r="TH201" s="59"/>
      <c r="TI201" s="59"/>
      <c r="TJ201" s="59"/>
      <c r="TK201" s="59"/>
      <c r="TL201" s="59"/>
      <c r="TM201" s="59"/>
      <c r="TN201" s="59"/>
      <c r="TO201" s="59"/>
      <c r="TP201" s="59"/>
      <c r="TQ201" s="59"/>
      <c r="TR201" s="59"/>
      <c r="TS201" s="59"/>
      <c r="TT201" s="59"/>
      <c r="TU201" s="59"/>
      <c r="TV201" s="59"/>
      <c r="TW201" s="59"/>
      <c r="TX201" s="59"/>
      <c r="TY201" s="59"/>
      <c r="TZ201" s="59"/>
      <c r="UA201" s="59"/>
      <c r="UB201" s="59"/>
      <c r="UC201" s="59"/>
      <c r="UD201" s="59"/>
      <c r="UE201" s="59"/>
      <c r="UF201" s="59"/>
      <c r="UG201" s="59"/>
      <c r="UH201" s="59"/>
      <c r="UI201" s="59"/>
      <c r="UJ201" s="59"/>
      <c r="UK201" s="59"/>
      <c r="UL201" s="59"/>
      <c r="UM201" s="86"/>
      <c r="UN201" s="86"/>
      <c r="UO201" s="86"/>
      <c r="UP201" s="86"/>
      <c r="UQ201" s="86"/>
      <c r="UR201" s="86"/>
      <c r="US201" s="86"/>
      <c r="UT201" s="86"/>
      <c r="UU201" s="86"/>
      <c r="UV201" s="86"/>
      <c r="UW201" s="86"/>
      <c r="UX201" s="86"/>
      <c r="UY201" s="86"/>
      <c r="UZ201" s="86"/>
      <c r="VA201" s="86"/>
      <c r="VB201" s="86"/>
      <c r="VC201" s="86"/>
      <c r="VD201" s="86"/>
      <c r="VE201" s="86"/>
      <c r="VF201" s="86"/>
      <c r="VG201" s="86"/>
      <c r="VH201" s="86"/>
      <c r="VI201" s="86"/>
      <c r="VJ201" s="86"/>
      <c r="VK201" s="86"/>
      <c r="VL201" s="86"/>
      <c r="VM201" s="86"/>
      <c r="VN201" s="86"/>
      <c r="VO201" s="86"/>
      <c r="VP201" s="86"/>
      <c r="VQ201" s="86"/>
      <c r="VR201" s="86"/>
      <c r="VS201" s="86"/>
      <c r="VT201" s="86"/>
      <c r="VU201" s="86"/>
      <c r="VV201" s="86"/>
      <c r="VW201" s="86"/>
      <c r="VX201" s="86"/>
      <c r="VY201" s="86"/>
      <c r="VZ201" s="86"/>
      <c r="WA201" s="86"/>
      <c r="WB201" s="86"/>
      <c r="WC201" s="86"/>
      <c r="WD201" s="86"/>
      <c r="WE201" s="86"/>
      <c r="WF201" s="86"/>
      <c r="WG201" s="8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row>
    <row r="202" spans="2:909" x14ac:dyDescent="0.25">
      <c r="B202" s="110"/>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93"/>
      <c r="AA202" s="93"/>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c r="HY202" s="59"/>
      <c r="HZ202" s="59"/>
      <c r="IA202" s="59"/>
      <c r="IB202" s="59"/>
      <c r="IC202" s="59"/>
      <c r="ID202" s="59"/>
      <c r="IE202" s="59"/>
      <c r="IF202" s="59"/>
      <c r="IG202" s="59"/>
      <c r="IH202" s="59"/>
      <c r="II202" s="59"/>
      <c r="IJ202" s="59"/>
      <c r="IK202" s="59"/>
      <c r="IL202" s="59"/>
      <c r="IM202" s="59"/>
      <c r="IN202" s="59"/>
      <c r="IO202" s="59"/>
      <c r="IP202" s="59"/>
      <c r="IQ202" s="59"/>
      <c r="IR202" s="59"/>
      <c r="IS202" s="59"/>
      <c r="IT202" s="59"/>
      <c r="IU202" s="59"/>
      <c r="IV202" s="59"/>
      <c r="IW202" s="59"/>
      <c r="IX202" s="59"/>
      <c r="IY202" s="59"/>
      <c r="IZ202" s="59"/>
      <c r="JA202" s="59"/>
      <c r="JB202" s="59"/>
      <c r="JC202" s="59"/>
      <c r="JD202" s="59"/>
      <c r="JE202" s="59"/>
      <c r="JF202" s="59"/>
      <c r="JG202" s="59"/>
      <c r="JH202" s="59"/>
      <c r="JI202" s="59"/>
      <c r="JJ202" s="59"/>
      <c r="JK202" s="59"/>
      <c r="JL202" s="59"/>
      <c r="JM202" s="59"/>
      <c r="JN202" s="59"/>
      <c r="JO202" s="59"/>
      <c r="JP202" s="59"/>
      <c r="JQ202" s="59"/>
      <c r="JR202" s="59"/>
      <c r="JS202" s="59"/>
      <c r="JT202" s="59"/>
      <c r="JU202" s="59"/>
      <c r="JV202" s="59"/>
      <c r="JW202" s="59"/>
      <c r="JX202" s="59"/>
      <c r="JY202" s="59"/>
      <c r="JZ202" s="59"/>
      <c r="KA202" s="59"/>
      <c r="KB202" s="59"/>
      <c r="KC202" s="59"/>
      <c r="KD202" s="59"/>
      <c r="KE202" s="59"/>
      <c r="KF202" s="59"/>
      <c r="KG202" s="59"/>
      <c r="KH202" s="59"/>
      <c r="KI202" s="59"/>
      <c r="KJ202" s="59"/>
      <c r="KK202" s="59"/>
      <c r="KL202" s="59"/>
      <c r="KM202" s="59"/>
      <c r="KN202" s="59"/>
      <c r="KO202" s="59"/>
      <c r="KP202" s="59"/>
      <c r="KQ202" s="59"/>
      <c r="KR202" s="59"/>
      <c r="KS202" s="59"/>
      <c r="KT202" s="59"/>
      <c r="KU202" s="59"/>
      <c r="KV202" s="59"/>
      <c r="KW202" s="59"/>
      <c r="KX202" s="59"/>
      <c r="KY202" s="59"/>
      <c r="KZ202" s="59"/>
      <c r="LA202" s="59"/>
      <c r="LB202" s="59"/>
      <c r="LC202" s="59"/>
      <c r="LD202" s="59"/>
      <c r="LE202" s="59"/>
      <c r="LF202" s="59"/>
      <c r="LG202" s="59"/>
      <c r="LH202" s="59"/>
      <c r="LI202" s="59"/>
      <c r="LJ202" s="59"/>
      <c r="LK202" s="59"/>
      <c r="LL202" s="59"/>
      <c r="LM202" s="59"/>
      <c r="LN202" s="59"/>
      <c r="LO202" s="59"/>
      <c r="LP202" s="59"/>
      <c r="LQ202" s="59"/>
      <c r="LR202" s="59"/>
      <c r="LS202" s="59"/>
      <c r="LT202" s="59"/>
      <c r="LU202" s="59"/>
      <c r="LV202" s="59"/>
      <c r="LW202" s="59"/>
      <c r="LX202" s="59"/>
      <c r="LY202" s="59"/>
      <c r="LZ202" s="59"/>
      <c r="MA202" s="59"/>
      <c r="MB202" s="59"/>
      <c r="MC202" s="59"/>
      <c r="MD202" s="59"/>
      <c r="ME202" s="59"/>
      <c r="MF202" s="59"/>
      <c r="MG202" s="59"/>
      <c r="MH202" s="59"/>
      <c r="MI202" s="59"/>
      <c r="MJ202" s="59"/>
      <c r="MK202" s="59"/>
      <c r="ML202" s="59"/>
      <c r="MM202" s="59"/>
      <c r="MN202" s="59"/>
      <c r="MO202" s="59"/>
      <c r="MP202" s="59"/>
      <c r="MQ202" s="59"/>
      <c r="MR202" s="59"/>
      <c r="MS202" s="59"/>
      <c r="MT202" s="59"/>
      <c r="MU202" s="59"/>
      <c r="MV202" s="59"/>
      <c r="MW202" s="59"/>
      <c r="MX202" s="59"/>
      <c r="MY202" s="59"/>
      <c r="MZ202" s="59"/>
      <c r="NA202" s="59"/>
      <c r="NB202" s="59"/>
      <c r="NC202" s="59"/>
      <c r="ND202" s="59"/>
      <c r="NE202" s="59"/>
      <c r="NF202" s="59"/>
      <c r="NG202" s="59"/>
      <c r="NH202" s="59"/>
      <c r="NI202" s="59"/>
      <c r="NJ202" s="59"/>
      <c r="NK202" s="59"/>
      <c r="NL202" s="59"/>
      <c r="NM202" s="59"/>
      <c r="NN202" s="59"/>
      <c r="NO202" s="59"/>
      <c r="NP202" s="59"/>
      <c r="NQ202" s="59"/>
      <c r="NR202" s="59"/>
      <c r="NS202" s="59"/>
      <c r="NT202" s="59"/>
      <c r="NU202" s="59"/>
      <c r="NV202" s="59"/>
      <c r="NW202" s="59"/>
      <c r="NX202" s="59"/>
      <c r="NY202" s="59"/>
      <c r="NZ202" s="59"/>
      <c r="OA202" s="59"/>
      <c r="OB202" s="59"/>
      <c r="OC202" s="59"/>
      <c r="OD202" s="59"/>
      <c r="OE202" s="59"/>
      <c r="OF202" s="59"/>
      <c r="OG202" s="59"/>
      <c r="OH202" s="59"/>
      <c r="OI202" s="59"/>
      <c r="OJ202" s="59"/>
      <c r="OK202" s="59"/>
      <c r="OL202" s="59"/>
      <c r="OM202" s="59"/>
      <c r="ON202" s="59"/>
      <c r="OO202" s="59"/>
      <c r="OP202" s="59"/>
      <c r="OQ202" s="59"/>
      <c r="OR202" s="59"/>
      <c r="OS202" s="59"/>
      <c r="OT202" s="59"/>
      <c r="OU202" s="59"/>
      <c r="OV202" s="59"/>
      <c r="OW202" s="59"/>
      <c r="OX202" s="59"/>
      <c r="OY202" s="59"/>
      <c r="OZ202" s="59"/>
      <c r="PA202" s="59"/>
      <c r="PB202" s="59"/>
      <c r="PC202" s="59"/>
      <c r="PD202" s="59"/>
      <c r="PE202" s="59"/>
      <c r="PF202" s="59"/>
      <c r="PG202" s="59"/>
      <c r="PH202" s="59"/>
      <c r="PI202" s="59"/>
      <c r="PJ202" s="59"/>
      <c r="PK202" s="59"/>
      <c r="PL202" s="59"/>
      <c r="PM202" s="59"/>
      <c r="PN202" s="59"/>
      <c r="PO202" s="59"/>
      <c r="PP202" s="59"/>
      <c r="PQ202" s="59"/>
      <c r="PR202" s="59"/>
      <c r="PS202" s="59"/>
      <c r="PT202" s="59"/>
      <c r="PU202" s="59"/>
      <c r="PV202" s="59"/>
      <c r="PW202" s="59"/>
      <c r="PX202" s="59"/>
      <c r="PY202" s="59"/>
      <c r="PZ202" s="59"/>
      <c r="QA202" s="59"/>
      <c r="QB202" s="59"/>
      <c r="QC202" s="59"/>
      <c r="QD202" s="59"/>
      <c r="QE202" s="59"/>
      <c r="QF202" s="59"/>
      <c r="QG202" s="59"/>
      <c r="QH202" s="59"/>
      <c r="QI202" s="59"/>
      <c r="QJ202" s="59"/>
      <c r="QK202" s="59"/>
      <c r="QL202" s="59"/>
      <c r="QM202" s="59"/>
      <c r="QN202" s="59"/>
      <c r="QO202" s="59"/>
      <c r="QP202" s="59"/>
      <c r="QQ202" s="59"/>
      <c r="QR202" s="59"/>
      <c r="QS202" s="59"/>
      <c r="QT202" s="59"/>
      <c r="QU202" s="59"/>
      <c r="QV202" s="59"/>
      <c r="QW202" s="59"/>
      <c r="QX202" s="59"/>
      <c r="QY202" s="59"/>
      <c r="QZ202" s="59"/>
      <c r="RA202" s="59"/>
      <c r="RB202" s="107"/>
      <c r="RC202" s="107"/>
      <c r="RD202" s="59"/>
      <c r="RE202" s="59"/>
      <c r="RF202" s="59"/>
      <c r="RG202" s="59"/>
      <c r="RH202" s="59"/>
      <c r="RI202" s="59"/>
      <c r="RJ202" s="59"/>
      <c r="RK202" s="59"/>
      <c r="RL202" s="59"/>
      <c r="RM202" s="59"/>
      <c r="RN202" s="59"/>
      <c r="RO202" s="59"/>
      <c r="RP202" s="59"/>
      <c r="RQ202" s="59"/>
      <c r="RR202" s="59"/>
      <c r="RS202" s="59"/>
      <c r="RT202" s="59"/>
      <c r="RU202" s="59"/>
      <c r="RV202" s="59"/>
      <c r="RW202" s="59"/>
      <c r="RX202" s="59"/>
      <c r="RY202" s="59"/>
      <c r="RZ202" s="59"/>
      <c r="SA202" s="59"/>
      <c r="SB202" s="59"/>
      <c r="SC202" s="59"/>
      <c r="SD202" s="59"/>
      <c r="SE202" s="59"/>
      <c r="SF202" s="59"/>
      <c r="SG202" s="59"/>
      <c r="SH202" s="59"/>
      <c r="SI202" s="59"/>
      <c r="SJ202" s="59"/>
      <c r="SK202" s="59"/>
      <c r="SL202" s="59"/>
      <c r="SM202" s="59"/>
      <c r="SN202" s="59"/>
      <c r="SO202" s="59"/>
      <c r="SP202" s="59"/>
      <c r="SQ202" s="59"/>
      <c r="SR202" s="59"/>
      <c r="SS202" s="59"/>
      <c r="ST202" s="59"/>
      <c r="SU202" s="59"/>
      <c r="SV202" s="59"/>
      <c r="SW202" s="59"/>
      <c r="SX202" s="59"/>
      <c r="SY202" s="59"/>
      <c r="SZ202" s="59"/>
      <c r="TA202" s="59"/>
      <c r="TB202" s="59"/>
      <c r="TC202" s="59"/>
      <c r="TD202" s="59"/>
      <c r="TE202" s="59"/>
      <c r="TF202" s="59"/>
      <c r="TG202" s="59"/>
      <c r="TH202" s="59"/>
      <c r="TI202" s="59"/>
      <c r="TJ202" s="59"/>
      <c r="TK202" s="59"/>
      <c r="TL202" s="59"/>
      <c r="TM202" s="59"/>
      <c r="TN202" s="59"/>
      <c r="TO202" s="59"/>
      <c r="TP202" s="59"/>
      <c r="TQ202" s="59"/>
      <c r="TR202" s="59"/>
      <c r="TS202" s="59"/>
      <c r="TT202" s="59"/>
      <c r="TU202" s="59"/>
      <c r="TV202" s="59"/>
      <c r="TW202" s="59"/>
      <c r="TX202" s="59"/>
      <c r="TY202" s="59"/>
      <c r="TZ202" s="59"/>
      <c r="UA202" s="59"/>
      <c r="UB202" s="59"/>
      <c r="UC202" s="59"/>
      <c r="UD202" s="59"/>
      <c r="UE202" s="59"/>
      <c r="UF202" s="59"/>
      <c r="UG202" s="59"/>
      <c r="UH202" s="59"/>
      <c r="UI202" s="59"/>
      <c r="UJ202" s="59"/>
      <c r="UK202" s="59"/>
      <c r="UL202" s="59"/>
      <c r="UM202" s="86"/>
      <c r="UN202" s="86"/>
      <c r="UO202" s="86"/>
      <c r="UP202" s="86"/>
      <c r="UQ202" s="86"/>
      <c r="UR202" s="86"/>
      <c r="US202" s="86"/>
      <c r="UT202" s="86"/>
      <c r="UU202" s="86"/>
      <c r="UV202" s="86"/>
      <c r="UW202" s="86"/>
      <c r="UX202" s="86"/>
      <c r="UY202" s="86"/>
      <c r="UZ202" s="86"/>
      <c r="VA202" s="86"/>
      <c r="VB202" s="86"/>
      <c r="VC202" s="86"/>
      <c r="VD202" s="86"/>
      <c r="VE202" s="86"/>
      <c r="VF202" s="86"/>
      <c r="VG202" s="86"/>
      <c r="VH202" s="86"/>
      <c r="VI202" s="86"/>
      <c r="VJ202" s="86"/>
      <c r="VK202" s="86"/>
      <c r="VL202" s="86"/>
      <c r="VM202" s="86"/>
      <c r="VN202" s="86"/>
      <c r="VO202" s="86"/>
      <c r="VP202" s="86"/>
      <c r="VQ202" s="86"/>
      <c r="VR202" s="86"/>
      <c r="VS202" s="86"/>
      <c r="VT202" s="86"/>
      <c r="VU202" s="86"/>
      <c r="VV202" s="86"/>
      <c r="VW202" s="86"/>
      <c r="VX202" s="86"/>
      <c r="VY202" s="86"/>
      <c r="VZ202" s="86"/>
      <c r="WA202" s="86"/>
      <c r="WB202" s="86"/>
      <c r="WC202" s="86"/>
      <c r="WD202" s="86"/>
      <c r="WE202" s="86"/>
      <c r="WF202" s="86"/>
      <c r="WG202" s="8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row>
    <row r="203" spans="2:909" x14ac:dyDescent="0.25">
      <c r="B203" s="110"/>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93"/>
      <c r="AA203" s="93"/>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c r="HY203" s="59"/>
      <c r="HZ203" s="59"/>
      <c r="IA203" s="59"/>
      <c r="IB203" s="59"/>
      <c r="IC203" s="59"/>
      <c r="ID203" s="59"/>
      <c r="IE203" s="59"/>
      <c r="IF203" s="59"/>
      <c r="IG203" s="59"/>
      <c r="IH203" s="59"/>
      <c r="II203" s="59"/>
      <c r="IJ203" s="59"/>
      <c r="IK203" s="59"/>
      <c r="IL203" s="59"/>
      <c r="IM203" s="59"/>
      <c r="IN203" s="59"/>
      <c r="IO203" s="59"/>
      <c r="IP203" s="59"/>
      <c r="IQ203" s="59"/>
      <c r="IR203" s="59"/>
      <c r="IS203" s="59"/>
      <c r="IT203" s="59"/>
      <c r="IU203" s="59"/>
      <c r="IV203" s="59"/>
      <c r="IW203" s="59"/>
      <c r="IX203" s="59"/>
      <c r="IY203" s="59"/>
      <c r="IZ203" s="59"/>
      <c r="JA203" s="59"/>
      <c r="JB203" s="59"/>
      <c r="JC203" s="59"/>
      <c r="JD203" s="59"/>
      <c r="JE203" s="59"/>
      <c r="JF203" s="59"/>
      <c r="JG203" s="59"/>
      <c r="JH203" s="59"/>
      <c r="JI203" s="59"/>
      <c r="JJ203" s="59"/>
      <c r="JK203" s="59"/>
      <c r="JL203" s="59"/>
      <c r="JM203" s="59"/>
      <c r="JN203" s="59"/>
      <c r="JO203" s="59"/>
      <c r="JP203" s="59"/>
      <c r="JQ203" s="59"/>
      <c r="JR203" s="59"/>
      <c r="JS203" s="59"/>
      <c r="JT203" s="59"/>
      <c r="JU203" s="59"/>
      <c r="JV203" s="59"/>
      <c r="JW203" s="59"/>
      <c r="JX203" s="59"/>
      <c r="JY203" s="59"/>
      <c r="JZ203" s="59"/>
      <c r="KA203" s="59"/>
      <c r="KB203" s="59"/>
      <c r="KC203" s="59"/>
      <c r="KD203" s="59"/>
      <c r="KE203" s="59"/>
      <c r="KF203" s="59"/>
      <c r="KG203" s="59"/>
      <c r="KH203" s="59"/>
      <c r="KI203" s="59"/>
      <c r="KJ203" s="59"/>
      <c r="KK203" s="59"/>
      <c r="KL203" s="59"/>
      <c r="KM203" s="59"/>
      <c r="KN203" s="59"/>
      <c r="KO203" s="59"/>
      <c r="KP203" s="59"/>
      <c r="KQ203" s="59"/>
      <c r="KR203" s="59"/>
      <c r="KS203" s="59"/>
      <c r="KT203" s="59"/>
      <c r="KU203" s="59"/>
      <c r="KV203" s="59"/>
      <c r="KW203" s="59"/>
      <c r="KX203" s="59"/>
      <c r="KY203" s="59"/>
      <c r="KZ203" s="59"/>
      <c r="LA203" s="59"/>
      <c r="LB203" s="59"/>
      <c r="LC203" s="59"/>
      <c r="LD203" s="59"/>
      <c r="LE203" s="59"/>
      <c r="LF203" s="59"/>
      <c r="LG203" s="59"/>
      <c r="LH203" s="59"/>
      <c r="LI203" s="59"/>
      <c r="LJ203" s="59"/>
      <c r="LK203" s="59"/>
      <c r="LL203" s="59"/>
      <c r="LM203" s="59"/>
      <c r="LN203" s="59"/>
      <c r="LO203" s="59"/>
      <c r="LP203" s="59"/>
      <c r="LQ203" s="59"/>
      <c r="LR203" s="59"/>
      <c r="LS203" s="59"/>
      <c r="LT203" s="59"/>
      <c r="LU203" s="59"/>
      <c r="LV203" s="59"/>
      <c r="LW203" s="59"/>
      <c r="LX203" s="59"/>
      <c r="LY203" s="59"/>
      <c r="LZ203" s="59"/>
      <c r="MA203" s="59"/>
      <c r="MB203" s="59"/>
      <c r="MC203" s="59"/>
      <c r="MD203" s="59"/>
      <c r="ME203" s="59"/>
      <c r="MF203" s="59"/>
      <c r="MG203" s="59"/>
      <c r="MH203" s="59"/>
      <c r="MI203" s="59"/>
      <c r="MJ203" s="59"/>
      <c r="MK203" s="59"/>
      <c r="ML203" s="59"/>
      <c r="MM203" s="59"/>
      <c r="MN203" s="59"/>
      <c r="MO203" s="59"/>
      <c r="MP203" s="59"/>
      <c r="MQ203" s="59"/>
      <c r="MR203" s="59"/>
      <c r="MS203" s="59"/>
      <c r="MT203" s="59"/>
      <c r="MU203" s="59"/>
      <c r="MV203" s="59"/>
      <c r="MW203" s="59"/>
      <c r="MX203" s="59"/>
      <c r="MY203" s="59"/>
      <c r="MZ203" s="59"/>
      <c r="NA203" s="59"/>
      <c r="NB203" s="59"/>
      <c r="NC203" s="59"/>
      <c r="ND203" s="59"/>
      <c r="NE203" s="59"/>
      <c r="NF203" s="59"/>
      <c r="NG203" s="59"/>
      <c r="NH203" s="59"/>
      <c r="NI203" s="59"/>
      <c r="NJ203" s="59"/>
      <c r="NK203" s="59"/>
      <c r="NL203" s="59"/>
      <c r="NM203" s="59"/>
      <c r="NN203" s="59"/>
      <c r="NO203" s="59"/>
      <c r="NP203" s="59"/>
      <c r="NQ203" s="59"/>
      <c r="NR203" s="59"/>
      <c r="NS203" s="59"/>
      <c r="NT203" s="59"/>
      <c r="NU203" s="59"/>
      <c r="NV203" s="59"/>
      <c r="NW203" s="59"/>
      <c r="NX203" s="59"/>
      <c r="NY203" s="59"/>
      <c r="NZ203" s="59"/>
      <c r="OA203" s="59"/>
      <c r="OB203" s="59"/>
      <c r="OC203" s="59"/>
      <c r="OD203" s="59"/>
      <c r="OE203" s="59"/>
      <c r="OF203" s="59"/>
      <c r="OG203" s="59"/>
      <c r="OH203" s="59"/>
      <c r="OI203" s="59"/>
      <c r="OJ203" s="59"/>
      <c r="OK203" s="59"/>
      <c r="OL203" s="59"/>
      <c r="OM203" s="59"/>
      <c r="ON203" s="59"/>
      <c r="OO203" s="59"/>
      <c r="OP203" s="59"/>
      <c r="OQ203" s="59"/>
      <c r="OR203" s="59"/>
      <c r="OS203" s="59"/>
      <c r="OT203" s="59"/>
      <c r="OU203" s="59"/>
      <c r="OV203" s="59"/>
      <c r="OW203" s="59"/>
      <c r="OX203" s="59"/>
      <c r="OY203" s="59"/>
      <c r="OZ203" s="59"/>
      <c r="PA203" s="59"/>
      <c r="PB203" s="59"/>
      <c r="PC203" s="59"/>
      <c r="PD203" s="59"/>
      <c r="PE203" s="59"/>
      <c r="PF203" s="59"/>
      <c r="PG203" s="59"/>
      <c r="PH203" s="59"/>
      <c r="PI203" s="59"/>
      <c r="PJ203" s="59"/>
      <c r="PK203" s="59"/>
      <c r="PL203" s="59"/>
      <c r="PM203" s="59"/>
      <c r="PN203" s="59"/>
      <c r="PO203" s="59"/>
      <c r="PP203" s="59"/>
      <c r="PQ203" s="59"/>
      <c r="PR203" s="59"/>
      <c r="PS203" s="59"/>
      <c r="PT203" s="59"/>
      <c r="PU203" s="59"/>
      <c r="PV203" s="59"/>
      <c r="PW203" s="59"/>
      <c r="PX203" s="59"/>
      <c r="PY203" s="59"/>
      <c r="PZ203" s="59"/>
      <c r="QA203" s="59"/>
      <c r="QB203" s="59"/>
      <c r="QC203" s="59"/>
      <c r="QD203" s="59"/>
      <c r="QE203" s="59"/>
      <c r="QF203" s="59"/>
      <c r="QG203" s="59"/>
      <c r="QH203" s="59"/>
      <c r="QI203" s="59"/>
      <c r="QJ203" s="59"/>
      <c r="QK203" s="59"/>
      <c r="QL203" s="59"/>
      <c r="QM203" s="59"/>
      <c r="QN203" s="59"/>
      <c r="QO203" s="59"/>
      <c r="QP203" s="59"/>
      <c r="QQ203" s="59"/>
      <c r="QR203" s="59"/>
      <c r="QS203" s="59"/>
      <c r="QT203" s="59"/>
      <c r="QU203" s="59"/>
      <c r="QV203" s="59"/>
      <c r="QW203" s="59"/>
      <c r="QX203" s="59"/>
      <c r="QY203" s="59"/>
      <c r="QZ203" s="59"/>
      <c r="RA203" s="59"/>
      <c r="RB203" s="107"/>
      <c r="RC203" s="107"/>
      <c r="RD203" s="59"/>
      <c r="RE203" s="59"/>
      <c r="RF203" s="59"/>
      <c r="RG203" s="59"/>
      <c r="RH203" s="59"/>
      <c r="RI203" s="59"/>
      <c r="RJ203" s="59"/>
      <c r="RK203" s="59"/>
      <c r="RL203" s="59"/>
      <c r="RM203" s="59"/>
      <c r="RN203" s="59"/>
      <c r="RO203" s="59"/>
      <c r="RP203" s="59"/>
      <c r="RQ203" s="59"/>
      <c r="RR203" s="59"/>
      <c r="RS203" s="59"/>
      <c r="RT203" s="59"/>
      <c r="RU203" s="59"/>
      <c r="RV203" s="59"/>
      <c r="RW203" s="59"/>
      <c r="RX203" s="59"/>
      <c r="RY203" s="59"/>
      <c r="RZ203" s="59"/>
      <c r="SA203" s="59"/>
      <c r="SB203" s="59"/>
      <c r="SC203" s="59"/>
      <c r="SD203" s="59"/>
      <c r="SE203" s="59"/>
      <c r="SF203" s="59"/>
      <c r="SG203" s="59"/>
      <c r="SH203" s="59"/>
      <c r="SI203" s="59"/>
      <c r="SJ203" s="59"/>
      <c r="SK203" s="59"/>
      <c r="SL203" s="59"/>
      <c r="SM203" s="59"/>
      <c r="SN203" s="59"/>
      <c r="SO203" s="59"/>
      <c r="SP203" s="59"/>
      <c r="SQ203" s="59"/>
      <c r="SR203" s="59"/>
      <c r="SS203" s="59"/>
      <c r="ST203" s="59"/>
      <c r="SU203" s="59"/>
      <c r="SV203" s="59"/>
      <c r="SW203" s="59"/>
      <c r="SX203" s="59"/>
      <c r="SY203" s="59"/>
      <c r="SZ203" s="59"/>
      <c r="TA203" s="59"/>
      <c r="TB203" s="59"/>
      <c r="TC203" s="59"/>
      <c r="TD203" s="59"/>
      <c r="TE203" s="59"/>
      <c r="TF203" s="59"/>
      <c r="TG203" s="59"/>
      <c r="TH203" s="59"/>
      <c r="TI203" s="59"/>
      <c r="TJ203" s="59"/>
      <c r="TK203" s="59"/>
      <c r="TL203" s="59"/>
      <c r="TM203" s="59"/>
      <c r="TN203" s="59"/>
      <c r="TO203" s="59"/>
      <c r="TP203" s="59"/>
      <c r="TQ203" s="59"/>
      <c r="TR203" s="59"/>
      <c r="TS203" s="59"/>
      <c r="TT203" s="59"/>
      <c r="TU203" s="59"/>
      <c r="TV203" s="59"/>
      <c r="TW203" s="59"/>
      <c r="TX203" s="59"/>
      <c r="TY203" s="59"/>
      <c r="TZ203" s="59"/>
      <c r="UA203" s="59"/>
      <c r="UB203" s="59"/>
      <c r="UC203" s="59"/>
      <c r="UD203" s="59"/>
      <c r="UE203" s="59"/>
      <c r="UF203" s="59"/>
      <c r="UG203" s="59"/>
      <c r="UH203" s="59"/>
      <c r="UI203" s="59"/>
      <c r="UJ203" s="59"/>
      <c r="UK203" s="59"/>
      <c r="UL203" s="59"/>
      <c r="UM203" s="86"/>
      <c r="UN203" s="86"/>
      <c r="UO203" s="86"/>
      <c r="UP203" s="86"/>
      <c r="UQ203" s="86"/>
      <c r="UR203" s="86"/>
      <c r="US203" s="86"/>
      <c r="UT203" s="86"/>
      <c r="UU203" s="86"/>
      <c r="UV203" s="86"/>
      <c r="UW203" s="86"/>
      <c r="UX203" s="86"/>
      <c r="UY203" s="86"/>
      <c r="UZ203" s="86"/>
      <c r="VA203" s="86"/>
      <c r="VB203" s="86"/>
      <c r="VC203" s="86"/>
      <c r="VD203" s="86"/>
      <c r="VE203" s="86"/>
      <c r="VF203" s="86"/>
      <c r="VG203" s="86"/>
      <c r="VH203" s="86"/>
      <c r="VI203" s="86"/>
      <c r="VJ203" s="86"/>
      <c r="VK203" s="86"/>
      <c r="VL203" s="86"/>
      <c r="VM203" s="86"/>
      <c r="VN203" s="86"/>
      <c r="VO203" s="86"/>
      <c r="VP203" s="86"/>
      <c r="VQ203" s="86"/>
      <c r="VR203" s="86"/>
      <c r="VS203" s="86"/>
      <c r="VT203" s="86"/>
      <c r="VU203" s="86"/>
      <c r="VV203" s="86"/>
      <c r="VW203" s="86"/>
      <c r="VX203" s="86"/>
      <c r="VY203" s="86"/>
      <c r="VZ203" s="86"/>
      <c r="WA203" s="86"/>
      <c r="WB203" s="86"/>
      <c r="WC203" s="86"/>
      <c r="WD203" s="86"/>
      <c r="WE203" s="86"/>
      <c r="WF203" s="86"/>
      <c r="WG203" s="8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row>
    <row r="204" spans="2:909" x14ac:dyDescent="0.25">
      <c r="B204" s="110"/>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93"/>
      <c r="AA204" s="93"/>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59"/>
      <c r="ET204" s="59"/>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c r="HY204" s="59"/>
      <c r="HZ204" s="59"/>
      <c r="IA204" s="59"/>
      <c r="IB204" s="59"/>
      <c r="IC204" s="59"/>
      <c r="ID204" s="59"/>
      <c r="IE204" s="59"/>
      <c r="IF204" s="59"/>
      <c r="IG204" s="59"/>
      <c r="IH204" s="59"/>
      <c r="II204" s="59"/>
      <c r="IJ204" s="59"/>
      <c r="IK204" s="59"/>
      <c r="IL204" s="59"/>
      <c r="IM204" s="59"/>
      <c r="IN204" s="59"/>
      <c r="IO204" s="59"/>
      <c r="IP204" s="59"/>
      <c r="IQ204" s="59"/>
      <c r="IR204" s="59"/>
      <c r="IS204" s="59"/>
      <c r="IT204" s="59"/>
      <c r="IU204" s="59"/>
      <c r="IV204" s="59"/>
      <c r="IW204" s="59"/>
      <c r="IX204" s="59"/>
      <c r="IY204" s="59"/>
      <c r="IZ204" s="59"/>
      <c r="JA204" s="59"/>
      <c r="JB204" s="59"/>
      <c r="JC204" s="59"/>
      <c r="JD204" s="59"/>
      <c r="JE204" s="59"/>
      <c r="JF204" s="59"/>
      <c r="JG204" s="59"/>
      <c r="JH204" s="59"/>
      <c r="JI204" s="59"/>
      <c r="JJ204" s="59"/>
      <c r="JK204" s="59"/>
      <c r="JL204" s="59"/>
      <c r="JM204" s="59"/>
      <c r="JN204" s="59"/>
      <c r="JO204" s="59"/>
      <c r="JP204" s="59"/>
      <c r="JQ204" s="59"/>
      <c r="JR204" s="59"/>
      <c r="JS204" s="59"/>
      <c r="JT204" s="59"/>
      <c r="JU204" s="59"/>
      <c r="JV204" s="59"/>
      <c r="JW204" s="59"/>
      <c r="JX204" s="59"/>
      <c r="JY204" s="59"/>
      <c r="JZ204" s="59"/>
      <c r="KA204" s="59"/>
      <c r="KB204" s="59"/>
      <c r="KC204" s="59"/>
      <c r="KD204" s="59"/>
      <c r="KE204" s="59"/>
      <c r="KF204" s="59"/>
      <c r="KG204" s="59"/>
      <c r="KH204" s="59"/>
      <c r="KI204" s="59"/>
      <c r="KJ204" s="59"/>
      <c r="KK204" s="59"/>
      <c r="KL204" s="59"/>
      <c r="KM204" s="59"/>
      <c r="KN204" s="59"/>
      <c r="KO204" s="59"/>
      <c r="KP204" s="59"/>
      <c r="KQ204" s="59"/>
      <c r="KR204" s="59"/>
      <c r="KS204" s="59"/>
      <c r="KT204" s="59"/>
      <c r="KU204" s="59"/>
      <c r="KV204" s="59"/>
      <c r="KW204" s="59"/>
      <c r="KX204" s="59"/>
      <c r="KY204" s="59"/>
      <c r="KZ204" s="59"/>
      <c r="LA204" s="59"/>
      <c r="LB204" s="59"/>
      <c r="LC204" s="59"/>
      <c r="LD204" s="59"/>
      <c r="LE204" s="59"/>
      <c r="LF204" s="59"/>
      <c r="LG204" s="59"/>
      <c r="LH204" s="59"/>
      <c r="LI204" s="59"/>
      <c r="LJ204" s="59"/>
      <c r="LK204" s="59"/>
      <c r="LL204" s="59"/>
      <c r="LM204" s="59"/>
      <c r="LN204" s="59"/>
      <c r="LO204" s="59"/>
      <c r="LP204" s="59"/>
      <c r="LQ204" s="59"/>
      <c r="LR204" s="59"/>
      <c r="LS204" s="59"/>
      <c r="LT204" s="59"/>
      <c r="LU204" s="59"/>
      <c r="LV204" s="59"/>
      <c r="LW204" s="59"/>
      <c r="LX204" s="59"/>
      <c r="LY204" s="59"/>
      <c r="LZ204" s="59"/>
      <c r="MA204" s="59"/>
      <c r="MB204" s="59"/>
      <c r="MC204" s="59"/>
      <c r="MD204" s="59"/>
      <c r="ME204" s="59"/>
      <c r="MF204" s="59"/>
      <c r="MG204" s="59"/>
      <c r="MH204" s="59"/>
      <c r="MI204" s="59"/>
      <c r="MJ204" s="59"/>
      <c r="MK204" s="59"/>
      <c r="ML204" s="59"/>
      <c r="MM204" s="59"/>
      <c r="MN204" s="59"/>
      <c r="MO204" s="59"/>
      <c r="MP204" s="59"/>
      <c r="MQ204" s="59"/>
      <c r="MR204" s="59"/>
      <c r="MS204" s="59"/>
      <c r="MT204" s="59"/>
      <c r="MU204" s="59"/>
      <c r="MV204" s="59"/>
      <c r="MW204" s="59"/>
      <c r="MX204" s="59"/>
      <c r="MY204" s="59"/>
      <c r="MZ204" s="59"/>
      <c r="NA204" s="59"/>
      <c r="NB204" s="59"/>
      <c r="NC204" s="59"/>
      <c r="ND204" s="59"/>
      <c r="NE204" s="59"/>
      <c r="NF204" s="59"/>
      <c r="NG204" s="59"/>
      <c r="NH204" s="59"/>
      <c r="NI204" s="59"/>
      <c r="NJ204" s="59"/>
      <c r="NK204" s="59"/>
      <c r="NL204" s="59"/>
      <c r="NM204" s="59"/>
      <c r="NN204" s="59"/>
      <c r="NO204" s="59"/>
      <c r="NP204" s="59"/>
      <c r="NQ204" s="59"/>
      <c r="NR204" s="59"/>
      <c r="NS204" s="59"/>
      <c r="NT204" s="59"/>
      <c r="NU204" s="59"/>
      <c r="NV204" s="59"/>
      <c r="NW204" s="59"/>
      <c r="NX204" s="59"/>
      <c r="NY204" s="59"/>
      <c r="NZ204" s="59"/>
      <c r="OA204" s="59"/>
      <c r="OB204" s="59"/>
      <c r="OC204" s="59"/>
      <c r="OD204" s="59"/>
      <c r="OE204" s="59"/>
      <c r="OF204" s="59"/>
      <c r="OG204" s="59"/>
      <c r="OH204" s="59"/>
      <c r="OI204" s="59"/>
      <c r="OJ204" s="59"/>
      <c r="OK204" s="59"/>
      <c r="OL204" s="59"/>
      <c r="OM204" s="59"/>
      <c r="ON204" s="59"/>
      <c r="OO204" s="59"/>
      <c r="OP204" s="59"/>
      <c r="OQ204" s="59"/>
      <c r="OR204" s="59"/>
      <c r="OS204" s="59"/>
      <c r="OT204" s="59"/>
      <c r="OU204" s="59"/>
      <c r="OV204" s="59"/>
      <c r="OW204" s="59"/>
      <c r="OX204" s="59"/>
      <c r="OY204" s="59"/>
      <c r="OZ204" s="59"/>
      <c r="PA204" s="59"/>
      <c r="PB204" s="59"/>
      <c r="PC204" s="59"/>
      <c r="PD204" s="59"/>
      <c r="PE204" s="59"/>
      <c r="PF204" s="59"/>
      <c r="PG204" s="59"/>
      <c r="PH204" s="59"/>
      <c r="PI204" s="59"/>
      <c r="PJ204" s="59"/>
      <c r="PK204" s="59"/>
      <c r="PL204" s="59"/>
      <c r="PM204" s="59"/>
      <c r="PN204" s="59"/>
      <c r="PO204" s="59"/>
      <c r="PP204" s="59"/>
      <c r="PQ204" s="59"/>
      <c r="PR204" s="59"/>
      <c r="PS204" s="59"/>
      <c r="PT204" s="59"/>
      <c r="PU204" s="59"/>
      <c r="PV204" s="59"/>
      <c r="PW204" s="59"/>
      <c r="PX204" s="59"/>
      <c r="PY204" s="59"/>
      <c r="PZ204" s="59"/>
      <c r="QA204" s="59"/>
      <c r="QB204" s="59"/>
      <c r="QC204" s="59"/>
      <c r="QD204" s="59"/>
      <c r="QE204" s="59"/>
      <c r="QF204" s="59"/>
      <c r="QG204" s="59"/>
      <c r="QH204" s="59"/>
      <c r="QI204" s="59"/>
      <c r="QJ204" s="59"/>
      <c r="QK204" s="59"/>
      <c r="QL204" s="59"/>
      <c r="QM204" s="59"/>
      <c r="QN204" s="59"/>
      <c r="QO204" s="59"/>
      <c r="QP204" s="59"/>
      <c r="QQ204" s="59"/>
      <c r="QR204" s="59"/>
      <c r="QS204" s="59"/>
      <c r="QT204" s="59"/>
      <c r="QU204" s="59"/>
      <c r="QV204" s="59"/>
      <c r="QW204" s="59"/>
      <c r="QX204" s="59"/>
      <c r="QY204" s="59"/>
      <c r="QZ204" s="59"/>
      <c r="RA204" s="59"/>
      <c r="RB204" s="107"/>
      <c r="RC204" s="107"/>
      <c r="RD204" s="59"/>
      <c r="RE204" s="59"/>
      <c r="RF204" s="59"/>
      <c r="RG204" s="59"/>
      <c r="RH204" s="59"/>
      <c r="RI204" s="59"/>
      <c r="RJ204" s="59"/>
      <c r="RK204" s="59"/>
      <c r="RL204" s="59"/>
      <c r="RM204" s="59"/>
      <c r="RN204" s="59"/>
      <c r="RO204" s="59"/>
      <c r="RP204" s="59"/>
      <c r="RQ204" s="59"/>
      <c r="RR204" s="59"/>
      <c r="RS204" s="59"/>
      <c r="RT204" s="59"/>
      <c r="RU204" s="59"/>
      <c r="RV204" s="59"/>
      <c r="RW204" s="59"/>
      <c r="RX204" s="59"/>
      <c r="RY204" s="59"/>
      <c r="RZ204" s="59"/>
      <c r="SA204" s="59"/>
      <c r="SB204" s="59"/>
      <c r="SC204" s="59"/>
      <c r="SD204" s="59"/>
      <c r="SE204" s="59"/>
      <c r="SF204" s="59"/>
      <c r="SG204" s="59"/>
      <c r="SH204" s="59"/>
      <c r="SI204" s="59"/>
      <c r="SJ204" s="59"/>
      <c r="SK204" s="59"/>
      <c r="SL204" s="59"/>
      <c r="SM204" s="59"/>
      <c r="SN204" s="59"/>
      <c r="SO204" s="59"/>
      <c r="SP204" s="59"/>
      <c r="SQ204" s="59"/>
      <c r="SR204" s="59"/>
      <c r="SS204" s="59"/>
      <c r="ST204" s="59"/>
      <c r="SU204" s="59"/>
      <c r="SV204" s="59"/>
      <c r="SW204" s="59"/>
      <c r="SX204" s="59"/>
      <c r="SY204" s="59"/>
      <c r="SZ204" s="59"/>
      <c r="TA204" s="59"/>
      <c r="TB204" s="59"/>
      <c r="TC204" s="59"/>
      <c r="TD204" s="59"/>
      <c r="TE204" s="59"/>
      <c r="TF204" s="59"/>
      <c r="TG204" s="59"/>
      <c r="TH204" s="59"/>
      <c r="TI204" s="59"/>
      <c r="TJ204" s="59"/>
      <c r="TK204" s="59"/>
      <c r="TL204" s="59"/>
      <c r="TM204" s="59"/>
      <c r="TN204" s="59"/>
      <c r="TO204" s="59"/>
      <c r="TP204" s="59"/>
      <c r="TQ204" s="59"/>
      <c r="TR204" s="59"/>
      <c r="TS204" s="59"/>
      <c r="TT204" s="59"/>
      <c r="TU204" s="59"/>
      <c r="TV204" s="59"/>
      <c r="TW204" s="59"/>
      <c r="TX204" s="59"/>
      <c r="TY204" s="59"/>
      <c r="TZ204" s="59"/>
      <c r="UA204" s="59"/>
      <c r="UB204" s="59"/>
      <c r="UC204" s="59"/>
      <c r="UD204" s="59"/>
      <c r="UE204" s="59"/>
      <c r="UF204" s="59"/>
      <c r="UG204" s="59"/>
      <c r="UH204" s="59"/>
      <c r="UI204" s="59"/>
      <c r="UJ204" s="59"/>
      <c r="UK204" s="59"/>
      <c r="UL204" s="59"/>
      <c r="UM204" s="86"/>
      <c r="UN204" s="86"/>
      <c r="UO204" s="86"/>
      <c r="UP204" s="86"/>
      <c r="UQ204" s="86"/>
      <c r="UR204" s="86"/>
      <c r="US204" s="86"/>
      <c r="UT204" s="86"/>
      <c r="UU204" s="86"/>
      <c r="UV204" s="86"/>
      <c r="UW204" s="86"/>
      <c r="UX204" s="86"/>
      <c r="UY204" s="86"/>
      <c r="UZ204" s="86"/>
      <c r="VA204" s="86"/>
      <c r="VB204" s="86"/>
      <c r="VC204" s="86"/>
      <c r="VD204" s="86"/>
      <c r="VE204" s="86"/>
      <c r="VF204" s="86"/>
      <c r="VG204" s="86"/>
      <c r="VH204" s="86"/>
      <c r="VI204" s="86"/>
      <c r="VJ204" s="86"/>
      <c r="VK204" s="86"/>
      <c r="VL204" s="86"/>
      <c r="VM204" s="86"/>
      <c r="VN204" s="86"/>
      <c r="VO204" s="86"/>
      <c r="VP204" s="86"/>
      <c r="VQ204" s="86"/>
      <c r="VR204" s="86"/>
      <c r="VS204" s="86"/>
      <c r="VT204" s="86"/>
      <c r="VU204" s="86"/>
      <c r="VV204" s="86"/>
      <c r="VW204" s="86"/>
      <c r="VX204" s="86"/>
      <c r="VY204" s="86"/>
      <c r="VZ204" s="86"/>
      <c r="WA204" s="86"/>
      <c r="WB204" s="86"/>
      <c r="WC204" s="86"/>
      <c r="WD204" s="86"/>
      <c r="WE204" s="86"/>
      <c r="WF204" s="86"/>
      <c r="WG204" s="8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row>
    <row r="205" spans="2:909" x14ac:dyDescent="0.25">
      <c r="B205" s="110"/>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93"/>
      <c r="AA205" s="93"/>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c r="HY205" s="59"/>
      <c r="HZ205" s="59"/>
      <c r="IA205" s="59"/>
      <c r="IB205" s="59"/>
      <c r="IC205" s="59"/>
      <c r="ID205" s="59"/>
      <c r="IE205" s="59"/>
      <c r="IF205" s="59"/>
      <c r="IG205" s="59"/>
      <c r="IH205" s="59"/>
      <c r="II205" s="59"/>
      <c r="IJ205" s="59"/>
      <c r="IK205" s="59"/>
      <c r="IL205" s="59"/>
      <c r="IM205" s="59"/>
      <c r="IN205" s="59"/>
      <c r="IO205" s="59"/>
      <c r="IP205" s="59"/>
      <c r="IQ205" s="59"/>
      <c r="IR205" s="59"/>
      <c r="IS205" s="59"/>
      <c r="IT205" s="59"/>
      <c r="IU205" s="59"/>
      <c r="IV205" s="59"/>
      <c r="IW205" s="59"/>
      <c r="IX205" s="59"/>
      <c r="IY205" s="59"/>
      <c r="IZ205" s="59"/>
      <c r="JA205" s="59"/>
      <c r="JB205" s="59"/>
      <c r="JC205" s="59"/>
      <c r="JD205" s="59"/>
      <c r="JE205" s="59"/>
      <c r="JF205" s="59"/>
      <c r="JG205" s="59"/>
      <c r="JH205" s="59"/>
      <c r="JI205" s="59"/>
      <c r="JJ205" s="59"/>
      <c r="JK205" s="59"/>
      <c r="JL205" s="59"/>
      <c r="JM205" s="59"/>
      <c r="JN205" s="59"/>
      <c r="JO205" s="59"/>
      <c r="JP205" s="59"/>
      <c r="JQ205" s="59"/>
      <c r="JR205" s="59"/>
      <c r="JS205" s="59"/>
      <c r="JT205" s="59"/>
      <c r="JU205" s="59"/>
      <c r="JV205" s="59"/>
      <c r="JW205" s="59"/>
      <c r="JX205" s="59"/>
      <c r="JY205" s="59"/>
      <c r="JZ205" s="59"/>
      <c r="KA205" s="59"/>
      <c r="KB205" s="59"/>
      <c r="KC205" s="59"/>
      <c r="KD205" s="59"/>
      <c r="KE205" s="59"/>
      <c r="KF205" s="59"/>
      <c r="KG205" s="59"/>
      <c r="KH205" s="59"/>
      <c r="KI205" s="59"/>
      <c r="KJ205" s="59"/>
      <c r="KK205" s="59"/>
      <c r="KL205" s="59"/>
      <c r="KM205" s="59"/>
      <c r="KN205" s="59"/>
      <c r="KO205" s="59"/>
      <c r="KP205" s="59"/>
      <c r="KQ205" s="59"/>
      <c r="KR205" s="59"/>
      <c r="KS205" s="59"/>
      <c r="KT205" s="59"/>
      <c r="KU205" s="59"/>
      <c r="KV205" s="59"/>
      <c r="KW205" s="59"/>
      <c r="KX205" s="59"/>
      <c r="KY205" s="59"/>
      <c r="KZ205" s="59"/>
      <c r="LA205" s="59"/>
      <c r="LB205" s="59"/>
      <c r="LC205" s="59"/>
      <c r="LD205" s="59"/>
      <c r="LE205" s="59"/>
      <c r="LF205" s="59"/>
      <c r="LG205" s="59"/>
      <c r="LH205" s="59"/>
      <c r="LI205" s="59"/>
      <c r="LJ205" s="59"/>
      <c r="LK205" s="59"/>
      <c r="LL205" s="59"/>
      <c r="LM205" s="59"/>
      <c r="LN205" s="59"/>
      <c r="LO205" s="59"/>
      <c r="LP205" s="59"/>
      <c r="LQ205" s="59"/>
      <c r="LR205" s="59"/>
      <c r="LS205" s="59"/>
      <c r="LT205" s="59"/>
      <c r="LU205" s="59"/>
      <c r="LV205" s="59"/>
      <c r="LW205" s="59"/>
      <c r="LX205" s="59"/>
      <c r="LY205" s="59"/>
      <c r="LZ205" s="59"/>
      <c r="MA205" s="59"/>
      <c r="MB205" s="59"/>
      <c r="MC205" s="59"/>
      <c r="MD205" s="59"/>
      <c r="ME205" s="59"/>
      <c r="MF205" s="59"/>
      <c r="MG205" s="59"/>
      <c r="MH205" s="59"/>
      <c r="MI205" s="59"/>
      <c r="MJ205" s="59"/>
      <c r="MK205" s="59"/>
      <c r="ML205" s="59"/>
      <c r="MM205" s="59"/>
      <c r="MN205" s="59"/>
      <c r="MO205" s="59"/>
      <c r="MP205" s="59"/>
      <c r="MQ205" s="59"/>
      <c r="MR205" s="59"/>
      <c r="MS205" s="59"/>
      <c r="MT205" s="59"/>
      <c r="MU205" s="59"/>
      <c r="MV205" s="59"/>
      <c r="MW205" s="59"/>
      <c r="MX205" s="59"/>
      <c r="MY205" s="59"/>
      <c r="MZ205" s="59"/>
      <c r="NA205" s="59"/>
      <c r="NB205" s="59"/>
      <c r="NC205" s="59"/>
      <c r="ND205" s="59"/>
      <c r="NE205" s="59"/>
      <c r="NF205" s="59"/>
      <c r="NG205" s="59"/>
      <c r="NH205" s="59"/>
      <c r="NI205" s="59"/>
      <c r="NJ205" s="59"/>
      <c r="NK205" s="59"/>
      <c r="NL205" s="59"/>
      <c r="NM205" s="59"/>
      <c r="NN205" s="59"/>
      <c r="NO205" s="59"/>
      <c r="NP205" s="59"/>
      <c r="NQ205" s="59"/>
      <c r="NR205" s="59"/>
      <c r="NS205" s="59"/>
      <c r="NT205" s="59"/>
      <c r="NU205" s="59"/>
      <c r="NV205" s="59"/>
      <c r="NW205" s="59"/>
      <c r="NX205" s="59"/>
      <c r="NY205" s="59"/>
      <c r="NZ205" s="59"/>
      <c r="OA205" s="59"/>
      <c r="OB205" s="59"/>
      <c r="OC205" s="59"/>
      <c r="OD205" s="59"/>
      <c r="OE205" s="59"/>
      <c r="OF205" s="59"/>
      <c r="OG205" s="59"/>
      <c r="OH205" s="59"/>
      <c r="OI205" s="59"/>
      <c r="OJ205" s="59"/>
      <c r="OK205" s="59"/>
      <c r="OL205" s="59"/>
      <c r="OM205" s="59"/>
      <c r="ON205" s="59"/>
      <c r="OO205" s="59"/>
      <c r="OP205" s="59"/>
      <c r="OQ205" s="59"/>
      <c r="OR205" s="59"/>
      <c r="OS205" s="59"/>
      <c r="OT205" s="59"/>
      <c r="OU205" s="59"/>
      <c r="OV205" s="59"/>
      <c r="OW205" s="59"/>
      <c r="OX205" s="59"/>
      <c r="OY205" s="59"/>
      <c r="OZ205" s="59"/>
      <c r="PA205" s="59"/>
      <c r="PB205" s="59"/>
      <c r="PC205" s="59"/>
      <c r="PD205" s="59"/>
      <c r="PE205" s="59"/>
      <c r="PF205" s="59"/>
      <c r="PG205" s="59"/>
      <c r="PH205" s="59"/>
      <c r="PI205" s="59"/>
      <c r="PJ205" s="59"/>
      <c r="PK205" s="59"/>
      <c r="PL205" s="59"/>
      <c r="PM205" s="59"/>
      <c r="PN205" s="59"/>
      <c r="PO205" s="59"/>
      <c r="PP205" s="59"/>
      <c r="PQ205" s="59"/>
      <c r="PR205" s="59"/>
      <c r="PS205" s="59"/>
      <c r="PT205" s="59"/>
      <c r="PU205" s="59"/>
      <c r="PV205" s="59"/>
      <c r="PW205" s="59"/>
      <c r="PX205" s="59"/>
      <c r="PY205" s="59"/>
      <c r="PZ205" s="59"/>
      <c r="QA205" s="59"/>
      <c r="QB205" s="59"/>
      <c r="QC205" s="59"/>
      <c r="QD205" s="59"/>
      <c r="QE205" s="59"/>
      <c r="QF205" s="59"/>
      <c r="QG205" s="59"/>
      <c r="QH205" s="59"/>
      <c r="QI205" s="59"/>
      <c r="QJ205" s="59"/>
      <c r="QK205" s="59"/>
      <c r="QL205" s="59"/>
      <c r="QM205" s="59"/>
      <c r="QN205" s="59"/>
      <c r="QO205" s="59"/>
      <c r="QP205" s="59"/>
      <c r="QQ205" s="59"/>
      <c r="QR205" s="59"/>
      <c r="QS205" s="59"/>
      <c r="QT205" s="59"/>
      <c r="QU205" s="59"/>
      <c r="QV205" s="59"/>
      <c r="QW205" s="59"/>
      <c r="QX205" s="59"/>
      <c r="QY205" s="59"/>
      <c r="QZ205" s="59"/>
      <c r="RA205" s="59"/>
      <c r="RB205" s="107"/>
      <c r="RC205" s="107"/>
      <c r="RD205" s="59"/>
      <c r="RE205" s="59"/>
      <c r="RF205" s="59"/>
      <c r="RG205" s="59"/>
      <c r="RH205" s="59"/>
      <c r="RI205" s="59"/>
      <c r="RJ205" s="59"/>
      <c r="RK205" s="59"/>
      <c r="RL205" s="59"/>
      <c r="RM205" s="59"/>
      <c r="RN205" s="59"/>
      <c r="RO205" s="59"/>
      <c r="RP205" s="59"/>
      <c r="RQ205" s="59"/>
      <c r="RR205" s="59"/>
      <c r="RS205" s="59"/>
      <c r="RT205" s="59"/>
      <c r="RU205" s="59"/>
      <c r="RV205" s="59"/>
      <c r="RW205" s="59"/>
      <c r="RX205" s="59"/>
      <c r="RY205" s="59"/>
      <c r="RZ205" s="59"/>
      <c r="SA205" s="59"/>
      <c r="SB205" s="59"/>
      <c r="SC205" s="59"/>
      <c r="SD205" s="59"/>
      <c r="SE205" s="59"/>
      <c r="SF205" s="59"/>
      <c r="SG205" s="59"/>
      <c r="SH205" s="59"/>
      <c r="SI205" s="59"/>
      <c r="SJ205" s="59"/>
      <c r="SK205" s="59"/>
      <c r="SL205" s="59"/>
      <c r="SM205" s="59"/>
      <c r="SN205" s="59"/>
      <c r="SO205" s="59"/>
      <c r="SP205" s="59"/>
      <c r="SQ205" s="59"/>
      <c r="SR205" s="59"/>
      <c r="SS205" s="59"/>
      <c r="ST205" s="59"/>
      <c r="SU205" s="59"/>
      <c r="SV205" s="59"/>
      <c r="SW205" s="59"/>
      <c r="SX205" s="59"/>
      <c r="SY205" s="59"/>
      <c r="SZ205" s="59"/>
      <c r="TA205" s="59"/>
      <c r="TB205" s="59"/>
      <c r="TC205" s="59"/>
      <c r="TD205" s="59"/>
      <c r="TE205" s="59"/>
      <c r="TF205" s="59"/>
      <c r="TG205" s="59"/>
      <c r="TH205" s="59"/>
      <c r="TI205" s="59"/>
      <c r="TJ205" s="59"/>
      <c r="TK205" s="59"/>
      <c r="TL205" s="59"/>
      <c r="TM205" s="59"/>
      <c r="TN205" s="59"/>
      <c r="TO205" s="59"/>
      <c r="TP205" s="59"/>
      <c r="TQ205" s="59"/>
      <c r="TR205" s="59"/>
      <c r="TS205" s="59"/>
      <c r="TT205" s="59"/>
      <c r="TU205" s="59"/>
      <c r="TV205" s="59"/>
      <c r="TW205" s="59"/>
      <c r="TX205" s="59"/>
      <c r="TY205" s="59"/>
      <c r="TZ205" s="59"/>
      <c r="UA205" s="59"/>
      <c r="UB205" s="59"/>
      <c r="UC205" s="59"/>
      <c r="UD205" s="59"/>
      <c r="UE205" s="59"/>
      <c r="UF205" s="59"/>
      <c r="UG205" s="59"/>
      <c r="UH205" s="59"/>
      <c r="UI205" s="59"/>
      <c r="UJ205" s="59"/>
      <c r="UK205" s="59"/>
      <c r="UL205" s="59"/>
      <c r="UM205" s="86"/>
      <c r="UN205" s="86"/>
      <c r="UO205" s="86"/>
      <c r="UP205" s="86"/>
      <c r="UQ205" s="86"/>
      <c r="UR205" s="86"/>
      <c r="US205" s="86"/>
      <c r="UT205" s="86"/>
      <c r="UU205" s="86"/>
      <c r="UV205" s="86"/>
      <c r="UW205" s="86"/>
      <c r="UX205" s="86"/>
      <c r="UY205" s="86"/>
      <c r="UZ205" s="86"/>
      <c r="VA205" s="86"/>
      <c r="VB205" s="86"/>
      <c r="VC205" s="86"/>
      <c r="VD205" s="86"/>
      <c r="VE205" s="86"/>
      <c r="VF205" s="86"/>
      <c r="VG205" s="86"/>
      <c r="VH205" s="86"/>
      <c r="VI205" s="86"/>
      <c r="VJ205" s="86"/>
      <c r="VK205" s="86"/>
      <c r="VL205" s="86"/>
      <c r="VM205" s="86"/>
      <c r="VN205" s="86"/>
      <c r="VO205" s="86"/>
      <c r="VP205" s="86"/>
      <c r="VQ205" s="86"/>
      <c r="VR205" s="86"/>
      <c r="VS205" s="86"/>
      <c r="VT205" s="86"/>
      <c r="VU205" s="86"/>
      <c r="VV205" s="86"/>
      <c r="VW205" s="86"/>
      <c r="VX205" s="86"/>
      <c r="VY205" s="86"/>
      <c r="VZ205" s="86"/>
      <c r="WA205" s="86"/>
      <c r="WB205" s="86"/>
      <c r="WC205" s="86"/>
      <c r="WD205" s="86"/>
      <c r="WE205" s="86"/>
      <c r="WF205" s="86"/>
      <c r="WG205" s="8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row>
    <row r="206" spans="2:909" x14ac:dyDescent="0.25">
      <c r="B206" s="110"/>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93"/>
      <c r="AA206" s="93"/>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59"/>
      <c r="IN206" s="59"/>
      <c r="IO206" s="59"/>
      <c r="IP206" s="59"/>
      <c r="IQ206" s="59"/>
      <c r="IR206" s="59"/>
      <c r="IS206" s="59"/>
      <c r="IT206" s="59"/>
      <c r="IU206" s="59"/>
      <c r="IV206" s="59"/>
      <c r="IW206" s="59"/>
      <c r="IX206" s="59"/>
      <c r="IY206" s="59"/>
      <c r="IZ206" s="59"/>
      <c r="JA206" s="59"/>
      <c r="JB206" s="59"/>
      <c r="JC206" s="59"/>
      <c r="JD206" s="59"/>
      <c r="JE206" s="59"/>
      <c r="JF206" s="59"/>
      <c r="JG206" s="59"/>
      <c r="JH206" s="59"/>
      <c r="JI206" s="59"/>
      <c r="JJ206" s="59"/>
      <c r="JK206" s="59"/>
      <c r="JL206" s="59"/>
      <c r="JM206" s="59"/>
      <c r="JN206" s="59"/>
      <c r="JO206" s="59"/>
      <c r="JP206" s="59"/>
      <c r="JQ206" s="59"/>
      <c r="JR206" s="59"/>
      <c r="JS206" s="59"/>
      <c r="JT206" s="59"/>
      <c r="JU206" s="59"/>
      <c r="JV206" s="59"/>
      <c r="JW206" s="59"/>
      <c r="JX206" s="59"/>
      <c r="JY206" s="59"/>
      <c r="JZ206" s="59"/>
      <c r="KA206" s="59"/>
      <c r="KB206" s="59"/>
      <c r="KC206" s="59"/>
      <c r="KD206" s="59"/>
      <c r="KE206" s="59"/>
      <c r="KF206" s="59"/>
      <c r="KG206" s="59"/>
      <c r="KH206" s="59"/>
      <c r="KI206" s="59"/>
      <c r="KJ206" s="59"/>
      <c r="KK206" s="59"/>
      <c r="KL206" s="59"/>
      <c r="KM206" s="59"/>
      <c r="KN206" s="59"/>
      <c r="KO206" s="59"/>
      <c r="KP206" s="59"/>
      <c r="KQ206" s="59"/>
      <c r="KR206" s="59"/>
      <c r="KS206" s="59"/>
      <c r="KT206" s="59"/>
      <c r="KU206" s="59"/>
      <c r="KV206" s="59"/>
      <c r="KW206" s="59"/>
      <c r="KX206" s="59"/>
      <c r="KY206" s="59"/>
      <c r="KZ206" s="59"/>
      <c r="LA206" s="59"/>
      <c r="LB206" s="59"/>
      <c r="LC206" s="59"/>
      <c r="LD206" s="59"/>
      <c r="LE206" s="59"/>
      <c r="LF206" s="59"/>
      <c r="LG206" s="59"/>
      <c r="LH206" s="59"/>
      <c r="LI206" s="59"/>
      <c r="LJ206" s="59"/>
      <c r="LK206" s="59"/>
      <c r="LL206" s="59"/>
      <c r="LM206" s="59"/>
      <c r="LN206" s="59"/>
      <c r="LO206" s="59"/>
      <c r="LP206" s="59"/>
      <c r="LQ206" s="59"/>
      <c r="LR206" s="59"/>
      <c r="LS206" s="59"/>
      <c r="LT206" s="59"/>
      <c r="LU206" s="59"/>
      <c r="LV206" s="59"/>
      <c r="LW206" s="59"/>
      <c r="LX206" s="59"/>
      <c r="LY206" s="59"/>
      <c r="LZ206" s="59"/>
      <c r="MA206" s="59"/>
      <c r="MB206" s="59"/>
      <c r="MC206" s="59"/>
      <c r="MD206" s="59"/>
      <c r="ME206" s="59"/>
      <c r="MF206" s="59"/>
      <c r="MG206" s="59"/>
      <c r="MH206" s="59"/>
      <c r="MI206" s="59"/>
      <c r="MJ206" s="59"/>
      <c r="MK206" s="59"/>
      <c r="ML206" s="59"/>
      <c r="MM206" s="59"/>
      <c r="MN206" s="59"/>
      <c r="MO206" s="59"/>
      <c r="MP206" s="59"/>
      <c r="MQ206" s="59"/>
      <c r="MR206" s="59"/>
      <c r="MS206" s="59"/>
      <c r="MT206" s="59"/>
      <c r="MU206" s="59"/>
      <c r="MV206" s="59"/>
      <c r="MW206" s="59"/>
      <c r="MX206" s="59"/>
      <c r="MY206" s="59"/>
      <c r="MZ206" s="59"/>
      <c r="NA206" s="59"/>
      <c r="NB206" s="59"/>
      <c r="NC206" s="59"/>
      <c r="ND206" s="59"/>
      <c r="NE206" s="59"/>
      <c r="NF206" s="59"/>
      <c r="NG206" s="59"/>
      <c r="NH206" s="59"/>
      <c r="NI206" s="59"/>
      <c r="NJ206" s="59"/>
      <c r="NK206" s="59"/>
      <c r="NL206" s="59"/>
      <c r="NM206" s="59"/>
      <c r="NN206" s="59"/>
      <c r="NO206" s="59"/>
      <c r="NP206" s="59"/>
      <c r="NQ206" s="59"/>
      <c r="NR206" s="59"/>
      <c r="NS206" s="59"/>
      <c r="NT206" s="59"/>
      <c r="NU206" s="59"/>
      <c r="NV206" s="59"/>
      <c r="NW206" s="59"/>
      <c r="NX206" s="59"/>
      <c r="NY206" s="59"/>
      <c r="NZ206" s="59"/>
      <c r="OA206" s="59"/>
      <c r="OB206" s="59"/>
      <c r="OC206" s="59"/>
      <c r="OD206" s="59"/>
      <c r="OE206" s="59"/>
      <c r="OF206" s="59"/>
      <c r="OG206" s="59"/>
      <c r="OH206" s="59"/>
      <c r="OI206" s="59"/>
      <c r="OJ206" s="59"/>
      <c r="OK206" s="59"/>
      <c r="OL206" s="59"/>
      <c r="OM206" s="59"/>
      <c r="ON206" s="59"/>
      <c r="OO206" s="59"/>
      <c r="OP206" s="59"/>
      <c r="OQ206" s="59"/>
      <c r="OR206" s="59"/>
      <c r="OS206" s="59"/>
      <c r="OT206" s="59"/>
      <c r="OU206" s="59"/>
      <c r="OV206" s="59"/>
      <c r="OW206" s="59"/>
      <c r="OX206" s="59"/>
      <c r="OY206" s="59"/>
      <c r="OZ206" s="59"/>
      <c r="PA206" s="59"/>
      <c r="PB206" s="59"/>
      <c r="PC206" s="59"/>
      <c r="PD206" s="59"/>
      <c r="PE206" s="59"/>
      <c r="PF206" s="59"/>
      <c r="PG206" s="59"/>
      <c r="PH206" s="59"/>
      <c r="PI206" s="59"/>
      <c r="PJ206" s="59"/>
      <c r="PK206" s="59"/>
      <c r="PL206" s="59"/>
      <c r="PM206" s="59"/>
      <c r="PN206" s="59"/>
      <c r="PO206" s="59"/>
      <c r="PP206" s="59"/>
      <c r="PQ206" s="59"/>
      <c r="PR206" s="59"/>
      <c r="PS206" s="59"/>
      <c r="PT206" s="59"/>
      <c r="PU206" s="59"/>
      <c r="PV206" s="59"/>
      <c r="PW206" s="59"/>
      <c r="PX206" s="59"/>
      <c r="PY206" s="59"/>
      <c r="PZ206" s="59"/>
      <c r="QA206" s="59"/>
      <c r="QB206" s="59"/>
      <c r="QC206" s="59"/>
      <c r="QD206" s="59"/>
      <c r="QE206" s="59"/>
      <c r="QF206" s="59"/>
      <c r="QG206" s="59"/>
      <c r="QH206" s="59"/>
      <c r="QI206" s="59"/>
      <c r="QJ206" s="59"/>
      <c r="QK206" s="59"/>
      <c r="QL206" s="59"/>
      <c r="QM206" s="59"/>
      <c r="QN206" s="59"/>
      <c r="QO206" s="59"/>
      <c r="QP206" s="59"/>
      <c r="QQ206" s="59"/>
      <c r="QR206" s="59"/>
      <c r="QS206" s="59"/>
      <c r="QT206" s="59"/>
      <c r="QU206" s="59"/>
      <c r="QV206" s="59"/>
      <c r="QW206" s="59"/>
      <c r="QX206" s="59"/>
      <c r="QY206" s="59"/>
      <c r="QZ206" s="59"/>
      <c r="RA206" s="59"/>
      <c r="RB206" s="107"/>
      <c r="RC206" s="107"/>
      <c r="RD206" s="59"/>
      <c r="RE206" s="59"/>
      <c r="RF206" s="59"/>
      <c r="RG206" s="59"/>
      <c r="RH206" s="59"/>
      <c r="RI206" s="59"/>
      <c r="RJ206" s="59"/>
      <c r="RK206" s="59"/>
      <c r="RL206" s="59"/>
      <c r="RM206" s="59"/>
      <c r="RN206" s="59"/>
      <c r="RO206" s="59"/>
      <c r="RP206" s="59"/>
      <c r="RQ206" s="59"/>
      <c r="RR206" s="59"/>
      <c r="RS206" s="59"/>
      <c r="RT206" s="59"/>
      <c r="RU206" s="59"/>
      <c r="RV206" s="59"/>
      <c r="RW206" s="59"/>
      <c r="RX206" s="59"/>
      <c r="RY206" s="59"/>
      <c r="RZ206" s="59"/>
      <c r="SA206" s="59"/>
      <c r="SB206" s="59"/>
      <c r="SC206" s="59"/>
      <c r="SD206" s="59"/>
      <c r="SE206" s="59"/>
      <c r="SF206" s="59"/>
      <c r="SG206" s="59"/>
      <c r="SH206" s="59"/>
      <c r="SI206" s="59"/>
      <c r="SJ206" s="59"/>
      <c r="SK206" s="59"/>
      <c r="SL206" s="59"/>
      <c r="SM206" s="59"/>
      <c r="SN206" s="59"/>
      <c r="SO206" s="59"/>
      <c r="SP206" s="59"/>
      <c r="SQ206" s="59"/>
      <c r="SR206" s="59"/>
      <c r="SS206" s="59"/>
      <c r="ST206" s="59"/>
      <c r="SU206" s="59"/>
      <c r="SV206" s="59"/>
      <c r="SW206" s="59"/>
      <c r="SX206" s="59"/>
      <c r="SY206" s="59"/>
      <c r="SZ206" s="59"/>
      <c r="TA206" s="59"/>
      <c r="TB206" s="59"/>
      <c r="TC206" s="59"/>
      <c r="TD206" s="59"/>
      <c r="TE206" s="59"/>
      <c r="TF206" s="59"/>
      <c r="TG206" s="59"/>
      <c r="TH206" s="59"/>
      <c r="TI206" s="59"/>
      <c r="TJ206" s="59"/>
      <c r="TK206" s="59"/>
      <c r="TL206" s="59"/>
      <c r="TM206" s="59"/>
      <c r="TN206" s="59"/>
      <c r="TO206" s="59"/>
      <c r="TP206" s="59"/>
      <c r="TQ206" s="59"/>
      <c r="TR206" s="59"/>
      <c r="TS206" s="59"/>
      <c r="TT206" s="59"/>
      <c r="TU206" s="59"/>
      <c r="TV206" s="59"/>
      <c r="TW206" s="59"/>
      <c r="TX206" s="59"/>
      <c r="TY206" s="59"/>
      <c r="TZ206" s="59"/>
      <c r="UA206" s="59"/>
      <c r="UB206" s="59"/>
      <c r="UC206" s="59"/>
      <c r="UD206" s="59"/>
      <c r="UE206" s="59"/>
      <c r="UF206" s="59"/>
      <c r="UG206" s="59"/>
      <c r="UH206" s="59"/>
      <c r="UI206" s="59"/>
      <c r="UJ206" s="59"/>
      <c r="UK206" s="59"/>
      <c r="UL206" s="59"/>
      <c r="UM206" s="86"/>
      <c r="UN206" s="86"/>
      <c r="UO206" s="86"/>
      <c r="UP206" s="86"/>
      <c r="UQ206" s="86"/>
      <c r="UR206" s="86"/>
      <c r="US206" s="86"/>
      <c r="UT206" s="86"/>
      <c r="UU206" s="86"/>
      <c r="UV206" s="86"/>
      <c r="UW206" s="86"/>
      <c r="UX206" s="86"/>
      <c r="UY206" s="86"/>
      <c r="UZ206" s="86"/>
      <c r="VA206" s="86"/>
      <c r="VB206" s="86"/>
      <c r="VC206" s="86"/>
      <c r="VD206" s="86"/>
      <c r="VE206" s="86"/>
      <c r="VF206" s="86"/>
      <c r="VG206" s="86"/>
      <c r="VH206" s="86"/>
      <c r="VI206" s="86"/>
      <c r="VJ206" s="86"/>
      <c r="VK206" s="86"/>
      <c r="VL206" s="86"/>
      <c r="VM206" s="86"/>
      <c r="VN206" s="86"/>
      <c r="VO206" s="86"/>
      <c r="VP206" s="86"/>
      <c r="VQ206" s="86"/>
      <c r="VR206" s="86"/>
      <c r="VS206" s="86"/>
      <c r="VT206" s="86"/>
      <c r="VU206" s="86"/>
      <c r="VV206" s="86"/>
      <c r="VW206" s="86"/>
      <c r="VX206" s="86"/>
      <c r="VY206" s="86"/>
      <c r="VZ206" s="86"/>
      <c r="WA206" s="86"/>
      <c r="WB206" s="86"/>
      <c r="WC206" s="86"/>
      <c r="WD206" s="86"/>
      <c r="WE206" s="86"/>
      <c r="WF206" s="86"/>
      <c r="WG206" s="8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row>
    <row r="207" spans="2:909" x14ac:dyDescent="0.25">
      <c r="B207" s="110"/>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93"/>
      <c r="AA207" s="93"/>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c r="HY207" s="59"/>
      <c r="HZ207" s="59"/>
      <c r="IA207" s="59"/>
      <c r="IB207" s="59"/>
      <c r="IC207" s="59"/>
      <c r="ID207" s="59"/>
      <c r="IE207" s="59"/>
      <c r="IF207" s="59"/>
      <c r="IG207" s="59"/>
      <c r="IH207" s="59"/>
      <c r="II207" s="59"/>
      <c r="IJ207" s="59"/>
      <c r="IK207" s="59"/>
      <c r="IL207" s="59"/>
      <c r="IM207" s="59"/>
      <c r="IN207" s="59"/>
      <c r="IO207" s="59"/>
      <c r="IP207" s="59"/>
      <c r="IQ207" s="59"/>
      <c r="IR207" s="59"/>
      <c r="IS207" s="59"/>
      <c r="IT207" s="59"/>
      <c r="IU207" s="59"/>
      <c r="IV207" s="59"/>
      <c r="IW207" s="59"/>
      <c r="IX207" s="59"/>
      <c r="IY207" s="59"/>
      <c r="IZ207" s="59"/>
      <c r="JA207" s="59"/>
      <c r="JB207" s="59"/>
      <c r="JC207" s="59"/>
      <c r="JD207" s="59"/>
      <c r="JE207" s="59"/>
      <c r="JF207" s="59"/>
      <c r="JG207" s="59"/>
      <c r="JH207" s="59"/>
      <c r="JI207" s="59"/>
      <c r="JJ207" s="59"/>
      <c r="JK207" s="59"/>
      <c r="JL207" s="59"/>
      <c r="JM207" s="59"/>
      <c r="JN207" s="59"/>
      <c r="JO207" s="59"/>
      <c r="JP207" s="59"/>
      <c r="JQ207" s="59"/>
      <c r="JR207" s="59"/>
      <c r="JS207" s="59"/>
      <c r="JT207" s="59"/>
      <c r="JU207" s="59"/>
      <c r="JV207" s="59"/>
      <c r="JW207" s="59"/>
      <c r="JX207" s="59"/>
      <c r="JY207" s="59"/>
      <c r="JZ207" s="59"/>
      <c r="KA207" s="59"/>
      <c r="KB207" s="59"/>
      <c r="KC207" s="59"/>
      <c r="KD207" s="59"/>
      <c r="KE207" s="59"/>
      <c r="KF207" s="59"/>
      <c r="KG207" s="59"/>
      <c r="KH207" s="59"/>
      <c r="KI207" s="59"/>
      <c r="KJ207" s="59"/>
      <c r="KK207" s="59"/>
      <c r="KL207" s="59"/>
      <c r="KM207" s="59"/>
      <c r="KN207" s="59"/>
      <c r="KO207" s="59"/>
      <c r="KP207" s="59"/>
      <c r="KQ207" s="59"/>
      <c r="KR207" s="59"/>
      <c r="KS207" s="59"/>
      <c r="KT207" s="59"/>
      <c r="KU207" s="59"/>
      <c r="KV207" s="59"/>
      <c r="KW207" s="59"/>
      <c r="KX207" s="59"/>
      <c r="KY207" s="59"/>
      <c r="KZ207" s="59"/>
      <c r="LA207" s="59"/>
      <c r="LB207" s="59"/>
      <c r="LC207" s="59"/>
      <c r="LD207" s="59"/>
      <c r="LE207" s="59"/>
      <c r="LF207" s="59"/>
      <c r="LG207" s="59"/>
      <c r="LH207" s="59"/>
      <c r="LI207" s="59"/>
      <c r="LJ207" s="59"/>
      <c r="LK207" s="59"/>
      <c r="LL207" s="59"/>
      <c r="LM207" s="59"/>
      <c r="LN207" s="59"/>
      <c r="LO207" s="59"/>
      <c r="LP207" s="59"/>
      <c r="LQ207" s="59"/>
      <c r="LR207" s="59"/>
      <c r="LS207" s="59"/>
      <c r="LT207" s="59"/>
      <c r="LU207" s="59"/>
      <c r="LV207" s="59"/>
      <c r="LW207" s="59"/>
      <c r="LX207" s="59"/>
      <c r="LY207" s="59"/>
      <c r="LZ207" s="59"/>
      <c r="MA207" s="59"/>
      <c r="MB207" s="59"/>
      <c r="MC207" s="59"/>
      <c r="MD207" s="59"/>
      <c r="ME207" s="59"/>
      <c r="MF207" s="59"/>
      <c r="MG207" s="59"/>
      <c r="MH207" s="59"/>
      <c r="MI207" s="59"/>
      <c r="MJ207" s="59"/>
      <c r="MK207" s="59"/>
      <c r="ML207" s="59"/>
      <c r="MM207" s="59"/>
      <c r="MN207" s="59"/>
      <c r="MO207" s="59"/>
      <c r="MP207" s="59"/>
      <c r="MQ207" s="59"/>
      <c r="MR207" s="59"/>
      <c r="MS207" s="59"/>
      <c r="MT207" s="59"/>
      <c r="MU207" s="59"/>
      <c r="MV207" s="59"/>
      <c r="MW207" s="59"/>
      <c r="MX207" s="59"/>
      <c r="MY207" s="59"/>
      <c r="MZ207" s="59"/>
      <c r="NA207" s="59"/>
      <c r="NB207" s="59"/>
      <c r="NC207" s="59"/>
      <c r="ND207" s="59"/>
      <c r="NE207" s="59"/>
      <c r="NF207" s="59"/>
      <c r="NG207" s="59"/>
      <c r="NH207" s="59"/>
      <c r="NI207" s="59"/>
      <c r="NJ207" s="59"/>
      <c r="NK207" s="59"/>
      <c r="NL207" s="59"/>
      <c r="NM207" s="59"/>
      <c r="NN207" s="59"/>
      <c r="NO207" s="59"/>
      <c r="NP207" s="59"/>
      <c r="NQ207" s="59"/>
      <c r="NR207" s="59"/>
      <c r="NS207" s="59"/>
      <c r="NT207" s="59"/>
      <c r="NU207" s="59"/>
      <c r="NV207" s="59"/>
      <c r="NW207" s="59"/>
      <c r="NX207" s="59"/>
      <c r="NY207" s="59"/>
      <c r="NZ207" s="59"/>
      <c r="OA207" s="59"/>
      <c r="OB207" s="59"/>
      <c r="OC207" s="59"/>
      <c r="OD207" s="59"/>
      <c r="OE207" s="59"/>
      <c r="OF207" s="59"/>
      <c r="OG207" s="59"/>
      <c r="OH207" s="59"/>
      <c r="OI207" s="59"/>
      <c r="OJ207" s="59"/>
      <c r="OK207" s="59"/>
      <c r="OL207" s="59"/>
      <c r="OM207" s="59"/>
      <c r="ON207" s="59"/>
      <c r="OO207" s="59"/>
      <c r="OP207" s="59"/>
      <c r="OQ207" s="59"/>
      <c r="OR207" s="59"/>
      <c r="OS207" s="59"/>
      <c r="OT207" s="59"/>
      <c r="OU207" s="59"/>
      <c r="OV207" s="59"/>
      <c r="OW207" s="59"/>
      <c r="OX207" s="59"/>
      <c r="OY207" s="59"/>
      <c r="OZ207" s="59"/>
      <c r="PA207" s="59"/>
      <c r="PB207" s="59"/>
      <c r="PC207" s="59"/>
      <c r="PD207" s="59"/>
      <c r="PE207" s="59"/>
      <c r="PF207" s="59"/>
      <c r="PG207" s="59"/>
      <c r="PH207" s="59"/>
      <c r="PI207" s="59"/>
      <c r="PJ207" s="59"/>
      <c r="PK207" s="59"/>
      <c r="PL207" s="59"/>
      <c r="PM207" s="59"/>
      <c r="PN207" s="59"/>
      <c r="PO207" s="59"/>
      <c r="PP207" s="59"/>
      <c r="PQ207" s="59"/>
      <c r="PR207" s="59"/>
      <c r="PS207" s="59"/>
      <c r="PT207" s="59"/>
      <c r="PU207" s="59"/>
      <c r="PV207" s="59"/>
      <c r="PW207" s="59"/>
      <c r="PX207" s="59"/>
      <c r="PY207" s="59"/>
      <c r="PZ207" s="59"/>
      <c r="QA207" s="59"/>
      <c r="QB207" s="59"/>
      <c r="QC207" s="59"/>
      <c r="QD207" s="59"/>
      <c r="QE207" s="59"/>
      <c r="QF207" s="59"/>
      <c r="QG207" s="59"/>
      <c r="QH207" s="59"/>
      <c r="QI207" s="59"/>
      <c r="QJ207" s="59"/>
      <c r="QK207" s="59"/>
      <c r="QL207" s="59"/>
      <c r="QM207" s="59"/>
      <c r="QN207" s="59"/>
      <c r="QO207" s="59"/>
      <c r="QP207" s="59"/>
      <c r="QQ207" s="59"/>
      <c r="QR207" s="59"/>
      <c r="QS207" s="59"/>
      <c r="QT207" s="59"/>
      <c r="QU207" s="59"/>
      <c r="QV207" s="59"/>
      <c r="QW207" s="59"/>
      <c r="QX207" s="59"/>
      <c r="QY207" s="59"/>
      <c r="QZ207" s="59"/>
      <c r="RA207" s="59"/>
      <c r="RB207" s="107"/>
      <c r="RC207" s="107"/>
      <c r="RD207" s="59"/>
      <c r="RE207" s="59"/>
      <c r="RF207" s="59"/>
      <c r="RG207" s="59"/>
      <c r="RH207" s="59"/>
      <c r="RI207" s="59"/>
      <c r="RJ207" s="59"/>
      <c r="RK207" s="59"/>
      <c r="RL207" s="59"/>
      <c r="RM207" s="59"/>
      <c r="RN207" s="59"/>
      <c r="RO207" s="59"/>
      <c r="RP207" s="59"/>
      <c r="RQ207" s="59"/>
      <c r="RR207" s="59"/>
      <c r="RS207" s="59"/>
      <c r="RT207" s="59"/>
      <c r="RU207" s="59"/>
      <c r="RV207" s="59"/>
      <c r="RW207" s="59"/>
      <c r="RX207" s="59"/>
      <c r="RY207" s="59"/>
      <c r="RZ207" s="59"/>
      <c r="SA207" s="59"/>
      <c r="SB207" s="59"/>
      <c r="SC207" s="59"/>
      <c r="SD207" s="59"/>
      <c r="SE207" s="59"/>
      <c r="SF207" s="59"/>
      <c r="SG207" s="59"/>
      <c r="SH207" s="59"/>
      <c r="SI207" s="59"/>
      <c r="SJ207" s="59"/>
      <c r="SK207" s="59"/>
      <c r="SL207" s="59"/>
      <c r="SM207" s="59"/>
      <c r="SN207" s="59"/>
      <c r="SO207" s="59"/>
      <c r="SP207" s="59"/>
      <c r="SQ207" s="59"/>
      <c r="SR207" s="59"/>
      <c r="SS207" s="59"/>
      <c r="ST207" s="59"/>
      <c r="SU207" s="59"/>
      <c r="SV207" s="59"/>
      <c r="SW207" s="59"/>
      <c r="SX207" s="59"/>
      <c r="SY207" s="59"/>
      <c r="SZ207" s="59"/>
      <c r="TA207" s="59"/>
      <c r="TB207" s="59"/>
      <c r="TC207" s="59"/>
      <c r="TD207" s="59"/>
      <c r="TE207" s="59"/>
      <c r="TF207" s="59"/>
      <c r="TG207" s="59"/>
      <c r="TH207" s="59"/>
      <c r="TI207" s="59"/>
      <c r="TJ207" s="59"/>
      <c r="TK207" s="59"/>
      <c r="TL207" s="59"/>
      <c r="TM207" s="59"/>
      <c r="TN207" s="59"/>
      <c r="TO207" s="59"/>
      <c r="TP207" s="59"/>
      <c r="TQ207" s="59"/>
      <c r="TR207" s="59"/>
      <c r="TS207" s="59"/>
      <c r="TT207" s="59"/>
      <c r="TU207" s="59"/>
      <c r="TV207" s="59"/>
      <c r="TW207" s="59"/>
      <c r="TX207" s="59"/>
      <c r="TY207" s="59"/>
      <c r="TZ207" s="59"/>
      <c r="UA207" s="59"/>
      <c r="UB207" s="59"/>
      <c r="UC207" s="59"/>
      <c r="UD207" s="59"/>
      <c r="UE207" s="59"/>
      <c r="UF207" s="59"/>
      <c r="UG207" s="59"/>
      <c r="UH207" s="59"/>
      <c r="UI207" s="59"/>
      <c r="UJ207" s="59"/>
      <c r="UK207" s="59"/>
      <c r="UL207" s="59"/>
      <c r="UM207" s="86"/>
      <c r="UN207" s="86"/>
      <c r="UO207" s="86"/>
      <c r="UP207" s="86"/>
      <c r="UQ207" s="86"/>
      <c r="UR207" s="86"/>
      <c r="US207" s="86"/>
      <c r="UT207" s="86"/>
      <c r="UU207" s="86"/>
      <c r="UV207" s="86"/>
      <c r="UW207" s="86"/>
      <c r="UX207" s="86"/>
      <c r="UY207" s="86"/>
      <c r="UZ207" s="86"/>
      <c r="VA207" s="86"/>
      <c r="VB207" s="86"/>
      <c r="VC207" s="86"/>
      <c r="VD207" s="86"/>
      <c r="VE207" s="86"/>
      <c r="VF207" s="86"/>
      <c r="VG207" s="86"/>
      <c r="VH207" s="86"/>
      <c r="VI207" s="86"/>
      <c r="VJ207" s="86"/>
      <c r="VK207" s="86"/>
      <c r="VL207" s="86"/>
      <c r="VM207" s="86"/>
      <c r="VN207" s="86"/>
      <c r="VO207" s="86"/>
      <c r="VP207" s="86"/>
      <c r="VQ207" s="86"/>
      <c r="VR207" s="86"/>
      <c r="VS207" s="86"/>
      <c r="VT207" s="86"/>
      <c r="VU207" s="86"/>
      <c r="VV207" s="86"/>
      <c r="VW207" s="86"/>
      <c r="VX207" s="86"/>
      <c r="VY207" s="86"/>
      <c r="VZ207" s="86"/>
      <c r="WA207" s="86"/>
      <c r="WB207" s="86"/>
      <c r="WC207" s="86"/>
      <c r="WD207" s="86"/>
      <c r="WE207" s="86"/>
      <c r="WF207" s="86"/>
      <c r="WG207" s="8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row>
    <row r="208" spans="2:909" x14ac:dyDescent="0.25">
      <c r="B208" s="110"/>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93"/>
      <c r="AA208" s="93"/>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59"/>
      <c r="IM208" s="59"/>
      <c r="IN208" s="59"/>
      <c r="IO208" s="59"/>
      <c r="IP208" s="59"/>
      <c r="IQ208" s="59"/>
      <c r="IR208" s="59"/>
      <c r="IS208" s="59"/>
      <c r="IT208" s="59"/>
      <c r="IU208" s="59"/>
      <c r="IV208" s="59"/>
      <c r="IW208" s="59"/>
      <c r="IX208" s="59"/>
      <c r="IY208" s="59"/>
      <c r="IZ208" s="59"/>
      <c r="JA208" s="59"/>
      <c r="JB208" s="59"/>
      <c r="JC208" s="59"/>
      <c r="JD208" s="59"/>
      <c r="JE208" s="59"/>
      <c r="JF208" s="59"/>
      <c r="JG208" s="59"/>
      <c r="JH208" s="59"/>
      <c r="JI208" s="59"/>
      <c r="JJ208" s="59"/>
      <c r="JK208" s="59"/>
      <c r="JL208" s="59"/>
      <c r="JM208" s="59"/>
      <c r="JN208" s="59"/>
      <c r="JO208" s="59"/>
      <c r="JP208" s="59"/>
      <c r="JQ208" s="59"/>
      <c r="JR208" s="59"/>
      <c r="JS208" s="59"/>
      <c r="JT208" s="59"/>
      <c r="JU208" s="59"/>
      <c r="JV208" s="59"/>
      <c r="JW208" s="59"/>
      <c r="JX208" s="59"/>
      <c r="JY208" s="59"/>
      <c r="JZ208" s="59"/>
      <c r="KA208" s="59"/>
      <c r="KB208" s="59"/>
      <c r="KC208" s="59"/>
      <c r="KD208" s="59"/>
      <c r="KE208" s="59"/>
      <c r="KF208" s="59"/>
      <c r="KG208" s="59"/>
      <c r="KH208" s="59"/>
      <c r="KI208" s="59"/>
      <c r="KJ208" s="59"/>
      <c r="KK208" s="59"/>
      <c r="KL208" s="59"/>
      <c r="KM208" s="59"/>
      <c r="KN208" s="59"/>
      <c r="KO208" s="59"/>
      <c r="KP208" s="59"/>
      <c r="KQ208" s="59"/>
      <c r="KR208" s="59"/>
      <c r="KS208" s="59"/>
      <c r="KT208" s="59"/>
      <c r="KU208" s="59"/>
      <c r="KV208" s="59"/>
      <c r="KW208" s="59"/>
      <c r="KX208" s="59"/>
      <c r="KY208" s="59"/>
      <c r="KZ208" s="59"/>
      <c r="LA208" s="59"/>
      <c r="LB208" s="59"/>
      <c r="LC208" s="59"/>
      <c r="LD208" s="59"/>
      <c r="LE208" s="59"/>
      <c r="LF208" s="59"/>
      <c r="LG208" s="59"/>
      <c r="LH208" s="59"/>
      <c r="LI208" s="59"/>
      <c r="LJ208" s="59"/>
      <c r="LK208" s="59"/>
      <c r="LL208" s="59"/>
      <c r="LM208" s="59"/>
      <c r="LN208" s="59"/>
      <c r="LO208" s="59"/>
      <c r="LP208" s="59"/>
      <c r="LQ208" s="59"/>
      <c r="LR208" s="59"/>
      <c r="LS208" s="59"/>
      <c r="LT208" s="59"/>
      <c r="LU208" s="59"/>
      <c r="LV208" s="59"/>
      <c r="LW208" s="59"/>
      <c r="LX208" s="59"/>
      <c r="LY208" s="59"/>
      <c r="LZ208" s="59"/>
      <c r="MA208" s="59"/>
      <c r="MB208" s="59"/>
      <c r="MC208" s="59"/>
      <c r="MD208" s="59"/>
      <c r="ME208" s="59"/>
      <c r="MF208" s="59"/>
      <c r="MG208" s="59"/>
      <c r="MH208" s="59"/>
      <c r="MI208" s="59"/>
      <c r="MJ208" s="59"/>
      <c r="MK208" s="59"/>
      <c r="ML208" s="59"/>
      <c r="MM208" s="59"/>
      <c r="MN208" s="59"/>
      <c r="MO208" s="59"/>
      <c r="MP208" s="59"/>
      <c r="MQ208" s="59"/>
      <c r="MR208" s="59"/>
      <c r="MS208" s="59"/>
      <c r="MT208" s="59"/>
      <c r="MU208" s="59"/>
      <c r="MV208" s="59"/>
      <c r="MW208" s="59"/>
      <c r="MX208" s="59"/>
      <c r="MY208" s="59"/>
      <c r="MZ208" s="59"/>
      <c r="NA208" s="59"/>
      <c r="NB208" s="59"/>
      <c r="NC208" s="59"/>
      <c r="ND208" s="59"/>
      <c r="NE208" s="59"/>
      <c r="NF208" s="59"/>
      <c r="NG208" s="59"/>
      <c r="NH208" s="59"/>
      <c r="NI208" s="59"/>
      <c r="NJ208" s="59"/>
      <c r="NK208" s="59"/>
      <c r="NL208" s="59"/>
      <c r="NM208" s="59"/>
      <c r="NN208" s="59"/>
      <c r="NO208" s="59"/>
      <c r="NP208" s="59"/>
      <c r="NQ208" s="59"/>
      <c r="NR208" s="59"/>
      <c r="NS208" s="59"/>
      <c r="NT208" s="59"/>
      <c r="NU208" s="59"/>
      <c r="NV208" s="59"/>
      <c r="NW208" s="59"/>
      <c r="NX208" s="59"/>
      <c r="NY208" s="59"/>
      <c r="NZ208" s="59"/>
      <c r="OA208" s="59"/>
      <c r="OB208" s="59"/>
      <c r="OC208" s="59"/>
      <c r="OD208" s="59"/>
      <c r="OE208" s="59"/>
      <c r="OF208" s="59"/>
      <c r="OG208" s="59"/>
      <c r="OH208" s="59"/>
      <c r="OI208" s="59"/>
      <c r="OJ208" s="59"/>
      <c r="OK208" s="59"/>
      <c r="OL208" s="59"/>
      <c r="OM208" s="59"/>
      <c r="ON208" s="59"/>
      <c r="OO208" s="59"/>
      <c r="OP208" s="59"/>
      <c r="OQ208" s="59"/>
      <c r="OR208" s="59"/>
      <c r="OS208" s="59"/>
      <c r="OT208" s="59"/>
      <c r="OU208" s="59"/>
      <c r="OV208" s="59"/>
      <c r="OW208" s="59"/>
      <c r="OX208" s="59"/>
      <c r="OY208" s="59"/>
      <c r="OZ208" s="59"/>
      <c r="PA208" s="59"/>
      <c r="PB208" s="59"/>
      <c r="PC208" s="59"/>
      <c r="PD208" s="59"/>
      <c r="PE208" s="59"/>
      <c r="PF208" s="59"/>
      <c r="PG208" s="59"/>
      <c r="PH208" s="59"/>
      <c r="PI208" s="59"/>
      <c r="PJ208" s="59"/>
      <c r="PK208" s="59"/>
      <c r="PL208" s="59"/>
      <c r="PM208" s="59"/>
      <c r="PN208" s="59"/>
      <c r="PO208" s="59"/>
      <c r="PP208" s="59"/>
      <c r="PQ208" s="59"/>
      <c r="PR208" s="59"/>
      <c r="PS208" s="59"/>
      <c r="PT208" s="59"/>
      <c r="PU208" s="59"/>
      <c r="PV208" s="59"/>
      <c r="PW208" s="59"/>
      <c r="PX208" s="59"/>
      <c r="PY208" s="59"/>
      <c r="PZ208" s="59"/>
      <c r="QA208" s="59"/>
      <c r="QB208" s="59"/>
      <c r="QC208" s="59"/>
      <c r="QD208" s="59"/>
      <c r="QE208" s="59"/>
      <c r="QF208" s="59"/>
      <c r="QG208" s="59"/>
      <c r="QH208" s="59"/>
      <c r="QI208" s="59"/>
      <c r="QJ208" s="59"/>
      <c r="QK208" s="59"/>
      <c r="QL208" s="59"/>
      <c r="QM208" s="59"/>
      <c r="QN208" s="59"/>
      <c r="QO208" s="59"/>
      <c r="QP208" s="59"/>
      <c r="QQ208" s="59"/>
      <c r="QR208" s="59"/>
      <c r="QS208" s="59"/>
      <c r="QT208" s="59"/>
      <c r="QU208" s="59"/>
      <c r="QV208" s="59"/>
      <c r="QW208" s="59"/>
      <c r="QX208" s="59"/>
      <c r="QY208" s="59"/>
      <c r="QZ208" s="59"/>
      <c r="RA208" s="59"/>
      <c r="RB208" s="107"/>
      <c r="RC208" s="107"/>
      <c r="RD208" s="59"/>
      <c r="RE208" s="59"/>
      <c r="RF208" s="59"/>
      <c r="RG208" s="59"/>
      <c r="RH208" s="59"/>
      <c r="RI208" s="59"/>
      <c r="RJ208" s="59"/>
      <c r="RK208" s="59"/>
      <c r="RL208" s="59"/>
      <c r="RM208" s="59"/>
      <c r="RN208" s="59"/>
      <c r="RO208" s="59"/>
      <c r="RP208" s="59"/>
      <c r="RQ208" s="59"/>
      <c r="RR208" s="59"/>
      <c r="RS208" s="59"/>
      <c r="RT208" s="59"/>
      <c r="RU208" s="59"/>
      <c r="RV208" s="59"/>
      <c r="RW208" s="59"/>
      <c r="RX208" s="59"/>
      <c r="RY208" s="59"/>
      <c r="RZ208" s="59"/>
      <c r="SA208" s="59"/>
      <c r="SB208" s="59"/>
      <c r="SC208" s="59"/>
      <c r="SD208" s="59"/>
      <c r="SE208" s="59"/>
      <c r="SF208" s="59"/>
      <c r="SG208" s="59"/>
      <c r="SH208" s="59"/>
      <c r="SI208" s="59"/>
      <c r="SJ208" s="59"/>
      <c r="SK208" s="59"/>
      <c r="SL208" s="59"/>
      <c r="SM208" s="59"/>
      <c r="SN208" s="59"/>
      <c r="SO208" s="59"/>
      <c r="SP208" s="59"/>
      <c r="SQ208" s="59"/>
      <c r="SR208" s="59"/>
      <c r="SS208" s="59"/>
      <c r="ST208" s="59"/>
      <c r="SU208" s="59"/>
      <c r="SV208" s="59"/>
      <c r="SW208" s="59"/>
      <c r="SX208" s="59"/>
      <c r="SY208" s="59"/>
      <c r="SZ208" s="59"/>
      <c r="TA208" s="59"/>
      <c r="TB208" s="59"/>
      <c r="TC208" s="59"/>
      <c r="TD208" s="59"/>
      <c r="TE208" s="59"/>
      <c r="TF208" s="59"/>
      <c r="TG208" s="59"/>
      <c r="TH208" s="59"/>
      <c r="TI208" s="59"/>
      <c r="TJ208" s="59"/>
      <c r="TK208" s="59"/>
      <c r="TL208" s="59"/>
      <c r="TM208" s="59"/>
      <c r="TN208" s="59"/>
      <c r="TO208" s="59"/>
      <c r="TP208" s="59"/>
      <c r="TQ208" s="59"/>
      <c r="TR208" s="59"/>
      <c r="TS208" s="59"/>
      <c r="TT208" s="59"/>
      <c r="TU208" s="59"/>
      <c r="TV208" s="59"/>
      <c r="TW208" s="59"/>
      <c r="TX208" s="59"/>
      <c r="TY208" s="59"/>
      <c r="TZ208" s="59"/>
      <c r="UA208" s="59"/>
      <c r="UB208" s="59"/>
      <c r="UC208" s="59"/>
      <c r="UD208" s="59"/>
      <c r="UE208" s="59"/>
      <c r="UF208" s="59"/>
      <c r="UG208" s="59"/>
      <c r="UH208" s="59"/>
      <c r="UI208" s="59"/>
      <c r="UJ208" s="59"/>
      <c r="UK208" s="59"/>
      <c r="UL208" s="59"/>
      <c r="UM208" s="86"/>
      <c r="UN208" s="86"/>
      <c r="UO208" s="86"/>
      <c r="UP208" s="86"/>
      <c r="UQ208" s="86"/>
      <c r="UR208" s="86"/>
      <c r="US208" s="86"/>
      <c r="UT208" s="86"/>
      <c r="UU208" s="86"/>
      <c r="UV208" s="86"/>
      <c r="UW208" s="86"/>
      <c r="UX208" s="86"/>
      <c r="UY208" s="86"/>
      <c r="UZ208" s="86"/>
      <c r="VA208" s="86"/>
      <c r="VB208" s="86"/>
      <c r="VC208" s="86"/>
      <c r="VD208" s="86"/>
      <c r="VE208" s="86"/>
      <c r="VF208" s="86"/>
      <c r="VG208" s="86"/>
      <c r="VH208" s="86"/>
      <c r="VI208" s="86"/>
      <c r="VJ208" s="86"/>
      <c r="VK208" s="86"/>
      <c r="VL208" s="86"/>
      <c r="VM208" s="86"/>
      <c r="VN208" s="86"/>
      <c r="VO208" s="86"/>
      <c r="VP208" s="86"/>
      <c r="VQ208" s="86"/>
      <c r="VR208" s="86"/>
      <c r="VS208" s="86"/>
      <c r="VT208" s="86"/>
      <c r="VU208" s="86"/>
      <c r="VV208" s="86"/>
      <c r="VW208" s="86"/>
      <c r="VX208" s="86"/>
      <c r="VY208" s="86"/>
      <c r="VZ208" s="86"/>
      <c r="WA208" s="86"/>
      <c r="WB208" s="86"/>
      <c r="WC208" s="86"/>
      <c r="WD208" s="86"/>
      <c r="WE208" s="86"/>
      <c r="WF208" s="86"/>
      <c r="WG208" s="8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row>
    <row r="209" spans="2:909" x14ac:dyDescent="0.25">
      <c r="B209" s="110"/>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93"/>
      <c r="AA209" s="93"/>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59"/>
      <c r="IM209" s="59"/>
      <c r="IN209" s="59"/>
      <c r="IO209" s="59"/>
      <c r="IP209" s="59"/>
      <c r="IQ209" s="59"/>
      <c r="IR209" s="59"/>
      <c r="IS209" s="59"/>
      <c r="IT209" s="59"/>
      <c r="IU209" s="59"/>
      <c r="IV209" s="59"/>
      <c r="IW209" s="59"/>
      <c r="IX209" s="59"/>
      <c r="IY209" s="59"/>
      <c r="IZ209" s="59"/>
      <c r="JA209" s="59"/>
      <c r="JB209" s="59"/>
      <c r="JC209" s="59"/>
      <c r="JD209" s="59"/>
      <c r="JE209" s="59"/>
      <c r="JF209" s="59"/>
      <c r="JG209" s="59"/>
      <c r="JH209" s="59"/>
      <c r="JI209" s="59"/>
      <c r="JJ209" s="59"/>
      <c r="JK209" s="59"/>
      <c r="JL209" s="59"/>
      <c r="JM209" s="59"/>
      <c r="JN209" s="59"/>
      <c r="JO209" s="59"/>
      <c r="JP209" s="59"/>
      <c r="JQ209" s="59"/>
      <c r="JR209" s="59"/>
      <c r="JS209" s="59"/>
      <c r="JT209" s="59"/>
      <c r="JU209" s="59"/>
      <c r="JV209" s="59"/>
      <c r="JW209" s="59"/>
      <c r="JX209" s="59"/>
      <c r="JY209" s="59"/>
      <c r="JZ209" s="59"/>
      <c r="KA209" s="59"/>
      <c r="KB209" s="59"/>
      <c r="KC209" s="59"/>
      <c r="KD209" s="59"/>
      <c r="KE209" s="59"/>
      <c r="KF209" s="59"/>
      <c r="KG209" s="59"/>
      <c r="KH209" s="59"/>
      <c r="KI209" s="59"/>
      <c r="KJ209" s="59"/>
      <c r="KK209" s="59"/>
      <c r="KL209" s="59"/>
      <c r="KM209" s="59"/>
      <c r="KN209" s="59"/>
      <c r="KO209" s="59"/>
      <c r="KP209" s="59"/>
      <c r="KQ209" s="59"/>
      <c r="KR209" s="59"/>
      <c r="KS209" s="59"/>
      <c r="KT209" s="59"/>
      <c r="KU209" s="59"/>
      <c r="KV209" s="59"/>
      <c r="KW209" s="59"/>
      <c r="KX209" s="59"/>
      <c r="KY209" s="59"/>
      <c r="KZ209" s="59"/>
      <c r="LA209" s="59"/>
      <c r="LB209" s="59"/>
      <c r="LC209" s="59"/>
      <c r="LD209" s="59"/>
      <c r="LE209" s="59"/>
      <c r="LF209" s="59"/>
      <c r="LG209" s="59"/>
      <c r="LH209" s="59"/>
      <c r="LI209" s="59"/>
      <c r="LJ209" s="59"/>
      <c r="LK209" s="59"/>
      <c r="LL209" s="59"/>
      <c r="LM209" s="59"/>
      <c r="LN209" s="59"/>
      <c r="LO209" s="59"/>
      <c r="LP209" s="59"/>
      <c r="LQ209" s="59"/>
      <c r="LR209" s="59"/>
      <c r="LS209" s="59"/>
      <c r="LT209" s="59"/>
      <c r="LU209" s="59"/>
      <c r="LV209" s="59"/>
      <c r="LW209" s="59"/>
      <c r="LX209" s="59"/>
      <c r="LY209" s="59"/>
      <c r="LZ209" s="59"/>
      <c r="MA209" s="59"/>
      <c r="MB209" s="59"/>
      <c r="MC209" s="59"/>
      <c r="MD209" s="59"/>
      <c r="ME209" s="59"/>
      <c r="MF209" s="59"/>
      <c r="MG209" s="59"/>
      <c r="MH209" s="59"/>
      <c r="MI209" s="59"/>
      <c r="MJ209" s="59"/>
      <c r="MK209" s="59"/>
      <c r="ML209" s="59"/>
      <c r="MM209" s="59"/>
      <c r="MN209" s="59"/>
      <c r="MO209" s="59"/>
      <c r="MP209" s="59"/>
      <c r="MQ209" s="59"/>
      <c r="MR209" s="59"/>
      <c r="MS209" s="59"/>
      <c r="MT209" s="59"/>
      <c r="MU209" s="59"/>
      <c r="MV209" s="59"/>
      <c r="MW209" s="59"/>
      <c r="MX209" s="59"/>
      <c r="MY209" s="59"/>
      <c r="MZ209" s="59"/>
      <c r="NA209" s="59"/>
      <c r="NB209" s="59"/>
      <c r="NC209" s="59"/>
      <c r="ND209" s="59"/>
      <c r="NE209" s="59"/>
      <c r="NF209" s="59"/>
      <c r="NG209" s="59"/>
      <c r="NH209" s="59"/>
      <c r="NI209" s="59"/>
      <c r="NJ209" s="59"/>
      <c r="NK209" s="59"/>
      <c r="NL209" s="59"/>
      <c r="NM209" s="59"/>
      <c r="NN209" s="59"/>
      <c r="NO209" s="59"/>
      <c r="NP209" s="59"/>
      <c r="NQ209" s="59"/>
      <c r="NR209" s="59"/>
      <c r="NS209" s="59"/>
      <c r="NT209" s="59"/>
      <c r="NU209" s="59"/>
      <c r="NV209" s="59"/>
      <c r="NW209" s="59"/>
      <c r="NX209" s="59"/>
      <c r="NY209" s="59"/>
      <c r="NZ209" s="59"/>
      <c r="OA209" s="59"/>
      <c r="OB209" s="59"/>
      <c r="OC209" s="59"/>
      <c r="OD209" s="59"/>
      <c r="OE209" s="59"/>
      <c r="OF209" s="59"/>
      <c r="OG209" s="59"/>
      <c r="OH209" s="59"/>
      <c r="OI209" s="59"/>
      <c r="OJ209" s="59"/>
      <c r="OK209" s="59"/>
      <c r="OL209" s="59"/>
      <c r="OM209" s="59"/>
      <c r="ON209" s="59"/>
      <c r="OO209" s="59"/>
      <c r="OP209" s="59"/>
      <c r="OQ209" s="59"/>
      <c r="OR209" s="59"/>
      <c r="OS209" s="59"/>
      <c r="OT209" s="59"/>
      <c r="OU209" s="59"/>
      <c r="OV209" s="59"/>
      <c r="OW209" s="59"/>
      <c r="OX209" s="59"/>
      <c r="OY209" s="59"/>
      <c r="OZ209" s="59"/>
      <c r="PA209" s="59"/>
      <c r="PB209" s="59"/>
      <c r="PC209" s="59"/>
      <c r="PD209" s="59"/>
      <c r="PE209" s="59"/>
      <c r="PF209" s="59"/>
      <c r="PG209" s="59"/>
      <c r="PH209" s="59"/>
      <c r="PI209" s="59"/>
      <c r="PJ209" s="59"/>
      <c r="PK209" s="59"/>
      <c r="PL209" s="59"/>
      <c r="PM209" s="59"/>
      <c r="PN209" s="59"/>
      <c r="PO209" s="59"/>
      <c r="PP209" s="59"/>
      <c r="PQ209" s="59"/>
      <c r="PR209" s="59"/>
      <c r="PS209" s="59"/>
      <c r="PT209" s="59"/>
      <c r="PU209" s="59"/>
      <c r="PV209" s="59"/>
      <c r="PW209" s="59"/>
      <c r="PX209" s="59"/>
      <c r="PY209" s="59"/>
      <c r="PZ209" s="59"/>
      <c r="QA209" s="59"/>
      <c r="QB209" s="59"/>
      <c r="QC209" s="59"/>
      <c r="QD209" s="59"/>
      <c r="QE209" s="59"/>
      <c r="QF209" s="59"/>
      <c r="QG209" s="59"/>
      <c r="QH209" s="59"/>
      <c r="QI209" s="59"/>
      <c r="QJ209" s="59"/>
      <c r="QK209" s="59"/>
      <c r="QL209" s="59"/>
      <c r="QM209" s="59"/>
      <c r="QN209" s="59"/>
      <c r="QO209" s="59"/>
      <c r="QP209" s="59"/>
      <c r="QQ209" s="59"/>
      <c r="QR209" s="59"/>
      <c r="QS209" s="59"/>
      <c r="QT209" s="59"/>
      <c r="QU209" s="59"/>
      <c r="QV209" s="59"/>
      <c r="QW209" s="59"/>
      <c r="QX209" s="59"/>
      <c r="QY209" s="59"/>
      <c r="QZ209" s="59"/>
      <c r="RA209" s="59"/>
      <c r="RB209" s="107"/>
      <c r="RC209" s="107"/>
      <c r="RD209" s="59"/>
      <c r="RE209" s="59"/>
      <c r="RF209" s="59"/>
      <c r="RG209" s="59"/>
      <c r="RH209" s="59"/>
      <c r="RI209" s="59"/>
      <c r="RJ209" s="59"/>
      <c r="RK209" s="59"/>
      <c r="RL209" s="59"/>
      <c r="RM209" s="59"/>
      <c r="RN209" s="59"/>
      <c r="RO209" s="59"/>
      <c r="RP209" s="59"/>
      <c r="RQ209" s="59"/>
      <c r="RR209" s="59"/>
      <c r="RS209" s="59"/>
      <c r="RT209" s="59"/>
      <c r="RU209" s="59"/>
      <c r="RV209" s="59"/>
      <c r="RW209" s="59"/>
      <c r="RX209" s="59"/>
      <c r="RY209" s="59"/>
      <c r="RZ209" s="59"/>
      <c r="SA209" s="59"/>
      <c r="SB209" s="59"/>
      <c r="SC209" s="59"/>
      <c r="SD209" s="59"/>
      <c r="SE209" s="59"/>
      <c r="SF209" s="59"/>
      <c r="SG209" s="59"/>
      <c r="SH209" s="59"/>
      <c r="SI209" s="59"/>
      <c r="SJ209" s="59"/>
      <c r="SK209" s="59"/>
      <c r="SL209" s="59"/>
      <c r="SM209" s="59"/>
      <c r="SN209" s="59"/>
      <c r="SO209" s="59"/>
      <c r="SP209" s="59"/>
      <c r="SQ209" s="59"/>
      <c r="SR209" s="59"/>
      <c r="SS209" s="59"/>
      <c r="ST209" s="59"/>
      <c r="SU209" s="59"/>
      <c r="SV209" s="59"/>
      <c r="SW209" s="59"/>
      <c r="SX209" s="59"/>
      <c r="SY209" s="59"/>
      <c r="SZ209" s="59"/>
      <c r="TA209" s="59"/>
      <c r="TB209" s="59"/>
      <c r="TC209" s="59"/>
      <c r="TD209" s="59"/>
      <c r="TE209" s="59"/>
      <c r="TF209" s="59"/>
      <c r="TG209" s="59"/>
      <c r="TH209" s="59"/>
      <c r="TI209" s="59"/>
      <c r="TJ209" s="59"/>
      <c r="TK209" s="59"/>
      <c r="TL209" s="59"/>
      <c r="TM209" s="59"/>
      <c r="TN209" s="59"/>
      <c r="TO209" s="59"/>
      <c r="TP209" s="59"/>
      <c r="TQ209" s="59"/>
      <c r="TR209" s="59"/>
      <c r="TS209" s="59"/>
      <c r="TT209" s="59"/>
      <c r="TU209" s="59"/>
      <c r="TV209" s="59"/>
      <c r="TW209" s="59"/>
      <c r="TX209" s="59"/>
      <c r="TY209" s="59"/>
      <c r="TZ209" s="59"/>
      <c r="UA209" s="59"/>
      <c r="UB209" s="59"/>
      <c r="UC209" s="59"/>
      <c r="UD209" s="59"/>
      <c r="UE209" s="59"/>
      <c r="UF209" s="59"/>
      <c r="UG209" s="59"/>
      <c r="UH209" s="59"/>
      <c r="UI209" s="59"/>
      <c r="UJ209" s="59"/>
      <c r="UK209" s="59"/>
      <c r="UL209" s="59"/>
      <c r="UM209" s="86"/>
      <c r="UN209" s="86"/>
      <c r="UO209" s="86"/>
      <c r="UP209" s="86"/>
      <c r="UQ209" s="86"/>
      <c r="UR209" s="86"/>
      <c r="US209" s="86"/>
      <c r="UT209" s="86"/>
      <c r="UU209" s="86"/>
      <c r="UV209" s="86"/>
      <c r="UW209" s="86"/>
      <c r="UX209" s="86"/>
      <c r="UY209" s="86"/>
      <c r="UZ209" s="86"/>
      <c r="VA209" s="86"/>
      <c r="VB209" s="86"/>
      <c r="VC209" s="86"/>
      <c r="VD209" s="86"/>
      <c r="VE209" s="86"/>
      <c r="VF209" s="86"/>
      <c r="VG209" s="86"/>
      <c r="VH209" s="86"/>
      <c r="VI209" s="86"/>
      <c r="VJ209" s="86"/>
      <c r="VK209" s="86"/>
      <c r="VL209" s="86"/>
      <c r="VM209" s="86"/>
      <c r="VN209" s="86"/>
      <c r="VO209" s="86"/>
      <c r="VP209" s="86"/>
      <c r="VQ209" s="86"/>
      <c r="VR209" s="86"/>
      <c r="VS209" s="86"/>
      <c r="VT209" s="86"/>
      <c r="VU209" s="86"/>
      <c r="VV209" s="86"/>
      <c r="VW209" s="86"/>
      <c r="VX209" s="86"/>
      <c r="VY209" s="86"/>
      <c r="VZ209" s="86"/>
      <c r="WA209" s="86"/>
      <c r="WB209" s="86"/>
      <c r="WC209" s="86"/>
      <c r="WD209" s="86"/>
      <c r="WE209" s="86"/>
      <c r="WF209" s="86"/>
      <c r="WG209" s="8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row>
    <row r="210" spans="2:909" x14ac:dyDescent="0.25">
      <c r="B210" s="110"/>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93"/>
      <c r="AA210" s="93"/>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c r="HY210" s="59"/>
      <c r="HZ210" s="59"/>
      <c r="IA210" s="59"/>
      <c r="IB210" s="59"/>
      <c r="IC210" s="59"/>
      <c r="ID210" s="59"/>
      <c r="IE210" s="59"/>
      <c r="IF210" s="59"/>
      <c r="IG210" s="59"/>
      <c r="IH210" s="59"/>
      <c r="II210" s="59"/>
      <c r="IJ210" s="59"/>
      <c r="IK210" s="59"/>
      <c r="IL210" s="59"/>
      <c r="IM210" s="59"/>
      <c r="IN210" s="59"/>
      <c r="IO210" s="59"/>
      <c r="IP210" s="59"/>
      <c r="IQ210" s="59"/>
      <c r="IR210" s="59"/>
      <c r="IS210" s="59"/>
      <c r="IT210" s="59"/>
      <c r="IU210" s="59"/>
      <c r="IV210" s="59"/>
      <c r="IW210" s="59"/>
      <c r="IX210" s="59"/>
      <c r="IY210" s="59"/>
      <c r="IZ210" s="59"/>
      <c r="JA210" s="59"/>
      <c r="JB210" s="59"/>
      <c r="JC210" s="59"/>
      <c r="JD210" s="59"/>
      <c r="JE210" s="59"/>
      <c r="JF210" s="59"/>
      <c r="JG210" s="59"/>
      <c r="JH210" s="59"/>
      <c r="JI210" s="59"/>
      <c r="JJ210" s="59"/>
      <c r="JK210" s="59"/>
      <c r="JL210" s="59"/>
      <c r="JM210" s="59"/>
      <c r="JN210" s="59"/>
      <c r="JO210" s="59"/>
      <c r="JP210" s="59"/>
      <c r="JQ210" s="59"/>
      <c r="JR210" s="59"/>
      <c r="JS210" s="59"/>
      <c r="JT210" s="59"/>
      <c r="JU210" s="59"/>
      <c r="JV210" s="59"/>
      <c r="JW210" s="59"/>
      <c r="JX210" s="59"/>
      <c r="JY210" s="59"/>
      <c r="JZ210" s="59"/>
      <c r="KA210" s="59"/>
      <c r="KB210" s="59"/>
      <c r="KC210" s="59"/>
      <c r="KD210" s="59"/>
      <c r="KE210" s="59"/>
      <c r="KF210" s="59"/>
      <c r="KG210" s="59"/>
      <c r="KH210" s="59"/>
      <c r="KI210" s="59"/>
      <c r="KJ210" s="59"/>
      <c r="KK210" s="59"/>
      <c r="KL210" s="59"/>
      <c r="KM210" s="59"/>
      <c r="KN210" s="59"/>
      <c r="KO210" s="59"/>
      <c r="KP210" s="59"/>
      <c r="KQ210" s="59"/>
      <c r="KR210" s="59"/>
      <c r="KS210" s="59"/>
      <c r="KT210" s="59"/>
      <c r="KU210" s="59"/>
      <c r="KV210" s="59"/>
      <c r="KW210" s="59"/>
      <c r="KX210" s="59"/>
      <c r="KY210" s="59"/>
      <c r="KZ210" s="59"/>
      <c r="LA210" s="59"/>
      <c r="LB210" s="59"/>
      <c r="LC210" s="59"/>
      <c r="LD210" s="59"/>
      <c r="LE210" s="59"/>
      <c r="LF210" s="59"/>
      <c r="LG210" s="59"/>
      <c r="LH210" s="59"/>
      <c r="LI210" s="59"/>
      <c r="LJ210" s="59"/>
      <c r="LK210" s="59"/>
      <c r="LL210" s="59"/>
      <c r="LM210" s="59"/>
      <c r="LN210" s="59"/>
      <c r="LO210" s="59"/>
      <c r="LP210" s="59"/>
      <c r="LQ210" s="59"/>
      <c r="LR210" s="59"/>
      <c r="LS210" s="59"/>
      <c r="LT210" s="59"/>
      <c r="LU210" s="59"/>
      <c r="LV210" s="59"/>
      <c r="LW210" s="59"/>
      <c r="LX210" s="59"/>
      <c r="LY210" s="59"/>
      <c r="LZ210" s="59"/>
      <c r="MA210" s="59"/>
      <c r="MB210" s="59"/>
      <c r="MC210" s="59"/>
      <c r="MD210" s="59"/>
      <c r="ME210" s="59"/>
      <c r="MF210" s="59"/>
      <c r="MG210" s="59"/>
      <c r="MH210" s="59"/>
      <c r="MI210" s="59"/>
      <c r="MJ210" s="59"/>
      <c r="MK210" s="59"/>
      <c r="ML210" s="59"/>
      <c r="MM210" s="59"/>
      <c r="MN210" s="59"/>
      <c r="MO210" s="59"/>
      <c r="MP210" s="59"/>
      <c r="MQ210" s="59"/>
      <c r="MR210" s="59"/>
      <c r="MS210" s="59"/>
      <c r="MT210" s="59"/>
      <c r="MU210" s="59"/>
      <c r="MV210" s="59"/>
      <c r="MW210" s="59"/>
      <c r="MX210" s="59"/>
      <c r="MY210" s="59"/>
      <c r="MZ210" s="59"/>
      <c r="NA210" s="59"/>
      <c r="NB210" s="59"/>
      <c r="NC210" s="59"/>
      <c r="ND210" s="59"/>
      <c r="NE210" s="59"/>
      <c r="NF210" s="59"/>
      <c r="NG210" s="59"/>
      <c r="NH210" s="59"/>
      <c r="NI210" s="59"/>
      <c r="NJ210" s="59"/>
      <c r="NK210" s="59"/>
      <c r="NL210" s="59"/>
      <c r="NM210" s="59"/>
      <c r="NN210" s="59"/>
      <c r="NO210" s="59"/>
      <c r="NP210" s="59"/>
      <c r="NQ210" s="59"/>
      <c r="NR210" s="59"/>
      <c r="NS210" s="59"/>
      <c r="NT210" s="59"/>
      <c r="NU210" s="59"/>
      <c r="NV210" s="59"/>
      <c r="NW210" s="59"/>
      <c r="NX210" s="59"/>
      <c r="NY210" s="59"/>
      <c r="NZ210" s="59"/>
      <c r="OA210" s="59"/>
      <c r="OB210" s="59"/>
      <c r="OC210" s="59"/>
      <c r="OD210" s="59"/>
      <c r="OE210" s="59"/>
      <c r="OF210" s="59"/>
      <c r="OG210" s="59"/>
      <c r="OH210" s="59"/>
      <c r="OI210" s="59"/>
      <c r="OJ210" s="59"/>
      <c r="OK210" s="59"/>
      <c r="OL210" s="59"/>
      <c r="OM210" s="59"/>
      <c r="ON210" s="59"/>
      <c r="OO210" s="59"/>
      <c r="OP210" s="59"/>
      <c r="OQ210" s="59"/>
      <c r="OR210" s="59"/>
      <c r="OS210" s="59"/>
      <c r="OT210" s="59"/>
      <c r="OU210" s="59"/>
      <c r="OV210" s="59"/>
      <c r="OW210" s="59"/>
      <c r="OX210" s="59"/>
      <c r="OY210" s="59"/>
      <c r="OZ210" s="59"/>
      <c r="PA210" s="59"/>
      <c r="PB210" s="59"/>
      <c r="PC210" s="59"/>
      <c r="PD210" s="59"/>
      <c r="PE210" s="59"/>
      <c r="PF210" s="59"/>
      <c r="PG210" s="59"/>
      <c r="PH210" s="59"/>
      <c r="PI210" s="59"/>
      <c r="PJ210" s="59"/>
      <c r="PK210" s="59"/>
      <c r="PL210" s="59"/>
      <c r="PM210" s="59"/>
      <c r="PN210" s="59"/>
      <c r="PO210" s="59"/>
      <c r="PP210" s="59"/>
      <c r="PQ210" s="59"/>
      <c r="PR210" s="59"/>
      <c r="PS210" s="59"/>
      <c r="PT210" s="59"/>
      <c r="PU210" s="59"/>
      <c r="PV210" s="59"/>
      <c r="PW210" s="59"/>
      <c r="PX210" s="59"/>
      <c r="PY210" s="59"/>
      <c r="PZ210" s="59"/>
      <c r="QA210" s="59"/>
      <c r="QB210" s="59"/>
      <c r="QC210" s="59"/>
      <c r="QD210" s="59"/>
      <c r="QE210" s="59"/>
      <c r="QF210" s="59"/>
      <c r="QG210" s="59"/>
      <c r="QH210" s="59"/>
      <c r="QI210" s="59"/>
      <c r="QJ210" s="59"/>
      <c r="QK210" s="59"/>
      <c r="QL210" s="59"/>
      <c r="QM210" s="59"/>
      <c r="QN210" s="59"/>
      <c r="QO210" s="59"/>
      <c r="QP210" s="59"/>
      <c r="QQ210" s="59"/>
      <c r="QR210" s="59"/>
      <c r="QS210" s="59"/>
      <c r="QT210" s="59"/>
      <c r="QU210" s="59"/>
      <c r="QV210" s="59"/>
      <c r="QW210" s="59"/>
      <c r="QX210" s="59"/>
      <c r="QY210" s="59"/>
      <c r="QZ210" s="59"/>
      <c r="RA210" s="59"/>
      <c r="RB210" s="107"/>
      <c r="RC210" s="107"/>
      <c r="RD210" s="59"/>
      <c r="RE210" s="59"/>
      <c r="RF210" s="59"/>
      <c r="RG210" s="59"/>
      <c r="RH210" s="59"/>
      <c r="RI210" s="59"/>
      <c r="RJ210" s="59"/>
      <c r="RK210" s="59"/>
      <c r="RL210" s="59"/>
      <c r="RM210" s="59"/>
      <c r="RN210" s="59"/>
      <c r="RO210" s="59"/>
      <c r="RP210" s="59"/>
      <c r="RQ210" s="59"/>
      <c r="RR210" s="59"/>
      <c r="RS210" s="59"/>
      <c r="RT210" s="59"/>
      <c r="RU210" s="59"/>
      <c r="RV210" s="59"/>
      <c r="RW210" s="59"/>
      <c r="RX210" s="59"/>
      <c r="RY210" s="59"/>
      <c r="RZ210" s="59"/>
      <c r="SA210" s="59"/>
      <c r="SB210" s="59"/>
      <c r="SC210" s="59"/>
      <c r="SD210" s="59"/>
      <c r="SE210" s="59"/>
      <c r="SF210" s="59"/>
      <c r="SG210" s="59"/>
      <c r="SH210" s="59"/>
      <c r="SI210" s="59"/>
      <c r="SJ210" s="59"/>
      <c r="SK210" s="59"/>
      <c r="SL210" s="59"/>
      <c r="SM210" s="59"/>
      <c r="SN210" s="59"/>
      <c r="SO210" s="59"/>
      <c r="SP210" s="59"/>
      <c r="SQ210" s="59"/>
      <c r="SR210" s="59"/>
      <c r="SS210" s="59"/>
      <c r="ST210" s="59"/>
      <c r="SU210" s="59"/>
      <c r="SV210" s="59"/>
      <c r="SW210" s="59"/>
      <c r="SX210" s="59"/>
      <c r="SY210" s="59"/>
      <c r="SZ210" s="59"/>
      <c r="TA210" s="59"/>
      <c r="TB210" s="59"/>
      <c r="TC210" s="59"/>
      <c r="TD210" s="59"/>
      <c r="TE210" s="59"/>
      <c r="TF210" s="59"/>
      <c r="TG210" s="59"/>
      <c r="TH210" s="59"/>
      <c r="TI210" s="59"/>
      <c r="TJ210" s="59"/>
      <c r="TK210" s="59"/>
      <c r="TL210" s="59"/>
      <c r="TM210" s="59"/>
      <c r="TN210" s="59"/>
      <c r="TO210" s="59"/>
      <c r="TP210" s="59"/>
      <c r="TQ210" s="59"/>
      <c r="TR210" s="59"/>
      <c r="TS210" s="59"/>
      <c r="TT210" s="59"/>
      <c r="TU210" s="59"/>
      <c r="TV210" s="59"/>
      <c r="TW210" s="59"/>
      <c r="TX210" s="59"/>
      <c r="TY210" s="59"/>
      <c r="TZ210" s="59"/>
      <c r="UA210" s="59"/>
      <c r="UB210" s="59"/>
      <c r="UC210" s="59"/>
      <c r="UD210" s="59"/>
      <c r="UE210" s="59"/>
      <c r="UF210" s="59"/>
      <c r="UG210" s="59"/>
      <c r="UH210" s="59"/>
      <c r="UI210" s="59"/>
      <c r="UJ210" s="59"/>
      <c r="UK210" s="59"/>
      <c r="UL210" s="59"/>
      <c r="UM210" s="86"/>
      <c r="UN210" s="86"/>
      <c r="UO210" s="86"/>
      <c r="UP210" s="86"/>
      <c r="UQ210" s="86"/>
      <c r="UR210" s="86"/>
      <c r="US210" s="86"/>
      <c r="UT210" s="86"/>
      <c r="UU210" s="86"/>
      <c r="UV210" s="86"/>
      <c r="UW210" s="86"/>
      <c r="UX210" s="86"/>
      <c r="UY210" s="86"/>
      <c r="UZ210" s="86"/>
      <c r="VA210" s="86"/>
      <c r="VB210" s="86"/>
      <c r="VC210" s="86"/>
      <c r="VD210" s="86"/>
      <c r="VE210" s="86"/>
      <c r="VF210" s="86"/>
      <c r="VG210" s="86"/>
      <c r="VH210" s="86"/>
      <c r="VI210" s="86"/>
      <c r="VJ210" s="86"/>
      <c r="VK210" s="86"/>
      <c r="VL210" s="86"/>
      <c r="VM210" s="86"/>
      <c r="VN210" s="86"/>
      <c r="VO210" s="86"/>
      <c r="VP210" s="86"/>
      <c r="VQ210" s="86"/>
      <c r="VR210" s="86"/>
      <c r="VS210" s="86"/>
      <c r="VT210" s="86"/>
      <c r="VU210" s="86"/>
      <c r="VV210" s="86"/>
      <c r="VW210" s="86"/>
      <c r="VX210" s="86"/>
      <c r="VY210" s="86"/>
      <c r="VZ210" s="86"/>
      <c r="WA210" s="86"/>
      <c r="WB210" s="86"/>
      <c r="WC210" s="86"/>
      <c r="WD210" s="86"/>
      <c r="WE210" s="86"/>
      <c r="WF210" s="86"/>
      <c r="WG210" s="8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row>
    <row r="211" spans="2:909" x14ac:dyDescent="0.25">
      <c r="B211" s="110"/>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93"/>
      <c r="AA211" s="93"/>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c r="HY211" s="59"/>
      <c r="HZ211" s="59"/>
      <c r="IA211" s="59"/>
      <c r="IB211" s="59"/>
      <c r="IC211" s="59"/>
      <c r="ID211" s="59"/>
      <c r="IE211" s="59"/>
      <c r="IF211" s="59"/>
      <c r="IG211" s="59"/>
      <c r="IH211" s="59"/>
      <c r="II211" s="59"/>
      <c r="IJ211" s="59"/>
      <c r="IK211" s="59"/>
      <c r="IL211" s="59"/>
      <c r="IM211" s="59"/>
      <c r="IN211" s="59"/>
      <c r="IO211" s="59"/>
      <c r="IP211" s="59"/>
      <c r="IQ211" s="59"/>
      <c r="IR211" s="59"/>
      <c r="IS211" s="59"/>
      <c r="IT211" s="59"/>
      <c r="IU211" s="59"/>
      <c r="IV211" s="59"/>
      <c r="IW211" s="59"/>
      <c r="IX211" s="59"/>
      <c r="IY211" s="59"/>
      <c r="IZ211" s="59"/>
      <c r="JA211" s="59"/>
      <c r="JB211" s="59"/>
      <c r="JC211" s="59"/>
      <c r="JD211" s="59"/>
      <c r="JE211" s="59"/>
      <c r="JF211" s="59"/>
      <c r="JG211" s="59"/>
      <c r="JH211" s="59"/>
      <c r="JI211" s="59"/>
      <c r="JJ211" s="59"/>
      <c r="JK211" s="59"/>
      <c r="JL211" s="59"/>
      <c r="JM211" s="59"/>
      <c r="JN211" s="59"/>
      <c r="JO211" s="59"/>
      <c r="JP211" s="59"/>
      <c r="JQ211" s="59"/>
      <c r="JR211" s="59"/>
      <c r="JS211" s="59"/>
      <c r="JT211" s="59"/>
      <c r="JU211" s="59"/>
      <c r="JV211" s="59"/>
      <c r="JW211" s="59"/>
      <c r="JX211" s="59"/>
      <c r="JY211" s="59"/>
      <c r="JZ211" s="59"/>
      <c r="KA211" s="59"/>
      <c r="KB211" s="59"/>
      <c r="KC211" s="59"/>
      <c r="KD211" s="59"/>
      <c r="KE211" s="59"/>
      <c r="KF211" s="59"/>
      <c r="KG211" s="59"/>
      <c r="KH211" s="59"/>
      <c r="KI211" s="59"/>
      <c r="KJ211" s="59"/>
      <c r="KK211" s="59"/>
      <c r="KL211" s="59"/>
      <c r="KM211" s="59"/>
      <c r="KN211" s="59"/>
      <c r="KO211" s="59"/>
      <c r="KP211" s="59"/>
      <c r="KQ211" s="59"/>
      <c r="KR211" s="59"/>
      <c r="KS211" s="59"/>
      <c r="KT211" s="59"/>
      <c r="KU211" s="59"/>
      <c r="KV211" s="59"/>
      <c r="KW211" s="59"/>
      <c r="KX211" s="59"/>
      <c r="KY211" s="59"/>
      <c r="KZ211" s="59"/>
      <c r="LA211" s="59"/>
      <c r="LB211" s="59"/>
      <c r="LC211" s="59"/>
      <c r="LD211" s="59"/>
      <c r="LE211" s="59"/>
      <c r="LF211" s="59"/>
      <c r="LG211" s="59"/>
      <c r="LH211" s="59"/>
      <c r="LI211" s="59"/>
      <c r="LJ211" s="59"/>
      <c r="LK211" s="59"/>
      <c r="LL211" s="59"/>
      <c r="LM211" s="59"/>
      <c r="LN211" s="59"/>
      <c r="LO211" s="59"/>
      <c r="LP211" s="59"/>
      <c r="LQ211" s="59"/>
      <c r="LR211" s="59"/>
      <c r="LS211" s="59"/>
      <c r="LT211" s="59"/>
      <c r="LU211" s="59"/>
      <c r="LV211" s="59"/>
      <c r="LW211" s="59"/>
      <c r="LX211" s="59"/>
      <c r="LY211" s="59"/>
      <c r="LZ211" s="59"/>
      <c r="MA211" s="59"/>
      <c r="MB211" s="59"/>
      <c r="MC211" s="59"/>
      <c r="MD211" s="59"/>
      <c r="ME211" s="59"/>
      <c r="MF211" s="59"/>
      <c r="MG211" s="59"/>
      <c r="MH211" s="59"/>
      <c r="MI211" s="59"/>
      <c r="MJ211" s="59"/>
      <c r="MK211" s="59"/>
      <c r="ML211" s="59"/>
      <c r="MM211" s="59"/>
      <c r="MN211" s="59"/>
      <c r="MO211" s="59"/>
      <c r="MP211" s="59"/>
      <c r="MQ211" s="59"/>
      <c r="MR211" s="59"/>
      <c r="MS211" s="59"/>
      <c r="MT211" s="59"/>
      <c r="MU211" s="59"/>
      <c r="MV211" s="59"/>
      <c r="MW211" s="59"/>
      <c r="MX211" s="59"/>
      <c r="MY211" s="59"/>
      <c r="MZ211" s="59"/>
      <c r="NA211" s="59"/>
      <c r="NB211" s="59"/>
      <c r="NC211" s="59"/>
      <c r="ND211" s="59"/>
      <c r="NE211" s="59"/>
      <c r="NF211" s="59"/>
      <c r="NG211" s="59"/>
      <c r="NH211" s="59"/>
      <c r="NI211" s="59"/>
      <c r="NJ211" s="59"/>
      <c r="NK211" s="59"/>
      <c r="NL211" s="59"/>
      <c r="NM211" s="59"/>
      <c r="NN211" s="59"/>
      <c r="NO211" s="59"/>
      <c r="NP211" s="59"/>
      <c r="NQ211" s="59"/>
      <c r="NR211" s="59"/>
      <c r="NS211" s="59"/>
      <c r="NT211" s="59"/>
      <c r="NU211" s="59"/>
      <c r="NV211" s="59"/>
      <c r="NW211" s="59"/>
      <c r="NX211" s="59"/>
      <c r="NY211" s="59"/>
      <c r="NZ211" s="59"/>
      <c r="OA211" s="59"/>
      <c r="OB211" s="59"/>
      <c r="OC211" s="59"/>
      <c r="OD211" s="59"/>
      <c r="OE211" s="59"/>
      <c r="OF211" s="59"/>
      <c r="OG211" s="59"/>
      <c r="OH211" s="59"/>
      <c r="OI211" s="59"/>
      <c r="OJ211" s="59"/>
      <c r="OK211" s="59"/>
      <c r="OL211" s="59"/>
      <c r="OM211" s="59"/>
      <c r="ON211" s="59"/>
      <c r="OO211" s="59"/>
      <c r="OP211" s="59"/>
      <c r="OQ211" s="59"/>
      <c r="OR211" s="59"/>
      <c r="OS211" s="59"/>
      <c r="OT211" s="59"/>
      <c r="OU211" s="59"/>
      <c r="OV211" s="59"/>
      <c r="OW211" s="59"/>
      <c r="OX211" s="59"/>
      <c r="OY211" s="59"/>
      <c r="OZ211" s="59"/>
      <c r="PA211" s="59"/>
      <c r="PB211" s="59"/>
      <c r="PC211" s="59"/>
      <c r="PD211" s="59"/>
      <c r="PE211" s="59"/>
      <c r="PF211" s="59"/>
      <c r="PG211" s="59"/>
      <c r="PH211" s="59"/>
      <c r="PI211" s="59"/>
      <c r="PJ211" s="59"/>
      <c r="PK211" s="59"/>
      <c r="PL211" s="59"/>
      <c r="PM211" s="59"/>
      <c r="PN211" s="59"/>
      <c r="PO211" s="59"/>
      <c r="PP211" s="59"/>
      <c r="PQ211" s="59"/>
      <c r="PR211" s="59"/>
      <c r="PS211" s="59"/>
      <c r="PT211" s="59"/>
      <c r="PU211" s="59"/>
      <c r="PV211" s="59"/>
      <c r="PW211" s="59"/>
      <c r="PX211" s="59"/>
      <c r="PY211" s="59"/>
      <c r="PZ211" s="59"/>
      <c r="QA211" s="59"/>
      <c r="QB211" s="59"/>
      <c r="QC211" s="59"/>
      <c r="QD211" s="59"/>
      <c r="QE211" s="59"/>
      <c r="QF211" s="59"/>
      <c r="QG211" s="59"/>
      <c r="QH211" s="59"/>
      <c r="QI211" s="59"/>
      <c r="QJ211" s="59"/>
      <c r="QK211" s="59"/>
      <c r="QL211" s="59"/>
      <c r="QM211" s="59"/>
      <c r="QN211" s="59"/>
      <c r="QO211" s="59"/>
      <c r="QP211" s="59"/>
      <c r="QQ211" s="59"/>
      <c r="QR211" s="59"/>
      <c r="QS211" s="59"/>
      <c r="QT211" s="59"/>
      <c r="QU211" s="59"/>
      <c r="QV211" s="59"/>
      <c r="QW211" s="59"/>
      <c r="QX211" s="59"/>
      <c r="QY211" s="59"/>
      <c r="QZ211" s="59"/>
      <c r="RA211" s="59"/>
      <c r="RB211" s="107"/>
      <c r="RC211" s="107"/>
      <c r="RD211" s="59"/>
      <c r="RE211" s="59"/>
      <c r="RF211" s="59"/>
      <c r="RG211" s="59"/>
      <c r="RH211" s="59"/>
      <c r="RI211" s="59"/>
      <c r="RJ211" s="59"/>
      <c r="RK211" s="59"/>
      <c r="RL211" s="59"/>
      <c r="RM211" s="59"/>
      <c r="RN211" s="59"/>
      <c r="RO211" s="59"/>
      <c r="RP211" s="59"/>
      <c r="RQ211" s="59"/>
      <c r="RR211" s="59"/>
      <c r="RS211" s="59"/>
      <c r="RT211" s="59"/>
      <c r="RU211" s="59"/>
      <c r="RV211" s="59"/>
      <c r="RW211" s="59"/>
      <c r="RX211" s="59"/>
      <c r="RY211" s="59"/>
      <c r="RZ211" s="59"/>
      <c r="SA211" s="59"/>
      <c r="SB211" s="59"/>
      <c r="SC211" s="59"/>
      <c r="SD211" s="59"/>
      <c r="SE211" s="59"/>
      <c r="SF211" s="59"/>
      <c r="SG211" s="59"/>
      <c r="SH211" s="59"/>
      <c r="SI211" s="59"/>
      <c r="SJ211" s="59"/>
      <c r="SK211" s="59"/>
      <c r="SL211" s="59"/>
      <c r="SM211" s="59"/>
      <c r="SN211" s="59"/>
      <c r="SO211" s="59"/>
      <c r="SP211" s="59"/>
      <c r="SQ211" s="59"/>
      <c r="SR211" s="59"/>
      <c r="SS211" s="59"/>
      <c r="ST211" s="59"/>
      <c r="SU211" s="59"/>
      <c r="SV211" s="59"/>
      <c r="SW211" s="59"/>
      <c r="SX211" s="59"/>
      <c r="SY211" s="59"/>
      <c r="SZ211" s="59"/>
      <c r="TA211" s="59"/>
      <c r="TB211" s="59"/>
      <c r="TC211" s="59"/>
      <c r="TD211" s="59"/>
      <c r="TE211" s="59"/>
      <c r="TF211" s="59"/>
      <c r="TG211" s="59"/>
      <c r="TH211" s="59"/>
      <c r="TI211" s="59"/>
      <c r="TJ211" s="59"/>
      <c r="TK211" s="59"/>
      <c r="TL211" s="59"/>
      <c r="TM211" s="59"/>
      <c r="TN211" s="59"/>
      <c r="TO211" s="59"/>
      <c r="TP211" s="59"/>
      <c r="TQ211" s="59"/>
      <c r="TR211" s="59"/>
      <c r="TS211" s="59"/>
      <c r="TT211" s="59"/>
      <c r="TU211" s="59"/>
      <c r="TV211" s="59"/>
      <c r="TW211" s="59"/>
      <c r="TX211" s="59"/>
      <c r="TY211" s="59"/>
      <c r="TZ211" s="59"/>
      <c r="UA211" s="59"/>
      <c r="UB211" s="59"/>
      <c r="UC211" s="59"/>
      <c r="UD211" s="59"/>
      <c r="UE211" s="59"/>
      <c r="UF211" s="59"/>
      <c r="UG211" s="59"/>
      <c r="UH211" s="59"/>
      <c r="UI211" s="59"/>
      <c r="UJ211" s="59"/>
      <c r="UK211" s="59"/>
      <c r="UL211" s="59"/>
      <c r="UM211" s="86"/>
      <c r="UN211" s="86"/>
      <c r="UO211" s="86"/>
      <c r="UP211" s="86"/>
      <c r="UQ211" s="86"/>
      <c r="UR211" s="86"/>
      <c r="US211" s="86"/>
      <c r="UT211" s="86"/>
      <c r="UU211" s="86"/>
      <c r="UV211" s="86"/>
      <c r="UW211" s="86"/>
      <c r="UX211" s="86"/>
      <c r="UY211" s="86"/>
      <c r="UZ211" s="86"/>
      <c r="VA211" s="86"/>
      <c r="VB211" s="86"/>
      <c r="VC211" s="86"/>
      <c r="VD211" s="86"/>
      <c r="VE211" s="86"/>
      <c r="VF211" s="86"/>
      <c r="VG211" s="86"/>
      <c r="VH211" s="86"/>
      <c r="VI211" s="86"/>
      <c r="VJ211" s="86"/>
      <c r="VK211" s="86"/>
      <c r="VL211" s="86"/>
      <c r="VM211" s="86"/>
      <c r="VN211" s="86"/>
      <c r="VO211" s="86"/>
      <c r="VP211" s="86"/>
      <c r="VQ211" s="86"/>
      <c r="VR211" s="86"/>
      <c r="VS211" s="86"/>
      <c r="VT211" s="86"/>
      <c r="VU211" s="86"/>
      <c r="VV211" s="86"/>
      <c r="VW211" s="86"/>
      <c r="VX211" s="86"/>
      <c r="VY211" s="86"/>
      <c r="VZ211" s="86"/>
      <c r="WA211" s="86"/>
      <c r="WB211" s="86"/>
      <c r="WC211" s="86"/>
      <c r="WD211" s="86"/>
      <c r="WE211" s="86"/>
      <c r="WF211" s="86"/>
      <c r="WG211" s="8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row>
    <row r="212" spans="2:909" x14ac:dyDescent="0.25">
      <c r="B212" s="110"/>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93"/>
      <c r="AA212" s="93"/>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c r="HY212" s="59"/>
      <c r="HZ212" s="59"/>
      <c r="IA212" s="59"/>
      <c r="IB212" s="59"/>
      <c r="IC212" s="59"/>
      <c r="ID212" s="59"/>
      <c r="IE212" s="59"/>
      <c r="IF212" s="59"/>
      <c r="IG212" s="59"/>
      <c r="IH212" s="59"/>
      <c r="II212" s="59"/>
      <c r="IJ212" s="59"/>
      <c r="IK212" s="59"/>
      <c r="IL212" s="59"/>
      <c r="IM212" s="59"/>
      <c r="IN212" s="59"/>
      <c r="IO212" s="59"/>
      <c r="IP212" s="59"/>
      <c r="IQ212" s="59"/>
      <c r="IR212" s="59"/>
      <c r="IS212" s="59"/>
      <c r="IT212" s="59"/>
      <c r="IU212" s="59"/>
      <c r="IV212" s="59"/>
      <c r="IW212" s="59"/>
      <c r="IX212" s="59"/>
      <c r="IY212" s="59"/>
      <c r="IZ212" s="59"/>
      <c r="JA212" s="59"/>
      <c r="JB212" s="59"/>
      <c r="JC212" s="59"/>
      <c r="JD212" s="59"/>
      <c r="JE212" s="59"/>
      <c r="JF212" s="59"/>
      <c r="JG212" s="59"/>
      <c r="JH212" s="59"/>
      <c r="JI212" s="59"/>
      <c r="JJ212" s="59"/>
      <c r="JK212" s="59"/>
      <c r="JL212" s="59"/>
      <c r="JM212" s="59"/>
      <c r="JN212" s="59"/>
      <c r="JO212" s="59"/>
      <c r="JP212" s="59"/>
      <c r="JQ212" s="59"/>
      <c r="JR212" s="59"/>
      <c r="JS212" s="59"/>
      <c r="JT212" s="59"/>
      <c r="JU212" s="59"/>
      <c r="JV212" s="59"/>
      <c r="JW212" s="59"/>
      <c r="JX212" s="59"/>
      <c r="JY212" s="59"/>
      <c r="JZ212" s="59"/>
      <c r="KA212" s="59"/>
      <c r="KB212" s="59"/>
      <c r="KC212" s="59"/>
      <c r="KD212" s="59"/>
      <c r="KE212" s="59"/>
      <c r="KF212" s="59"/>
      <c r="KG212" s="59"/>
      <c r="KH212" s="59"/>
      <c r="KI212" s="59"/>
      <c r="KJ212" s="59"/>
      <c r="KK212" s="59"/>
      <c r="KL212" s="59"/>
      <c r="KM212" s="59"/>
      <c r="KN212" s="59"/>
      <c r="KO212" s="59"/>
      <c r="KP212" s="59"/>
      <c r="KQ212" s="59"/>
      <c r="KR212" s="59"/>
      <c r="KS212" s="59"/>
      <c r="KT212" s="59"/>
      <c r="KU212" s="59"/>
      <c r="KV212" s="59"/>
      <c r="KW212" s="59"/>
      <c r="KX212" s="59"/>
      <c r="KY212" s="59"/>
      <c r="KZ212" s="59"/>
      <c r="LA212" s="59"/>
      <c r="LB212" s="59"/>
      <c r="LC212" s="59"/>
      <c r="LD212" s="59"/>
      <c r="LE212" s="59"/>
      <c r="LF212" s="59"/>
      <c r="LG212" s="59"/>
      <c r="LH212" s="59"/>
      <c r="LI212" s="59"/>
      <c r="LJ212" s="59"/>
      <c r="LK212" s="59"/>
      <c r="LL212" s="59"/>
      <c r="LM212" s="59"/>
      <c r="LN212" s="59"/>
      <c r="LO212" s="59"/>
      <c r="LP212" s="59"/>
      <c r="LQ212" s="59"/>
      <c r="LR212" s="59"/>
      <c r="LS212" s="59"/>
      <c r="LT212" s="59"/>
      <c r="LU212" s="59"/>
      <c r="LV212" s="59"/>
      <c r="LW212" s="59"/>
      <c r="LX212" s="59"/>
      <c r="LY212" s="59"/>
      <c r="LZ212" s="59"/>
      <c r="MA212" s="59"/>
      <c r="MB212" s="59"/>
      <c r="MC212" s="59"/>
      <c r="MD212" s="59"/>
      <c r="ME212" s="59"/>
      <c r="MF212" s="59"/>
      <c r="MG212" s="59"/>
      <c r="MH212" s="59"/>
      <c r="MI212" s="59"/>
      <c r="MJ212" s="59"/>
      <c r="MK212" s="59"/>
      <c r="ML212" s="59"/>
      <c r="MM212" s="59"/>
      <c r="MN212" s="59"/>
      <c r="MO212" s="59"/>
      <c r="MP212" s="59"/>
      <c r="MQ212" s="59"/>
      <c r="MR212" s="59"/>
      <c r="MS212" s="59"/>
      <c r="MT212" s="59"/>
      <c r="MU212" s="59"/>
      <c r="MV212" s="59"/>
      <c r="MW212" s="59"/>
      <c r="MX212" s="59"/>
      <c r="MY212" s="59"/>
      <c r="MZ212" s="59"/>
      <c r="NA212" s="59"/>
      <c r="NB212" s="59"/>
      <c r="NC212" s="59"/>
      <c r="ND212" s="59"/>
      <c r="NE212" s="59"/>
      <c r="NF212" s="59"/>
      <c r="NG212" s="59"/>
      <c r="NH212" s="59"/>
      <c r="NI212" s="59"/>
      <c r="NJ212" s="59"/>
      <c r="NK212" s="59"/>
      <c r="NL212" s="59"/>
      <c r="NM212" s="59"/>
      <c r="NN212" s="59"/>
      <c r="NO212" s="59"/>
      <c r="NP212" s="59"/>
      <c r="NQ212" s="59"/>
      <c r="NR212" s="59"/>
      <c r="NS212" s="59"/>
      <c r="NT212" s="59"/>
      <c r="NU212" s="59"/>
      <c r="NV212" s="59"/>
      <c r="NW212" s="59"/>
      <c r="NX212" s="59"/>
      <c r="NY212" s="59"/>
      <c r="NZ212" s="59"/>
      <c r="OA212" s="59"/>
      <c r="OB212" s="59"/>
      <c r="OC212" s="59"/>
      <c r="OD212" s="59"/>
      <c r="OE212" s="59"/>
      <c r="OF212" s="59"/>
      <c r="OG212" s="59"/>
      <c r="OH212" s="59"/>
      <c r="OI212" s="59"/>
      <c r="OJ212" s="59"/>
      <c r="OK212" s="59"/>
      <c r="OL212" s="59"/>
      <c r="OM212" s="59"/>
      <c r="ON212" s="59"/>
      <c r="OO212" s="59"/>
      <c r="OP212" s="59"/>
      <c r="OQ212" s="59"/>
      <c r="OR212" s="59"/>
      <c r="OS212" s="59"/>
      <c r="OT212" s="59"/>
      <c r="OU212" s="59"/>
      <c r="OV212" s="59"/>
      <c r="OW212" s="59"/>
      <c r="OX212" s="59"/>
      <c r="OY212" s="59"/>
      <c r="OZ212" s="59"/>
      <c r="PA212" s="59"/>
      <c r="PB212" s="59"/>
      <c r="PC212" s="59"/>
      <c r="PD212" s="59"/>
      <c r="PE212" s="59"/>
      <c r="PF212" s="59"/>
      <c r="PG212" s="59"/>
      <c r="PH212" s="59"/>
      <c r="PI212" s="59"/>
      <c r="PJ212" s="59"/>
      <c r="PK212" s="59"/>
      <c r="PL212" s="59"/>
      <c r="PM212" s="59"/>
      <c r="PN212" s="59"/>
      <c r="PO212" s="59"/>
      <c r="PP212" s="59"/>
      <c r="PQ212" s="59"/>
      <c r="PR212" s="59"/>
      <c r="PS212" s="59"/>
      <c r="PT212" s="59"/>
      <c r="PU212" s="59"/>
      <c r="PV212" s="59"/>
      <c r="PW212" s="59"/>
      <c r="PX212" s="59"/>
      <c r="PY212" s="59"/>
      <c r="PZ212" s="59"/>
      <c r="QA212" s="59"/>
      <c r="QB212" s="59"/>
      <c r="QC212" s="59"/>
      <c r="QD212" s="59"/>
      <c r="QE212" s="59"/>
      <c r="QF212" s="59"/>
      <c r="QG212" s="59"/>
      <c r="QH212" s="59"/>
      <c r="QI212" s="59"/>
      <c r="QJ212" s="59"/>
      <c r="QK212" s="59"/>
      <c r="QL212" s="59"/>
      <c r="QM212" s="59"/>
      <c r="QN212" s="59"/>
      <c r="QO212" s="59"/>
      <c r="QP212" s="59"/>
      <c r="QQ212" s="59"/>
      <c r="QR212" s="59"/>
      <c r="QS212" s="59"/>
      <c r="QT212" s="59"/>
      <c r="QU212" s="59"/>
      <c r="QV212" s="59"/>
      <c r="QW212" s="59"/>
      <c r="QX212" s="59"/>
      <c r="QY212" s="59"/>
      <c r="QZ212" s="59"/>
      <c r="RA212" s="59"/>
      <c r="RB212" s="107"/>
      <c r="RC212" s="107"/>
      <c r="RD212" s="59"/>
      <c r="RE212" s="59"/>
      <c r="RF212" s="59"/>
      <c r="RG212" s="59"/>
      <c r="RH212" s="59"/>
      <c r="RI212" s="59"/>
      <c r="RJ212" s="59"/>
      <c r="RK212" s="59"/>
      <c r="RL212" s="59"/>
      <c r="RM212" s="59"/>
      <c r="RN212" s="59"/>
      <c r="RO212" s="59"/>
      <c r="RP212" s="59"/>
      <c r="RQ212" s="59"/>
      <c r="RR212" s="59"/>
      <c r="RS212" s="59"/>
      <c r="RT212" s="59"/>
      <c r="RU212" s="59"/>
      <c r="RV212" s="59"/>
      <c r="RW212" s="59"/>
      <c r="RX212" s="59"/>
      <c r="RY212" s="59"/>
      <c r="RZ212" s="59"/>
      <c r="SA212" s="59"/>
      <c r="SB212" s="59"/>
      <c r="SC212" s="59"/>
      <c r="SD212" s="59"/>
      <c r="SE212" s="59"/>
      <c r="SF212" s="59"/>
      <c r="SG212" s="59"/>
      <c r="SH212" s="59"/>
      <c r="SI212" s="59"/>
      <c r="SJ212" s="59"/>
      <c r="SK212" s="59"/>
      <c r="SL212" s="59"/>
      <c r="SM212" s="59"/>
      <c r="SN212" s="59"/>
      <c r="SO212" s="59"/>
      <c r="SP212" s="59"/>
      <c r="SQ212" s="59"/>
      <c r="SR212" s="59"/>
      <c r="SS212" s="59"/>
      <c r="ST212" s="59"/>
      <c r="SU212" s="59"/>
      <c r="SV212" s="59"/>
      <c r="SW212" s="59"/>
      <c r="SX212" s="59"/>
      <c r="SY212" s="59"/>
      <c r="SZ212" s="59"/>
      <c r="TA212" s="59"/>
      <c r="TB212" s="59"/>
      <c r="TC212" s="59"/>
      <c r="TD212" s="59"/>
      <c r="TE212" s="59"/>
      <c r="TF212" s="59"/>
      <c r="TG212" s="59"/>
      <c r="TH212" s="59"/>
      <c r="TI212" s="59"/>
      <c r="TJ212" s="59"/>
      <c r="TK212" s="59"/>
      <c r="TL212" s="59"/>
      <c r="TM212" s="59"/>
      <c r="TN212" s="59"/>
      <c r="TO212" s="59"/>
      <c r="TP212" s="59"/>
      <c r="TQ212" s="59"/>
      <c r="TR212" s="59"/>
      <c r="TS212" s="59"/>
      <c r="TT212" s="59"/>
      <c r="TU212" s="59"/>
      <c r="TV212" s="59"/>
      <c r="TW212" s="59"/>
      <c r="TX212" s="59"/>
      <c r="TY212" s="59"/>
      <c r="TZ212" s="59"/>
      <c r="UA212" s="59"/>
      <c r="UB212" s="59"/>
      <c r="UC212" s="59"/>
      <c r="UD212" s="59"/>
      <c r="UE212" s="59"/>
      <c r="UF212" s="59"/>
      <c r="UG212" s="59"/>
      <c r="UH212" s="59"/>
      <c r="UI212" s="59"/>
      <c r="UJ212" s="59"/>
      <c r="UK212" s="59"/>
      <c r="UL212" s="59"/>
      <c r="UM212" s="86"/>
      <c r="UN212" s="86"/>
      <c r="UO212" s="86"/>
      <c r="UP212" s="86"/>
      <c r="UQ212" s="86"/>
      <c r="UR212" s="86"/>
      <c r="US212" s="86"/>
      <c r="UT212" s="86"/>
      <c r="UU212" s="86"/>
      <c r="UV212" s="86"/>
      <c r="UW212" s="86"/>
      <c r="UX212" s="86"/>
      <c r="UY212" s="86"/>
      <c r="UZ212" s="86"/>
      <c r="VA212" s="86"/>
      <c r="VB212" s="86"/>
      <c r="VC212" s="86"/>
      <c r="VD212" s="86"/>
      <c r="VE212" s="86"/>
      <c r="VF212" s="86"/>
      <c r="VG212" s="86"/>
      <c r="VH212" s="86"/>
      <c r="VI212" s="86"/>
      <c r="VJ212" s="86"/>
      <c r="VK212" s="86"/>
      <c r="VL212" s="86"/>
      <c r="VM212" s="86"/>
      <c r="VN212" s="86"/>
      <c r="VO212" s="86"/>
      <c r="VP212" s="86"/>
      <c r="VQ212" s="86"/>
      <c r="VR212" s="86"/>
      <c r="VS212" s="86"/>
      <c r="VT212" s="86"/>
      <c r="VU212" s="86"/>
      <c r="VV212" s="86"/>
      <c r="VW212" s="86"/>
      <c r="VX212" s="86"/>
      <c r="VY212" s="86"/>
      <c r="VZ212" s="86"/>
      <c r="WA212" s="86"/>
      <c r="WB212" s="86"/>
      <c r="WC212" s="86"/>
      <c r="WD212" s="86"/>
      <c r="WE212" s="86"/>
      <c r="WF212" s="86"/>
      <c r="WG212" s="8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row>
    <row r="213" spans="2:909" x14ac:dyDescent="0.25">
      <c r="B213" s="110"/>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93"/>
      <c r="AA213" s="93"/>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c r="HY213" s="59"/>
      <c r="HZ213" s="59"/>
      <c r="IA213" s="59"/>
      <c r="IB213" s="59"/>
      <c r="IC213" s="59"/>
      <c r="ID213" s="59"/>
      <c r="IE213" s="59"/>
      <c r="IF213" s="59"/>
      <c r="IG213" s="59"/>
      <c r="IH213" s="59"/>
      <c r="II213" s="59"/>
      <c r="IJ213" s="59"/>
      <c r="IK213" s="59"/>
      <c r="IL213" s="59"/>
      <c r="IM213" s="59"/>
      <c r="IN213" s="59"/>
      <c r="IO213" s="59"/>
      <c r="IP213" s="59"/>
      <c r="IQ213" s="59"/>
      <c r="IR213" s="59"/>
      <c r="IS213" s="59"/>
      <c r="IT213" s="59"/>
      <c r="IU213" s="59"/>
      <c r="IV213" s="59"/>
      <c r="IW213" s="59"/>
      <c r="IX213" s="59"/>
      <c r="IY213" s="59"/>
      <c r="IZ213" s="59"/>
      <c r="JA213" s="59"/>
      <c r="JB213" s="59"/>
      <c r="JC213" s="59"/>
      <c r="JD213" s="59"/>
      <c r="JE213" s="59"/>
      <c r="JF213" s="59"/>
      <c r="JG213" s="59"/>
      <c r="JH213" s="59"/>
      <c r="JI213" s="59"/>
      <c r="JJ213" s="59"/>
      <c r="JK213" s="59"/>
      <c r="JL213" s="59"/>
      <c r="JM213" s="59"/>
      <c r="JN213" s="59"/>
      <c r="JO213" s="59"/>
      <c r="JP213" s="59"/>
      <c r="JQ213" s="59"/>
      <c r="JR213" s="59"/>
      <c r="JS213" s="59"/>
      <c r="JT213" s="59"/>
      <c r="JU213" s="59"/>
      <c r="JV213" s="59"/>
      <c r="JW213" s="59"/>
      <c r="JX213" s="59"/>
      <c r="JY213" s="59"/>
      <c r="JZ213" s="59"/>
      <c r="KA213" s="59"/>
      <c r="KB213" s="59"/>
      <c r="KC213" s="59"/>
      <c r="KD213" s="59"/>
      <c r="KE213" s="59"/>
      <c r="KF213" s="59"/>
      <c r="KG213" s="59"/>
      <c r="KH213" s="59"/>
      <c r="KI213" s="59"/>
      <c r="KJ213" s="59"/>
      <c r="KK213" s="59"/>
      <c r="KL213" s="59"/>
      <c r="KM213" s="59"/>
      <c r="KN213" s="59"/>
      <c r="KO213" s="59"/>
      <c r="KP213" s="59"/>
      <c r="KQ213" s="59"/>
      <c r="KR213" s="59"/>
      <c r="KS213" s="59"/>
      <c r="KT213" s="59"/>
      <c r="KU213" s="59"/>
      <c r="KV213" s="59"/>
      <c r="KW213" s="59"/>
      <c r="KX213" s="59"/>
      <c r="KY213" s="59"/>
      <c r="KZ213" s="59"/>
      <c r="LA213" s="59"/>
      <c r="LB213" s="59"/>
      <c r="LC213" s="59"/>
      <c r="LD213" s="59"/>
      <c r="LE213" s="59"/>
      <c r="LF213" s="59"/>
      <c r="LG213" s="59"/>
      <c r="LH213" s="59"/>
      <c r="LI213" s="59"/>
      <c r="LJ213" s="59"/>
      <c r="LK213" s="59"/>
      <c r="LL213" s="59"/>
      <c r="LM213" s="59"/>
      <c r="LN213" s="59"/>
      <c r="LO213" s="59"/>
      <c r="LP213" s="59"/>
      <c r="LQ213" s="59"/>
      <c r="LR213" s="59"/>
      <c r="LS213" s="59"/>
      <c r="LT213" s="59"/>
      <c r="LU213" s="59"/>
      <c r="LV213" s="59"/>
      <c r="LW213" s="59"/>
      <c r="LX213" s="59"/>
      <c r="LY213" s="59"/>
      <c r="LZ213" s="59"/>
      <c r="MA213" s="59"/>
      <c r="MB213" s="59"/>
      <c r="MC213" s="59"/>
      <c r="MD213" s="59"/>
      <c r="ME213" s="59"/>
      <c r="MF213" s="59"/>
      <c r="MG213" s="59"/>
      <c r="MH213" s="59"/>
      <c r="MI213" s="59"/>
      <c r="MJ213" s="59"/>
      <c r="MK213" s="59"/>
      <c r="ML213" s="59"/>
      <c r="MM213" s="59"/>
      <c r="MN213" s="59"/>
      <c r="MO213" s="59"/>
      <c r="MP213" s="59"/>
      <c r="MQ213" s="59"/>
      <c r="MR213" s="59"/>
      <c r="MS213" s="59"/>
      <c r="MT213" s="59"/>
      <c r="MU213" s="59"/>
      <c r="MV213" s="59"/>
      <c r="MW213" s="59"/>
      <c r="MX213" s="59"/>
      <c r="MY213" s="59"/>
      <c r="MZ213" s="59"/>
      <c r="NA213" s="59"/>
      <c r="NB213" s="59"/>
      <c r="NC213" s="59"/>
      <c r="ND213" s="59"/>
      <c r="NE213" s="59"/>
      <c r="NF213" s="59"/>
      <c r="NG213" s="59"/>
      <c r="NH213" s="59"/>
      <c r="NI213" s="59"/>
      <c r="NJ213" s="59"/>
      <c r="NK213" s="59"/>
      <c r="NL213" s="59"/>
      <c r="NM213" s="59"/>
      <c r="NN213" s="59"/>
      <c r="NO213" s="59"/>
      <c r="NP213" s="59"/>
      <c r="NQ213" s="59"/>
      <c r="NR213" s="59"/>
      <c r="NS213" s="59"/>
      <c r="NT213" s="59"/>
      <c r="NU213" s="59"/>
      <c r="NV213" s="59"/>
      <c r="NW213" s="59"/>
      <c r="NX213" s="59"/>
      <c r="NY213" s="59"/>
      <c r="NZ213" s="59"/>
      <c r="OA213" s="59"/>
      <c r="OB213" s="59"/>
      <c r="OC213" s="59"/>
      <c r="OD213" s="59"/>
      <c r="OE213" s="59"/>
      <c r="OF213" s="59"/>
      <c r="OG213" s="59"/>
      <c r="OH213" s="59"/>
      <c r="OI213" s="59"/>
      <c r="OJ213" s="59"/>
      <c r="OK213" s="59"/>
      <c r="OL213" s="59"/>
      <c r="OM213" s="59"/>
      <c r="ON213" s="59"/>
      <c r="OO213" s="59"/>
      <c r="OP213" s="59"/>
      <c r="OQ213" s="59"/>
      <c r="OR213" s="59"/>
      <c r="OS213" s="59"/>
      <c r="OT213" s="59"/>
      <c r="OU213" s="59"/>
      <c r="OV213" s="59"/>
      <c r="OW213" s="59"/>
      <c r="OX213" s="59"/>
      <c r="OY213" s="59"/>
      <c r="OZ213" s="59"/>
      <c r="PA213" s="59"/>
      <c r="PB213" s="59"/>
      <c r="PC213" s="59"/>
      <c r="PD213" s="59"/>
      <c r="PE213" s="59"/>
      <c r="PF213" s="59"/>
      <c r="PG213" s="59"/>
      <c r="PH213" s="59"/>
      <c r="PI213" s="59"/>
      <c r="PJ213" s="59"/>
      <c r="PK213" s="59"/>
      <c r="PL213" s="59"/>
      <c r="PM213" s="59"/>
      <c r="PN213" s="59"/>
      <c r="PO213" s="59"/>
      <c r="PP213" s="59"/>
      <c r="PQ213" s="59"/>
      <c r="PR213" s="59"/>
      <c r="PS213" s="59"/>
      <c r="PT213" s="59"/>
      <c r="PU213" s="59"/>
      <c r="PV213" s="59"/>
      <c r="PW213" s="59"/>
      <c r="PX213" s="59"/>
      <c r="PY213" s="59"/>
      <c r="PZ213" s="59"/>
      <c r="QA213" s="59"/>
      <c r="QB213" s="59"/>
      <c r="QC213" s="59"/>
      <c r="QD213" s="59"/>
      <c r="QE213" s="59"/>
      <c r="QF213" s="59"/>
      <c r="QG213" s="59"/>
      <c r="QH213" s="59"/>
      <c r="QI213" s="59"/>
      <c r="QJ213" s="59"/>
      <c r="QK213" s="59"/>
      <c r="QL213" s="59"/>
      <c r="QM213" s="59"/>
      <c r="QN213" s="59"/>
      <c r="QO213" s="59"/>
      <c r="QP213" s="59"/>
      <c r="QQ213" s="59"/>
      <c r="QR213" s="59"/>
      <c r="QS213" s="59"/>
      <c r="QT213" s="59"/>
      <c r="QU213" s="59"/>
      <c r="QV213" s="59"/>
      <c r="QW213" s="59"/>
      <c r="QX213" s="59"/>
      <c r="QY213" s="59"/>
      <c r="QZ213" s="59"/>
      <c r="RA213" s="59"/>
      <c r="RB213" s="107"/>
      <c r="RC213" s="107"/>
      <c r="RD213" s="59"/>
      <c r="RE213" s="59"/>
      <c r="RF213" s="59"/>
      <c r="RG213" s="59"/>
      <c r="RH213" s="59"/>
      <c r="RI213" s="59"/>
      <c r="RJ213" s="59"/>
      <c r="RK213" s="59"/>
      <c r="RL213" s="59"/>
      <c r="RM213" s="59"/>
      <c r="RN213" s="59"/>
      <c r="RO213" s="59"/>
      <c r="RP213" s="59"/>
      <c r="RQ213" s="59"/>
      <c r="RR213" s="59"/>
      <c r="RS213" s="59"/>
      <c r="RT213" s="59"/>
      <c r="RU213" s="59"/>
      <c r="RV213" s="59"/>
      <c r="RW213" s="59"/>
      <c r="RX213" s="59"/>
      <c r="RY213" s="59"/>
      <c r="RZ213" s="59"/>
      <c r="SA213" s="59"/>
      <c r="SB213" s="59"/>
      <c r="SC213" s="59"/>
      <c r="SD213" s="59"/>
      <c r="SE213" s="59"/>
      <c r="SF213" s="59"/>
      <c r="SG213" s="59"/>
      <c r="SH213" s="59"/>
      <c r="SI213" s="59"/>
      <c r="SJ213" s="59"/>
      <c r="SK213" s="59"/>
      <c r="SL213" s="59"/>
      <c r="SM213" s="59"/>
      <c r="SN213" s="59"/>
      <c r="SO213" s="59"/>
      <c r="SP213" s="59"/>
      <c r="SQ213" s="59"/>
      <c r="SR213" s="59"/>
      <c r="SS213" s="59"/>
      <c r="ST213" s="59"/>
      <c r="SU213" s="59"/>
      <c r="SV213" s="59"/>
      <c r="SW213" s="59"/>
      <c r="SX213" s="59"/>
      <c r="SY213" s="59"/>
      <c r="SZ213" s="59"/>
      <c r="TA213" s="59"/>
      <c r="TB213" s="59"/>
      <c r="TC213" s="59"/>
      <c r="TD213" s="59"/>
      <c r="TE213" s="59"/>
      <c r="TF213" s="59"/>
      <c r="TG213" s="59"/>
      <c r="TH213" s="59"/>
      <c r="TI213" s="59"/>
      <c r="TJ213" s="59"/>
      <c r="TK213" s="59"/>
      <c r="TL213" s="59"/>
      <c r="TM213" s="59"/>
      <c r="TN213" s="59"/>
      <c r="TO213" s="59"/>
      <c r="TP213" s="59"/>
      <c r="TQ213" s="59"/>
      <c r="TR213" s="59"/>
      <c r="TS213" s="59"/>
      <c r="TT213" s="59"/>
      <c r="TU213" s="59"/>
      <c r="TV213" s="59"/>
      <c r="TW213" s="59"/>
      <c r="TX213" s="59"/>
      <c r="TY213" s="59"/>
      <c r="TZ213" s="59"/>
      <c r="UA213" s="59"/>
      <c r="UB213" s="59"/>
      <c r="UC213" s="59"/>
      <c r="UD213" s="59"/>
      <c r="UE213" s="59"/>
      <c r="UF213" s="59"/>
      <c r="UG213" s="59"/>
      <c r="UH213" s="59"/>
      <c r="UI213" s="59"/>
      <c r="UJ213" s="59"/>
      <c r="UK213" s="59"/>
      <c r="UL213" s="59"/>
      <c r="UM213" s="86"/>
      <c r="UN213" s="86"/>
      <c r="UO213" s="86"/>
      <c r="UP213" s="86"/>
      <c r="UQ213" s="86"/>
      <c r="UR213" s="86"/>
      <c r="US213" s="86"/>
      <c r="UT213" s="86"/>
      <c r="UU213" s="86"/>
      <c r="UV213" s="86"/>
      <c r="UW213" s="86"/>
      <c r="UX213" s="86"/>
      <c r="UY213" s="86"/>
      <c r="UZ213" s="86"/>
      <c r="VA213" s="86"/>
      <c r="VB213" s="86"/>
      <c r="VC213" s="86"/>
      <c r="VD213" s="86"/>
      <c r="VE213" s="86"/>
      <c r="VF213" s="86"/>
      <c r="VG213" s="86"/>
      <c r="VH213" s="86"/>
      <c r="VI213" s="86"/>
      <c r="VJ213" s="86"/>
      <c r="VK213" s="86"/>
      <c r="VL213" s="86"/>
      <c r="VM213" s="86"/>
      <c r="VN213" s="86"/>
      <c r="VO213" s="86"/>
      <c r="VP213" s="86"/>
      <c r="VQ213" s="86"/>
      <c r="VR213" s="86"/>
      <c r="VS213" s="86"/>
      <c r="VT213" s="86"/>
      <c r="VU213" s="86"/>
      <c r="VV213" s="86"/>
      <c r="VW213" s="86"/>
      <c r="VX213" s="86"/>
      <c r="VY213" s="86"/>
      <c r="VZ213" s="86"/>
      <c r="WA213" s="86"/>
      <c r="WB213" s="86"/>
      <c r="WC213" s="86"/>
      <c r="WD213" s="86"/>
      <c r="WE213" s="86"/>
      <c r="WF213" s="86"/>
      <c r="WG213" s="8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row>
    <row r="214" spans="2:909" x14ac:dyDescent="0.25">
      <c r="B214" s="110"/>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93"/>
      <c r="AA214" s="93"/>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c r="HY214" s="59"/>
      <c r="HZ214" s="59"/>
      <c r="IA214" s="59"/>
      <c r="IB214" s="59"/>
      <c r="IC214" s="59"/>
      <c r="ID214" s="59"/>
      <c r="IE214" s="59"/>
      <c r="IF214" s="59"/>
      <c r="IG214" s="59"/>
      <c r="IH214" s="59"/>
      <c r="II214" s="59"/>
      <c r="IJ214" s="59"/>
      <c r="IK214" s="59"/>
      <c r="IL214" s="59"/>
      <c r="IM214" s="59"/>
      <c r="IN214" s="59"/>
      <c r="IO214" s="59"/>
      <c r="IP214" s="59"/>
      <c r="IQ214" s="59"/>
      <c r="IR214" s="59"/>
      <c r="IS214" s="59"/>
      <c r="IT214" s="59"/>
      <c r="IU214" s="59"/>
      <c r="IV214" s="59"/>
      <c r="IW214" s="59"/>
      <c r="IX214" s="59"/>
      <c r="IY214" s="59"/>
      <c r="IZ214" s="59"/>
      <c r="JA214" s="59"/>
      <c r="JB214" s="59"/>
      <c r="JC214" s="59"/>
      <c r="JD214" s="59"/>
      <c r="JE214" s="59"/>
      <c r="JF214" s="59"/>
      <c r="JG214" s="59"/>
      <c r="JH214" s="59"/>
      <c r="JI214" s="59"/>
      <c r="JJ214" s="59"/>
      <c r="JK214" s="59"/>
      <c r="JL214" s="59"/>
      <c r="JM214" s="59"/>
      <c r="JN214" s="59"/>
      <c r="JO214" s="59"/>
      <c r="JP214" s="59"/>
      <c r="JQ214" s="59"/>
      <c r="JR214" s="59"/>
      <c r="JS214" s="59"/>
      <c r="JT214" s="59"/>
      <c r="JU214" s="59"/>
      <c r="JV214" s="59"/>
      <c r="JW214" s="59"/>
      <c r="JX214" s="59"/>
      <c r="JY214" s="59"/>
      <c r="JZ214" s="59"/>
      <c r="KA214" s="59"/>
      <c r="KB214" s="59"/>
      <c r="KC214" s="59"/>
      <c r="KD214" s="59"/>
      <c r="KE214" s="59"/>
      <c r="KF214" s="59"/>
      <c r="KG214" s="59"/>
      <c r="KH214" s="59"/>
      <c r="KI214" s="59"/>
      <c r="KJ214" s="59"/>
      <c r="KK214" s="59"/>
      <c r="KL214" s="59"/>
      <c r="KM214" s="59"/>
      <c r="KN214" s="59"/>
      <c r="KO214" s="59"/>
      <c r="KP214" s="59"/>
      <c r="KQ214" s="59"/>
      <c r="KR214" s="59"/>
      <c r="KS214" s="59"/>
      <c r="KT214" s="59"/>
      <c r="KU214" s="59"/>
      <c r="KV214" s="59"/>
      <c r="KW214" s="59"/>
      <c r="KX214" s="59"/>
      <c r="KY214" s="59"/>
      <c r="KZ214" s="59"/>
      <c r="LA214" s="59"/>
      <c r="LB214" s="59"/>
      <c r="LC214" s="59"/>
      <c r="LD214" s="59"/>
      <c r="LE214" s="59"/>
      <c r="LF214" s="59"/>
      <c r="LG214" s="59"/>
      <c r="LH214" s="59"/>
      <c r="LI214" s="59"/>
      <c r="LJ214" s="59"/>
      <c r="LK214" s="59"/>
      <c r="LL214" s="59"/>
      <c r="LM214" s="59"/>
      <c r="LN214" s="59"/>
      <c r="LO214" s="59"/>
      <c r="LP214" s="59"/>
      <c r="LQ214" s="59"/>
      <c r="LR214" s="59"/>
      <c r="LS214" s="59"/>
      <c r="LT214" s="59"/>
      <c r="LU214" s="59"/>
      <c r="LV214" s="59"/>
      <c r="LW214" s="59"/>
      <c r="LX214" s="59"/>
      <c r="LY214" s="59"/>
      <c r="LZ214" s="59"/>
      <c r="MA214" s="59"/>
      <c r="MB214" s="59"/>
      <c r="MC214" s="59"/>
      <c r="MD214" s="59"/>
      <c r="ME214" s="59"/>
      <c r="MF214" s="59"/>
      <c r="MG214" s="59"/>
      <c r="MH214" s="59"/>
      <c r="MI214" s="59"/>
      <c r="MJ214" s="59"/>
      <c r="MK214" s="59"/>
      <c r="ML214" s="59"/>
      <c r="MM214" s="59"/>
      <c r="MN214" s="59"/>
      <c r="MO214" s="59"/>
      <c r="MP214" s="59"/>
      <c r="MQ214" s="59"/>
      <c r="MR214" s="59"/>
      <c r="MS214" s="59"/>
      <c r="MT214" s="59"/>
      <c r="MU214" s="59"/>
      <c r="MV214" s="59"/>
      <c r="MW214" s="59"/>
      <c r="MX214" s="59"/>
      <c r="MY214" s="59"/>
      <c r="MZ214" s="59"/>
      <c r="NA214" s="59"/>
      <c r="NB214" s="59"/>
      <c r="NC214" s="59"/>
      <c r="ND214" s="59"/>
      <c r="NE214" s="59"/>
      <c r="NF214" s="59"/>
      <c r="NG214" s="59"/>
      <c r="NH214" s="59"/>
      <c r="NI214" s="59"/>
      <c r="NJ214" s="59"/>
      <c r="NK214" s="59"/>
      <c r="NL214" s="59"/>
      <c r="NM214" s="59"/>
      <c r="NN214" s="59"/>
      <c r="NO214" s="59"/>
      <c r="NP214" s="59"/>
      <c r="NQ214" s="59"/>
      <c r="NR214" s="59"/>
      <c r="NS214" s="59"/>
      <c r="NT214" s="59"/>
      <c r="NU214" s="59"/>
      <c r="NV214" s="59"/>
      <c r="NW214" s="59"/>
      <c r="NX214" s="59"/>
      <c r="NY214" s="59"/>
      <c r="NZ214" s="59"/>
      <c r="OA214" s="59"/>
      <c r="OB214" s="59"/>
      <c r="OC214" s="59"/>
      <c r="OD214" s="59"/>
      <c r="OE214" s="59"/>
      <c r="OF214" s="59"/>
      <c r="OG214" s="59"/>
      <c r="OH214" s="59"/>
      <c r="OI214" s="59"/>
      <c r="OJ214" s="59"/>
      <c r="OK214" s="59"/>
      <c r="OL214" s="59"/>
      <c r="OM214" s="59"/>
      <c r="ON214" s="59"/>
      <c r="OO214" s="59"/>
      <c r="OP214" s="59"/>
      <c r="OQ214" s="59"/>
      <c r="OR214" s="59"/>
      <c r="OS214" s="59"/>
      <c r="OT214" s="59"/>
      <c r="OU214" s="59"/>
      <c r="OV214" s="59"/>
      <c r="OW214" s="59"/>
      <c r="OX214" s="59"/>
      <c r="OY214" s="59"/>
      <c r="OZ214" s="59"/>
      <c r="PA214" s="59"/>
      <c r="PB214" s="59"/>
      <c r="PC214" s="59"/>
      <c r="PD214" s="59"/>
      <c r="PE214" s="59"/>
      <c r="PF214" s="59"/>
      <c r="PG214" s="59"/>
      <c r="PH214" s="59"/>
      <c r="PI214" s="59"/>
      <c r="PJ214" s="59"/>
      <c r="PK214" s="59"/>
      <c r="PL214" s="59"/>
      <c r="PM214" s="59"/>
      <c r="PN214" s="59"/>
      <c r="PO214" s="59"/>
      <c r="PP214" s="59"/>
      <c r="PQ214" s="59"/>
      <c r="PR214" s="59"/>
      <c r="PS214" s="59"/>
      <c r="PT214" s="59"/>
      <c r="PU214" s="59"/>
      <c r="PV214" s="59"/>
      <c r="PW214" s="59"/>
      <c r="PX214" s="59"/>
      <c r="PY214" s="59"/>
      <c r="PZ214" s="59"/>
      <c r="QA214" s="59"/>
      <c r="QB214" s="59"/>
      <c r="QC214" s="59"/>
      <c r="QD214" s="59"/>
      <c r="QE214" s="59"/>
      <c r="QF214" s="59"/>
      <c r="QG214" s="59"/>
      <c r="QH214" s="59"/>
      <c r="QI214" s="59"/>
      <c r="QJ214" s="59"/>
      <c r="QK214" s="59"/>
      <c r="QL214" s="59"/>
      <c r="QM214" s="59"/>
      <c r="QN214" s="59"/>
      <c r="QO214" s="59"/>
      <c r="QP214" s="59"/>
      <c r="QQ214" s="59"/>
      <c r="QR214" s="59"/>
      <c r="QS214" s="59"/>
      <c r="QT214" s="59"/>
      <c r="QU214" s="59"/>
      <c r="QV214" s="59"/>
      <c r="QW214" s="59"/>
      <c r="QX214" s="59"/>
      <c r="QY214" s="59"/>
      <c r="QZ214" s="59"/>
      <c r="RA214" s="59"/>
      <c r="RB214" s="107"/>
      <c r="RC214" s="107"/>
      <c r="RD214" s="59"/>
      <c r="RE214" s="59"/>
      <c r="RF214" s="59"/>
      <c r="RG214" s="59"/>
      <c r="RH214" s="59"/>
      <c r="RI214" s="59"/>
      <c r="RJ214" s="59"/>
      <c r="RK214" s="59"/>
      <c r="RL214" s="59"/>
      <c r="RM214" s="59"/>
      <c r="RN214" s="59"/>
      <c r="RO214" s="59"/>
      <c r="RP214" s="59"/>
      <c r="RQ214" s="59"/>
      <c r="RR214" s="59"/>
      <c r="RS214" s="59"/>
      <c r="RT214" s="59"/>
      <c r="RU214" s="59"/>
      <c r="RV214" s="59"/>
      <c r="RW214" s="59"/>
      <c r="RX214" s="59"/>
      <c r="RY214" s="59"/>
      <c r="RZ214" s="59"/>
      <c r="SA214" s="59"/>
      <c r="SB214" s="59"/>
      <c r="SC214" s="59"/>
      <c r="SD214" s="59"/>
      <c r="SE214" s="59"/>
      <c r="SF214" s="59"/>
      <c r="SG214" s="59"/>
      <c r="SH214" s="59"/>
      <c r="SI214" s="59"/>
      <c r="SJ214" s="59"/>
      <c r="SK214" s="59"/>
      <c r="SL214" s="59"/>
      <c r="SM214" s="59"/>
      <c r="SN214" s="59"/>
      <c r="SO214" s="59"/>
      <c r="SP214" s="59"/>
      <c r="SQ214" s="59"/>
      <c r="SR214" s="59"/>
      <c r="SS214" s="59"/>
      <c r="ST214" s="59"/>
      <c r="SU214" s="59"/>
      <c r="SV214" s="59"/>
      <c r="SW214" s="59"/>
      <c r="SX214" s="59"/>
      <c r="SY214" s="59"/>
      <c r="SZ214" s="59"/>
      <c r="TA214" s="59"/>
      <c r="TB214" s="59"/>
      <c r="TC214" s="59"/>
      <c r="TD214" s="59"/>
      <c r="TE214" s="59"/>
      <c r="TF214" s="59"/>
      <c r="TG214" s="59"/>
      <c r="TH214" s="59"/>
      <c r="TI214" s="59"/>
      <c r="TJ214" s="59"/>
      <c r="TK214" s="59"/>
      <c r="TL214" s="59"/>
      <c r="TM214" s="59"/>
      <c r="TN214" s="59"/>
      <c r="TO214" s="59"/>
      <c r="TP214" s="59"/>
      <c r="TQ214" s="59"/>
      <c r="TR214" s="59"/>
      <c r="TS214" s="59"/>
      <c r="TT214" s="59"/>
      <c r="TU214" s="59"/>
      <c r="TV214" s="59"/>
      <c r="TW214" s="59"/>
      <c r="TX214" s="59"/>
      <c r="TY214" s="59"/>
      <c r="TZ214" s="59"/>
      <c r="UA214" s="59"/>
      <c r="UB214" s="59"/>
      <c r="UC214" s="59"/>
      <c r="UD214" s="59"/>
      <c r="UE214" s="59"/>
      <c r="UF214" s="59"/>
      <c r="UG214" s="59"/>
      <c r="UH214" s="59"/>
      <c r="UI214" s="59"/>
      <c r="UJ214" s="59"/>
      <c r="UK214" s="59"/>
      <c r="UL214" s="59"/>
      <c r="UM214" s="86"/>
      <c r="UN214" s="86"/>
      <c r="UO214" s="86"/>
      <c r="UP214" s="86"/>
      <c r="UQ214" s="86"/>
      <c r="UR214" s="86"/>
      <c r="US214" s="86"/>
      <c r="UT214" s="86"/>
      <c r="UU214" s="86"/>
      <c r="UV214" s="86"/>
      <c r="UW214" s="86"/>
      <c r="UX214" s="86"/>
      <c r="UY214" s="86"/>
      <c r="UZ214" s="86"/>
      <c r="VA214" s="86"/>
      <c r="VB214" s="86"/>
      <c r="VC214" s="86"/>
      <c r="VD214" s="86"/>
      <c r="VE214" s="86"/>
      <c r="VF214" s="86"/>
      <c r="VG214" s="86"/>
      <c r="VH214" s="86"/>
      <c r="VI214" s="86"/>
      <c r="VJ214" s="86"/>
      <c r="VK214" s="86"/>
      <c r="VL214" s="86"/>
      <c r="VM214" s="86"/>
      <c r="VN214" s="86"/>
      <c r="VO214" s="86"/>
      <c r="VP214" s="86"/>
      <c r="VQ214" s="86"/>
      <c r="VR214" s="86"/>
      <c r="VS214" s="86"/>
      <c r="VT214" s="86"/>
      <c r="VU214" s="86"/>
      <c r="VV214" s="86"/>
      <c r="VW214" s="86"/>
      <c r="VX214" s="86"/>
      <c r="VY214" s="86"/>
      <c r="VZ214" s="86"/>
      <c r="WA214" s="86"/>
      <c r="WB214" s="86"/>
      <c r="WC214" s="86"/>
      <c r="WD214" s="86"/>
      <c r="WE214" s="86"/>
      <c r="WF214" s="86"/>
      <c r="WG214" s="8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row>
    <row r="215" spans="2:909" x14ac:dyDescent="0.25">
      <c r="B215" s="110"/>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93"/>
      <c r="AA215" s="93"/>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c r="IU215" s="59"/>
      <c r="IV215" s="59"/>
      <c r="IW215" s="59"/>
      <c r="IX215" s="59"/>
      <c r="IY215" s="59"/>
      <c r="IZ215" s="59"/>
      <c r="JA215" s="59"/>
      <c r="JB215" s="59"/>
      <c r="JC215" s="59"/>
      <c r="JD215" s="59"/>
      <c r="JE215" s="59"/>
      <c r="JF215" s="59"/>
      <c r="JG215" s="59"/>
      <c r="JH215" s="59"/>
      <c r="JI215" s="59"/>
      <c r="JJ215" s="59"/>
      <c r="JK215" s="59"/>
      <c r="JL215" s="59"/>
      <c r="JM215" s="59"/>
      <c r="JN215" s="59"/>
      <c r="JO215" s="59"/>
      <c r="JP215" s="59"/>
      <c r="JQ215" s="59"/>
      <c r="JR215" s="59"/>
      <c r="JS215" s="59"/>
      <c r="JT215" s="59"/>
      <c r="JU215" s="59"/>
      <c r="JV215" s="59"/>
      <c r="JW215" s="59"/>
      <c r="JX215" s="59"/>
      <c r="JY215" s="59"/>
      <c r="JZ215" s="59"/>
      <c r="KA215" s="59"/>
      <c r="KB215" s="59"/>
      <c r="KC215" s="59"/>
      <c r="KD215" s="59"/>
      <c r="KE215" s="59"/>
      <c r="KF215" s="59"/>
      <c r="KG215" s="59"/>
      <c r="KH215" s="59"/>
      <c r="KI215" s="59"/>
      <c r="KJ215" s="59"/>
      <c r="KK215" s="59"/>
      <c r="KL215" s="59"/>
      <c r="KM215" s="59"/>
      <c r="KN215" s="59"/>
      <c r="KO215" s="59"/>
      <c r="KP215" s="59"/>
      <c r="KQ215" s="59"/>
      <c r="KR215" s="59"/>
      <c r="KS215" s="59"/>
      <c r="KT215" s="59"/>
      <c r="KU215" s="59"/>
      <c r="KV215" s="59"/>
      <c r="KW215" s="59"/>
      <c r="KX215" s="59"/>
      <c r="KY215" s="59"/>
      <c r="KZ215" s="59"/>
      <c r="LA215" s="59"/>
      <c r="LB215" s="59"/>
      <c r="LC215" s="59"/>
      <c r="LD215" s="59"/>
      <c r="LE215" s="59"/>
      <c r="LF215" s="59"/>
      <c r="LG215" s="59"/>
      <c r="LH215" s="59"/>
      <c r="LI215" s="59"/>
      <c r="LJ215" s="59"/>
      <c r="LK215" s="59"/>
      <c r="LL215" s="59"/>
      <c r="LM215" s="59"/>
      <c r="LN215" s="59"/>
      <c r="LO215" s="59"/>
      <c r="LP215" s="59"/>
      <c r="LQ215" s="59"/>
      <c r="LR215" s="59"/>
      <c r="LS215" s="59"/>
      <c r="LT215" s="59"/>
      <c r="LU215" s="59"/>
      <c r="LV215" s="59"/>
      <c r="LW215" s="59"/>
      <c r="LX215" s="59"/>
      <c r="LY215" s="59"/>
      <c r="LZ215" s="59"/>
      <c r="MA215" s="59"/>
      <c r="MB215" s="59"/>
      <c r="MC215" s="59"/>
      <c r="MD215" s="59"/>
      <c r="ME215" s="59"/>
      <c r="MF215" s="59"/>
      <c r="MG215" s="59"/>
      <c r="MH215" s="59"/>
      <c r="MI215" s="59"/>
      <c r="MJ215" s="59"/>
      <c r="MK215" s="59"/>
      <c r="ML215" s="59"/>
      <c r="MM215" s="59"/>
      <c r="MN215" s="59"/>
      <c r="MO215" s="59"/>
      <c r="MP215" s="59"/>
      <c r="MQ215" s="59"/>
      <c r="MR215" s="59"/>
      <c r="MS215" s="59"/>
      <c r="MT215" s="59"/>
      <c r="MU215" s="59"/>
      <c r="MV215" s="59"/>
      <c r="MW215" s="59"/>
      <c r="MX215" s="59"/>
      <c r="MY215" s="59"/>
      <c r="MZ215" s="59"/>
      <c r="NA215" s="59"/>
      <c r="NB215" s="59"/>
      <c r="NC215" s="59"/>
      <c r="ND215" s="59"/>
      <c r="NE215" s="59"/>
      <c r="NF215" s="59"/>
      <c r="NG215" s="59"/>
      <c r="NH215" s="59"/>
      <c r="NI215" s="59"/>
      <c r="NJ215" s="59"/>
      <c r="NK215" s="59"/>
      <c r="NL215" s="59"/>
      <c r="NM215" s="59"/>
      <c r="NN215" s="59"/>
      <c r="NO215" s="59"/>
      <c r="NP215" s="59"/>
      <c r="NQ215" s="59"/>
      <c r="NR215" s="59"/>
      <c r="NS215" s="59"/>
      <c r="NT215" s="59"/>
      <c r="NU215" s="59"/>
      <c r="NV215" s="59"/>
      <c r="NW215" s="59"/>
      <c r="NX215" s="59"/>
      <c r="NY215" s="59"/>
      <c r="NZ215" s="59"/>
      <c r="OA215" s="59"/>
      <c r="OB215" s="59"/>
      <c r="OC215" s="59"/>
      <c r="OD215" s="59"/>
      <c r="OE215" s="59"/>
      <c r="OF215" s="59"/>
      <c r="OG215" s="59"/>
      <c r="OH215" s="59"/>
      <c r="OI215" s="59"/>
      <c r="OJ215" s="59"/>
      <c r="OK215" s="59"/>
      <c r="OL215" s="59"/>
      <c r="OM215" s="59"/>
      <c r="ON215" s="59"/>
      <c r="OO215" s="59"/>
      <c r="OP215" s="59"/>
      <c r="OQ215" s="59"/>
      <c r="OR215" s="59"/>
      <c r="OS215" s="59"/>
      <c r="OT215" s="59"/>
      <c r="OU215" s="59"/>
      <c r="OV215" s="59"/>
      <c r="OW215" s="59"/>
      <c r="OX215" s="59"/>
      <c r="OY215" s="59"/>
      <c r="OZ215" s="59"/>
      <c r="PA215" s="59"/>
      <c r="PB215" s="59"/>
      <c r="PC215" s="59"/>
      <c r="PD215" s="59"/>
      <c r="PE215" s="59"/>
      <c r="PF215" s="59"/>
      <c r="PG215" s="59"/>
      <c r="PH215" s="59"/>
      <c r="PI215" s="59"/>
      <c r="PJ215" s="59"/>
      <c r="PK215" s="59"/>
      <c r="PL215" s="59"/>
      <c r="PM215" s="59"/>
      <c r="PN215" s="59"/>
      <c r="PO215" s="59"/>
      <c r="PP215" s="59"/>
      <c r="PQ215" s="59"/>
      <c r="PR215" s="59"/>
      <c r="PS215" s="59"/>
      <c r="PT215" s="59"/>
      <c r="PU215" s="59"/>
      <c r="PV215" s="59"/>
      <c r="PW215" s="59"/>
      <c r="PX215" s="59"/>
      <c r="PY215" s="59"/>
      <c r="PZ215" s="59"/>
      <c r="QA215" s="59"/>
      <c r="QB215" s="59"/>
      <c r="QC215" s="59"/>
      <c r="QD215" s="59"/>
      <c r="QE215" s="59"/>
      <c r="QF215" s="59"/>
      <c r="QG215" s="59"/>
      <c r="QH215" s="59"/>
      <c r="QI215" s="59"/>
      <c r="QJ215" s="59"/>
      <c r="QK215" s="59"/>
      <c r="QL215" s="59"/>
      <c r="QM215" s="59"/>
      <c r="QN215" s="59"/>
      <c r="QO215" s="59"/>
      <c r="QP215" s="59"/>
      <c r="QQ215" s="59"/>
      <c r="QR215" s="59"/>
      <c r="QS215" s="59"/>
      <c r="QT215" s="59"/>
      <c r="QU215" s="59"/>
      <c r="QV215" s="59"/>
      <c r="QW215" s="59"/>
      <c r="QX215" s="59"/>
      <c r="QY215" s="59"/>
      <c r="QZ215" s="59"/>
      <c r="RA215" s="59"/>
      <c r="RB215" s="107"/>
      <c r="RC215" s="107"/>
      <c r="RD215" s="59"/>
      <c r="RE215" s="59"/>
      <c r="RF215" s="59"/>
      <c r="RG215" s="59"/>
      <c r="RH215" s="59"/>
      <c r="RI215" s="59"/>
      <c r="RJ215" s="59"/>
      <c r="RK215" s="59"/>
      <c r="RL215" s="59"/>
      <c r="RM215" s="59"/>
      <c r="RN215" s="59"/>
      <c r="RO215" s="59"/>
      <c r="RP215" s="59"/>
      <c r="RQ215" s="59"/>
      <c r="RR215" s="59"/>
      <c r="RS215" s="59"/>
      <c r="RT215" s="59"/>
      <c r="RU215" s="59"/>
      <c r="RV215" s="59"/>
      <c r="RW215" s="59"/>
      <c r="RX215" s="59"/>
      <c r="RY215" s="59"/>
      <c r="RZ215" s="59"/>
      <c r="SA215" s="59"/>
      <c r="SB215" s="59"/>
      <c r="SC215" s="59"/>
      <c r="SD215" s="59"/>
      <c r="SE215" s="59"/>
      <c r="SF215" s="59"/>
      <c r="SG215" s="59"/>
      <c r="SH215" s="59"/>
      <c r="SI215" s="59"/>
      <c r="SJ215" s="59"/>
      <c r="SK215" s="59"/>
      <c r="SL215" s="59"/>
      <c r="SM215" s="59"/>
      <c r="SN215" s="59"/>
      <c r="SO215" s="59"/>
      <c r="SP215" s="59"/>
      <c r="SQ215" s="59"/>
      <c r="SR215" s="59"/>
      <c r="SS215" s="59"/>
      <c r="ST215" s="59"/>
      <c r="SU215" s="59"/>
      <c r="SV215" s="59"/>
      <c r="SW215" s="59"/>
      <c r="SX215" s="59"/>
      <c r="SY215" s="59"/>
      <c r="SZ215" s="59"/>
      <c r="TA215" s="59"/>
      <c r="TB215" s="59"/>
      <c r="TC215" s="59"/>
      <c r="TD215" s="59"/>
      <c r="TE215" s="59"/>
      <c r="TF215" s="59"/>
      <c r="TG215" s="59"/>
      <c r="TH215" s="59"/>
      <c r="TI215" s="59"/>
      <c r="TJ215" s="59"/>
      <c r="TK215" s="59"/>
      <c r="TL215" s="59"/>
      <c r="TM215" s="59"/>
      <c r="TN215" s="59"/>
      <c r="TO215" s="59"/>
      <c r="TP215" s="59"/>
      <c r="TQ215" s="59"/>
      <c r="TR215" s="59"/>
      <c r="TS215" s="59"/>
      <c r="TT215" s="59"/>
      <c r="TU215" s="59"/>
      <c r="TV215" s="59"/>
      <c r="TW215" s="59"/>
      <c r="TX215" s="59"/>
      <c r="TY215" s="59"/>
      <c r="TZ215" s="59"/>
      <c r="UA215" s="59"/>
      <c r="UB215" s="59"/>
      <c r="UC215" s="59"/>
      <c r="UD215" s="59"/>
      <c r="UE215" s="59"/>
      <c r="UF215" s="59"/>
      <c r="UG215" s="59"/>
      <c r="UH215" s="59"/>
      <c r="UI215" s="59"/>
      <c r="UJ215" s="59"/>
      <c r="UK215" s="59"/>
      <c r="UL215" s="59"/>
      <c r="UM215" s="86"/>
      <c r="UN215" s="86"/>
      <c r="UO215" s="86"/>
      <c r="UP215" s="86"/>
      <c r="UQ215" s="86"/>
      <c r="UR215" s="86"/>
      <c r="US215" s="86"/>
      <c r="UT215" s="86"/>
      <c r="UU215" s="86"/>
      <c r="UV215" s="86"/>
      <c r="UW215" s="86"/>
      <c r="UX215" s="86"/>
      <c r="UY215" s="86"/>
      <c r="UZ215" s="86"/>
      <c r="VA215" s="86"/>
      <c r="VB215" s="86"/>
      <c r="VC215" s="86"/>
      <c r="VD215" s="86"/>
      <c r="VE215" s="86"/>
      <c r="VF215" s="86"/>
      <c r="VG215" s="86"/>
      <c r="VH215" s="86"/>
      <c r="VI215" s="86"/>
      <c r="VJ215" s="86"/>
      <c r="VK215" s="86"/>
      <c r="VL215" s="86"/>
      <c r="VM215" s="86"/>
      <c r="VN215" s="86"/>
      <c r="VO215" s="86"/>
      <c r="VP215" s="86"/>
      <c r="VQ215" s="86"/>
      <c r="VR215" s="86"/>
      <c r="VS215" s="86"/>
      <c r="VT215" s="86"/>
      <c r="VU215" s="86"/>
      <c r="VV215" s="86"/>
      <c r="VW215" s="86"/>
      <c r="VX215" s="86"/>
      <c r="VY215" s="86"/>
      <c r="VZ215" s="86"/>
      <c r="WA215" s="86"/>
      <c r="WB215" s="86"/>
      <c r="WC215" s="86"/>
      <c r="WD215" s="86"/>
      <c r="WE215" s="86"/>
      <c r="WF215" s="86"/>
      <c r="WG215" s="8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row>
    <row r="216" spans="2:909" x14ac:dyDescent="0.25">
      <c r="B216" s="110"/>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93"/>
      <c r="AA216" s="93"/>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c r="HY216" s="59"/>
      <c r="HZ216" s="59"/>
      <c r="IA216" s="59"/>
      <c r="IB216" s="59"/>
      <c r="IC216" s="59"/>
      <c r="ID216" s="59"/>
      <c r="IE216" s="59"/>
      <c r="IF216" s="59"/>
      <c r="IG216" s="59"/>
      <c r="IH216" s="59"/>
      <c r="II216" s="59"/>
      <c r="IJ216" s="59"/>
      <c r="IK216" s="59"/>
      <c r="IL216" s="59"/>
      <c r="IM216" s="59"/>
      <c r="IN216" s="59"/>
      <c r="IO216" s="59"/>
      <c r="IP216" s="59"/>
      <c r="IQ216" s="59"/>
      <c r="IR216" s="59"/>
      <c r="IS216" s="59"/>
      <c r="IT216" s="59"/>
      <c r="IU216" s="59"/>
      <c r="IV216" s="59"/>
      <c r="IW216" s="59"/>
      <c r="IX216" s="59"/>
      <c r="IY216" s="59"/>
      <c r="IZ216" s="59"/>
      <c r="JA216" s="59"/>
      <c r="JB216" s="59"/>
      <c r="JC216" s="59"/>
      <c r="JD216" s="59"/>
      <c r="JE216" s="59"/>
      <c r="JF216" s="59"/>
      <c r="JG216" s="59"/>
      <c r="JH216" s="59"/>
      <c r="JI216" s="59"/>
      <c r="JJ216" s="59"/>
      <c r="JK216" s="59"/>
      <c r="JL216" s="59"/>
      <c r="JM216" s="59"/>
      <c r="JN216" s="59"/>
      <c r="JO216" s="59"/>
      <c r="JP216" s="59"/>
      <c r="JQ216" s="59"/>
      <c r="JR216" s="59"/>
      <c r="JS216" s="59"/>
      <c r="JT216" s="59"/>
      <c r="JU216" s="59"/>
      <c r="JV216" s="59"/>
      <c r="JW216" s="59"/>
      <c r="JX216" s="59"/>
      <c r="JY216" s="59"/>
      <c r="JZ216" s="59"/>
      <c r="KA216" s="59"/>
      <c r="KB216" s="59"/>
      <c r="KC216" s="59"/>
      <c r="KD216" s="59"/>
      <c r="KE216" s="59"/>
      <c r="KF216" s="59"/>
      <c r="KG216" s="59"/>
      <c r="KH216" s="59"/>
      <c r="KI216" s="59"/>
      <c r="KJ216" s="59"/>
      <c r="KK216" s="59"/>
      <c r="KL216" s="59"/>
      <c r="KM216" s="59"/>
      <c r="KN216" s="59"/>
      <c r="KO216" s="59"/>
      <c r="KP216" s="59"/>
      <c r="KQ216" s="59"/>
      <c r="KR216" s="59"/>
      <c r="KS216" s="59"/>
      <c r="KT216" s="59"/>
      <c r="KU216" s="59"/>
      <c r="KV216" s="59"/>
      <c r="KW216" s="59"/>
      <c r="KX216" s="59"/>
      <c r="KY216" s="59"/>
      <c r="KZ216" s="59"/>
      <c r="LA216" s="59"/>
      <c r="LB216" s="59"/>
      <c r="LC216" s="59"/>
      <c r="LD216" s="59"/>
      <c r="LE216" s="59"/>
      <c r="LF216" s="59"/>
      <c r="LG216" s="59"/>
      <c r="LH216" s="59"/>
      <c r="LI216" s="59"/>
      <c r="LJ216" s="59"/>
      <c r="LK216" s="59"/>
      <c r="LL216" s="59"/>
      <c r="LM216" s="59"/>
      <c r="LN216" s="59"/>
      <c r="LO216" s="59"/>
      <c r="LP216" s="59"/>
      <c r="LQ216" s="59"/>
      <c r="LR216" s="59"/>
      <c r="LS216" s="59"/>
      <c r="LT216" s="59"/>
      <c r="LU216" s="59"/>
      <c r="LV216" s="59"/>
      <c r="LW216" s="59"/>
      <c r="LX216" s="59"/>
      <c r="LY216" s="59"/>
      <c r="LZ216" s="59"/>
      <c r="MA216" s="59"/>
      <c r="MB216" s="59"/>
      <c r="MC216" s="59"/>
      <c r="MD216" s="59"/>
      <c r="ME216" s="59"/>
      <c r="MF216" s="59"/>
      <c r="MG216" s="59"/>
      <c r="MH216" s="59"/>
      <c r="MI216" s="59"/>
      <c r="MJ216" s="59"/>
      <c r="MK216" s="59"/>
      <c r="ML216" s="59"/>
      <c r="MM216" s="59"/>
      <c r="MN216" s="59"/>
      <c r="MO216" s="59"/>
      <c r="MP216" s="59"/>
      <c r="MQ216" s="59"/>
      <c r="MR216" s="59"/>
      <c r="MS216" s="59"/>
      <c r="MT216" s="59"/>
      <c r="MU216" s="59"/>
      <c r="MV216" s="59"/>
      <c r="MW216" s="59"/>
      <c r="MX216" s="59"/>
      <c r="MY216" s="59"/>
      <c r="MZ216" s="59"/>
      <c r="NA216" s="59"/>
      <c r="NB216" s="59"/>
      <c r="NC216" s="59"/>
      <c r="ND216" s="59"/>
      <c r="NE216" s="59"/>
      <c r="NF216" s="59"/>
      <c r="NG216" s="59"/>
      <c r="NH216" s="59"/>
      <c r="NI216" s="59"/>
      <c r="NJ216" s="59"/>
      <c r="NK216" s="59"/>
      <c r="NL216" s="59"/>
      <c r="NM216" s="59"/>
      <c r="NN216" s="59"/>
      <c r="NO216" s="59"/>
      <c r="NP216" s="59"/>
      <c r="NQ216" s="59"/>
      <c r="NR216" s="59"/>
      <c r="NS216" s="59"/>
      <c r="NT216" s="59"/>
      <c r="NU216" s="59"/>
      <c r="NV216" s="59"/>
      <c r="NW216" s="59"/>
      <c r="NX216" s="59"/>
      <c r="NY216" s="59"/>
      <c r="NZ216" s="59"/>
      <c r="OA216" s="59"/>
      <c r="OB216" s="59"/>
      <c r="OC216" s="59"/>
      <c r="OD216" s="59"/>
      <c r="OE216" s="59"/>
      <c r="OF216" s="59"/>
      <c r="OG216" s="59"/>
      <c r="OH216" s="59"/>
      <c r="OI216" s="59"/>
      <c r="OJ216" s="59"/>
      <c r="OK216" s="59"/>
      <c r="OL216" s="59"/>
      <c r="OM216" s="59"/>
      <c r="ON216" s="59"/>
      <c r="OO216" s="59"/>
      <c r="OP216" s="59"/>
      <c r="OQ216" s="59"/>
      <c r="OR216" s="59"/>
      <c r="OS216" s="59"/>
      <c r="OT216" s="59"/>
      <c r="OU216" s="59"/>
      <c r="OV216" s="59"/>
      <c r="OW216" s="59"/>
      <c r="OX216" s="59"/>
      <c r="OY216" s="59"/>
      <c r="OZ216" s="59"/>
      <c r="PA216" s="59"/>
      <c r="PB216" s="59"/>
      <c r="PC216" s="59"/>
      <c r="PD216" s="59"/>
      <c r="PE216" s="59"/>
      <c r="PF216" s="59"/>
      <c r="PG216" s="59"/>
      <c r="PH216" s="59"/>
      <c r="PI216" s="59"/>
      <c r="PJ216" s="59"/>
      <c r="PK216" s="59"/>
      <c r="PL216" s="59"/>
      <c r="PM216" s="59"/>
      <c r="PN216" s="59"/>
      <c r="PO216" s="59"/>
      <c r="PP216" s="59"/>
      <c r="PQ216" s="59"/>
      <c r="PR216" s="59"/>
      <c r="PS216" s="59"/>
      <c r="PT216" s="59"/>
      <c r="PU216" s="59"/>
      <c r="PV216" s="59"/>
      <c r="PW216" s="59"/>
      <c r="PX216" s="59"/>
      <c r="PY216" s="59"/>
      <c r="PZ216" s="59"/>
      <c r="QA216" s="59"/>
      <c r="QB216" s="59"/>
      <c r="QC216" s="59"/>
      <c r="QD216" s="59"/>
      <c r="QE216" s="59"/>
      <c r="QF216" s="59"/>
      <c r="QG216" s="59"/>
      <c r="QH216" s="59"/>
      <c r="QI216" s="59"/>
      <c r="QJ216" s="59"/>
      <c r="QK216" s="59"/>
      <c r="QL216" s="59"/>
      <c r="QM216" s="59"/>
      <c r="QN216" s="59"/>
      <c r="QO216" s="59"/>
      <c r="QP216" s="59"/>
      <c r="QQ216" s="59"/>
      <c r="QR216" s="59"/>
      <c r="QS216" s="59"/>
      <c r="QT216" s="59"/>
      <c r="QU216" s="59"/>
      <c r="QV216" s="59"/>
      <c r="QW216" s="59"/>
      <c r="QX216" s="59"/>
      <c r="QY216" s="59"/>
      <c r="QZ216" s="59"/>
      <c r="RA216" s="59"/>
      <c r="RB216" s="107"/>
      <c r="RC216" s="107"/>
      <c r="RD216" s="59"/>
      <c r="RE216" s="59"/>
      <c r="RF216" s="59"/>
      <c r="RG216" s="59"/>
      <c r="RH216" s="59"/>
      <c r="RI216" s="59"/>
      <c r="RJ216" s="59"/>
      <c r="RK216" s="59"/>
      <c r="RL216" s="59"/>
      <c r="RM216" s="59"/>
      <c r="RN216" s="59"/>
      <c r="RO216" s="59"/>
      <c r="RP216" s="59"/>
      <c r="RQ216" s="59"/>
      <c r="RR216" s="59"/>
      <c r="RS216" s="59"/>
      <c r="RT216" s="59"/>
      <c r="RU216" s="59"/>
      <c r="RV216" s="59"/>
      <c r="RW216" s="59"/>
      <c r="RX216" s="59"/>
      <c r="RY216" s="59"/>
      <c r="RZ216" s="59"/>
      <c r="SA216" s="59"/>
      <c r="SB216" s="59"/>
      <c r="SC216" s="59"/>
      <c r="SD216" s="59"/>
      <c r="SE216" s="59"/>
      <c r="SF216" s="59"/>
      <c r="SG216" s="59"/>
      <c r="SH216" s="59"/>
      <c r="SI216" s="59"/>
      <c r="SJ216" s="59"/>
      <c r="SK216" s="59"/>
      <c r="SL216" s="59"/>
      <c r="SM216" s="59"/>
      <c r="SN216" s="59"/>
      <c r="SO216" s="59"/>
      <c r="SP216" s="59"/>
      <c r="SQ216" s="59"/>
      <c r="SR216" s="59"/>
      <c r="SS216" s="59"/>
      <c r="ST216" s="59"/>
      <c r="SU216" s="59"/>
      <c r="SV216" s="59"/>
      <c r="SW216" s="59"/>
      <c r="SX216" s="59"/>
      <c r="SY216" s="59"/>
      <c r="SZ216" s="59"/>
      <c r="TA216" s="59"/>
      <c r="TB216" s="59"/>
      <c r="TC216" s="59"/>
      <c r="TD216" s="59"/>
      <c r="TE216" s="59"/>
      <c r="TF216" s="59"/>
      <c r="TG216" s="59"/>
      <c r="TH216" s="59"/>
      <c r="TI216" s="59"/>
      <c r="TJ216" s="59"/>
      <c r="TK216" s="59"/>
      <c r="TL216" s="59"/>
      <c r="TM216" s="59"/>
      <c r="TN216" s="59"/>
      <c r="TO216" s="59"/>
      <c r="TP216" s="59"/>
      <c r="TQ216" s="59"/>
      <c r="TR216" s="59"/>
      <c r="TS216" s="59"/>
      <c r="TT216" s="59"/>
      <c r="TU216" s="59"/>
      <c r="TV216" s="59"/>
      <c r="TW216" s="59"/>
      <c r="TX216" s="59"/>
      <c r="TY216" s="59"/>
      <c r="TZ216" s="59"/>
      <c r="UA216" s="59"/>
      <c r="UB216" s="59"/>
      <c r="UC216" s="59"/>
      <c r="UD216" s="59"/>
      <c r="UE216" s="59"/>
      <c r="UF216" s="59"/>
      <c r="UG216" s="59"/>
      <c r="UH216" s="59"/>
      <c r="UI216" s="59"/>
      <c r="UJ216" s="59"/>
      <c r="UK216" s="59"/>
      <c r="UL216" s="59"/>
      <c r="UM216" s="86"/>
      <c r="UN216" s="86"/>
      <c r="UO216" s="86"/>
      <c r="UP216" s="86"/>
      <c r="UQ216" s="86"/>
      <c r="UR216" s="86"/>
      <c r="US216" s="86"/>
      <c r="UT216" s="86"/>
      <c r="UU216" s="86"/>
      <c r="UV216" s="86"/>
      <c r="UW216" s="86"/>
      <c r="UX216" s="86"/>
      <c r="UY216" s="86"/>
      <c r="UZ216" s="86"/>
      <c r="VA216" s="86"/>
      <c r="VB216" s="86"/>
      <c r="VC216" s="86"/>
      <c r="VD216" s="86"/>
      <c r="VE216" s="86"/>
      <c r="VF216" s="86"/>
      <c r="VG216" s="86"/>
      <c r="VH216" s="86"/>
      <c r="VI216" s="86"/>
      <c r="VJ216" s="86"/>
      <c r="VK216" s="86"/>
      <c r="VL216" s="86"/>
      <c r="VM216" s="86"/>
      <c r="VN216" s="86"/>
      <c r="VO216" s="86"/>
      <c r="VP216" s="86"/>
      <c r="VQ216" s="86"/>
      <c r="VR216" s="86"/>
      <c r="VS216" s="86"/>
      <c r="VT216" s="86"/>
      <c r="VU216" s="86"/>
      <c r="VV216" s="86"/>
      <c r="VW216" s="86"/>
      <c r="VX216" s="86"/>
      <c r="VY216" s="86"/>
      <c r="VZ216" s="86"/>
      <c r="WA216" s="86"/>
      <c r="WB216" s="86"/>
      <c r="WC216" s="86"/>
      <c r="WD216" s="86"/>
      <c r="WE216" s="86"/>
      <c r="WF216" s="86"/>
      <c r="WG216" s="8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row>
    <row r="217" spans="2:909" x14ac:dyDescent="0.25">
      <c r="B217" s="110"/>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93"/>
      <c r="AA217" s="93"/>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c r="HY217" s="59"/>
      <c r="HZ217" s="59"/>
      <c r="IA217" s="59"/>
      <c r="IB217" s="59"/>
      <c r="IC217" s="59"/>
      <c r="ID217" s="59"/>
      <c r="IE217" s="59"/>
      <c r="IF217" s="59"/>
      <c r="IG217" s="59"/>
      <c r="IH217" s="59"/>
      <c r="II217" s="59"/>
      <c r="IJ217" s="59"/>
      <c r="IK217" s="59"/>
      <c r="IL217" s="59"/>
      <c r="IM217" s="59"/>
      <c r="IN217" s="59"/>
      <c r="IO217" s="59"/>
      <c r="IP217" s="59"/>
      <c r="IQ217" s="59"/>
      <c r="IR217" s="59"/>
      <c r="IS217" s="59"/>
      <c r="IT217" s="59"/>
      <c r="IU217" s="59"/>
      <c r="IV217" s="59"/>
      <c r="IW217" s="59"/>
      <c r="IX217" s="59"/>
      <c r="IY217" s="59"/>
      <c r="IZ217" s="59"/>
      <c r="JA217" s="59"/>
      <c r="JB217" s="59"/>
      <c r="JC217" s="59"/>
      <c r="JD217" s="59"/>
      <c r="JE217" s="59"/>
      <c r="JF217" s="59"/>
      <c r="JG217" s="59"/>
      <c r="JH217" s="59"/>
      <c r="JI217" s="59"/>
      <c r="JJ217" s="59"/>
      <c r="JK217" s="59"/>
      <c r="JL217" s="59"/>
      <c r="JM217" s="59"/>
      <c r="JN217" s="59"/>
      <c r="JO217" s="59"/>
      <c r="JP217" s="59"/>
      <c r="JQ217" s="59"/>
      <c r="JR217" s="59"/>
      <c r="JS217" s="59"/>
      <c r="JT217" s="59"/>
      <c r="JU217" s="59"/>
      <c r="JV217" s="59"/>
      <c r="JW217" s="59"/>
      <c r="JX217" s="59"/>
      <c r="JY217" s="59"/>
      <c r="JZ217" s="59"/>
      <c r="KA217" s="59"/>
      <c r="KB217" s="59"/>
      <c r="KC217" s="59"/>
      <c r="KD217" s="59"/>
      <c r="KE217" s="59"/>
      <c r="KF217" s="59"/>
      <c r="KG217" s="59"/>
      <c r="KH217" s="59"/>
      <c r="KI217" s="59"/>
      <c r="KJ217" s="59"/>
      <c r="KK217" s="59"/>
      <c r="KL217" s="59"/>
      <c r="KM217" s="59"/>
      <c r="KN217" s="59"/>
      <c r="KO217" s="59"/>
      <c r="KP217" s="59"/>
      <c r="KQ217" s="59"/>
      <c r="KR217" s="59"/>
      <c r="KS217" s="59"/>
      <c r="KT217" s="59"/>
      <c r="KU217" s="59"/>
      <c r="KV217" s="59"/>
      <c r="KW217" s="59"/>
      <c r="KX217" s="59"/>
      <c r="KY217" s="59"/>
      <c r="KZ217" s="59"/>
      <c r="LA217" s="59"/>
      <c r="LB217" s="59"/>
      <c r="LC217" s="59"/>
      <c r="LD217" s="59"/>
      <c r="LE217" s="59"/>
      <c r="LF217" s="59"/>
      <c r="LG217" s="59"/>
      <c r="LH217" s="59"/>
      <c r="LI217" s="59"/>
      <c r="LJ217" s="59"/>
      <c r="LK217" s="59"/>
      <c r="LL217" s="59"/>
      <c r="LM217" s="59"/>
      <c r="LN217" s="59"/>
      <c r="LO217" s="59"/>
      <c r="LP217" s="59"/>
      <c r="LQ217" s="59"/>
      <c r="LR217" s="59"/>
      <c r="LS217" s="59"/>
      <c r="LT217" s="59"/>
      <c r="LU217" s="59"/>
      <c r="LV217" s="59"/>
      <c r="LW217" s="59"/>
      <c r="LX217" s="59"/>
      <c r="LY217" s="59"/>
      <c r="LZ217" s="59"/>
      <c r="MA217" s="59"/>
      <c r="MB217" s="59"/>
      <c r="MC217" s="59"/>
      <c r="MD217" s="59"/>
      <c r="ME217" s="59"/>
      <c r="MF217" s="59"/>
      <c r="MG217" s="59"/>
      <c r="MH217" s="59"/>
      <c r="MI217" s="59"/>
      <c r="MJ217" s="59"/>
      <c r="MK217" s="59"/>
      <c r="ML217" s="59"/>
      <c r="MM217" s="59"/>
      <c r="MN217" s="59"/>
      <c r="MO217" s="59"/>
      <c r="MP217" s="59"/>
      <c r="MQ217" s="59"/>
      <c r="MR217" s="59"/>
      <c r="MS217" s="59"/>
      <c r="MT217" s="59"/>
      <c r="MU217" s="59"/>
      <c r="MV217" s="59"/>
      <c r="MW217" s="59"/>
      <c r="MX217" s="59"/>
      <c r="MY217" s="59"/>
      <c r="MZ217" s="59"/>
      <c r="NA217" s="59"/>
      <c r="NB217" s="59"/>
      <c r="NC217" s="59"/>
      <c r="ND217" s="59"/>
      <c r="NE217" s="59"/>
      <c r="NF217" s="59"/>
      <c r="NG217" s="59"/>
      <c r="NH217" s="59"/>
      <c r="NI217" s="59"/>
      <c r="NJ217" s="59"/>
      <c r="NK217" s="59"/>
      <c r="NL217" s="59"/>
      <c r="NM217" s="59"/>
      <c r="NN217" s="59"/>
      <c r="NO217" s="59"/>
      <c r="NP217" s="59"/>
      <c r="NQ217" s="59"/>
      <c r="NR217" s="59"/>
      <c r="NS217" s="59"/>
      <c r="NT217" s="59"/>
      <c r="NU217" s="59"/>
      <c r="NV217" s="59"/>
      <c r="NW217" s="59"/>
      <c r="NX217" s="59"/>
      <c r="NY217" s="59"/>
      <c r="NZ217" s="59"/>
      <c r="OA217" s="59"/>
      <c r="OB217" s="59"/>
      <c r="OC217" s="59"/>
      <c r="OD217" s="59"/>
      <c r="OE217" s="59"/>
      <c r="OF217" s="59"/>
      <c r="OG217" s="59"/>
      <c r="OH217" s="59"/>
      <c r="OI217" s="59"/>
      <c r="OJ217" s="59"/>
      <c r="OK217" s="59"/>
      <c r="OL217" s="59"/>
      <c r="OM217" s="59"/>
      <c r="ON217" s="59"/>
      <c r="OO217" s="59"/>
      <c r="OP217" s="59"/>
      <c r="OQ217" s="59"/>
      <c r="OR217" s="59"/>
      <c r="OS217" s="59"/>
      <c r="OT217" s="59"/>
      <c r="OU217" s="59"/>
      <c r="OV217" s="59"/>
      <c r="OW217" s="59"/>
      <c r="OX217" s="59"/>
      <c r="OY217" s="59"/>
      <c r="OZ217" s="59"/>
      <c r="PA217" s="59"/>
      <c r="PB217" s="59"/>
      <c r="PC217" s="59"/>
      <c r="PD217" s="59"/>
      <c r="PE217" s="59"/>
      <c r="PF217" s="59"/>
      <c r="PG217" s="59"/>
      <c r="PH217" s="59"/>
      <c r="PI217" s="59"/>
      <c r="PJ217" s="59"/>
      <c r="PK217" s="59"/>
      <c r="PL217" s="59"/>
      <c r="PM217" s="59"/>
      <c r="PN217" s="59"/>
      <c r="PO217" s="59"/>
      <c r="PP217" s="59"/>
      <c r="PQ217" s="59"/>
      <c r="PR217" s="59"/>
      <c r="PS217" s="59"/>
      <c r="PT217" s="59"/>
      <c r="PU217" s="59"/>
      <c r="PV217" s="59"/>
      <c r="PW217" s="59"/>
      <c r="PX217" s="59"/>
      <c r="PY217" s="59"/>
      <c r="PZ217" s="59"/>
      <c r="QA217" s="59"/>
      <c r="QB217" s="59"/>
      <c r="QC217" s="59"/>
      <c r="QD217" s="59"/>
      <c r="QE217" s="59"/>
      <c r="QF217" s="59"/>
      <c r="QG217" s="59"/>
      <c r="QH217" s="59"/>
      <c r="QI217" s="59"/>
      <c r="QJ217" s="59"/>
      <c r="QK217" s="59"/>
      <c r="QL217" s="59"/>
      <c r="QM217" s="59"/>
      <c r="QN217" s="59"/>
      <c r="QO217" s="59"/>
      <c r="QP217" s="59"/>
      <c r="QQ217" s="59"/>
      <c r="QR217" s="59"/>
      <c r="QS217" s="59"/>
      <c r="QT217" s="59"/>
      <c r="QU217" s="59"/>
      <c r="QV217" s="59"/>
      <c r="QW217" s="59"/>
      <c r="QX217" s="59"/>
      <c r="QY217" s="59"/>
      <c r="QZ217" s="59"/>
      <c r="RA217" s="59"/>
      <c r="RB217" s="107"/>
      <c r="RC217" s="107"/>
      <c r="RD217" s="59"/>
      <c r="RE217" s="59"/>
      <c r="RF217" s="59"/>
      <c r="RG217" s="59"/>
      <c r="RH217" s="59"/>
      <c r="RI217" s="59"/>
      <c r="RJ217" s="59"/>
      <c r="RK217" s="59"/>
      <c r="RL217" s="59"/>
      <c r="RM217" s="59"/>
      <c r="RN217" s="59"/>
      <c r="RO217" s="59"/>
      <c r="RP217" s="59"/>
      <c r="RQ217" s="59"/>
      <c r="RR217" s="59"/>
      <c r="RS217" s="59"/>
      <c r="RT217" s="59"/>
      <c r="RU217" s="59"/>
      <c r="RV217" s="59"/>
      <c r="RW217" s="59"/>
      <c r="RX217" s="59"/>
      <c r="RY217" s="59"/>
      <c r="RZ217" s="59"/>
      <c r="SA217" s="59"/>
      <c r="SB217" s="59"/>
      <c r="SC217" s="59"/>
      <c r="SD217" s="59"/>
      <c r="SE217" s="59"/>
      <c r="SF217" s="59"/>
      <c r="SG217" s="59"/>
      <c r="SH217" s="59"/>
      <c r="SI217" s="59"/>
      <c r="SJ217" s="59"/>
      <c r="SK217" s="59"/>
      <c r="SL217" s="59"/>
      <c r="SM217" s="59"/>
      <c r="SN217" s="59"/>
      <c r="SO217" s="59"/>
      <c r="SP217" s="59"/>
      <c r="SQ217" s="59"/>
      <c r="SR217" s="59"/>
      <c r="SS217" s="59"/>
      <c r="ST217" s="59"/>
      <c r="SU217" s="59"/>
      <c r="SV217" s="59"/>
      <c r="SW217" s="59"/>
      <c r="SX217" s="59"/>
      <c r="SY217" s="59"/>
      <c r="SZ217" s="59"/>
      <c r="TA217" s="59"/>
      <c r="TB217" s="59"/>
      <c r="TC217" s="59"/>
      <c r="TD217" s="59"/>
      <c r="TE217" s="59"/>
      <c r="TF217" s="59"/>
      <c r="TG217" s="59"/>
      <c r="TH217" s="59"/>
      <c r="TI217" s="59"/>
      <c r="TJ217" s="59"/>
      <c r="TK217" s="59"/>
      <c r="TL217" s="59"/>
      <c r="TM217" s="59"/>
      <c r="TN217" s="59"/>
      <c r="TO217" s="59"/>
      <c r="TP217" s="59"/>
      <c r="TQ217" s="59"/>
      <c r="TR217" s="59"/>
      <c r="TS217" s="59"/>
      <c r="TT217" s="59"/>
      <c r="TU217" s="59"/>
      <c r="TV217" s="59"/>
      <c r="TW217" s="59"/>
      <c r="TX217" s="59"/>
      <c r="TY217" s="59"/>
      <c r="TZ217" s="59"/>
      <c r="UA217" s="59"/>
      <c r="UB217" s="59"/>
      <c r="UC217" s="59"/>
      <c r="UD217" s="59"/>
      <c r="UE217" s="59"/>
      <c r="UF217" s="59"/>
      <c r="UG217" s="59"/>
      <c r="UH217" s="59"/>
      <c r="UI217" s="59"/>
      <c r="UJ217" s="59"/>
      <c r="UK217" s="59"/>
      <c r="UL217" s="59"/>
      <c r="UM217" s="86"/>
      <c r="UN217" s="86"/>
      <c r="UO217" s="86"/>
      <c r="UP217" s="86"/>
      <c r="UQ217" s="86"/>
      <c r="UR217" s="86"/>
      <c r="US217" s="86"/>
      <c r="UT217" s="86"/>
      <c r="UU217" s="86"/>
      <c r="UV217" s="86"/>
      <c r="UW217" s="86"/>
      <c r="UX217" s="86"/>
      <c r="UY217" s="86"/>
      <c r="UZ217" s="86"/>
      <c r="VA217" s="86"/>
      <c r="VB217" s="86"/>
      <c r="VC217" s="86"/>
      <c r="VD217" s="86"/>
      <c r="VE217" s="86"/>
      <c r="VF217" s="86"/>
      <c r="VG217" s="86"/>
      <c r="VH217" s="86"/>
      <c r="VI217" s="86"/>
      <c r="VJ217" s="86"/>
      <c r="VK217" s="86"/>
      <c r="VL217" s="86"/>
      <c r="VM217" s="86"/>
      <c r="VN217" s="86"/>
      <c r="VO217" s="86"/>
      <c r="VP217" s="86"/>
      <c r="VQ217" s="86"/>
      <c r="VR217" s="86"/>
      <c r="VS217" s="86"/>
      <c r="VT217" s="86"/>
      <c r="VU217" s="86"/>
      <c r="VV217" s="86"/>
      <c r="VW217" s="86"/>
      <c r="VX217" s="86"/>
      <c r="VY217" s="86"/>
      <c r="VZ217" s="86"/>
      <c r="WA217" s="86"/>
      <c r="WB217" s="86"/>
      <c r="WC217" s="86"/>
      <c r="WD217" s="86"/>
      <c r="WE217" s="86"/>
      <c r="WF217" s="86"/>
      <c r="WG217" s="8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row>
    <row r="218" spans="2:909" x14ac:dyDescent="0.25">
      <c r="B218" s="110"/>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93"/>
      <c r="AA218" s="93"/>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c r="HY218" s="59"/>
      <c r="HZ218" s="59"/>
      <c r="IA218" s="59"/>
      <c r="IB218" s="59"/>
      <c r="IC218" s="59"/>
      <c r="ID218" s="59"/>
      <c r="IE218" s="59"/>
      <c r="IF218" s="59"/>
      <c r="IG218" s="59"/>
      <c r="IH218" s="59"/>
      <c r="II218" s="59"/>
      <c r="IJ218" s="59"/>
      <c r="IK218" s="59"/>
      <c r="IL218" s="59"/>
      <c r="IM218" s="59"/>
      <c r="IN218" s="59"/>
      <c r="IO218" s="59"/>
      <c r="IP218" s="59"/>
      <c r="IQ218" s="59"/>
      <c r="IR218" s="59"/>
      <c r="IS218" s="59"/>
      <c r="IT218" s="59"/>
      <c r="IU218" s="59"/>
      <c r="IV218" s="59"/>
      <c r="IW218" s="59"/>
      <c r="IX218" s="59"/>
      <c r="IY218" s="59"/>
      <c r="IZ218" s="59"/>
      <c r="JA218" s="59"/>
      <c r="JB218" s="59"/>
      <c r="JC218" s="59"/>
      <c r="JD218" s="59"/>
      <c r="JE218" s="59"/>
      <c r="JF218" s="59"/>
      <c r="JG218" s="59"/>
      <c r="JH218" s="59"/>
      <c r="JI218" s="59"/>
      <c r="JJ218" s="59"/>
      <c r="JK218" s="59"/>
      <c r="JL218" s="59"/>
      <c r="JM218" s="59"/>
      <c r="JN218" s="59"/>
      <c r="JO218" s="59"/>
      <c r="JP218" s="59"/>
      <c r="JQ218" s="59"/>
      <c r="JR218" s="59"/>
      <c r="JS218" s="59"/>
      <c r="JT218" s="59"/>
      <c r="JU218" s="59"/>
      <c r="JV218" s="59"/>
      <c r="JW218" s="59"/>
      <c r="JX218" s="59"/>
      <c r="JY218" s="59"/>
      <c r="JZ218" s="59"/>
      <c r="KA218" s="59"/>
      <c r="KB218" s="59"/>
      <c r="KC218" s="59"/>
      <c r="KD218" s="59"/>
      <c r="KE218" s="59"/>
      <c r="KF218" s="59"/>
      <c r="KG218" s="59"/>
      <c r="KH218" s="59"/>
      <c r="KI218" s="59"/>
      <c r="KJ218" s="59"/>
      <c r="KK218" s="59"/>
      <c r="KL218" s="59"/>
      <c r="KM218" s="59"/>
      <c r="KN218" s="59"/>
      <c r="KO218" s="59"/>
      <c r="KP218" s="59"/>
      <c r="KQ218" s="59"/>
      <c r="KR218" s="59"/>
      <c r="KS218" s="59"/>
      <c r="KT218" s="59"/>
      <c r="KU218" s="59"/>
      <c r="KV218" s="59"/>
      <c r="KW218" s="59"/>
      <c r="KX218" s="59"/>
      <c r="KY218" s="59"/>
      <c r="KZ218" s="59"/>
      <c r="LA218" s="59"/>
      <c r="LB218" s="59"/>
      <c r="LC218" s="59"/>
      <c r="LD218" s="59"/>
      <c r="LE218" s="59"/>
      <c r="LF218" s="59"/>
      <c r="LG218" s="59"/>
      <c r="LH218" s="59"/>
      <c r="LI218" s="59"/>
      <c r="LJ218" s="59"/>
      <c r="LK218" s="59"/>
      <c r="LL218" s="59"/>
      <c r="LM218" s="59"/>
      <c r="LN218" s="59"/>
      <c r="LO218" s="59"/>
      <c r="LP218" s="59"/>
      <c r="LQ218" s="59"/>
      <c r="LR218" s="59"/>
      <c r="LS218" s="59"/>
      <c r="LT218" s="59"/>
      <c r="LU218" s="59"/>
      <c r="LV218" s="59"/>
      <c r="LW218" s="59"/>
      <c r="LX218" s="59"/>
      <c r="LY218" s="59"/>
      <c r="LZ218" s="59"/>
      <c r="MA218" s="59"/>
      <c r="MB218" s="59"/>
      <c r="MC218" s="59"/>
      <c r="MD218" s="59"/>
      <c r="ME218" s="59"/>
      <c r="MF218" s="59"/>
      <c r="MG218" s="59"/>
      <c r="MH218" s="59"/>
      <c r="MI218" s="59"/>
      <c r="MJ218" s="59"/>
      <c r="MK218" s="59"/>
      <c r="ML218" s="59"/>
      <c r="MM218" s="59"/>
      <c r="MN218" s="59"/>
      <c r="MO218" s="59"/>
      <c r="MP218" s="59"/>
      <c r="MQ218" s="59"/>
      <c r="MR218" s="59"/>
      <c r="MS218" s="59"/>
      <c r="MT218" s="59"/>
      <c r="MU218" s="59"/>
      <c r="MV218" s="59"/>
      <c r="MW218" s="59"/>
      <c r="MX218" s="59"/>
      <c r="MY218" s="59"/>
      <c r="MZ218" s="59"/>
      <c r="NA218" s="59"/>
      <c r="NB218" s="59"/>
      <c r="NC218" s="59"/>
      <c r="ND218" s="59"/>
      <c r="NE218" s="59"/>
      <c r="NF218" s="59"/>
      <c r="NG218" s="59"/>
      <c r="NH218" s="59"/>
      <c r="NI218" s="59"/>
      <c r="NJ218" s="59"/>
      <c r="NK218" s="59"/>
      <c r="NL218" s="59"/>
      <c r="NM218" s="59"/>
      <c r="NN218" s="59"/>
      <c r="NO218" s="59"/>
      <c r="NP218" s="59"/>
      <c r="NQ218" s="59"/>
      <c r="NR218" s="59"/>
      <c r="NS218" s="59"/>
      <c r="NT218" s="59"/>
      <c r="NU218" s="59"/>
      <c r="NV218" s="59"/>
      <c r="NW218" s="59"/>
      <c r="NX218" s="59"/>
      <c r="NY218" s="59"/>
      <c r="NZ218" s="59"/>
      <c r="OA218" s="59"/>
      <c r="OB218" s="59"/>
      <c r="OC218" s="59"/>
      <c r="OD218" s="59"/>
      <c r="OE218" s="59"/>
      <c r="OF218" s="59"/>
      <c r="OG218" s="59"/>
      <c r="OH218" s="59"/>
      <c r="OI218" s="59"/>
      <c r="OJ218" s="59"/>
      <c r="OK218" s="59"/>
      <c r="OL218" s="59"/>
      <c r="OM218" s="59"/>
      <c r="ON218" s="59"/>
      <c r="OO218" s="59"/>
      <c r="OP218" s="59"/>
      <c r="OQ218" s="59"/>
      <c r="OR218" s="59"/>
      <c r="OS218" s="59"/>
      <c r="OT218" s="59"/>
      <c r="OU218" s="59"/>
      <c r="OV218" s="59"/>
      <c r="OW218" s="59"/>
      <c r="OX218" s="59"/>
      <c r="OY218" s="59"/>
      <c r="OZ218" s="59"/>
      <c r="PA218" s="59"/>
      <c r="PB218" s="59"/>
      <c r="PC218" s="59"/>
      <c r="PD218" s="59"/>
      <c r="PE218" s="59"/>
      <c r="PF218" s="59"/>
      <c r="PG218" s="59"/>
      <c r="PH218" s="59"/>
      <c r="PI218" s="59"/>
      <c r="PJ218" s="59"/>
      <c r="PK218" s="59"/>
      <c r="PL218" s="59"/>
      <c r="PM218" s="59"/>
      <c r="PN218" s="59"/>
      <c r="PO218" s="59"/>
      <c r="PP218" s="59"/>
      <c r="PQ218" s="59"/>
      <c r="PR218" s="59"/>
      <c r="PS218" s="59"/>
      <c r="PT218" s="59"/>
      <c r="PU218" s="59"/>
      <c r="PV218" s="59"/>
      <c r="PW218" s="59"/>
      <c r="PX218" s="59"/>
      <c r="PY218" s="59"/>
      <c r="PZ218" s="59"/>
      <c r="QA218" s="59"/>
      <c r="QB218" s="59"/>
      <c r="QC218" s="59"/>
      <c r="QD218" s="59"/>
      <c r="QE218" s="59"/>
      <c r="QF218" s="59"/>
      <c r="QG218" s="59"/>
      <c r="QH218" s="59"/>
      <c r="QI218" s="59"/>
      <c r="QJ218" s="59"/>
      <c r="QK218" s="59"/>
      <c r="QL218" s="59"/>
      <c r="QM218" s="59"/>
      <c r="QN218" s="59"/>
      <c r="QO218" s="59"/>
      <c r="QP218" s="59"/>
      <c r="QQ218" s="59"/>
      <c r="QR218" s="59"/>
      <c r="QS218" s="59"/>
      <c r="QT218" s="59"/>
      <c r="QU218" s="59"/>
      <c r="QV218" s="59"/>
      <c r="QW218" s="59"/>
      <c r="QX218" s="59"/>
      <c r="QY218" s="59"/>
      <c r="QZ218" s="59"/>
      <c r="RA218" s="59"/>
      <c r="RB218" s="107"/>
      <c r="RC218" s="107"/>
      <c r="RD218" s="59"/>
      <c r="RE218" s="59"/>
      <c r="RF218" s="59"/>
      <c r="RG218" s="59"/>
      <c r="RH218" s="59"/>
      <c r="RI218" s="59"/>
      <c r="RJ218" s="59"/>
      <c r="RK218" s="59"/>
      <c r="RL218" s="59"/>
      <c r="RM218" s="59"/>
      <c r="RN218" s="59"/>
      <c r="RO218" s="59"/>
      <c r="RP218" s="59"/>
      <c r="RQ218" s="59"/>
      <c r="RR218" s="59"/>
      <c r="RS218" s="59"/>
      <c r="RT218" s="59"/>
      <c r="RU218" s="59"/>
      <c r="RV218" s="59"/>
      <c r="RW218" s="59"/>
      <c r="RX218" s="59"/>
      <c r="RY218" s="59"/>
      <c r="RZ218" s="59"/>
      <c r="SA218" s="59"/>
      <c r="SB218" s="59"/>
      <c r="SC218" s="59"/>
      <c r="SD218" s="59"/>
      <c r="SE218" s="59"/>
      <c r="SF218" s="59"/>
      <c r="SG218" s="59"/>
      <c r="SH218" s="59"/>
      <c r="SI218" s="59"/>
      <c r="SJ218" s="59"/>
      <c r="SK218" s="59"/>
      <c r="SL218" s="59"/>
      <c r="SM218" s="59"/>
      <c r="SN218" s="59"/>
      <c r="SO218" s="59"/>
      <c r="SP218" s="59"/>
      <c r="SQ218" s="59"/>
      <c r="SR218" s="59"/>
      <c r="SS218" s="59"/>
      <c r="ST218" s="59"/>
      <c r="SU218" s="59"/>
      <c r="SV218" s="59"/>
      <c r="SW218" s="59"/>
      <c r="SX218" s="59"/>
      <c r="SY218" s="59"/>
      <c r="SZ218" s="59"/>
      <c r="TA218" s="59"/>
      <c r="TB218" s="59"/>
      <c r="TC218" s="59"/>
      <c r="TD218" s="59"/>
      <c r="TE218" s="59"/>
      <c r="TF218" s="59"/>
      <c r="TG218" s="59"/>
      <c r="TH218" s="59"/>
      <c r="TI218" s="59"/>
      <c r="TJ218" s="59"/>
      <c r="TK218" s="59"/>
      <c r="TL218" s="59"/>
      <c r="TM218" s="59"/>
      <c r="TN218" s="59"/>
      <c r="TO218" s="59"/>
      <c r="TP218" s="59"/>
      <c r="TQ218" s="59"/>
      <c r="TR218" s="59"/>
      <c r="TS218" s="59"/>
      <c r="TT218" s="59"/>
      <c r="TU218" s="59"/>
      <c r="TV218" s="59"/>
      <c r="TW218" s="59"/>
      <c r="TX218" s="59"/>
      <c r="TY218" s="59"/>
      <c r="TZ218" s="59"/>
      <c r="UA218" s="59"/>
      <c r="UB218" s="59"/>
      <c r="UC218" s="59"/>
      <c r="UD218" s="59"/>
      <c r="UE218" s="59"/>
      <c r="UF218" s="59"/>
      <c r="UG218" s="59"/>
      <c r="UH218" s="59"/>
      <c r="UI218" s="59"/>
      <c r="UJ218" s="59"/>
      <c r="UK218" s="59"/>
      <c r="UL218" s="59"/>
      <c r="UM218" s="86"/>
      <c r="UN218" s="86"/>
      <c r="UO218" s="86"/>
      <c r="UP218" s="86"/>
      <c r="UQ218" s="86"/>
      <c r="UR218" s="86"/>
      <c r="US218" s="86"/>
      <c r="UT218" s="86"/>
      <c r="UU218" s="86"/>
      <c r="UV218" s="86"/>
      <c r="UW218" s="86"/>
      <c r="UX218" s="86"/>
      <c r="UY218" s="86"/>
      <c r="UZ218" s="86"/>
      <c r="VA218" s="86"/>
      <c r="VB218" s="86"/>
      <c r="VC218" s="86"/>
      <c r="VD218" s="86"/>
      <c r="VE218" s="86"/>
      <c r="VF218" s="86"/>
      <c r="VG218" s="86"/>
      <c r="VH218" s="86"/>
      <c r="VI218" s="86"/>
      <c r="VJ218" s="86"/>
      <c r="VK218" s="86"/>
      <c r="VL218" s="86"/>
      <c r="VM218" s="86"/>
      <c r="VN218" s="86"/>
      <c r="VO218" s="86"/>
      <c r="VP218" s="86"/>
      <c r="VQ218" s="86"/>
      <c r="VR218" s="86"/>
      <c r="VS218" s="86"/>
      <c r="VT218" s="86"/>
      <c r="VU218" s="86"/>
      <c r="VV218" s="86"/>
      <c r="VW218" s="86"/>
      <c r="VX218" s="86"/>
      <c r="VY218" s="86"/>
      <c r="VZ218" s="86"/>
      <c r="WA218" s="86"/>
      <c r="WB218" s="86"/>
      <c r="WC218" s="86"/>
      <c r="WD218" s="86"/>
      <c r="WE218" s="86"/>
      <c r="WF218" s="86"/>
      <c r="WG218" s="8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row>
    <row r="219" spans="2:909" x14ac:dyDescent="0.25">
      <c r="B219" s="110"/>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93"/>
      <c r="AA219" s="93"/>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c r="HY219" s="59"/>
      <c r="HZ219" s="59"/>
      <c r="IA219" s="59"/>
      <c r="IB219" s="59"/>
      <c r="IC219" s="59"/>
      <c r="ID219" s="59"/>
      <c r="IE219" s="59"/>
      <c r="IF219" s="59"/>
      <c r="IG219" s="59"/>
      <c r="IH219" s="59"/>
      <c r="II219" s="59"/>
      <c r="IJ219" s="59"/>
      <c r="IK219" s="59"/>
      <c r="IL219" s="59"/>
      <c r="IM219" s="59"/>
      <c r="IN219" s="59"/>
      <c r="IO219" s="59"/>
      <c r="IP219" s="59"/>
      <c r="IQ219" s="59"/>
      <c r="IR219" s="59"/>
      <c r="IS219" s="59"/>
      <c r="IT219" s="59"/>
      <c r="IU219" s="59"/>
      <c r="IV219" s="59"/>
      <c r="IW219" s="59"/>
      <c r="IX219" s="59"/>
      <c r="IY219" s="59"/>
      <c r="IZ219" s="59"/>
      <c r="JA219" s="59"/>
      <c r="JB219" s="59"/>
      <c r="JC219" s="59"/>
      <c r="JD219" s="59"/>
      <c r="JE219" s="59"/>
      <c r="JF219" s="59"/>
      <c r="JG219" s="59"/>
      <c r="JH219" s="59"/>
      <c r="JI219" s="59"/>
      <c r="JJ219" s="59"/>
      <c r="JK219" s="59"/>
      <c r="JL219" s="59"/>
      <c r="JM219" s="59"/>
      <c r="JN219" s="59"/>
      <c r="JO219" s="59"/>
      <c r="JP219" s="59"/>
      <c r="JQ219" s="59"/>
      <c r="JR219" s="59"/>
      <c r="JS219" s="59"/>
      <c r="JT219" s="59"/>
      <c r="JU219" s="59"/>
      <c r="JV219" s="59"/>
      <c r="JW219" s="59"/>
      <c r="JX219" s="59"/>
      <c r="JY219" s="59"/>
      <c r="JZ219" s="59"/>
      <c r="KA219" s="59"/>
      <c r="KB219" s="59"/>
      <c r="KC219" s="59"/>
      <c r="KD219" s="59"/>
      <c r="KE219" s="59"/>
      <c r="KF219" s="59"/>
      <c r="KG219" s="59"/>
      <c r="KH219" s="59"/>
      <c r="KI219" s="59"/>
      <c r="KJ219" s="59"/>
      <c r="KK219" s="59"/>
      <c r="KL219" s="59"/>
      <c r="KM219" s="59"/>
      <c r="KN219" s="59"/>
      <c r="KO219" s="59"/>
      <c r="KP219" s="59"/>
      <c r="KQ219" s="59"/>
      <c r="KR219" s="59"/>
      <c r="KS219" s="59"/>
      <c r="KT219" s="59"/>
      <c r="KU219" s="59"/>
      <c r="KV219" s="59"/>
      <c r="KW219" s="59"/>
      <c r="KX219" s="59"/>
      <c r="KY219" s="59"/>
      <c r="KZ219" s="59"/>
      <c r="LA219" s="59"/>
      <c r="LB219" s="59"/>
      <c r="LC219" s="59"/>
      <c r="LD219" s="59"/>
      <c r="LE219" s="59"/>
      <c r="LF219" s="59"/>
      <c r="LG219" s="59"/>
      <c r="LH219" s="59"/>
      <c r="LI219" s="59"/>
      <c r="LJ219" s="59"/>
      <c r="LK219" s="59"/>
      <c r="LL219" s="59"/>
      <c r="LM219" s="59"/>
      <c r="LN219" s="59"/>
      <c r="LO219" s="59"/>
      <c r="LP219" s="59"/>
      <c r="LQ219" s="59"/>
      <c r="LR219" s="59"/>
      <c r="LS219" s="59"/>
      <c r="LT219" s="59"/>
      <c r="LU219" s="59"/>
      <c r="LV219" s="59"/>
      <c r="LW219" s="59"/>
      <c r="LX219" s="59"/>
      <c r="LY219" s="59"/>
      <c r="LZ219" s="59"/>
      <c r="MA219" s="59"/>
      <c r="MB219" s="59"/>
      <c r="MC219" s="59"/>
      <c r="MD219" s="59"/>
      <c r="ME219" s="59"/>
      <c r="MF219" s="59"/>
      <c r="MG219" s="59"/>
      <c r="MH219" s="59"/>
      <c r="MI219" s="59"/>
      <c r="MJ219" s="59"/>
      <c r="MK219" s="59"/>
      <c r="ML219" s="59"/>
      <c r="MM219" s="59"/>
      <c r="MN219" s="59"/>
      <c r="MO219" s="59"/>
      <c r="MP219" s="59"/>
      <c r="MQ219" s="59"/>
      <c r="MR219" s="59"/>
      <c r="MS219" s="59"/>
      <c r="MT219" s="59"/>
      <c r="MU219" s="59"/>
      <c r="MV219" s="59"/>
      <c r="MW219" s="59"/>
      <c r="MX219" s="59"/>
      <c r="MY219" s="59"/>
      <c r="MZ219" s="59"/>
      <c r="NA219" s="59"/>
      <c r="NB219" s="59"/>
      <c r="NC219" s="59"/>
      <c r="ND219" s="59"/>
      <c r="NE219" s="59"/>
      <c r="NF219" s="59"/>
      <c r="NG219" s="59"/>
      <c r="NH219" s="59"/>
      <c r="NI219" s="59"/>
      <c r="NJ219" s="59"/>
      <c r="NK219" s="59"/>
      <c r="NL219" s="59"/>
      <c r="NM219" s="59"/>
      <c r="NN219" s="59"/>
      <c r="NO219" s="59"/>
      <c r="NP219" s="59"/>
      <c r="NQ219" s="59"/>
      <c r="NR219" s="59"/>
      <c r="NS219" s="59"/>
      <c r="NT219" s="59"/>
      <c r="NU219" s="59"/>
      <c r="NV219" s="59"/>
      <c r="NW219" s="59"/>
      <c r="NX219" s="59"/>
      <c r="NY219" s="59"/>
      <c r="NZ219" s="59"/>
      <c r="OA219" s="59"/>
      <c r="OB219" s="59"/>
      <c r="OC219" s="59"/>
      <c r="OD219" s="59"/>
      <c r="OE219" s="59"/>
      <c r="OF219" s="59"/>
      <c r="OG219" s="59"/>
      <c r="OH219" s="59"/>
      <c r="OI219" s="59"/>
      <c r="OJ219" s="59"/>
      <c r="OK219" s="59"/>
      <c r="OL219" s="59"/>
      <c r="OM219" s="59"/>
      <c r="ON219" s="59"/>
      <c r="OO219" s="59"/>
      <c r="OP219" s="59"/>
      <c r="OQ219" s="59"/>
      <c r="OR219" s="59"/>
      <c r="OS219" s="59"/>
      <c r="OT219" s="59"/>
      <c r="OU219" s="59"/>
      <c r="OV219" s="59"/>
      <c r="OW219" s="59"/>
      <c r="OX219" s="59"/>
      <c r="OY219" s="59"/>
      <c r="OZ219" s="59"/>
      <c r="PA219" s="59"/>
      <c r="PB219" s="59"/>
      <c r="PC219" s="59"/>
      <c r="PD219" s="59"/>
      <c r="PE219" s="59"/>
      <c r="PF219" s="59"/>
      <c r="PG219" s="59"/>
      <c r="PH219" s="59"/>
      <c r="PI219" s="59"/>
      <c r="PJ219" s="59"/>
      <c r="PK219" s="59"/>
      <c r="PL219" s="59"/>
      <c r="PM219" s="59"/>
      <c r="PN219" s="59"/>
      <c r="PO219" s="59"/>
      <c r="PP219" s="59"/>
      <c r="PQ219" s="59"/>
      <c r="PR219" s="59"/>
      <c r="PS219" s="59"/>
      <c r="PT219" s="59"/>
      <c r="PU219" s="59"/>
      <c r="PV219" s="59"/>
      <c r="PW219" s="59"/>
      <c r="PX219" s="59"/>
      <c r="PY219" s="59"/>
      <c r="PZ219" s="59"/>
      <c r="QA219" s="59"/>
      <c r="QB219" s="59"/>
      <c r="QC219" s="59"/>
      <c r="QD219" s="59"/>
      <c r="QE219" s="59"/>
      <c r="QF219" s="59"/>
      <c r="QG219" s="59"/>
      <c r="QH219" s="59"/>
      <c r="QI219" s="59"/>
      <c r="QJ219" s="59"/>
      <c r="QK219" s="59"/>
      <c r="QL219" s="59"/>
      <c r="QM219" s="59"/>
      <c r="QN219" s="59"/>
      <c r="QO219" s="59"/>
      <c r="QP219" s="59"/>
      <c r="QQ219" s="59"/>
      <c r="QR219" s="59"/>
      <c r="QS219" s="59"/>
      <c r="QT219" s="59"/>
      <c r="QU219" s="59"/>
      <c r="QV219" s="59"/>
      <c r="QW219" s="59"/>
      <c r="QX219" s="59"/>
      <c r="QY219" s="59"/>
      <c r="QZ219" s="59"/>
      <c r="RA219" s="59"/>
      <c r="RB219" s="107"/>
      <c r="RC219" s="107"/>
      <c r="RD219" s="59"/>
      <c r="RE219" s="59"/>
      <c r="RF219" s="59"/>
      <c r="RG219" s="59"/>
      <c r="RH219" s="59"/>
      <c r="RI219" s="59"/>
      <c r="RJ219" s="59"/>
      <c r="RK219" s="59"/>
      <c r="RL219" s="59"/>
      <c r="RM219" s="59"/>
      <c r="RN219" s="59"/>
      <c r="RO219" s="59"/>
      <c r="RP219" s="59"/>
      <c r="RQ219" s="59"/>
      <c r="RR219" s="59"/>
      <c r="RS219" s="59"/>
      <c r="RT219" s="59"/>
      <c r="RU219" s="59"/>
      <c r="RV219" s="59"/>
      <c r="RW219" s="59"/>
      <c r="RX219" s="59"/>
      <c r="RY219" s="59"/>
      <c r="RZ219" s="59"/>
      <c r="SA219" s="59"/>
      <c r="SB219" s="59"/>
      <c r="SC219" s="59"/>
      <c r="SD219" s="59"/>
      <c r="SE219" s="59"/>
      <c r="SF219" s="59"/>
      <c r="SG219" s="59"/>
      <c r="SH219" s="59"/>
      <c r="SI219" s="59"/>
      <c r="SJ219" s="59"/>
      <c r="SK219" s="59"/>
      <c r="SL219" s="59"/>
      <c r="SM219" s="59"/>
      <c r="SN219" s="59"/>
      <c r="SO219" s="59"/>
      <c r="SP219" s="59"/>
      <c r="SQ219" s="59"/>
      <c r="SR219" s="59"/>
      <c r="SS219" s="59"/>
      <c r="ST219" s="59"/>
      <c r="SU219" s="59"/>
      <c r="SV219" s="59"/>
      <c r="SW219" s="59"/>
      <c r="SX219" s="59"/>
      <c r="SY219" s="59"/>
      <c r="SZ219" s="59"/>
      <c r="TA219" s="59"/>
      <c r="TB219" s="59"/>
      <c r="TC219" s="59"/>
      <c r="TD219" s="59"/>
      <c r="TE219" s="59"/>
      <c r="TF219" s="59"/>
      <c r="TG219" s="59"/>
      <c r="TH219" s="59"/>
      <c r="TI219" s="59"/>
      <c r="TJ219" s="59"/>
      <c r="TK219" s="59"/>
      <c r="TL219" s="59"/>
      <c r="TM219" s="59"/>
      <c r="TN219" s="59"/>
      <c r="TO219" s="59"/>
      <c r="TP219" s="59"/>
      <c r="TQ219" s="59"/>
      <c r="TR219" s="59"/>
      <c r="TS219" s="59"/>
      <c r="TT219" s="59"/>
      <c r="TU219" s="59"/>
      <c r="TV219" s="59"/>
      <c r="TW219" s="59"/>
      <c r="TX219" s="59"/>
      <c r="TY219" s="59"/>
      <c r="TZ219" s="59"/>
      <c r="UA219" s="59"/>
      <c r="UB219" s="59"/>
      <c r="UC219" s="59"/>
      <c r="UD219" s="59"/>
      <c r="UE219" s="59"/>
      <c r="UF219" s="59"/>
      <c r="UG219" s="59"/>
      <c r="UH219" s="59"/>
      <c r="UI219" s="59"/>
      <c r="UJ219" s="59"/>
      <c r="UK219" s="59"/>
      <c r="UL219" s="59"/>
      <c r="UM219" s="86"/>
      <c r="UN219" s="86"/>
      <c r="UO219" s="86"/>
      <c r="UP219" s="86"/>
      <c r="UQ219" s="86"/>
      <c r="UR219" s="86"/>
      <c r="US219" s="86"/>
      <c r="UT219" s="86"/>
      <c r="UU219" s="86"/>
      <c r="UV219" s="86"/>
      <c r="UW219" s="86"/>
      <c r="UX219" s="86"/>
      <c r="UY219" s="86"/>
      <c r="UZ219" s="86"/>
      <c r="VA219" s="86"/>
      <c r="VB219" s="86"/>
      <c r="VC219" s="86"/>
      <c r="VD219" s="86"/>
      <c r="VE219" s="86"/>
      <c r="VF219" s="86"/>
      <c r="VG219" s="86"/>
      <c r="VH219" s="86"/>
      <c r="VI219" s="86"/>
      <c r="VJ219" s="86"/>
      <c r="VK219" s="86"/>
      <c r="VL219" s="86"/>
      <c r="VM219" s="86"/>
      <c r="VN219" s="86"/>
      <c r="VO219" s="86"/>
      <c r="VP219" s="86"/>
      <c r="VQ219" s="86"/>
      <c r="VR219" s="86"/>
      <c r="VS219" s="86"/>
      <c r="VT219" s="86"/>
      <c r="VU219" s="86"/>
      <c r="VV219" s="86"/>
      <c r="VW219" s="86"/>
      <c r="VX219" s="86"/>
      <c r="VY219" s="86"/>
      <c r="VZ219" s="86"/>
      <c r="WA219" s="86"/>
      <c r="WB219" s="86"/>
      <c r="WC219" s="86"/>
      <c r="WD219" s="86"/>
      <c r="WE219" s="86"/>
      <c r="WF219" s="86"/>
      <c r="WG219" s="8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row>
    <row r="220" spans="2:909" x14ac:dyDescent="0.25">
      <c r="B220" s="110"/>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93"/>
      <c r="AA220" s="93"/>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c r="HY220" s="59"/>
      <c r="HZ220" s="59"/>
      <c r="IA220" s="59"/>
      <c r="IB220" s="59"/>
      <c r="IC220" s="59"/>
      <c r="ID220" s="59"/>
      <c r="IE220" s="59"/>
      <c r="IF220" s="59"/>
      <c r="IG220" s="59"/>
      <c r="IH220" s="59"/>
      <c r="II220" s="59"/>
      <c r="IJ220" s="59"/>
      <c r="IK220" s="59"/>
      <c r="IL220" s="59"/>
      <c r="IM220" s="59"/>
      <c r="IN220" s="59"/>
      <c r="IO220" s="59"/>
      <c r="IP220" s="59"/>
      <c r="IQ220" s="59"/>
      <c r="IR220" s="59"/>
      <c r="IS220" s="59"/>
      <c r="IT220" s="59"/>
      <c r="IU220" s="59"/>
      <c r="IV220" s="59"/>
      <c r="IW220" s="59"/>
      <c r="IX220" s="59"/>
      <c r="IY220" s="59"/>
      <c r="IZ220" s="59"/>
      <c r="JA220" s="59"/>
      <c r="JB220" s="59"/>
      <c r="JC220" s="59"/>
      <c r="JD220" s="59"/>
      <c r="JE220" s="59"/>
      <c r="JF220" s="59"/>
      <c r="JG220" s="59"/>
      <c r="JH220" s="59"/>
      <c r="JI220" s="59"/>
      <c r="JJ220" s="59"/>
      <c r="JK220" s="59"/>
      <c r="JL220" s="59"/>
      <c r="JM220" s="59"/>
      <c r="JN220" s="59"/>
      <c r="JO220" s="59"/>
      <c r="JP220" s="59"/>
      <c r="JQ220" s="59"/>
      <c r="JR220" s="59"/>
      <c r="JS220" s="59"/>
      <c r="JT220" s="59"/>
      <c r="JU220" s="59"/>
      <c r="JV220" s="59"/>
      <c r="JW220" s="59"/>
      <c r="JX220" s="59"/>
      <c r="JY220" s="59"/>
      <c r="JZ220" s="59"/>
      <c r="KA220" s="59"/>
      <c r="KB220" s="59"/>
      <c r="KC220" s="59"/>
      <c r="KD220" s="59"/>
      <c r="KE220" s="59"/>
      <c r="KF220" s="59"/>
      <c r="KG220" s="59"/>
      <c r="KH220" s="59"/>
      <c r="KI220" s="59"/>
      <c r="KJ220" s="59"/>
      <c r="KK220" s="59"/>
      <c r="KL220" s="59"/>
      <c r="KM220" s="59"/>
      <c r="KN220" s="59"/>
      <c r="KO220" s="59"/>
      <c r="KP220" s="59"/>
      <c r="KQ220" s="59"/>
      <c r="KR220" s="59"/>
      <c r="KS220" s="59"/>
      <c r="KT220" s="59"/>
      <c r="KU220" s="59"/>
      <c r="KV220" s="59"/>
      <c r="KW220" s="59"/>
      <c r="KX220" s="59"/>
      <c r="KY220" s="59"/>
      <c r="KZ220" s="59"/>
      <c r="LA220" s="59"/>
      <c r="LB220" s="59"/>
      <c r="LC220" s="59"/>
      <c r="LD220" s="59"/>
      <c r="LE220" s="59"/>
      <c r="LF220" s="59"/>
      <c r="LG220" s="59"/>
      <c r="LH220" s="59"/>
      <c r="LI220" s="59"/>
      <c r="LJ220" s="59"/>
      <c r="LK220" s="59"/>
      <c r="LL220" s="59"/>
      <c r="LM220" s="59"/>
      <c r="LN220" s="59"/>
      <c r="LO220" s="59"/>
      <c r="LP220" s="59"/>
      <c r="LQ220" s="59"/>
      <c r="LR220" s="59"/>
      <c r="LS220" s="59"/>
      <c r="LT220" s="59"/>
      <c r="LU220" s="59"/>
      <c r="LV220" s="59"/>
      <c r="LW220" s="59"/>
      <c r="LX220" s="59"/>
      <c r="LY220" s="59"/>
      <c r="LZ220" s="59"/>
      <c r="MA220" s="59"/>
      <c r="MB220" s="59"/>
      <c r="MC220" s="59"/>
      <c r="MD220" s="59"/>
      <c r="ME220" s="59"/>
      <c r="MF220" s="59"/>
      <c r="MG220" s="59"/>
      <c r="MH220" s="59"/>
      <c r="MI220" s="59"/>
      <c r="MJ220" s="59"/>
      <c r="MK220" s="59"/>
      <c r="ML220" s="59"/>
      <c r="MM220" s="59"/>
      <c r="MN220" s="59"/>
      <c r="MO220" s="59"/>
      <c r="MP220" s="59"/>
      <c r="MQ220" s="59"/>
      <c r="MR220" s="59"/>
      <c r="MS220" s="59"/>
      <c r="MT220" s="59"/>
      <c r="MU220" s="59"/>
      <c r="MV220" s="59"/>
      <c r="MW220" s="59"/>
      <c r="MX220" s="59"/>
      <c r="MY220" s="59"/>
      <c r="MZ220" s="59"/>
      <c r="NA220" s="59"/>
      <c r="NB220" s="59"/>
      <c r="NC220" s="59"/>
      <c r="ND220" s="59"/>
      <c r="NE220" s="59"/>
      <c r="NF220" s="59"/>
      <c r="NG220" s="59"/>
      <c r="NH220" s="59"/>
      <c r="NI220" s="59"/>
      <c r="NJ220" s="59"/>
      <c r="NK220" s="59"/>
      <c r="NL220" s="59"/>
      <c r="NM220" s="59"/>
      <c r="NN220" s="59"/>
      <c r="NO220" s="59"/>
      <c r="NP220" s="59"/>
      <c r="NQ220" s="59"/>
      <c r="NR220" s="59"/>
      <c r="NS220" s="59"/>
      <c r="NT220" s="59"/>
      <c r="NU220" s="59"/>
      <c r="NV220" s="59"/>
      <c r="NW220" s="59"/>
      <c r="NX220" s="59"/>
      <c r="NY220" s="59"/>
      <c r="NZ220" s="59"/>
      <c r="OA220" s="59"/>
      <c r="OB220" s="59"/>
      <c r="OC220" s="59"/>
      <c r="OD220" s="59"/>
      <c r="OE220" s="59"/>
      <c r="OF220" s="59"/>
      <c r="OG220" s="59"/>
      <c r="OH220" s="59"/>
      <c r="OI220" s="59"/>
      <c r="OJ220" s="59"/>
      <c r="OK220" s="59"/>
      <c r="OL220" s="59"/>
      <c r="OM220" s="59"/>
      <c r="ON220" s="59"/>
      <c r="OO220" s="59"/>
      <c r="OP220" s="59"/>
      <c r="OQ220" s="59"/>
      <c r="OR220" s="59"/>
      <c r="OS220" s="59"/>
      <c r="OT220" s="59"/>
      <c r="OU220" s="59"/>
      <c r="OV220" s="59"/>
      <c r="OW220" s="59"/>
      <c r="OX220" s="59"/>
      <c r="OY220" s="59"/>
      <c r="OZ220" s="59"/>
      <c r="PA220" s="59"/>
      <c r="PB220" s="59"/>
      <c r="PC220" s="59"/>
      <c r="PD220" s="59"/>
      <c r="PE220" s="59"/>
      <c r="PF220" s="59"/>
      <c r="PG220" s="59"/>
      <c r="PH220" s="59"/>
      <c r="PI220" s="59"/>
      <c r="PJ220" s="59"/>
      <c r="PK220" s="59"/>
      <c r="PL220" s="59"/>
      <c r="PM220" s="59"/>
      <c r="PN220" s="59"/>
      <c r="PO220" s="59"/>
      <c r="PP220" s="59"/>
      <c r="PQ220" s="59"/>
      <c r="PR220" s="59"/>
      <c r="PS220" s="59"/>
      <c r="PT220" s="59"/>
      <c r="PU220" s="59"/>
      <c r="PV220" s="59"/>
      <c r="PW220" s="59"/>
      <c r="PX220" s="59"/>
      <c r="PY220" s="59"/>
      <c r="PZ220" s="59"/>
      <c r="QA220" s="59"/>
      <c r="QB220" s="59"/>
      <c r="QC220" s="59"/>
      <c r="QD220" s="59"/>
      <c r="QE220" s="59"/>
      <c r="QF220" s="59"/>
      <c r="QG220" s="59"/>
      <c r="QH220" s="59"/>
      <c r="QI220" s="59"/>
      <c r="QJ220" s="59"/>
      <c r="QK220" s="59"/>
      <c r="QL220" s="59"/>
      <c r="QM220" s="59"/>
      <c r="QN220" s="59"/>
      <c r="QO220" s="59"/>
      <c r="QP220" s="59"/>
      <c r="QQ220" s="59"/>
      <c r="QR220" s="59"/>
      <c r="QS220" s="59"/>
      <c r="QT220" s="59"/>
      <c r="QU220" s="59"/>
      <c r="QV220" s="59"/>
      <c r="QW220" s="59"/>
      <c r="QX220" s="59"/>
      <c r="QY220" s="59"/>
      <c r="QZ220" s="59"/>
      <c r="RA220" s="59"/>
      <c r="RB220" s="107"/>
      <c r="RC220" s="107"/>
      <c r="RD220" s="59"/>
      <c r="RE220" s="59"/>
      <c r="RF220" s="59"/>
      <c r="RG220" s="59"/>
      <c r="RH220" s="59"/>
      <c r="RI220" s="59"/>
      <c r="RJ220" s="59"/>
      <c r="RK220" s="59"/>
      <c r="RL220" s="59"/>
      <c r="RM220" s="59"/>
      <c r="RN220" s="59"/>
      <c r="RO220" s="59"/>
      <c r="RP220" s="59"/>
      <c r="RQ220" s="59"/>
      <c r="RR220" s="59"/>
      <c r="RS220" s="59"/>
      <c r="RT220" s="59"/>
      <c r="RU220" s="59"/>
      <c r="RV220" s="59"/>
      <c r="RW220" s="59"/>
      <c r="RX220" s="59"/>
      <c r="RY220" s="59"/>
      <c r="RZ220" s="59"/>
      <c r="SA220" s="59"/>
      <c r="SB220" s="59"/>
      <c r="SC220" s="59"/>
      <c r="SD220" s="59"/>
      <c r="SE220" s="59"/>
      <c r="SF220" s="59"/>
      <c r="SG220" s="59"/>
      <c r="SH220" s="59"/>
      <c r="SI220" s="59"/>
      <c r="SJ220" s="59"/>
      <c r="SK220" s="59"/>
      <c r="SL220" s="59"/>
      <c r="SM220" s="59"/>
      <c r="SN220" s="59"/>
      <c r="SO220" s="59"/>
      <c r="SP220" s="59"/>
      <c r="SQ220" s="59"/>
      <c r="SR220" s="59"/>
      <c r="SS220" s="59"/>
      <c r="ST220" s="59"/>
      <c r="SU220" s="59"/>
      <c r="SV220" s="59"/>
      <c r="SW220" s="59"/>
      <c r="SX220" s="59"/>
      <c r="SY220" s="59"/>
      <c r="SZ220" s="59"/>
      <c r="TA220" s="59"/>
      <c r="TB220" s="59"/>
      <c r="TC220" s="59"/>
      <c r="TD220" s="59"/>
      <c r="TE220" s="59"/>
      <c r="TF220" s="59"/>
      <c r="TG220" s="59"/>
      <c r="TH220" s="59"/>
      <c r="TI220" s="59"/>
      <c r="TJ220" s="59"/>
      <c r="TK220" s="59"/>
      <c r="TL220" s="59"/>
      <c r="TM220" s="59"/>
      <c r="TN220" s="59"/>
      <c r="TO220" s="59"/>
      <c r="TP220" s="59"/>
      <c r="TQ220" s="59"/>
      <c r="TR220" s="59"/>
      <c r="TS220" s="59"/>
      <c r="TT220" s="59"/>
      <c r="TU220" s="59"/>
      <c r="TV220" s="59"/>
      <c r="TW220" s="59"/>
      <c r="TX220" s="59"/>
      <c r="TY220" s="59"/>
      <c r="TZ220" s="59"/>
      <c r="UA220" s="59"/>
      <c r="UB220" s="59"/>
      <c r="UC220" s="59"/>
      <c r="UD220" s="59"/>
      <c r="UE220" s="59"/>
      <c r="UF220" s="59"/>
      <c r="UG220" s="59"/>
      <c r="UH220" s="59"/>
      <c r="UI220" s="59"/>
      <c r="UJ220" s="59"/>
      <c r="UK220" s="59"/>
      <c r="UL220" s="59"/>
      <c r="UM220" s="86"/>
      <c r="UN220" s="86"/>
      <c r="UO220" s="86"/>
      <c r="UP220" s="86"/>
      <c r="UQ220" s="86"/>
      <c r="UR220" s="86"/>
      <c r="US220" s="86"/>
      <c r="UT220" s="86"/>
      <c r="UU220" s="86"/>
      <c r="UV220" s="86"/>
      <c r="UW220" s="86"/>
      <c r="UX220" s="86"/>
      <c r="UY220" s="86"/>
      <c r="UZ220" s="86"/>
      <c r="VA220" s="86"/>
      <c r="VB220" s="86"/>
      <c r="VC220" s="86"/>
      <c r="VD220" s="86"/>
      <c r="VE220" s="86"/>
      <c r="VF220" s="86"/>
      <c r="VG220" s="86"/>
      <c r="VH220" s="86"/>
      <c r="VI220" s="86"/>
      <c r="VJ220" s="86"/>
      <c r="VK220" s="86"/>
      <c r="VL220" s="86"/>
      <c r="VM220" s="86"/>
      <c r="VN220" s="86"/>
      <c r="VO220" s="86"/>
      <c r="VP220" s="86"/>
      <c r="VQ220" s="86"/>
      <c r="VR220" s="86"/>
      <c r="VS220" s="86"/>
      <c r="VT220" s="86"/>
      <c r="VU220" s="86"/>
      <c r="VV220" s="86"/>
      <c r="VW220" s="86"/>
      <c r="VX220" s="86"/>
      <c r="VY220" s="86"/>
      <c r="VZ220" s="86"/>
      <c r="WA220" s="86"/>
      <c r="WB220" s="86"/>
      <c r="WC220" s="86"/>
      <c r="WD220" s="86"/>
      <c r="WE220" s="86"/>
      <c r="WF220" s="86"/>
      <c r="WG220" s="8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row>
    <row r="221" spans="2:909" x14ac:dyDescent="0.25">
      <c r="B221" s="110"/>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93"/>
      <c r="AA221" s="93"/>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c r="HY221" s="59"/>
      <c r="HZ221" s="59"/>
      <c r="IA221" s="59"/>
      <c r="IB221" s="59"/>
      <c r="IC221" s="59"/>
      <c r="ID221" s="59"/>
      <c r="IE221" s="59"/>
      <c r="IF221" s="59"/>
      <c r="IG221" s="59"/>
      <c r="IH221" s="59"/>
      <c r="II221" s="59"/>
      <c r="IJ221" s="59"/>
      <c r="IK221" s="59"/>
      <c r="IL221" s="59"/>
      <c r="IM221" s="59"/>
      <c r="IN221" s="59"/>
      <c r="IO221" s="59"/>
      <c r="IP221" s="59"/>
      <c r="IQ221" s="59"/>
      <c r="IR221" s="59"/>
      <c r="IS221" s="59"/>
      <c r="IT221" s="59"/>
      <c r="IU221" s="59"/>
      <c r="IV221" s="59"/>
      <c r="IW221" s="59"/>
      <c r="IX221" s="59"/>
      <c r="IY221" s="59"/>
      <c r="IZ221" s="59"/>
      <c r="JA221" s="59"/>
      <c r="JB221" s="59"/>
      <c r="JC221" s="59"/>
      <c r="JD221" s="59"/>
      <c r="JE221" s="59"/>
      <c r="JF221" s="59"/>
      <c r="JG221" s="59"/>
      <c r="JH221" s="59"/>
      <c r="JI221" s="59"/>
      <c r="JJ221" s="59"/>
      <c r="JK221" s="59"/>
      <c r="JL221" s="59"/>
      <c r="JM221" s="59"/>
      <c r="JN221" s="59"/>
      <c r="JO221" s="59"/>
      <c r="JP221" s="59"/>
      <c r="JQ221" s="59"/>
      <c r="JR221" s="59"/>
      <c r="JS221" s="59"/>
      <c r="JT221" s="59"/>
      <c r="JU221" s="59"/>
      <c r="JV221" s="59"/>
      <c r="JW221" s="59"/>
      <c r="JX221" s="59"/>
      <c r="JY221" s="59"/>
      <c r="JZ221" s="59"/>
      <c r="KA221" s="59"/>
      <c r="KB221" s="59"/>
      <c r="KC221" s="59"/>
      <c r="KD221" s="59"/>
      <c r="KE221" s="59"/>
      <c r="KF221" s="59"/>
      <c r="KG221" s="59"/>
      <c r="KH221" s="59"/>
      <c r="KI221" s="59"/>
      <c r="KJ221" s="59"/>
      <c r="KK221" s="59"/>
      <c r="KL221" s="59"/>
      <c r="KM221" s="59"/>
      <c r="KN221" s="59"/>
      <c r="KO221" s="59"/>
      <c r="KP221" s="59"/>
      <c r="KQ221" s="59"/>
      <c r="KR221" s="59"/>
      <c r="KS221" s="59"/>
      <c r="KT221" s="59"/>
      <c r="KU221" s="59"/>
      <c r="KV221" s="59"/>
      <c r="KW221" s="59"/>
      <c r="KX221" s="59"/>
      <c r="KY221" s="59"/>
      <c r="KZ221" s="59"/>
      <c r="LA221" s="59"/>
      <c r="LB221" s="59"/>
      <c r="LC221" s="59"/>
      <c r="LD221" s="59"/>
      <c r="LE221" s="59"/>
      <c r="LF221" s="59"/>
      <c r="LG221" s="59"/>
      <c r="LH221" s="59"/>
      <c r="LI221" s="59"/>
      <c r="LJ221" s="59"/>
      <c r="LK221" s="59"/>
      <c r="LL221" s="59"/>
      <c r="LM221" s="59"/>
      <c r="LN221" s="59"/>
      <c r="LO221" s="59"/>
      <c r="LP221" s="59"/>
      <c r="LQ221" s="59"/>
      <c r="LR221" s="59"/>
      <c r="LS221" s="59"/>
      <c r="LT221" s="59"/>
      <c r="LU221" s="59"/>
      <c r="LV221" s="59"/>
      <c r="LW221" s="59"/>
      <c r="LX221" s="59"/>
      <c r="LY221" s="59"/>
      <c r="LZ221" s="59"/>
      <c r="MA221" s="59"/>
      <c r="MB221" s="59"/>
      <c r="MC221" s="59"/>
      <c r="MD221" s="59"/>
      <c r="ME221" s="59"/>
      <c r="MF221" s="59"/>
      <c r="MG221" s="59"/>
      <c r="MH221" s="59"/>
      <c r="MI221" s="59"/>
      <c r="MJ221" s="59"/>
      <c r="MK221" s="59"/>
      <c r="ML221" s="59"/>
      <c r="MM221" s="59"/>
      <c r="MN221" s="59"/>
      <c r="MO221" s="59"/>
      <c r="MP221" s="59"/>
      <c r="MQ221" s="59"/>
      <c r="MR221" s="59"/>
      <c r="MS221" s="59"/>
      <c r="MT221" s="59"/>
      <c r="MU221" s="59"/>
      <c r="MV221" s="59"/>
      <c r="MW221" s="59"/>
      <c r="MX221" s="59"/>
      <c r="MY221" s="59"/>
      <c r="MZ221" s="59"/>
      <c r="NA221" s="59"/>
      <c r="NB221" s="59"/>
      <c r="NC221" s="59"/>
      <c r="ND221" s="59"/>
      <c r="NE221" s="59"/>
      <c r="NF221" s="59"/>
      <c r="NG221" s="59"/>
      <c r="NH221" s="59"/>
      <c r="NI221" s="59"/>
      <c r="NJ221" s="59"/>
      <c r="NK221" s="59"/>
      <c r="NL221" s="59"/>
      <c r="NM221" s="59"/>
      <c r="NN221" s="59"/>
      <c r="NO221" s="59"/>
      <c r="NP221" s="59"/>
      <c r="NQ221" s="59"/>
      <c r="NR221" s="59"/>
      <c r="NS221" s="59"/>
      <c r="NT221" s="59"/>
      <c r="NU221" s="59"/>
      <c r="NV221" s="59"/>
      <c r="NW221" s="59"/>
      <c r="NX221" s="59"/>
      <c r="NY221" s="59"/>
      <c r="NZ221" s="59"/>
      <c r="OA221" s="59"/>
      <c r="OB221" s="59"/>
      <c r="OC221" s="59"/>
      <c r="OD221" s="59"/>
      <c r="OE221" s="59"/>
      <c r="OF221" s="59"/>
      <c r="OG221" s="59"/>
      <c r="OH221" s="59"/>
      <c r="OI221" s="59"/>
      <c r="OJ221" s="59"/>
      <c r="OK221" s="59"/>
      <c r="OL221" s="59"/>
      <c r="OM221" s="59"/>
      <c r="ON221" s="59"/>
      <c r="OO221" s="59"/>
      <c r="OP221" s="59"/>
      <c r="OQ221" s="59"/>
      <c r="OR221" s="59"/>
      <c r="OS221" s="59"/>
      <c r="OT221" s="59"/>
      <c r="OU221" s="59"/>
      <c r="OV221" s="59"/>
      <c r="OW221" s="59"/>
      <c r="OX221" s="59"/>
      <c r="OY221" s="59"/>
      <c r="OZ221" s="59"/>
      <c r="PA221" s="59"/>
      <c r="PB221" s="59"/>
      <c r="PC221" s="59"/>
      <c r="PD221" s="59"/>
      <c r="PE221" s="59"/>
      <c r="PF221" s="59"/>
      <c r="PG221" s="59"/>
      <c r="PH221" s="59"/>
      <c r="PI221" s="59"/>
      <c r="PJ221" s="59"/>
      <c r="PK221" s="59"/>
      <c r="PL221" s="59"/>
      <c r="PM221" s="59"/>
      <c r="PN221" s="59"/>
      <c r="PO221" s="59"/>
      <c r="PP221" s="59"/>
      <c r="PQ221" s="59"/>
      <c r="PR221" s="59"/>
      <c r="PS221" s="59"/>
      <c r="PT221" s="59"/>
      <c r="PU221" s="59"/>
      <c r="PV221" s="59"/>
      <c r="PW221" s="59"/>
      <c r="PX221" s="59"/>
      <c r="PY221" s="59"/>
      <c r="PZ221" s="59"/>
      <c r="QA221" s="59"/>
      <c r="QB221" s="59"/>
      <c r="QC221" s="59"/>
      <c r="QD221" s="59"/>
      <c r="QE221" s="59"/>
      <c r="QF221" s="59"/>
      <c r="QG221" s="59"/>
      <c r="QH221" s="59"/>
      <c r="QI221" s="59"/>
      <c r="QJ221" s="59"/>
      <c r="QK221" s="59"/>
      <c r="QL221" s="59"/>
      <c r="QM221" s="59"/>
      <c r="QN221" s="59"/>
      <c r="QO221" s="59"/>
      <c r="QP221" s="59"/>
      <c r="QQ221" s="59"/>
      <c r="QR221" s="59"/>
      <c r="QS221" s="59"/>
      <c r="QT221" s="59"/>
      <c r="QU221" s="59"/>
      <c r="QV221" s="59"/>
      <c r="QW221" s="59"/>
      <c r="QX221" s="59"/>
      <c r="QY221" s="59"/>
      <c r="QZ221" s="59"/>
      <c r="RA221" s="59"/>
      <c r="RB221" s="107"/>
      <c r="RC221" s="107"/>
      <c r="RD221" s="59"/>
      <c r="RE221" s="59"/>
      <c r="RF221" s="59"/>
      <c r="RG221" s="59"/>
      <c r="RH221" s="59"/>
      <c r="RI221" s="59"/>
      <c r="RJ221" s="59"/>
      <c r="RK221" s="59"/>
      <c r="RL221" s="59"/>
      <c r="RM221" s="59"/>
      <c r="RN221" s="59"/>
      <c r="RO221" s="59"/>
      <c r="RP221" s="59"/>
      <c r="RQ221" s="59"/>
      <c r="RR221" s="59"/>
      <c r="RS221" s="59"/>
      <c r="RT221" s="59"/>
      <c r="RU221" s="59"/>
      <c r="RV221" s="59"/>
      <c r="RW221" s="59"/>
      <c r="RX221" s="59"/>
      <c r="RY221" s="59"/>
      <c r="RZ221" s="59"/>
      <c r="SA221" s="59"/>
      <c r="SB221" s="59"/>
      <c r="SC221" s="59"/>
      <c r="SD221" s="59"/>
      <c r="SE221" s="59"/>
      <c r="SF221" s="59"/>
      <c r="SG221" s="59"/>
      <c r="SH221" s="59"/>
      <c r="SI221" s="59"/>
      <c r="SJ221" s="59"/>
      <c r="SK221" s="59"/>
      <c r="SL221" s="59"/>
      <c r="SM221" s="59"/>
      <c r="SN221" s="59"/>
      <c r="SO221" s="59"/>
      <c r="SP221" s="59"/>
      <c r="SQ221" s="59"/>
      <c r="SR221" s="59"/>
      <c r="SS221" s="59"/>
      <c r="ST221" s="59"/>
      <c r="SU221" s="59"/>
      <c r="SV221" s="59"/>
      <c r="SW221" s="59"/>
      <c r="SX221" s="59"/>
      <c r="SY221" s="59"/>
      <c r="SZ221" s="59"/>
      <c r="TA221" s="59"/>
      <c r="TB221" s="59"/>
      <c r="TC221" s="59"/>
      <c r="TD221" s="59"/>
      <c r="TE221" s="59"/>
      <c r="TF221" s="59"/>
      <c r="TG221" s="59"/>
      <c r="TH221" s="59"/>
      <c r="TI221" s="59"/>
      <c r="TJ221" s="59"/>
      <c r="TK221" s="59"/>
      <c r="TL221" s="59"/>
      <c r="TM221" s="59"/>
      <c r="TN221" s="59"/>
      <c r="TO221" s="59"/>
      <c r="TP221" s="59"/>
      <c r="TQ221" s="59"/>
      <c r="TR221" s="59"/>
      <c r="TS221" s="59"/>
      <c r="TT221" s="59"/>
      <c r="TU221" s="59"/>
      <c r="TV221" s="59"/>
      <c r="TW221" s="59"/>
      <c r="TX221" s="59"/>
      <c r="TY221" s="59"/>
      <c r="TZ221" s="59"/>
      <c r="UA221" s="59"/>
      <c r="UB221" s="59"/>
      <c r="UC221" s="59"/>
      <c r="UD221" s="59"/>
      <c r="UE221" s="59"/>
      <c r="UF221" s="59"/>
      <c r="UG221" s="59"/>
      <c r="UH221" s="59"/>
      <c r="UI221" s="59"/>
      <c r="UJ221" s="59"/>
      <c r="UK221" s="59"/>
      <c r="UL221" s="59"/>
      <c r="UM221" s="86"/>
      <c r="UN221" s="86"/>
      <c r="UO221" s="86"/>
      <c r="UP221" s="86"/>
      <c r="UQ221" s="86"/>
      <c r="UR221" s="86"/>
      <c r="US221" s="86"/>
      <c r="UT221" s="86"/>
      <c r="UU221" s="86"/>
      <c r="UV221" s="86"/>
      <c r="UW221" s="86"/>
      <c r="UX221" s="86"/>
      <c r="UY221" s="86"/>
      <c r="UZ221" s="86"/>
      <c r="VA221" s="86"/>
      <c r="VB221" s="86"/>
      <c r="VC221" s="86"/>
      <c r="VD221" s="86"/>
      <c r="VE221" s="86"/>
      <c r="VF221" s="86"/>
      <c r="VG221" s="86"/>
      <c r="VH221" s="86"/>
      <c r="VI221" s="86"/>
      <c r="VJ221" s="86"/>
      <c r="VK221" s="86"/>
      <c r="VL221" s="86"/>
      <c r="VM221" s="86"/>
      <c r="VN221" s="86"/>
      <c r="VO221" s="86"/>
      <c r="VP221" s="86"/>
      <c r="VQ221" s="86"/>
      <c r="VR221" s="86"/>
      <c r="VS221" s="86"/>
      <c r="VT221" s="86"/>
      <c r="VU221" s="86"/>
      <c r="VV221" s="86"/>
      <c r="VW221" s="86"/>
      <c r="VX221" s="86"/>
      <c r="VY221" s="86"/>
      <c r="VZ221" s="86"/>
      <c r="WA221" s="86"/>
      <c r="WB221" s="86"/>
      <c r="WC221" s="86"/>
      <c r="WD221" s="86"/>
      <c r="WE221" s="86"/>
      <c r="WF221" s="86"/>
      <c r="WG221" s="8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row>
    <row r="222" spans="2:909" x14ac:dyDescent="0.25">
      <c r="B222" s="110"/>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93"/>
      <c r="AA222" s="93"/>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c r="HY222" s="59"/>
      <c r="HZ222" s="59"/>
      <c r="IA222" s="59"/>
      <c r="IB222" s="59"/>
      <c r="IC222" s="59"/>
      <c r="ID222" s="59"/>
      <c r="IE222" s="59"/>
      <c r="IF222" s="59"/>
      <c r="IG222" s="59"/>
      <c r="IH222" s="59"/>
      <c r="II222" s="59"/>
      <c r="IJ222" s="59"/>
      <c r="IK222" s="59"/>
      <c r="IL222" s="59"/>
      <c r="IM222" s="59"/>
      <c r="IN222" s="59"/>
      <c r="IO222" s="59"/>
      <c r="IP222" s="59"/>
      <c r="IQ222" s="59"/>
      <c r="IR222" s="59"/>
      <c r="IS222" s="59"/>
      <c r="IT222" s="59"/>
      <c r="IU222" s="59"/>
      <c r="IV222" s="59"/>
      <c r="IW222" s="59"/>
      <c r="IX222" s="59"/>
      <c r="IY222" s="59"/>
      <c r="IZ222" s="59"/>
      <c r="JA222" s="59"/>
      <c r="JB222" s="59"/>
      <c r="JC222" s="59"/>
      <c r="JD222" s="59"/>
      <c r="JE222" s="59"/>
      <c r="JF222" s="59"/>
      <c r="JG222" s="59"/>
      <c r="JH222" s="59"/>
      <c r="JI222" s="59"/>
      <c r="JJ222" s="59"/>
      <c r="JK222" s="59"/>
      <c r="JL222" s="59"/>
      <c r="JM222" s="59"/>
      <c r="JN222" s="59"/>
      <c r="JO222" s="59"/>
      <c r="JP222" s="59"/>
      <c r="JQ222" s="59"/>
      <c r="JR222" s="59"/>
      <c r="JS222" s="59"/>
      <c r="JT222" s="59"/>
      <c r="JU222" s="59"/>
      <c r="JV222" s="59"/>
      <c r="JW222" s="59"/>
      <c r="JX222" s="59"/>
      <c r="JY222" s="59"/>
      <c r="JZ222" s="59"/>
      <c r="KA222" s="59"/>
      <c r="KB222" s="59"/>
      <c r="KC222" s="59"/>
      <c r="KD222" s="59"/>
      <c r="KE222" s="59"/>
      <c r="KF222" s="59"/>
      <c r="KG222" s="59"/>
      <c r="KH222" s="59"/>
      <c r="KI222" s="59"/>
      <c r="KJ222" s="59"/>
      <c r="KK222" s="59"/>
      <c r="KL222" s="59"/>
      <c r="KM222" s="59"/>
      <c r="KN222" s="59"/>
      <c r="KO222" s="59"/>
      <c r="KP222" s="59"/>
      <c r="KQ222" s="59"/>
      <c r="KR222" s="59"/>
      <c r="KS222" s="59"/>
      <c r="KT222" s="59"/>
      <c r="KU222" s="59"/>
      <c r="KV222" s="59"/>
      <c r="KW222" s="59"/>
      <c r="KX222" s="59"/>
      <c r="KY222" s="59"/>
      <c r="KZ222" s="59"/>
      <c r="LA222" s="59"/>
      <c r="LB222" s="59"/>
      <c r="LC222" s="59"/>
      <c r="LD222" s="59"/>
      <c r="LE222" s="59"/>
      <c r="LF222" s="59"/>
      <c r="LG222" s="59"/>
      <c r="LH222" s="59"/>
      <c r="LI222" s="59"/>
      <c r="LJ222" s="59"/>
      <c r="LK222" s="59"/>
      <c r="LL222" s="59"/>
      <c r="LM222" s="59"/>
      <c r="LN222" s="59"/>
      <c r="LO222" s="59"/>
      <c r="LP222" s="59"/>
      <c r="LQ222" s="59"/>
      <c r="LR222" s="59"/>
      <c r="LS222" s="59"/>
      <c r="LT222" s="59"/>
      <c r="LU222" s="59"/>
      <c r="LV222" s="59"/>
      <c r="LW222" s="59"/>
      <c r="LX222" s="59"/>
      <c r="LY222" s="59"/>
      <c r="LZ222" s="59"/>
      <c r="MA222" s="59"/>
      <c r="MB222" s="59"/>
      <c r="MC222" s="59"/>
      <c r="MD222" s="59"/>
      <c r="ME222" s="59"/>
      <c r="MF222" s="59"/>
      <c r="MG222" s="59"/>
      <c r="MH222" s="59"/>
      <c r="MI222" s="59"/>
      <c r="MJ222" s="59"/>
      <c r="MK222" s="59"/>
      <c r="ML222" s="59"/>
      <c r="MM222" s="59"/>
      <c r="MN222" s="59"/>
      <c r="MO222" s="59"/>
      <c r="MP222" s="59"/>
      <c r="MQ222" s="59"/>
      <c r="MR222" s="59"/>
      <c r="MS222" s="59"/>
      <c r="MT222" s="59"/>
      <c r="MU222" s="59"/>
      <c r="MV222" s="59"/>
      <c r="MW222" s="59"/>
      <c r="MX222" s="59"/>
      <c r="MY222" s="59"/>
      <c r="MZ222" s="59"/>
      <c r="NA222" s="59"/>
      <c r="NB222" s="59"/>
      <c r="NC222" s="59"/>
      <c r="ND222" s="59"/>
      <c r="NE222" s="59"/>
      <c r="NF222" s="59"/>
      <c r="NG222" s="59"/>
      <c r="NH222" s="59"/>
      <c r="NI222" s="59"/>
      <c r="NJ222" s="59"/>
      <c r="NK222" s="59"/>
      <c r="NL222" s="59"/>
      <c r="NM222" s="59"/>
      <c r="NN222" s="59"/>
      <c r="NO222" s="59"/>
      <c r="NP222" s="59"/>
      <c r="NQ222" s="59"/>
      <c r="NR222" s="59"/>
      <c r="NS222" s="59"/>
      <c r="NT222" s="59"/>
      <c r="NU222" s="59"/>
      <c r="NV222" s="59"/>
      <c r="NW222" s="59"/>
      <c r="NX222" s="59"/>
      <c r="NY222" s="59"/>
      <c r="NZ222" s="59"/>
      <c r="OA222" s="59"/>
      <c r="OB222" s="59"/>
      <c r="OC222" s="59"/>
      <c r="OD222" s="59"/>
      <c r="OE222" s="59"/>
      <c r="OF222" s="59"/>
      <c r="OG222" s="59"/>
      <c r="OH222" s="59"/>
      <c r="OI222" s="59"/>
      <c r="OJ222" s="59"/>
      <c r="OK222" s="59"/>
      <c r="OL222" s="59"/>
      <c r="OM222" s="59"/>
      <c r="ON222" s="59"/>
      <c r="OO222" s="59"/>
      <c r="OP222" s="59"/>
      <c r="OQ222" s="59"/>
      <c r="OR222" s="59"/>
      <c r="OS222" s="59"/>
      <c r="OT222" s="59"/>
      <c r="OU222" s="59"/>
      <c r="OV222" s="59"/>
      <c r="OW222" s="59"/>
      <c r="OX222" s="59"/>
      <c r="OY222" s="59"/>
      <c r="OZ222" s="59"/>
      <c r="PA222" s="59"/>
      <c r="PB222" s="59"/>
      <c r="PC222" s="59"/>
      <c r="PD222" s="59"/>
      <c r="PE222" s="59"/>
      <c r="PF222" s="59"/>
      <c r="PG222" s="59"/>
      <c r="PH222" s="59"/>
      <c r="PI222" s="59"/>
      <c r="PJ222" s="59"/>
      <c r="PK222" s="59"/>
      <c r="PL222" s="59"/>
      <c r="PM222" s="59"/>
      <c r="PN222" s="59"/>
      <c r="PO222" s="59"/>
      <c r="PP222" s="59"/>
      <c r="PQ222" s="59"/>
      <c r="PR222" s="59"/>
      <c r="PS222" s="59"/>
      <c r="PT222" s="59"/>
      <c r="PU222" s="59"/>
      <c r="PV222" s="59"/>
      <c r="PW222" s="59"/>
      <c r="PX222" s="59"/>
      <c r="PY222" s="59"/>
      <c r="PZ222" s="59"/>
      <c r="QA222" s="59"/>
      <c r="QB222" s="59"/>
      <c r="QC222" s="59"/>
      <c r="QD222" s="59"/>
      <c r="QE222" s="59"/>
      <c r="QF222" s="59"/>
      <c r="QG222" s="59"/>
      <c r="QH222" s="59"/>
      <c r="QI222" s="59"/>
      <c r="QJ222" s="59"/>
      <c r="QK222" s="59"/>
      <c r="QL222" s="59"/>
      <c r="QM222" s="59"/>
      <c r="QN222" s="59"/>
      <c r="QO222" s="59"/>
      <c r="QP222" s="59"/>
      <c r="QQ222" s="59"/>
      <c r="QR222" s="59"/>
      <c r="QS222" s="59"/>
      <c r="QT222" s="59"/>
      <c r="QU222" s="59"/>
      <c r="QV222" s="59"/>
      <c r="QW222" s="59"/>
      <c r="QX222" s="59"/>
      <c r="QY222" s="59"/>
      <c r="QZ222" s="59"/>
      <c r="RA222" s="59"/>
      <c r="RB222" s="107"/>
      <c r="RC222" s="107"/>
      <c r="RD222" s="59"/>
      <c r="RE222" s="59"/>
      <c r="RF222" s="59"/>
      <c r="RG222" s="59"/>
      <c r="RH222" s="59"/>
      <c r="RI222" s="59"/>
      <c r="RJ222" s="59"/>
      <c r="RK222" s="59"/>
      <c r="RL222" s="59"/>
      <c r="RM222" s="59"/>
      <c r="RN222" s="59"/>
      <c r="RO222" s="59"/>
      <c r="RP222" s="59"/>
      <c r="RQ222" s="59"/>
      <c r="RR222" s="59"/>
      <c r="RS222" s="59"/>
      <c r="RT222" s="59"/>
      <c r="RU222" s="59"/>
      <c r="RV222" s="59"/>
      <c r="RW222" s="59"/>
      <c r="RX222" s="59"/>
      <c r="RY222" s="59"/>
      <c r="RZ222" s="59"/>
      <c r="SA222" s="59"/>
      <c r="SB222" s="59"/>
      <c r="SC222" s="59"/>
      <c r="SD222" s="59"/>
      <c r="SE222" s="59"/>
      <c r="SF222" s="59"/>
      <c r="SG222" s="59"/>
      <c r="SH222" s="59"/>
      <c r="SI222" s="59"/>
      <c r="SJ222" s="59"/>
      <c r="SK222" s="59"/>
      <c r="SL222" s="59"/>
      <c r="SM222" s="59"/>
      <c r="SN222" s="59"/>
      <c r="SO222" s="59"/>
      <c r="SP222" s="59"/>
      <c r="SQ222" s="59"/>
      <c r="SR222" s="59"/>
      <c r="SS222" s="59"/>
      <c r="ST222" s="59"/>
      <c r="SU222" s="59"/>
      <c r="SV222" s="59"/>
      <c r="SW222" s="59"/>
      <c r="SX222" s="59"/>
      <c r="SY222" s="59"/>
      <c r="SZ222" s="59"/>
      <c r="TA222" s="59"/>
      <c r="TB222" s="59"/>
      <c r="TC222" s="59"/>
      <c r="TD222" s="59"/>
      <c r="TE222" s="59"/>
      <c r="TF222" s="59"/>
      <c r="TG222" s="59"/>
      <c r="TH222" s="59"/>
      <c r="TI222" s="59"/>
      <c r="TJ222" s="59"/>
      <c r="TK222" s="59"/>
      <c r="TL222" s="59"/>
      <c r="TM222" s="59"/>
      <c r="TN222" s="59"/>
      <c r="TO222" s="59"/>
      <c r="TP222" s="59"/>
      <c r="TQ222" s="59"/>
      <c r="TR222" s="59"/>
      <c r="TS222" s="59"/>
      <c r="TT222" s="59"/>
      <c r="TU222" s="59"/>
      <c r="TV222" s="59"/>
      <c r="TW222" s="59"/>
      <c r="TX222" s="59"/>
      <c r="TY222" s="59"/>
      <c r="TZ222" s="59"/>
      <c r="UA222" s="59"/>
      <c r="UB222" s="59"/>
      <c r="UC222" s="59"/>
      <c r="UD222" s="59"/>
      <c r="UE222" s="59"/>
      <c r="UF222" s="59"/>
      <c r="UG222" s="59"/>
      <c r="UH222" s="59"/>
      <c r="UI222" s="59"/>
      <c r="UJ222" s="59"/>
      <c r="UK222" s="59"/>
      <c r="UL222" s="59"/>
      <c r="UM222" s="86"/>
      <c r="UN222" s="86"/>
      <c r="UO222" s="86"/>
      <c r="UP222" s="86"/>
      <c r="UQ222" s="86"/>
      <c r="UR222" s="86"/>
      <c r="US222" s="86"/>
      <c r="UT222" s="86"/>
      <c r="UU222" s="86"/>
      <c r="UV222" s="86"/>
      <c r="UW222" s="86"/>
      <c r="UX222" s="86"/>
      <c r="UY222" s="86"/>
      <c r="UZ222" s="86"/>
      <c r="VA222" s="86"/>
      <c r="VB222" s="86"/>
      <c r="VC222" s="86"/>
      <c r="VD222" s="86"/>
      <c r="VE222" s="86"/>
      <c r="VF222" s="86"/>
      <c r="VG222" s="86"/>
      <c r="VH222" s="86"/>
      <c r="VI222" s="86"/>
      <c r="VJ222" s="86"/>
      <c r="VK222" s="86"/>
      <c r="VL222" s="86"/>
      <c r="VM222" s="86"/>
      <c r="VN222" s="86"/>
      <c r="VO222" s="86"/>
      <c r="VP222" s="86"/>
      <c r="VQ222" s="86"/>
      <c r="VR222" s="86"/>
      <c r="VS222" s="86"/>
      <c r="VT222" s="86"/>
      <c r="VU222" s="86"/>
      <c r="VV222" s="86"/>
      <c r="VW222" s="86"/>
      <c r="VX222" s="86"/>
      <c r="VY222" s="86"/>
      <c r="VZ222" s="86"/>
      <c r="WA222" s="86"/>
      <c r="WB222" s="86"/>
      <c r="WC222" s="86"/>
      <c r="WD222" s="86"/>
      <c r="WE222" s="86"/>
      <c r="WF222" s="86"/>
      <c r="WG222" s="8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row>
    <row r="223" spans="2:909" x14ac:dyDescent="0.25">
      <c r="B223" s="110"/>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93"/>
      <c r="AA223" s="93"/>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c r="HY223" s="59"/>
      <c r="HZ223" s="59"/>
      <c r="IA223" s="59"/>
      <c r="IB223" s="59"/>
      <c r="IC223" s="59"/>
      <c r="ID223" s="59"/>
      <c r="IE223" s="59"/>
      <c r="IF223" s="59"/>
      <c r="IG223" s="59"/>
      <c r="IH223" s="59"/>
      <c r="II223" s="59"/>
      <c r="IJ223" s="59"/>
      <c r="IK223" s="59"/>
      <c r="IL223" s="59"/>
      <c r="IM223" s="59"/>
      <c r="IN223" s="59"/>
      <c r="IO223" s="59"/>
      <c r="IP223" s="59"/>
      <c r="IQ223" s="59"/>
      <c r="IR223" s="59"/>
      <c r="IS223" s="59"/>
      <c r="IT223" s="59"/>
      <c r="IU223" s="59"/>
      <c r="IV223" s="59"/>
      <c r="IW223" s="59"/>
      <c r="IX223" s="59"/>
      <c r="IY223" s="59"/>
      <c r="IZ223" s="59"/>
      <c r="JA223" s="59"/>
      <c r="JB223" s="59"/>
      <c r="JC223" s="59"/>
      <c r="JD223" s="59"/>
      <c r="JE223" s="59"/>
      <c r="JF223" s="59"/>
      <c r="JG223" s="59"/>
      <c r="JH223" s="59"/>
      <c r="JI223" s="59"/>
      <c r="JJ223" s="59"/>
      <c r="JK223" s="59"/>
      <c r="JL223" s="59"/>
      <c r="JM223" s="59"/>
      <c r="JN223" s="59"/>
      <c r="JO223" s="59"/>
      <c r="JP223" s="59"/>
      <c r="JQ223" s="59"/>
      <c r="JR223" s="59"/>
      <c r="JS223" s="59"/>
      <c r="JT223" s="59"/>
      <c r="JU223" s="59"/>
      <c r="JV223" s="59"/>
      <c r="JW223" s="59"/>
      <c r="JX223" s="59"/>
      <c r="JY223" s="59"/>
      <c r="JZ223" s="59"/>
      <c r="KA223" s="59"/>
      <c r="KB223" s="59"/>
      <c r="KC223" s="59"/>
      <c r="KD223" s="59"/>
      <c r="KE223" s="59"/>
      <c r="KF223" s="59"/>
      <c r="KG223" s="59"/>
      <c r="KH223" s="59"/>
      <c r="KI223" s="59"/>
      <c r="KJ223" s="59"/>
      <c r="KK223" s="59"/>
      <c r="KL223" s="59"/>
      <c r="KM223" s="59"/>
      <c r="KN223" s="59"/>
      <c r="KO223" s="59"/>
      <c r="KP223" s="59"/>
      <c r="KQ223" s="59"/>
      <c r="KR223" s="59"/>
      <c r="KS223" s="59"/>
      <c r="KT223" s="59"/>
      <c r="KU223" s="59"/>
      <c r="KV223" s="59"/>
      <c r="KW223" s="59"/>
      <c r="KX223" s="59"/>
      <c r="KY223" s="59"/>
      <c r="KZ223" s="59"/>
      <c r="LA223" s="59"/>
      <c r="LB223" s="59"/>
      <c r="LC223" s="59"/>
      <c r="LD223" s="59"/>
      <c r="LE223" s="59"/>
      <c r="LF223" s="59"/>
      <c r="LG223" s="59"/>
      <c r="LH223" s="59"/>
      <c r="LI223" s="59"/>
      <c r="LJ223" s="59"/>
      <c r="LK223" s="59"/>
      <c r="LL223" s="59"/>
      <c r="LM223" s="59"/>
      <c r="LN223" s="59"/>
      <c r="LO223" s="59"/>
      <c r="LP223" s="59"/>
      <c r="LQ223" s="59"/>
      <c r="LR223" s="59"/>
      <c r="LS223" s="59"/>
      <c r="LT223" s="59"/>
      <c r="LU223" s="59"/>
      <c r="LV223" s="59"/>
      <c r="LW223" s="59"/>
      <c r="LX223" s="59"/>
      <c r="LY223" s="59"/>
      <c r="LZ223" s="59"/>
      <c r="MA223" s="59"/>
      <c r="MB223" s="59"/>
      <c r="MC223" s="59"/>
      <c r="MD223" s="59"/>
      <c r="ME223" s="59"/>
      <c r="MF223" s="59"/>
      <c r="MG223" s="59"/>
      <c r="MH223" s="59"/>
      <c r="MI223" s="59"/>
      <c r="MJ223" s="59"/>
      <c r="MK223" s="59"/>
      <c r="ML223" s="59"/>
      <c r="MM223" s="59"/>
      <c r="MN223" s="59"/>
      <c r="MO223" s="59"/>
      <c r="MP223" s="59"/>
      <c r="MQ223" s="59"/>
      <c r="MR223" s="59"/>
      <c r="MS223" s="59"/>
      <c r="MT223" s="59"/>
      <c r="MU223" s="59"/>
      <c r="MV223" s="59"/>
      <c r="MW223" s="59"/>
      <c r="MX223" s="59"/>
      <c r="MY223" s="59"/>
      <c r="MZ223" s="59"/>
      <c r="NA223" s="59"/>
      <c r="NB223" s="59"/>
      <c r="NC223" s="59"/>
      <c r="ND223" s="59"/>
      <c r="NE223" s="59"/>
      <c r="NF223" s="59"/>
      <c r="NG223" s="59"/>
      <c r="NH223" s="59"/>
      <c r="NI223" s="59"/>
      <c r="NJ223" s="59"/>
      <c r="NK223" s="59"/>
      <c r="NL223" s="59"/>
      <c r="NM223" s="59"/>
      <c r="NN223" s="59"/>
      <c r="NO223" s="59"/>
      <c r="NP223" s="59"/>
      <c r="NQ223" s="59"/>
      <c r="NR223" s="59"/>
      <c r="NS223" s="59"/>
      <c r="NT223" s="59"/>
      <c r="NU223" s="59"/>
      <c r="NV223" s="59"/>
      <c r="NW223" s="59"/>
      <c r="NX223" s="59"/>
      <c r="NY223" s="59"/>
      <c r="NZ223" s="59"/>
      <c r="OA223" s="59"/>
      <c r="OB223" s="59"/>
      <c r="OC223" s="59"/>
      <c r="OD223" s="59"/>
      <c r="OE223" s="59"/>
      <c r="OF223" s="59"/>
      <c r="OG223" s="59"/>
      <c r="OH223" s="59"/>
      <c r="OI223" s="59"/>
      <c r="OJ223" s="59"/>
      <c r="OK223" s="59"/>
      <c r="OL223" s="59"/>
      <c r="OM223" s="59"/>
      <c r="ON223" s="59"/>
      <c r="OO223" s="59"/>
      <c r="OP223" s="59"/>
      <c r="OQ223" s="59"/>
      <c r="OR223" s="59"/>
      <c r="OS223" s="59"/>
      <c r="OT223" s="59"/>
      <c r="OU223" s="59"/>
      <c r="OV223" s="59"/>
      <c r="OW223" s="59"/>
      <c r="OX223" s="59"/>
      <c r="OY223" s="59"/>
      <c r="OZ223" s="59"/>
      <c r="PA223" s="59"/>
      <c r="PB223" s="59"/>
      <c r="PC223" s="59"/>
      <c r="PD223" s="59"/>
      <c r="PE223" s="59"/>
      <c r="PF223" s="59"/>
      <c r="PG223" s="59"/>
      <c r="PH223" s="59"/>
      <c r="PI223" s="59"/>
      <c r="PJ223" s="59"/>
      <c r="PK223" s="59"/>
      <c r="PL223" s="59"/>
      <c r="PM223" s="59"/>
      <c r="PN223" s="59"/>
      <c r="PO223" s="59"/>
      <c r="PP223" s="59"/>
      <c r="PQ223" s="59"/>
      <c r="PR223" s="59"/>
      <c r="PS223" s="59"/>
      <c r="PT223" s="59"/>
      <c r="PU223" s="59"/>
      <c r="PV223" s="59"/>
      <c r="PW223" s="59"/>
      <c r="PX223" s="59"/>
      <c r="PY223" s="59"/>
      <c r="PZ223" s="59"/>
      <c r="QA223" s="59"/>
      <c r="QB223" s="59"/>
      <c r="QC223" s="59"/>
      <c r="QD223" s="59"/>
      <c r="QE223" s="59"/>
      <c r="QF223" s="59"/>
      <c r="QG223" s="59"/>
      <c r="QH223" s="59"/>
      <c r="QI223" s="59"/>
      <c r="QJ223" s="59"/>
      <c r="QK223" s="59"/>
      <c r="QL223" s="59"/>
      <c r="QM223" s="59"/>
      <c r="QN223" s="59"/>
      <c r="QO223" s="59"/>
      <c r="QP223" s="59"/>
      <c r="QQ223" s="59"/>
      <c r="QR223" s="59"/>
      <c r="QS223" s="59"/>
      <c r="QT223" s="59"/>
      <c r="QU223" s="59"/>
      <c r="QV223" s="59"/>
      <c r="QW223" s="59"/>
      <c r="QX223" s="59"/>
      <c r="QY223" s="59"/>
      <c r="QZ223" s="59"/>
      <c r="RA223" s="59"/>
      <c r="RB223" s="107"/>
      <c r="RC223" s="107"/>
      <c r="RD223" s="59"/>
      <c r="RE223" s="59"/>
      <c r="RF223" s="59"/>
      <c r="RG223" s="59"/>
      <c r="RH223" s="59"/>
      <c r="RI223" s="59"/>
      <c r="RJ223" s="59"/>
      <c r="RK223" s="59"/>
      <c r="RL223" s="59"/>
      <c r="RM223" s="59"/>
      <c r="RN223" s="59"/>
      <c r="RO223" s="59"/>
      <c r="RP223" s="59"/>
      <c r="RQ223" s="59"/>
      <c r="RR223" s="59"/>
      <c r="RS223" s="59"/>
      <c r="RT223" s="59"/>
      <c r="RU223" s="59"/>
      <c r="RV223" s="59"/>
      <c r="RW223" s="59"/>
      <c r="RX223" s="59"/>
      <c r="RY223" s="59"/>
      <c r="RZ223" s="59"/>
      <c r="SA223" s="59"/>
      <c r="SB223" s="59"/>
      <c r="SC223" s="59"/>
      <c r="SD223" s="59"/>
      <c r="SE223" s="59"/>
      <c r="SF223" s="59"/>
      <c r="SG223" s="59"/>
      <c r="SH223" s="59"/>
      <c r="SI223" s="59"/>
      <c r="SJ223" s="59"/>
      <c r="SK223" s="59"/>
      <c r="SL223" s="59"/>
      <c r="SM223" s="59"/>
      <c r="SN223" s="59"/>
      <c r="SO223" s="59"/>
      <c r="SP223" s="59"/>
      <c r="SQ223" s="59"/>
      <c r="SR223" s="59"/>
      <c r="SS223" s="59"/>
      <c r="ST223" s="59"/>
      <c r="SU223" s="59"/>
      <c r="SV223" s="59"/>
      <c r="SW223" s="59"/>
      <c r="SX223" s="59"/>
      <c r="SY223" s="59"/>
      <c r="SZ223" s="59"/>
      <c r="TA223" s="59"/>
      <c r="TB223" s="59"/>
      <c r="TC223" s="59"/>
      <c r="TD223" s="59"/>
      <c r="TE223" s="59"/>
      <c r="TF223" s="59"/>
      <c r="TG223" s="59"/>
      <c r="TH223" s="59"/>
      <c r="TI223" s="59"/>
      <c r="TJ223" s="59"/>
      <c r="TK223" s="59"/>
      <c r="TL223" s="59"/>
      <c r="TM223" s="59"/>
      <c r="TN223" s="59"/>
      <c r="TO223" s="59"/>
      <c r="TP223" s="59"/>
      <c r="TQ223" s="59"/>
      <c r="TR223" s="59"/>
      <c r="TS223" s="59"/>
      <c r="TT223" s="59"/>
      <c r="TU223" s="59"/>
      <c r="TV223" s="59"/>
      <c r="TW223" s="59"/>
      <c r="TX223" s="59"/>
      <c r="TY223" s="59"/>
      <c r="TZ223" s="59"/>
      <c r="UA223" s="59"/>
      <c r="UB223" s="59"/>
      <c r="UC223" s="59"/>
      <c r="UD223" s="59"/>
      <c r="UE223" s="59"/>
      <c r="UF223" s="59"/>
      <c r="UG223" s="59"/>
      <c r="UH223" s="59"/>
      <c r="UI223" s="59"/>
      <c r="UJ223" s="59"/>
      <c r="UK223" s="59"/>
      <c r="UL223" s="59"/>
      <c r="UM223" s="86"/>
      <c r="UN223" s="86"/>
      <c r="UO223" s="86"/>
      <c r="UP223" s="86"/>
      <c r="UQ223" s="86"/>
      <c r="UR223" s="86"/>
      <c r="US223" s="86"/>
      <c r="UT223" s="86"/>
      <c r="UU223" s="86"/>
      <c r="UV223" s="86"/>
      <c r="UW223" s="86"/>
      <c r="UX223" s="86"/>
      <c r="UY223" s="86"/>
      <c r="UZ223" s="86"/>
      <c r="VA223" s="86"/>
      <c r="VB223" s="86"/>
      <c r="VC223" s="86"/>
      <c r="VD223" s="86"/>
      <c r="VE223" s="86"/>
      <c r="VF223" s="86"/>
      <c r="VG223" s="86"/>
      <c r="VH223" s="86"/>
      <c r="VI223" s="86"/>
      <c r="VJ223" s="86"/>
      <c r="VK223" s="86"/>
      <c r="VL223" s="86"/>
      <c r="VM223" s="86"/>
      <c r="VN223" s="86"/>
      <c r="VO223" s="86"/>
      <c r="VP223" s="86"/>
      <c r="VQ223" s="86"/>
      <c r="VR223" s="86"/>
      <c r="VS223" s="86"/>
      <c r="VT223" s="86"/>
      <c r="VU223" s="86"/>
      <c r="VV223" s="86"/>
      <c r="VW223" s="86"/>
      <c r="VX223" s="86"/>
      <c r="VY223" s="86"/>
      <c r="VZ223" s="86"/>
      <c r="WA223" s="86"/>
      <c r="WB223" s="86"/>
      <c r="WC223" s="86"/>
      <c r="WD223" s="86"/>
      <c r="WE223" s="86"/>
      <c r="WF223" s="86"/>
      <c r="WG223" s="8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row>
    <row r="224" spans="2:909" x14ac:dyDescent="0.25">
      <c r="B224" s="110"/>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93"/>
      <c r="AA224" s="93"/>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c r="HY224" s="59"/>
      <c r="HZ224" s="59"/>
      <c r="IA224" s="59"/>
      <c r="IB224" s="59"/>
      <c r="IC224" s="59"/>
      <c r="ID224" s="59"/>
      <c r="IE224" s="59"/>
      <c r="IF224" s="59"/>
      <c r="IG224" s="59"/>
      <c r="IH224" s="59"/>
      <c r="II224" s="59"/>
      <c r="IJ224" s="59"/>
      <c r="IK224" s="59"/>
      <c r="IL224" s="59"/>
      <c r="IM224" s="59"/>
      <c r="IN224" s="59"/>
      <c r="IO224" s="59"/>
      <c r="IP224" s="59"/>
      <c r="IQ224" s="59"/>
      <c r="IR224" s="59"/>
      <c r="IS224" s="59"/>
      <c r="IT224" s="59"/>
      <c r="IU224" s="59"/>
      <c r="IV224" s="59"/>
      <c r="IW224" s="59"/>
      <c r="IX224" s="59"/>
      <c r="IY224" s="59"/>
      <c r="IZ224" s="59"/>
      <c r="JA224" s="59"/>
      <c r="JB224" s="59"/>
      <c r="JC224" s="59"/>
      <c r="JD224" s="59"/>
      <c r="JE224" s="59"/>
      <c r="JF224" s="59"/>
      <c r="JG224" s="59"/>
      <c r="JH224" s="59"/>
      <c r="JI224" s="59"/>
      <c r="JJ224" s="59"/>
      <c r="JK224" s="59"/>
      <c r="JL224" s="59"/>
      <c r="JM224" s="59"/>
      <c r="JN224" s="59"/>
      <c r="JO224" s="59"/>
      <c r="JP224" s="59"/>
      <c r="JQ224" s="59"/>
      <c r="JR224" s="59"/>
      <c r="JS224" s="59"/>
      <c r="JT224" s="59"/>
      <c r="JU224" s="59"/>
      <c r="JV224" s="59"/>
      <c r="JW224" s="59"/>
      <c r="JX224" s="59"/>
      <c r="JY224" s="59"/>
      <c r="JZ224" s="59"/>
      <c r="KA224" s="59"/>
      <c r="KB224" s="59"/>
      <c r="KC224" s="59"/>
      <c r="KD224" s="59"/>
      <c r="KE224" s="59"/>
      <c r="KF224" s="59"/>
      <c r="KG224" s="59"/>
      <c r="KH224" s="59"/>
      <c r="KI224" s="59"/>
      <c r="KJ224" s="59"/>
      <c r="KK224" s="59"/>
      <c r="KL224" s="59"/>
      <c r="KM224" s="59"/>
      <c r="KN224" s="59"/>
      <c r="KO224" s="59"/>
      <c r="KP224" s="59"/>
      <c r="KQ224" s="59"/>
      <c r="KR224" s="59"/>
      <c r="KS224" s="59"/>
      <c r="KT224" s="59"/>
      <c r="KU224" s="59"/>
      <c r="KV224" s="59"/>
      <c r="KW224" s="59"/>
      <c r="KX224" s="59"/>
      <c r="KY224" s="59"/>
      <c r="KZ224" s="59"/>
      <c r="LA224" s="59"/>
      <c r="LB224" s="59"/>
      <c r="LC224" s="59"/>
      <c r="LD224" s="59"/>
      <c r="LE224" s="59"/>
      <c r="LF224" s="59"/>
      <c r="LG224" s="59"/>
      <c r="LH224" s="59"/>
      <c r="LI224" s="59"/>
      <c r="LJ224" s="59"/>
      <c r="LK224" s="59"/>
      <c r="LL224" s="59"/>
      <c r="LM224" s="59"/>
      <c r="LN224" s="59"/>
      <c r="LO224" s="59"/>
      <c r="LP224" s="59"/>
      <c r="LQ224" s="59"/>
      <c r="LR224" s="59"/>
      <c r="LS224" s="59"/>
      <c r="LT224" s="59"/>
      <c r="LU224" s="59"/>
      <c r="LV224" s="59"/>
      <c r="LW224" s="59"/>
      <c r="LX224" s="59"/>
      <c r="LY224" s="59"/>
      <c r="LZ224" s="59"/>
      <c r="MA224" s="59"/>
      <c r="MB224" s="59"/>
      <c r="MC224" s="59"/>
      <c r="MD224" s="59"/>
      <c r="ME224" s="59"/>
      <c r="MF224" s="59"/>
      <c r="MG224" s="59"/>
      <c r="MH224" s="59"/>
      <c r="MI224" s="59"/>
      <c r="MJ224" s="59"/>
      <c r="MK224" s="59"/>
      <c r="ML224" s="59"/>
      <c r="MM224" s="59"/>
      <c r="MN224" s="59"/>
      <c r="MO224" s="59"/>
      <c r="MP224" s="59"/>
      <c r="MQ224" s="59"/>
      <c r="MR224" s="59"/>
      <c r="MS224" s="59"/>
      <c r="MT224" s="59"/>
      <c r="MU224" s="59"/>
      <c r="MV224" s="59"/>
      <c r="MW224" s="59"/>
      <c r="MX224" s="59"/>
      <c r="MY224" s="59"/>
      <c r="MZ224" s="59"/>
      <c r="NA224" s="59"/>
      <c r="NB224" s="59"/>
      <c r="NC224" s="59"/>
      <c r="ND224" s="59"/>
      <c r="NE224" s="59"/>
      <c r="NF224" s="59"/>
      <c r="NG224" s="59"/>
      <c r="NH224" s="59"/>
      <c r="NI224" s="59"/>
      <c r="NJ224" s="59"/>
      <c r="NK224" s="59"/>
      <c r="NL224" s="59"/>
      <c r="NM224" s="59"/>
      <c r="NN224" s="59"/>
      <c r="NO224" s="59"/>
      <c r="NP224" s="59"/>
      <c r="NQ224" s="59"/>
      <c r="NR224" s="59"/>
      <c r="NS224" s="59"/>
      <c r="NT224" s="59"/>
      <c r="NU224" s="59"/>
      <c r="NV224" s="59"/>
      <c r="NW224" s="59"/>
      <c r="NX224" s="59"/>
      <c r="NY224" s="59"/>
      <c r="NZ224" s="59"/>
      <c r="OA224" s="59"/>
      <c r="OB224" s="59"/>
      <c r="OC224" s="59"/>
      <c r="OD224" s="59"/>
      <c r="OE224" s="59"/>
      <c r="OF224" s="59"/>
      <c r="OG224" s="59"/>
      <c r="OH224" s="59"/>
      <c r="OI224" s="59"/>
      <c r="OJ224" s="59"/>
      <c r="OK224" s="59"/>
      <c r="OL224" s="59"/>
      <c r="OM224" s="59"/>
      <c r="ON224" s="59"/>
      <c r="OO224" s="59"/>
      <c r="OP224" s="59"/>
      <c r="OQ224" s="59"/>
      <c r="OR224" s="59"/>
      <c r="OS224" s="59"/>
      <c r="OT224" s="59"/>
      <c r="OU224" s="59"/>
      <c r="OV224" s="59"/>
      <c r="OW224" s="59"/>
      <c r="OX224" s="59"/>
      <c r="OY224" s="59"/>
      <c r="OZ224" s="59"/>
      <c r="PA224" s="59"/>
      <c r="PB224" s="59"/>
      <c r="PC224" s="59"/>
      <c r="PD224" s="59"/>
      <c r="PE224" s="59"/>
      <c r="PF224" s="59"/>
      <c r="PG224" s="59"/>
      <c r="PH224" s="59"/>
      <c r="PI224" s="59"/>
      <c r="PJ224" s="59"/>
      <c r="PK224" s="59"/>
      <c r="PL224" s="59"/>
      <c r="PM224" s="59"/>
      <c r="PN224" s="59"/>
      <c r="PO224" s="59"/>
      <c r="PP224" s="59"/>
      <c r="PQ224" s="59"/>
      <c r="PR224" s="59"/>
      <c r="PS224" s="59"/>
      <c r="PT224" s="59"/>
      <c r="PU224" s="59"/>
      <c r="PV224" s="59"/>
      <c r="PW224" s="59"/>
      <c r="PX224" s="59"/>
      <c r="PY224" s="59"/>
      <c r="PZ224" s="59"/>
      <c r="QA224" s="59"/>
      <c r="QB224" s="59"/>
      <c r="QC224" s="59"/>
      <c r="QD224" s="59"/>
      <c r="QE224" s="59"/>
      <c r="QF224" s="59"/>
      <c r="QG224" s="59"/>
      <c r="QH224" s="59"/>
      <c r="QI224" s="59"/>
      <c r="QJ224" s="59"/>
      <c r="QK224" s="59"/>
      <c r="QL224" s="59"/>
      <c r="QM224" s="59"/>
      <c r="QN224" s="59"/>
      <c r="QO224" s="59"/>
      <c r="QP224" s="59"/>
      <c r="QQ224" s="59"/>
      <c r="QR224" s="59"/>
      <c r="QS224" s="59"/>
      <c r="QT224" s="59"/>
      <c r="QU224" s="59"/>
      <c r="QV224" s="59"/>
      <c r="QW224" s="59"/>
      <c r="QX224" s="59"/>
      <c r="QY224" s="59"/>
      <c r="QZ224" s="59"/>
      <c r="RA224" s="59"/>
      <c r="RB224" s="107"/>
      <c r="RC224" s="107"/>
      <c r="RD224" s="59"/>
      <c r="RE224" s="59"/>
      <c r="RF224" s="59"/>
      <c r="RG224" s="59"/>
      <c r="RH224" s="59"/>
      <c r="RI224" s="59"/>
      <c r="RJ224" s="59"/>
      <c r="RK224" s="59"/>
      <c r="RL224" s="59"/>
      <c r="RM224" s="59"/>
      <c r="RN224" s="59"/>
      <c r="RO224" s="59"/>
      <c r="RP224" s="59"/>
      <c r="RQ224" s="59"/>
      <c r="RR224" s="59"/>
      <c r="RS224" s="59"/>
      <c r="RT224" s="59"/>
      <c r="RU224" s="59"/>
      <c r="RV224" s="59"/>
      <c r="RW224" s="59"/>
      <c r="RX224" s="59"/>
      <c r="RY224" s="59"/>
      <c r="RZ224" s="59"/>
      <c r="SA224" s="59"/>
      <c r="SB224" s="59"/>
      <c r="SC224" s="59"/>
      <c r="SD224" s="59"/>
      <c r="SE224" s="59"/>
      <c r="SF224" s="59"/>
      <c r="SG224" s="59"/>
      <c r="SH224" s="59"/>
      <c r="SI224" s="59"/>
      <c r="SJ224" s="59"/>
      <c r="SK224" s="59"/>
      <c r="SL224" s="59"/>
      <c r="SM224" s="59"/>
      <c r="SN224" s="59"/>
      <c r="SO224" s="59"/>
      <c r="SP224" s="59"/>
      <c r="SQ224" s="59"/>
      <c r="SR224" s="59"/>
      <c r="SS224" s="59"/>
      <c r="ST224" s="59"/>
      <c r="SU224" s="59"/>
      <c r="SV224" s="59"/>
      <c r="SW224" s="59"/>
      <c r="SX224" s="59"/>
      <c r="SY224" s="59"/>
      <c r="SZ224" s="59"/>
      <c r="TA224" s="59"/>
      <c r="TB224" s="59"/>
      <c r="TC224" s="59"/>
      <c r="TD224" s="59"/>
      <c r="TE224" s="59"/>
      <c r="TF224" s="59"/>
      <c r="TG224" s="59"/>
      <c r="TH224" s="59"/>
      <c r="TI224" s="59"/>
      <c r="TJ224" s="59"/>
      <c r="TK224" s="59"/>
      <c r="TL224" s="59"/>
      <c r="TM224" s="59"/>
      <c r="TN224" s="59"/>
      <c r="TO224" s="59"/>
      <c r="TP224" s="59"/>
      <c r="TQ224" s="59"/>
      <c r="TR224" s="59"/>
      <c r="TS224" s="59"/>
      <c r="TT224" s="59"/>
      <c r="TU224" s="59"/>
      <c r="TV224" s="59"/>
      <c r="TW224" s="59"/>
      <c r="TX224" s="59"/>
      <c r="TY224" s="59"/>
      <c r="TZ224" s="59"/>
      <c r="UA224" s="59"/>
      <c r="UB224" s="59"/>
      <c r="UC224" s="59"/>
      <c r="UD224" s="59"/>
      <c r="UE224" s="59"/>
      <c r="UF224" s="59"/>
      <c r="UG224" s="59"/>
      <c r="UH224" s="59"/>
      <c r="UI224" s="59"/>
      <c r="UJ224" s="59"/>
      <c r="UK224" s="59"/>
      <c r="UL224" s="59"/>
      <c r="UM224" s="86"/>
      <c r="UN224" s="86"/>
      <c r="UO224" s="86"/>
      <c r="UP224" s="86"/>
      <c r="UQ224" s="86"/>
      <c r="UR224" s="86"/>
      <c r="US224" s="86"/>
      <c r="UT224" s="86"/>
      <c r="UU224" s="86"/>
      <c r="UV224" s="86"/>
      <c r="UW224" s="86"/>
      <c r="UX224" s="86"/>
      <c r="UY224" s="86"/>
      <c r="UZ224" s="86"/>
      <c r="VA224" s="86"/>
      <c r="VB224" s="86"/>
      <c r="VC224" s="86"/>
      <c r="VD224" s="86"/>
      <c r="VE224" s="86"/>
      <c r="VF224" s="86"/>
      <c r="VG224" s="86"/>
      <c r="VH224" s="86"/>
      <c r="VI224" s="86"/>
      <c r="VJ224" s="86"/>
      <c r="VK224" s="86"/>
      <c r="VL224" s="86"/>
      <c r="VM224" s="86"/>
      <c r="VN224" s="86"/>
      <c r="VO224" s="86"/>
      <c r="VP224" s="86"/>
      <c r="VQ224" s="86"/>
      <c r="VR224" s="86"/>
      <c r="VS224" s="86"/>
      <c r="VT224" s="86"/>
      <c r="VU224" s="86"/>
      <c r="VV224" s="86"/>
      <c r="VW224" s="86"/>
      <c r="VX224" s="86"/>
      <c r="VY224" s="86"/>
      <c r="VZ224" s="86"/>
      <c r="WA224" s="86"/>
      <c r="WB224" s="86"/>
      <c r="WC224" s="86"/>
      <c r="WD224" s="86"/>
      <c r="WE224" s="86"/>
      <c r="WF224" s="86"/>
      <c r="WG224" s="8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row>
    <row r="225" spans="2:909" x14ac:dyDescent="0.25">
      <c r="B225" s="110"/>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93"/>
      <c r="AA225" s="93"/>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c r="HY225" s="59"/>
      <c r="HZ225" s="59"/>
      <c r="IA225" s="59"/>
      <c r="IB225" s="59"/>
      <c r="IC225" s="59"/>
      <c r="ID225" s="59"/>
      <c r="IE225" s="59"/>
      <c r="IF225" s="59"/>
      <c r="IG225" s="59"/>
      <c r="IH225" s="59"/>
      <c r="II225" s="59"/>
      <c r="IJ225" s="59"/>
      <c r="IK225" s="59"/>
      <c r="IL225" s="59"/>
      <c r="IM225" s="59"/>
      <c r="IN225" s="59"/>
      <c r="IO225" s="59"/>
      <c r="IP225" s="59"/>
      <c r="IQ225" s="59"/>
      <c r="IR225" s="59"/>
      <c r="IS225" s="59"/>
      <c r="IT225" s="59"/>
      <c r="IU225" s="59"/>
      <c r="IV225" s="59"/>
      <c r="IW225" s="59"/>
      <c r="IX225" s="59"/>
      <c r="IY225" s="59"/>
      <c r="IZ225" s="59"/>
      <c r="JA225" s="59"/>
      <c r="JB225" s="59"/>
      <c r="JC225" s="59"/>
      <c r="JD225" s="59"/>
      <c r="JE225" s="59"/>
      <c r="JF225" s="59"/>
      <c r="JG225" s="59"/>
      <c r="JH225" s="59"/>
      <c r="JI225" s="59"/>
      <c r="JJ225" s="59"/>
      <c r="JK225" s="59"/>
      <c r="JL225" s="59"/>
      <c r="JM225" s="59"/>
      <c r="JN225" s="59"/>
      <c r="JO225" s="59"/>
      <c r="JP225" s="59"/>
      <c r="JQ225" s="59"/>
      <c r="JR225" s="59"/>
      <c r="JS225" s="59"/>
      <c r="JT225" s="59"/>
      <c r="JU225" s="59"/>
      <c r="JV225" s="59"/>
      <c r="JW225" s="59"/>
      <c r="JX225" s="59"/>
      <c r="JY225" s="59"/>
      <c r="JZ225" s="59"/>
      <c r="KA225" s="59"/>
      <c r="KB225" s="59"/>
      <c r="KC225" s="59"/>
      <c r="KD225" s="59"/>
      <c r="KE225" s="59"/>
      <c r="KF225" s="59"/>
      <c r="KG225" s="59"/>
      <c r="KH225" s="59"/>
      <c r="KI225" s="59"/>
      <c r="KJ225" s="59"/>
      <c r="KK225" s="59"/>
      <c r="KL225" s="59"/>
      <c r="KM225" s="59"/>
      <c r="KN225" s="59"/>
      <c r="KO225" s="59"/>
      <c r="KP225" s="59"/>
      <c r="KQ225" s="59"/>
      <c r="KR225" s="59"/>
      <c r="KS225" s="59"/>
      <c r="KT225" s="59"/>
      <c r="KU225" s="59"/>
      <c r="KV225" s="59"/>
      <c r="KW225" s="59"/>
      <c r="KX225" s="59"/>
      <c r="KY225" s="59"/>
      <c r="KZ225" s="59"/>
      <c r="LA225" s="59"/>
      <c r="LB225" s="59"/>
      <c r="LC225" s="59"/>
      <c r="LD225" s="59"/>
      <c r="LE225" s="59"/>
      <c r="LF225" s="59"/>
      <c r="LG225" s="59"/>
      <c r="LH225" s="59"/>
      <c r="LI225" s="59"/>
      <c r="LJ225" s="59"/>
      <c r="LK225" s="59"/>
      <c r="LL225" s="59"/>
      <c r="LM225" s="59"/>
      <c r="LN225" s="59"/>
      <c r="LO225" s="59"/>
      <c r="LP225" s="59"/>
      <c r="LQ225" s="59"/>
      <c r="LR225" s="59"/>
      <c r="LS225" s="59"/>
      <c r="LT225" s="59"/>
      <c r="LU225" s="59"/>
      <c r="LV225" s="59"/>
      <c r="LW225" s="59"/>
      <c r="LX225" s="59"/>
      <c r="LY225" s="59"/>
      <c r="LZ225" s="59"/>
      <c r="MA225" s="59"/>
      <c r="MB225" s="59"/>
      <c r="MC225" s="59"/>
      <c r="MD225" s="59"/>
      <c r="ME225" s="59"/>
      <c r="MF225" s="59"/>
      <c r="MG225" s="59"/>
      <c r="MH225" s="59"/>
      <c r="MI225" s="59"/>
      <c r="MJ225" s="59"/>
      <c r="MK225" s="59"/>
      <c r="ML225" s="59"/>
      <c r="MM225" s="59"/>
      <c r="MN225" s="59"/>
      <c r="MO225" s="59"/>
      <c r="MP225" s="59"/>
      <c r="MQ225" s="59"/>
      <c r="MR225" s="59"/>
      <c r="MS225" s="59"/>
      <c r="MT225" s="59"/>
      <c r="MU225" s="59"/>
      <c r="MV225" s="59"/>
      <c r="MW225" s="59"/>
      <c r="MX225" s="59"/>
      <c r="MY225" s="59"/>
      <c r="MZ225" s="59"/>
      <c r="NA225" s="59"/>
      <c r="NB225" s="59"/>
      <c r="NC225" s="59"/>
      <c r="ND225" s="59"/>
      <c r="NE225" s="59"/>
      <c r="NF225" s="59"/>
      <c r="NG225" s="59"/>
      <c r="NH225" s="59"/>
      <c r="NI225" s="59"/>
      <c r="NJ225" s="59"/>
      <c r="NK225" s="59"/>
      <c r="NL225" s="59"/>
      <c r="NM225" s="59"/>
      <c r="NN225" s="59"/>
      <c r="NO225" s="59"/>
      <c r="NP225" s="59"/>
      <c r="NQ225" s="59"/>
      <c r="NR225" s="59"/>
      <c r="NS225" s="59"/>
      <c r="NT225" s="59"/>
      <c r="NU225" s="59"/>
      <c r="NV225" s="59"/>
      <c r="NW225" s="59"/>
      <c r="NX225" s="59"/>
      <c r="NY225" s="59"/>
      <c r="NZ225" s="59"/>
      <c r="OA225" s="59"/>
      <c r="OB225" s="59"/>
      <c r="OC225" s="59"/>
      <c r="OD225" s="59"/>
      <c r="OE225" s="59"/>
      <c r="OF225" s="59"/>
      <c r="OG225" s="59"/>
      <c r="OH225" s="59"/>
      <c r="OI225" s="59"/>
      <c r="OJ225" s="59"/>
      <c r="OK225" s="59"/>
      <c r="OL225" s="59"/>
      <c r="OM225" s="59"/>
      <c r="ON225" s="59"/>
      <c r="OO225" s="59"/>
      <c r="OP225" s="59"/>
      <c r="OQ225" s="59"/>
      <c r="OR225" s="59"/>
      <c r="OS225" s="59"/>
      <c r="OT225" s="59"/>
      <c r="OU225" s="59"/>
      <c r="OV225" s="59"/>
      <c r="OW225" s="59"/>
      <c r="OX225" s="59"/>
      <c r="OY225" s="59"/>
      <c r="OZ225" s="59"/>
      <c r="PA225" s="59"/>
      <c r="PB225" s="59"/>
      <c r="PC225" s="59"/>
      <c r="PD225" s="59"/>
      <c r="PE225" s="59"/>
      <c r="PF225" s="59"/>
      <c r="PG225" s="59"/>
      <c r="PH225" s="59"/>
      <c r="PI225" s="59"/>
      <c r="PJ225" s="59"/>
      <c r="PK225" s="59"/>
      <c r="PL225" s="59"/>
      <c r="PM225" s="59"/>
      <c r="PN225" s="59"/>
      <c r="PO225" s="59"/>
      <c r="PP225" s="59"/>
      <c r="PQ225" s="59"/>
      <c r="PR225" s="59"/>
      <c r="PS225" s="59"/>
      <c r="PT225" s="59"/>
      <c r="PU225" s="59"/>
      <c r="PV225" s="59"/>
      <c r="PW225" s="59"/>
      <c r="PX225" s="59"/>
      <c r="PY225" s="59"/>
      <c r="PZ225" s="59"/>
      <c r="QA225" s="59"/>
      <c r="QB225" s="59"/>
      <c r="QC225" s="59"/>
      <c r="QD225" s="59"/>
      <c r="QE225" s="59"/>
      <c r="QF225" s="59"/>
      <c r="QG225" s="59"/>
      <c r="QH225" s="59"/>
      <c r="QI225" s="59"/>
      <c r="QJ225" s="59"/>
      <c r="QK225" s="59"/>
      <c r="QL225" s="59"/>
      <c r="QM225" s="59"/>
      <c r="QN225" s="59"/>
      <c r="QO225" s="59"/>
      <c r="QP225" s="59"/>
      <c r="QQ225" s="59"/>
      <c r="QR225" s="59"/>
      <c r="QS225" s="59"/>
      <c r="QT225" s="59"/>
      <c r="QU225" s="59"/>
      <c r="QV225" s="59"/>
      <c r="QW225" s="59"/>
      <c r="QX225" s="59"/>
      <c r="QY225" s="59"/>
      <c r="QZ225" s="59"/>
      <c r="RA225" s="59"/>
      <c r="RB225" s="107"/>
      <c r="RC225" s="107"/>
      <c r="RD225" s="59"/>
      <c r="RE225" s="59"/>
      <c r="RF225" s="59"/>
      <c r="RG225" s="59"/>
      <c r="RH225" s="59"/>
      <c r="RI225" s="59"/>
      <c r="RJ225" s="59"/>
      <c r="RK225" s="59"/>
      <c r="RL225" s="59"/>
      <c r="RM225" s="59"/>
      <c r="RN225" s="59"/>
      <c r="RO225" s="59"/>
      <c r="RP225" s="59"/>
      <c r="RQ225" s="59"/>
      <c r="RR225" s="59"/>
      <c r="RS225" s="59"/>
      <c r="RT225" s="59"/>
      <c r="RU225" s="59"/>
      <c r="RV225" s="59"/>
      <c r="RW225" s="59"/>
      <c r="RX225" s="59"/>
      <c r="RY225" s="59"/>
      <c r="RZ225" s="59"/>
      <c r="SA225" s="59"/>
      <c r="SB225" s="59"/>
      <c r="SC225" s="59"/>
      <c r="SD225" s="59"/>
      <c r="SE225" s="59"/>
      <c r="SF225" s="59"/>
      <c r="SG225" s="59"/>
      <c r="SH225" s="59"/>
      <c r="SI225" s="59"/>
      <c r="SJ225" s="59"/>
      <c r="SK225" s="59"/>
      <c r="SL225" s="59"/>
      <c r="SM225" s="59"/>
      <c r="SN225" s="59"/>
      <c r="SO225" s="59"/>
      <c r="SP225" s="59"/>
      <c r="SQ225" s="59"/>
      <c r="SR225" s="59"/>
      <c r="SS225" s="59"/>
      <c r="ST225" s="59"/>
      <c r="SU225" s="59"/>
      <c r="SV225" s="59"/>
      <c r="SW225" s="59"/>
      <c r="SX225" s="59"/>
      <c r="SY225" s="59"/>
      <c r="SZ225" s="59"/>
      <c r="TA225" s="59"/>
      <c r="TB225" s="59"/>
      <c r="TC225" s="59"/>
      <c r="TD225" s="59"/>
      <c r="TE225" s="59"/>
      <c r="TF225" s="59"/>
      <c r="TG225" s="59"/>
      <c r="TH225" s="59"/>
      <c r="TI225" s="59"/>
      <c r="TJ225" s="59"/>
      <c r="TK225" s="59"/>
      <c r="TL225" s="59"/>
      <c r="TM225" s="59"/>
      <c r="TN225" s="59"/>
      <c r="TO225" s="59"/>
      <c r="TP225" s="59"/>
      <c r="TQ225" s="59"/>
      <c r="TR225" s="59"/>
      <c r="TS225" s="59"/>
      <c r="TT225" s="59"/>
      <c r="TU225" s="59"/>
      <c r="TV225" s="59"/>
      <c r="TW225" s="59"/>
      <c r="TX225" s="59"/>
      <c r="TY225" s="59"/>
      <c r="TZ225" s="59"/>
      <c r="UA225" s="59"/>
      <c r="UB225" s="59"/>
      <c r="UC225" s="59"/>
      <c r="UD225" s="59"/>
      <c r="UE225" s="59"/>
      <c r="UF225" s="59"/>
      <c r="UG225" s="59"/>
      <c r="UH225" s="59"/>
      <c r="UI225" s="59"/>
      <c r="UJ225" s="59"/>
      <c r="UK225" s="59"/>
      <c r="UL225" s="59"/>
      <c r="UM225" s="86"/>
      <c r="UN225" s="86"/>
      <c r="UO225" s="86"/>
      <c r="UP225" s="86"/>
      <c r="UQ225" s="86"/>
      <c r="UR225" s="86"/>
      <c r="US225" s="86"/>
      <c r="UT225" s="86"/>
      <c r="UU225" s="86"/>
      <c r="UV225" s="86"/>
      <c r="UW225" s="86"/>
      <c r="UX225" s="86"/>
      <c r="UY225" s="86"/>
      <c r="UZ225" s="86"/>
      <c r="VA225" s="86"/>
      <c r="VB225" s="86"/>
      <c r="VC225" s="86"/>
      <c r="VD225" s="86"/>
      <c r="VE225" s="86"/>
      <c r="VF225" s="86"/>
      <c r="VG225" s="86"/>
      <c r="VH225" s="86"/>
      <c r="VI225" s="86"/>
      <c r="VJ225" s="86"/>
      <c r="VK225" s="86"/>
      <c r="VL225" s="86"/>
      <c r="VM225" s="86"/>
      <c r="VN225" s="86"/>
      <c r="VO225" s="86"/>
      <c r="VP225" s="86"/>
      <c r="VQ225" s="86"/>
      <c r="VR225" s="86"/>
      <c r="VS225" s="86"/>
      <c r="VT225" s="86"/>
      <c r="VU225" s="86"/>
      <c r="VV225" s="86"/>
      <c r="VW225" s="86"/>
      <c r="VX225" s="86"/>
      <c r="VY225" s="86"/>
      <c r="VZ225" s="86"/>
      <c r="WA225" s="86"/>
      <c r="WB225" s="86"/>
      <c r="WC225" s="86"/>
      <c r="WD225" s="86"/>
      <c r="WE225" s="86"/>
      <c r="WF225" s="86"/>
      <c r="WG225" s="8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row>
    <row r="226" spans="2:909" x14ac:dyDescent="0.25">
      <c r="B226" s="110"/>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93"/>
      <c r="AA226" s="93"/>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c r="HY226" s="59"/>
      <c r="HZ226" s="59"/>
      <c r="IA226" s="59"/>
      <c r="IB226" s="59"/>
      <c r="IC226" s="59"/>
      <c r="ID226" s="59"/>
      <c r="IE226" s="59"/>
      <c r="IF226" s="59"/>
      <c r="IG226" s="59"/>
      <c r="IH226" s="59"/>
      <c r="II226" s="59"/>
      <c r="IJ226" s="59"/>
      <c r="IK226" s="59"/>
      <c r="IL226" s="59"/>
      <c r="IM226" s="59"/>
      <c r="IN226" s="59"/>
      <c r="IO226" s="59"/>
      <c r="IP226" s="59"/>
      <c r="IQ226" s="59"/>
      <c r="IR226" s="59"/>
      <c r="IS226" s="59"/>
      <c r="IT226" s="59"/>
      <c r="IU226" s="59"/>
      <c r="IV226" s="59"/>
      <c r="IW226" s="59"/>
      <c r="IX226" s="59"/>
      <c r="IY226" s="59"/>
      <c r="IZ226" s="59"/>
      <c r="JA226" s="59"/>
      <c r="JB226" s="59"/>
      <c r="JC226" s="59"/>
      <c r="JD226" s="59"/>
      <c r="JE226" s="59"/>
      <c r="JF226" s="59"/>
      <c r="JG226" s="59"/>
      <c r="JH226" s="59"/>
      <c r="JI226" s="59"/>
      <c r="JJ226" s="59"/>
      <c r="JK226" s="59"/>
      <c r="JL226" s="59"/>
      <c r="JM226" s="59"/>
      <c r="JN226" s="59"/>
      <c r="JO226" s="59"/>
      <c r="JP226" s="59"/>
      <c r="JQ226" s="59"/>
      <c r="JR226" s="59"/>
      <c r="JS226" s="59"/>
      <c r="JT226" s="59"/>
      <c r="JU226" s="59"/>
      <c r="JV226" s="59"/>
      <c r="JW226" s="59"/>
      <c r="JX226" s="59"/>
      <c r="JY226" s="59"/>
      <c r="JZ226" s="59"/>
      <c r="KA226" s="59"/>
      <c r="KB226" s="59"/>
      <c r="KC226" s="59"/>
      <c r="KD226" s="59"/>
      <c r="KE226" s="59"/>
      <c r="KF226" s="59"/>
      <c r="KG226" s="59"/>
      <c r="KH226" s="59"/>
      <c r="KI226" s="59"/>
      <c r="KJ226" s="59"/>
      <c r="KK226" s="59"/>
      <c r="KL226" s="59"/>
      <c r="KM226" s="59"/>
      <c r="KN226" s="59"/>
      <c r="KO226" s="59"/>
      <c r="KP226" s="59"/>
      <c r="KQ226" s="59"/>
      <c r="KR226" s="59"/>
      <c r="KS226" s="59"/>
      <c r="KT226" s="59"/>
      <c r="KU226" s="59"/>
      <c r="KV226" s="59"/>
      <c r="KW226" s="59"/>
      <c r="KX226" s="59"/>
      <c r="KY226" s="59"/>
      <c r="KZ226" s="59"/>
      <c r="LA226" s="59"/>
      <c r="LB226" s="59"/>
      <c r="LC226" s="59"/>
      <c r="LD226" s="59"/>
      <c r="LE226" s="59"/>
      <c r="LF226" s="59"/>
      <c r="LG226" s="59"/>
      <c r="LH226" s="59"/>
      <c r="LI226" s="59"/>
      <c r="LJ226" s="59"/>
      <c r="LK226" s="59"/>
      <c r="LL226" s="59"/>
      <c r="LM226" s="59"/>
      <c r="LN226" s="59"/>
      <c r="LO226" s="59"/>
      <c r="LP226" s="59"/>
      <c r="LQ226" s="59"/>
      <c r="LR226" s="59"/>
      <c r="LS226" s="59"/>
      <c r="LT226" s="59"/>
      <c r="LU226" s="59"/>
      <c r="LV226" s="59"/>
      <c r="LW226" s="59"/>
      <c r="LX226" s="59"/>
      <c r="LY226" s="59"/>
      <c r="LZ226" s="59"/>
      <c r="MA226" s="59"/>
      <c r="MB226" s="59"/>
      <c r="MC226" s="59"/>
      <c r="MD226" s="59"/>
      <c r="ME226" s="59"/>
      <c r="MF226" s="59"/>
      <c r="MG226" s="59"/>
      <c r="MH226" s="59"/>
      <c r="MI226" s="59"/>
      <c r="MJ226" s="59"/>
      <c r="MK226" s="59"/>
      <c r="ML226" s="59"/>
      <c r="MM226" s="59"/>
      <c r="MN226" s="59"/>
      <c r="MO226" s="59"/>
      <c r="MP226" s="59"/>
      <c r="MQ226" s="59"/>
      <c r="MR226" s="59"/>
      <c r="MS226" s="59"/>
      <c r="MT226" s="59"/>
      <c r="MU226" s="59"/>
      <c r="MV226" s="59"/>
      <c r="MW226" s="59"/>
      <c r="MX226" s="59"/>
      <c r="MY226" s="59"/>
      <c r="MZ226" s="59"/>
      <c r="NA226" s="59"/>
      <c r="NB226" s="59"/>
      <c r="NC226" s="59"/>
      <c r="ND226" s="59"/>
      <c r="NE226" s="59"/>
      <c r="NF226" s="59"/>
      <c r="NG226" s="59"/>
      <c r="NH226" s="59"/>
      <c r="NI226" s="59"/>
      <c r="NJ226" s="59"/>
      <c r="NK226" s="59"/>
      <c r="NL226" s="59"/>
      <c r="NM226" s="59"/>
      <c r="NN226" s="59"/>
      <c r="NO226" s="59"/>
      <c r="NP226" s="59"/>
      <c r="NQ226" s="59"/>
      <c r="NR226" s="59"/>
      <c r="NS226" s="59"/>
      <c r="NT226" s="59"/>
      <c r="NU226" s="59"/>
      <c r="NV226" s="59"/>
      <c r="NW226" s="59"/>
      <c r="NX226" s="59"/>
      <c r="NY226" s="59"/>
      <c r="NZ226" s="59"/>
      <c r="OA226" s="59"/>
      <c r="OB226" s="59"/>
      <c r="OC226" s="59"/>
      <c r="OD226" s="59"/>
      <c r="OE226" s="59"/>
      <c r="OF226" s="59"/>
      <c r="OG226" s="59"/>
      <c r="OH226" s="59"/>
      <c r="OI226" s="59"/>
      <c r="OJ226" s="59"/>
      <c r="OK226" s="59"/>
      <c r="OL226" s="59"/>
      <c r="OM226" s="59"/>
      <c r="ON226" s="59"/>
      <c r="OO226" s="59"/>
      <c r="OP226" s="59"/>
      <c r="OQ226" s="59"/>
      <c r="OR226" s="59"/>
      <c r="OS226" s="59"/>
      <c r="OT226" s="59"/>
      <c r="OU226" s="59"/>
      <c r="OV226" s="59"/>
      <c r="OW226" s="59"/>
      <c r="OX226" s="59"/>
      <c r="OY226" s="59"/>
      <c r="OZ226" s="59"/>
      <c r="PA226" s="59"/>
      <c r="PB226" s="59"/>
      <c r="PC226" s="59"/>
      <c r="PD226" s="59"/>
      <c r="PE226" s="59"/>
      <c r="PF226" s="59"/>
      <c r="PG226" s="59"/>
      <c r="PH226" s="59"/>
      <c r="PI226" s="59"/>
      <c r="PJ226" s="59"/>
      <c r="PK226" s="59"/>
      <c r="PL226" s="59"/>
      <c r="PM226" s="59"/>
      <c r="PN226" s="59"/>
      <c r="PO226" s="59"/>
      <c r="PP226" s="59"/>
      <c r="PQ226" s="59"/>
      <c r="PR226" s="59"/>
      <c r="PS226" s="59"/>
      <c r="PT226" s="59"/>
      <c r="PU226" s="59"/>
      <c r="PV226" s="59"/>
      <c r="PW226" s="59"/>
      <c r="PX226" s="59"/>
      <c r="PY226" s="59"/>
      <c r="PZ226" s="59"/>
      <c r="QA226" s="59"/>
      <c r="QB226" s="59"/>
      <c r="QC226" s="59"/>
      <c r="QD226" s="59"/>
      <c r="QE226" s="59"/>
      <c r="QF226" s="59"/>
      <c r="QG226" s="59"/>
      <c r="QH226" s="59"/>
      <c r="QI226" s="59"/>
      <c r="QJ226" s="59"/>
      <c r="QK226" s="59"/>
      <c r="QL226" s="59"/>
      <c r="QM226" s="59"/>
      <c r="QN226" s="59"/>
      <c r="QO226" s="59"/>
      <c r="QP226" s="59"/>
      <c r="QQ226" s="59"/>
      <c r="QR226" s="59"/>
      <c r="QS226" s="59"/>
      <c r="QT226" s="59"/>
      <c r="QU226" s="59"/>
      <c r="QV226" s="59"/>
      <c r="QW226" s="59"/>
      <c r="QX226" s="59"/>
      <c r="QY226" s="59"/>
      <c r="QZ226" s="59"/>
      <c r="RA226" s="59"/>
      <c r="RB226" s="107"/>
      <c r="RC226" s="107"/>
      <c r="RD226" s="59"/>
      <c r="RE226" s="59"/>
      <c r="RF226" s="59"/>
      <c r="RG226" s="59"/>
      <c r="RH226" s="59"/>
      <c r="RI226" s="59"/>
      <c r="RJ226" s="59"/>
      <c r="RK226" s="59"/>
      <c r="RL226" s="59"/>
      <c r="RM226" s="59"/>
      <c r="RN226" s="59"/>
      <c r="RO226" s="59"/>
      <c r="RP226" s="59"/>
      <c r="RQ226" s="59"/>
      <c r="RR226" s="59"/>
      <c r="RS226" s="59"/>
      <c r="RT226" s="59"/>
      <c r="RU226" s="59"/>
      <c r="RV226" s="59"/>
      <c r="RW226" s="59"/>
      <c r="RX226" s="59"/>
      <c r="RY226" s="59"/>
      <c r="RZ226" s="59"/>
      <c r="SA226" s="59"/>
      <c r="SB226" s="59"/>
      <c r="SC226" s="59"/>
      <c r="SD226" s="59"/>
      <c r="SE226" s="59"/>
      <c r="SF226" s="59"/>
      <c r="SG226" s="59"/>
      <c r="SH226" s="59"/>
      <c r="SI226" s="59"/>
      <c r="SJ226" s="59"/>
      <c r="SK226" s="59"/>
      <c r="SL226" s="59"/>
      <c r="SM226" s="59"/>
      <c r="SN226" s="59"/>
      <c r="SO226" s="59"/>
      <c r="SP226" s="59"/>
      <c r="SQ226" s="59"/>
      <c r="SR226" s="59"/>
      <c r="SS226" s="59"/>
      <c r="ST226" s="59"/>
      <c r="SU226" s="59"/>
      <c r="SV226" s="59"/>
      <c r="SW226" s="59"/>
      <c r="SX226" s="59"/>
      <c r="SY226" s="59"/>
      <c r="SZ226" s="59"/>
      <c r="TA226" s="59"/>
      <c r="TB226" s="59"/>
      <c r="TC226" s="59"/>
      <c r="TD226" s="59"/>
      <c r="TE226" s="59"/>
      <c r="TF226" s="59"/>
      <c r="TG226" s="59"/>
      <c r="TH226" s="59"/>
      <c r="TI226" s="59"/>
      <c r="TJ226" s="59"/>
      <c r="TK226" s="59"/>
      <c r="TL226" s="59"/>
      <c r="TM226" s="59"/>
      <c r="TN226" s="59"/>
      <c r="TO226" s="59"/>
      <c r="TP226" s="59"/>
      <c r="TQ226" s="59"/>
      <c r="TR226" s="59"/>
      <c r="TS226" s="59"/>
      <c r="TT226" s="59"/>
      <c r="TU226" s="59"/>
      <c r="TV226" s="59"/>
      <c r="TW226" s="59"/>
      <c r="TX226" s="59"/>
      <c r="TY226" s="59"/>
      <c r="TZ226" s="59"/>
      <c r="UA226" s="59"/>
      <c r="UB226" s="59"/>
      <c r="UC226" s="59"/>
      <c r="UD226" s="59"/>
      <c r="UE226" s="59"/>
      <c r="UF226" s="59"/>
      <c r="UG226" s="59"/>
      <c r="UH226" s="59"/>
      <c r="UI226" s="59"/>
      <c r="UJ226" s="59"/>
      <c r="UK226" s="59"/>
      <c r="UL226" s="59"/>
      <c r="UM226" s="86"/>
      <c r="UN226" s="86"/>
      <c r="UO226" s="86"/>
      <c r="UP226" s="86"/>
      <c r="UQ226" s="86"/>
      <c r="UR226" s="86"/>
      <c r="US226" s="86"/>
      <c r="UT226" s="86"/>
      <c r="UU226" s="86"/>
      <c r="UV226" s="86"/>
      <c r="UW226" s="86"/>
      <c r="UX226" s="86"/>
      <c r="UY226" s="86"/>
      <c r="UZ226" s="86"/>
      <c r="VA226" s="86"/>
      <c r="VB226" s="86"/>
      <c r="VC226" s="86"/>
      <c r="VD226" s="86"/>
      <c r="VE226" s="86"/>
      <c r="VF226" s="86"/>
      <c r="VG226" s="86"/>
      <c r="VH226" s="86"/>
      <c r="VI226" s="86"/>
      <c r="VJ226" s="86"/>
      <c r="VK226" s="86"/>
      <c r="VL226" s="86"/>
      <c r="VM226" s="86"/>
      <c r="VN226" s="86"/>
      <c r="VO226" s="86"/>
      <c r="VP226" s="86"/>
      <c r="VQ226" s="86"/>
      <c r="VR226" s="86"/>
      <c r="VS226" s="86"/>
      <c r="VT226" s="86"/>
      <c r="VU226" s="86"/>
      <c r="VV226" s="86"/>
      <c r="VW226" s="86"/>
      <c r="VX226" s="86"/>
      <c r="VY226" s="86"/>
      <c r="VZ226" s="86"/>
      <c r="WA226" s="86"/>
      <c r="WB226" s="86"/>
      <c r="WC226" s="86"/>
      <c r="WD226" s="86"/>
      <c r="WE226" s="86"/>
      <c r="WF226" s="86"/>
      <c r="WG226" s="8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row>
    <row r="227" spans="2:909" x14ac:dyDescent="0.25">
      <c r="B227" s="110"/>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93"/>
      <c r="AA227" s="93"/>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c r="HY227" s="59"/>
      <c r="HZ227" s="59"/>
      <c r="IA227" s="59"/>
      <c r="IB227" s="59"/>
      <c r="IC227" s="59"/>
      <c r="ID227" s="59"/>
      <c r="IE227" s="59"/>
      <c r="IF227" s="59"/>
      <c r="IG227" s="59"/>
      <c r="IH227" s="59"/>
      <c r="II227" s="59"/>
      <c r="IJ227" s="59"/>
      <c r="IK227" s="59"/>
      <c r="IL227" s="59"/>
      <c r="IM227" s="59"/>
      <c r="IN227" s="59"/>
      <c r="IO227" s="59"/>
      <c r="IP227" s="59"/>
      <c r="IQ227" s="59"/>
      <c r="IR227" s="59"/>
      <c r="IS227" s="59"/>
      <c r="IT227" s="59"/>
      <c r="IU227" s="59"/>
      <c r="IV227" s="59"/>
      <c r="IW227" s="59"/>
      <c r="IX227" s="59"/>
      <c r="IY227" s="59"/>
      <c r="IZ227" s="59"/>
      <c r="JA227" s="59"/>
      <c r="JB227" s="59"/>
      <c r="JC227" s="59"/>
      <c r="JD227" s="59"/>
      <c r="JE227" s="59"/>
      <c r="JF227" s="59"/>
      <c r="JG227" s="59"/>
      <c r="JH227" s="59"/>
      <c r="JI227" s="59"/>
      <c r="JJ227" s="59"/>
      <c r="JK227" s="59"/>
      <c r="JL227" s="59"/>
      <c r="JM227" s="59"/>
      <c r="JN227" s="59"/>
      <c r="JO227" s="59"/>
      <c r="JP227" s="59"/>
      <c r="JQ227" s="59"/>
      <c r="JR227" s="59"/>
      <c r="JS227" s="59"/>
      <c r="JT227" s="59"/>
      <c r="JU227" s="59"/>
      <c r="JV227" s="59"/>
      <c r="JW227" s="59"/>
      <c r="JX227" s="59"/>
      <c r="JY227" s="59"/>
      <c r="JZ227" s="59"/>
      <c r="KA227" s="59"/>
      <c r="KB227" s="59"/>
      <c r="KC227" s="59"/>
      <c r="KD227" s="59"/>
      <c r="KE227" s="59"/>
      <c r="KF227" s="59"/>
      <c r="KG227" s="59"/>
      <c r="KH227" s="59"/>
      <c r="KI227" s="59"/>
      <c r="KJ227" s="59"/>
      <c r="KK227" s="59"/>
      <c r="KL227" s="59"/>
      <c r="KM227" s="59"/>
      <c r="KN227" s="59"/>
      <c r="KO227" s="59"/>
      <c r="KP227" s="59"/>
      <c r="KQ227" s="59"/>
      <c r="KR227" s="59"/>
      <c r="KS227" s="59"/>
      <c r="KT227" s="59"/>
      <c r="KU227" s="59"/>
      <c r="KV227" s="59"/>
      <c r="KW227" s="59"/>
      <c r="KX227" s="59"/>
      <c r="KY227" s="59"/>
      <c r="KZ227" s="59"/>
      <c r="LA227" s="59"/>
      <c r="LB227" s="59"/>
      <c r="LC227" s="59"/>
      <c r="LD227" s="59"/>
      <c r="LE227" s="59"/>
      <c r="LF227" s="59"/>
      <c r="LG227" s="59"/>
      <c r="LH227" s="59"/>
      <c r="LI227" s="59"/>
      <c r="LJ227" s="59"/>
      <c r="LK227" s="59"/>
      <c r="LL227" s="59"/>
      <c r="LM227" s="59"/>
      <c r="LN227" s="59"/>
      <c r="LO227" s="59"/>
      <c r="LP227" s="59"/>
      <c r="LQ227" s="59"/>
      <c r="LR227" s="59"/>
      <c r="LS227" s="59"/>
      <c r="LT227" s="59"/>
      <c r="LU227" s="59"/>
      <c r="LV227" s="59"/>
      <c r="LW227" s="59"/>
      <c r="LX227" s="59"/>
      <c r="LY227" s="59"/>
      <c r="LZ227" s="59"/>
      <c r="MA227" s="59"/>
      <c r="MB227" s="59"/>
      <c r="MC227" s="59"/>
      <c r="MD227" s="59"/>
      <c r="ME227" s="59"/>
      <c r="MF227" s="59"/>
      <c r="MG227" s="59"/>
      <c r="MH227" s="59"/>
      <c r="MI227" s="59"/>
      <c r="MJ227" s="59"/>
      <c r="MK227" s="59"/>
      <c r="ML227" s="59"/>
      <c r="MM227" s="59"/>
      <c r="MN227" s="59"/>
      <c r="MO227" s="59"/>
      <c r="MP227" s="59"/>
      <c r="MQ227" s="59"/>
      <c r="MR227" s="59"/>
      <c r="MS227" s="59"/>
      <c r="MT227" s="59"/>
      <c r="MU227" s="59"/>
      <c r="MV227" s="59"/>
      <c r="MW227" s="59"/>
      <c r="MX227" s="59"/>
      <c r="MY227" s="59"/>
      <c r="MZ227" s="59"/>
      <c r="NA227" s="59"/>
      <c r="NB227" s="59"/>
      <c r="NC227" s="59"/>
      <c r="ND227" s="59"/>
      <c r="NE227" s="59"/>
      <c r="NF227" s="59"/>
      <c r="NG227" s="59"/>
      <c r="NH227" s="59"/>
      <c r="NI227" s="59"/>
      <c r="NJ227" s="59"/>
      <c r="NK227" s="59"/>
      <c r="NL227" s="59"/>
      <c r="NM227" s="59"/>
      <c r="NN227" s="59"/>
      <c r="NO227" s="59"/>
      <c r="NP227" s="59"/>
      <c r="NQ227" s="59"/>
      <c r="NR227" s="59"/>
      <c r="NS227" s="59"/>
      <c r="NT227" s="59"/>
      <c r="NU227" s="59"/>
      <c r="NV227" s="59"/>
      <c r="NW227" s="59"/>
      <c r="NX227" s="59"/>
      <c r="NY227" s="59"/>
      <c r="NZ227" s="59"/>
      <c r="OA227" s="59"/>
      <c r="OB227" s="59"/>
      <c r="OC227" s="59"/>
      <c r="OD227" s="59"/>
      <c r="OE227" s="59"/>
      <c r="OF227" s="59"/>
      <c r="OG227" s="59"/>
      <c r="OH227" s="59"/>
      <c r="OI227" s="59"/>
      <c r="OJ227" s="59"/>
      <c r="OK227" s="59"/>
      <c r="OL227" s="59"/>
      <c r="OM227" s="59"/>
      <c r="ON227" s="59"/>
      <c r="OO227" s="59"/>
      <c r="OP227" s="59"/>
      <c r="OQ227" s="59"/>
      <c r="OR227" s="59"/>
      <c r="OS227" s="59"/>
      <c r="OT227" s="59"/>
      <c r="OU227" s="59"/>
      <c r="OV227" s="59"/>
      <c r="OW227" s="59"/>
      <c r="OX227" s="59"/>
      <c r="OY227" s="59"/>
      <c r="OZ227" s="59"/>
      <c r="PA227" s="59"/>
      <c r="PB227" s="59"/>
      <c r="PC227" s="59"/>
      <c r="PD227" s="59"/>
      <c r="PE227" s="59"/>
      <c r="PF227" s="59"/>
      <c r="PG227" s="59"/>
      <c r="PH227" s="59"/>
      <c r="PI227" s="59"/>
      <c r="PJ227" s="59"/>
      <c r="PK227" s="59"/>
      <c r="PL227" s="59"/>
      <c r="PM227" s="59"/>
      <c r="PN227" s="59"/>
      <c r="PO227" s="59"/>
      <c r="PP227" s="59"/>
      <c r="PQ227" s="59"/>
      <c r="PR227" s="59"/>
      <c r="PS227" s="59"/>
      <c r="PT227" s="59"/>
      <c r="PU227" s="59"/>
      <c r="PV227" s="59"/>
      <c r="PW227" s="59"/>
      <c r="PX227" s="59"/>
      <c r="PY227" s="59"/>
      <c r="PZ227" s="59"/>
      <c r="QA227" s="59"/>
      <c r="QB227" s="59"/>
      <c r="QC227" s="59"/>
      <c r="QD227" s="59"/>
      <c r="QE227" s="59"/>
      <c r="QF227" s="59"/>
      <c r="QG227" s="59"/>
      <c r="QH227" s="59"/>
      <c r="QI227" s="59"/>
      <c r="QJ227" s="59"/>
      <c r="QK227" s="59"/>
      <c r="QL227" s="59"/>
      <c r="QM227" s="59"/>
      <c r="QN227" s="59"/>
      <c r="QO227" s="59"/>
      <c r="QP227" s="59"/>
      <c r="QQ227" s="59"/>
      <c r="QR227" s="59"/>
      <c r="QS227" s="59"/>
      <c r="QT227" s="59"/>
      <c r="QU227" s="59"/>
      <c r="QV227" s="59"/>
      <c r="QW227" s="59"/>
      <c r="QX227" s="59"/>
      <c r="QY227" s="59"/>
      <c r="QZ227" s="59"/>
      <c r="RA227" s="59"/>
      <c r="RB227" s="107"/>
      <c r="RC227" s="107"/>
      <c r="RD227" s="59"/>
      <c r="RE227" s="59"/>
      <c r="RF227" s="59"/>
      <c r="RG227" s="59"/>
      <c r="RH227" s="59"/>
      <c r="RI227" s="59"/>
      <c r="RJ227" s="59"/>
      <c r="RK227" s="59"/>
      <c r="RL227" s="59"/>
      <c r="RM227" s="59"/>
      <c r="RN227" s="59"/>
      <c r="RO227" s="59"/>
      <c r="RP227" s="59"/>
      <c r="RQ227" s="59"/>
      <c r="RR227" s="59"/>
      <c r="RS227" s="59"/>
      <c r="RT227" s="59"/>
      <c r="RU227" s="59"/>
      <c r="RV227" s="59"/>
      <c r="RW227" s="59"/>
      <c r="RX227" s="59"/>
      <c r="RY227" s="59"/>
      <c r="RZ227" s="59"/>
      <c r="SA227" s="59"/>
      <c r="SB227" s="59"/>
      <c r="SC227" s="59"/>
      <c r="SD227" s="59"/>
      <c r="SE227" s="59"/>
      <c r="SF227" s="59"/>
      <c r="SG227" s="59"/>
      <c r="SH227" s="59"/>
      <c r="SI227" s="59"/>
      <c r="SJ227" s="59"/>
      <c r="SK227" s="59"/>
      <c r="SL227" s="59"/>
      <c r="SM227" s="59"/>
      <c r="SN227" s="59"/>
      <c r="SO227" s="59"/>
      <c r="SP227" s="59"/>
      <c r="SQ227" s="59"/>
      <c r="SR227" s="59"/>
      <c r="SS227" s="59"/>
      <c r="ST227" s="59"/>
      <c r="SU227" s="59"/>
      <c r="SV227" s="59"/>
      <c r="SW227" s="59"/>
      <c r="SX227" s="59"/>
      <c r="SY227" s="59"/>
      <c r="SZ227" s="59"/>
      <c r="TA227" s="59"/>
      <c r="TB227" s="59"/>
      <c r="TC227" s="59"/>
      <c r="TD227" s="59"/>
      <c r="TE227" s="59"/>
      <c r="TF227" s="59"/>
      <c r="TG227" s="59"/>
      <c r="TH227" s="59"/>
      <c r="TI227" s="59"/>
      <c r="TJ227" s="59"/>
      <c r="TK227" s="59"/>
      <c r="TL227" s="59"/>
      <c r="TM227" s="59"/>
      <c r="TN227" s="59"/>
      <c r="TO227" s="59"/>
      <c r="TP227" s="59"/>
      <c r="TQ227" s="59"/>
      <c r="TR227" s="59"/>
      <c r="TS227" s="59"/>
      <c r="TT227" s="59"/>
      <c r="TU227" s="59"/>
      <c r="TV227" s="59"/>
      <c r="TW227" s="59"/>
      <c r="TX227" s="59"/>
      <c r="TY227" s="59"/>
      <c r="TZ227" s="59"/>
      <c r="UA227" s="59"/>
      <c r="UB227" s="59"/>
      <c r="UC227" s="59"/>
      <c r="UD227" s="59"/>
      <c r="UE227" s="59"/>
      <c r="UF227" s="59"/>
      <c r="UG227" s="59"/>
      <c r="UH227" s="59"/>
      <c r="UI227" s="59"/>
      <c r="UJ227" s="59"/>
      <c r="UK227" s="59"/>
      <c r="UL227" s="59"/>
      <c r="UM227" s="86"/>
      <c r="UN227" s="86"/>
      <c r="UO227" s="86"/>
      <c r="UP227" s="86"/>
      <c r="UQ227" s="86"/>
      <c r="UR227" s="86"/>
      <c r="US227" s="86"/>
      <c r="UT227" s="86"/>
      <c r="UU227" s="86"/>
      <c r="UV227" s="86"/>
      <c r="UW227" s="86"/>
      <c r="UX227" s="86"/>
      <c r="UY227" s="86"/>
      <c r="UZ227" s="86"/>
      <c r="VA227" s="86"/>
      <c r="VB227" s="86"/>
      <c r="VC227" s="86"/>
      <c r="VD227" s="86"/>
      <c r="VE227" s="86"/>
      <c r="VF227" s="86"/>
      <c r="VG227" s="86"/>
      <c r="VH227" s="86"/>
      <c r="VI227" s="86"/>
      <c r="VJ227" s="86"/>
      <c r="VK227" s="86"/>
      <c r="VL227" s="86"/>
      <c r="VM227" s="86"/>
      <c r="VN227" s="86"/>
      <c r="VO227" s="86"/>
      <c r="VP227" s="86"/>
      <c r="VQ227" s="86"/>
      <c r="VR227" s="86"/>
      <c r="VS227" s="86"/>
      <c r="VT227" s="86"/>
      <c r="VU227" s="86"/>
      <c r="VV227" s="86"/>
      <c r="VW227" s="86"/>
      <c r="VX227" s="86"/>
      <c r="VY227" s="86"/>
      <c r="VZ227" s="86"/>
      <c r="WA227" s="86"/>
      <c r="WB227" s="86"/>
      <c r="WC227" s="86"/>
      <c r="WD227" s="86"/>
      <c r="WE227" s="86"/>
      <c r="WF227" s="86"/>
      <c r="WG227" s="8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row>
    <row r="228" spans="2:909" x14ac:dyDescent="0.25">
      <c r="B228" s="110"/>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93"/>
      <c r="AA228" s="93"/>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59"/>
      <c r="IN228" s="59"/>
      <c r="IO228" s="59"/>
      <c r="IP228" s="59"/>
      <c r="IQ228" s="59"/>
      <c r="IR228" s="59"/>
      <c r="IS228" s="59"/>
      <c r="IT228" s="59"/>
      <c r="IU228" s="59"/>
      <c r="IV228" s="59"/>
      <c r="IW228" s="59"/>
      <c r="IX228" s="59"/>
      <c r="IY228" s="59"/>
      <c r="IZ228" s="59"/>
      <c r="JA228" s="59"/>
      <c r="JB228" s="59"/>
      <c r="JC228" s="59"/>
      <c r="JD228" s="59"/>
      <c r="JE228" s="59"/>
      <c r="JF228" s="59"/>
      <c r="JG228" s="59"/>
      <c r="JH228" s="59"/>
      <c r="JI228" s="59"/>
      <c r="JJ228" s="59"/>
      <c r="JK228" s="59"/>
      <c r="JL228" s="59"/>
      <c r="JM228" s="59"/>
      <c r="JN228" s="59"/>
      <c r="JO228" s="59"/>
      <c r="JP228" s="59"/>
      <c r="JQ228" s="59"/>
      <c r="JR228" s="59"/>
      <c r="JS228" s="59"/>
      <c r="JT228" s="59"/>
      <c r="JU228" s="59"/>
      <c r="JV228" s="59"/>
      <c r="JW228" s="59"/>
      <c r="JX228" s="59"/>
      <c r="JY228" s="59"/>
      <c r="JZ228" s="59"/>
      <c r="KA228" s="59"/>
      <c r="KB228" s="59"/>
      <c r="KC228" s="59"/>
      <c r="KD228" s="59"/>
      <c r="KE228" s="59"/>
      <c r="KF228" s="59"/>
      <c r="KG228" s="59"/>
      <c r="KH228" s="59"/>
      <c r="KI228" s="59"/>
      <c r="KJ228" s="59"/>
      <c r="KK228" s="59"/>
      <c r="KL228" s="59"/>
      <c r="KM228" s="59"/>
      <c r="KN228" s="59"/>
      <c r="KO228" s="59"/>
      <c r="KP228" s="59"/>
      <c r="KQ228" s="59"/>
      <c r="KR228" s="59"/>
      <c r="KS228" s="59"/>
      <c r="KT228" s="59"/>
      <c r="KU228" s="59"/>
      <c r="KV228" s="59"/>
      <c r="KW228" s="59"/>
      <c r="KX228" s="59"/>
      <c r="KY228" s="59"/>
      <c r="KZ228" s="59"/>
      <c r="LA228" s="59"/>
      <c r="LB228" s="59"/>
      <c r="LC228" s="59"/>
      <c r="LD228" s="59"/>
      <c r="LE228" s="59"/>
      <c r="LF228" s="59"/>
      <c r="LG228" s="59"/>
      <c r="LH228" s="59"/>
      <c r="LI228" s="59"/>
      <c r="LJ228" s="59"/>
      <c r="LK228" s="59"/>
      <c r="LL228" s="59"/>
      <c r="LM228" s="59"/>
      <c r="LN228" s="59"/>
      <c r="LO228" s="59"/>
      <c r="LP228" s="59"/>
      <c r="LQ228" s="59"/>
      <c r="LR228" s="59"/>
      <c r="LS228" s="59"/>
      <c r="LT228" s="59"/>
      <c r="LU228" s="59"/>
      <c r="LV228" s="59"/>
      <c r="LW228" s="59"/>
      <c r="LX228" s="59"/>
      <c r="LY228" s="59"/>
      <c r="LZ228" s="59"/>
      <c r="MA228" s="59"/>
      <c r="MB228" s="59"/>
      <c r="MC228" s="59"/>
      <c r="MD228" s="59"/>
      <c r="ME228" s="59"/>
      <c r="MF228" s="59"/>
      <c r="MG228" s="59"/>
      <c r="MH228" s="59"/>
      <c r="MI228" s="59"/>
      <c r="MJ228" s="59"/>
      <c r="MK228" s="59"/>
      <c r="ML228" s="59"/>
      <c r="MM228" s="59"/>
      <c r="MN228" s="59"/>
      <c r="MO228" s="59"/>
      <c r="MP228" s="59"/>
      <c r="MQ228" s="59"/>
      <c r="MR228" s="59"/>
      <c r="MS228" s="59"/>
      <c r="MT228" s="59"/>
      <c r="MU228" s="59"/>
      <c r="MV228" s="59"/>
      <c r="MW228" s="59"/>
      <c r="MX228" s="59"/>
      <c r="MY228" s="59"/>
      <c r="MZ228" s="59"/>
      <c r="NA228" s="59"/>
      <c r="NB228" s="59"/>
      <c r="NC228" s="59"/>
      <c r="ND228" s="59"/>
      <c r="NE228" s="59"/>
      <c r="NF228" s="59"/>
      <c r="NG228" s="59"/>
      <c r="NH228" s="59"/>
      <c r="NI228" s="59"/>
      <c r="NJ228" s="59"/>
      <c r="NK228" s="59"/>
      <c r="NL228" s="59"/>
      <c r="NM228" s="59"/>
      <c r="NN228" s="59"/>
      <c r="NO228" s="59"/>
      <c r="NP228" s="59"/>
      <c r="NQ228" s="59"/>
      <c r="NR228" s="59"/>
      <c r="NS228" s="59"/>
      <c r="NT228" s="59"/>
      <c r="NU228" s="59"/>
      <c r="NV228" s="59"/>
      <c r="NW228" s="59"/>
      <c r="NX228" s="59"/>
      <c r="NY228" s="59"/>
      <c r="NZ228" s="59"/>
      <c r="OA228" s="59"/>
      <c r="OB228" s="59"/>
      <c r="OC228" s="59"/>
      <c r="OD228" s="59"/>
      <c r="OE228" s="59"/>
      <c r="OF228" s="59"/>
      <c r="OG228" s="59"/>
      <c r="OH228" s="59"/>
      <c r="OI228" s="59"/>
      <c r="OJ228" s="59"/>
      <c r="OK228" s="59"/>
      <c r="OL228" s="59"/>
      <c r="OM228" s="59"/>
      <c r="ON228" s="59"/>
      <c r="OO228" s="59"/>
      <c r="OP228" s="59"/>
      <c r="OQ228" s="59"/>
      <c r="OR228" s="59"/>
      <c r="OS228" s="59"/>
      <c r="OT228" s="59"/>
      <c r="OU228" s="59"/>
      <c r="OV228" s="59"/>
      <c r="OW228" s="59"/>
      <c r="OX228" s="59"/>
      <c r="OY228" s="59"/>
      <c r="OZ228" s="59"/>
      <c r="PA228" s="59"/>
      <c r="PB228" s="59"/>
      <c r="PC228" s="59"/>
      <c r="PD228" s="59"/>
      <c r="PE228" s="59"/>
      <c r="PF228" s="59"/>
      <c r="PG228" s="59"/>
      <c r="PH228" s="59"/>
      <c r="PI228" s="59"/>
      <c r="PJ228" s="59"/>
      <c r="PK228" s="59"/>
      <c r="PL228" s="59"/>
      <c r="PM228" s="59"/>
      <c r="PN228" s="59"/>
      <c r="PO228" s="59"/>
      <c r="PP228" s="59"/>
      <c r="PQ228" s="59"/>
      <c r="PR228" s="59"/>
      <c r="PS228" s="59"/>
      <c r="PT228" s="59"/>
      <c r="PU228" s="59"/>
      <c r="PV228" s="59"/>
      <c r="PW228" s="59"/>
      <c r="PX228" s="59"/>
      <c r="PY228" s="59"/>
      <c r="PZ228" s="59"/>
      <c r="QA228" s="59"/>
      <c r="QB228" s="59"/>
      <c r="QC228" s="59"/>
      <c r="QD228" s="59"/>
      <c r="QE228" s="59"/>
      <c r="QF228" s="59"/>
      <c r="QG228" s="59"/>
      <c r="QH228" s="59"/>
      <c r="QI228" s="59"/>
      <c r="QJ228" s="59"/>
      <c r="QK228" s="59"/>
      <c r="QL228" s="59"/>
      <c r="QM228" s="59"/>
      <c r="QN228" s="59"/>
      <c r="QO228" s="59"/>
      <c r="QP228" s="59"/>
      <c r="QQ228" s="59"/>
      <c r="QR228" s="59"/>
      <c r="QS228" s="59"/>
      <c r="QT228" s="59"/>
      <c r="QU228" s="59"/>
      <c r="QV228" s="59"/>
      <c r="QW228" s="59"/>
      <c r="QX228" s="59"/>
      <c r="QY228" s="59"/>
      <c r="QZ228" s="59"/>
      <c r="RA228" s="59"/>
      <c r="RB228" s="107"/>
      <c r="RC228" s="107"/>
      <c r="RD228" s="59"/>
      <c r="RE228" s="59"/>
      <c r="RF228" s="59"/>
      <c r="RG228" s="59"/>
      <c r="RH228" s="59"/>
      <c r="RI228" s="59"/>
      <c r="RJ228" s="59"/>
      <c r="RK228" s="59"/>
      <c r="RL228" s="59"/>
      <c r="RM228" s="59"/>
      <c r="RN228" s="59"/>
      <c r="RO228" s="59"/>
      <c r="RP228" s="59"/>
      <c r="RQ228" s="59"/>
      <c r="RR228" s="59"/>
      <c r="RS228" s="59"/>
      <c r="RT228" s="59"/>
      <c r="RU228" s="59"/>
      <c r="RV228" s="59"/>
      <c r="RW228" s="59"/>
      <c r="RX228" s="59"/>
      <c r="RY228" s="59"/>
      <c r="RZ228" s="59"/>
      <c r="SA228" s="59"/>
      <c r="SB228" s="59"/>
      <c r="SC228" s="59"/>
      <c r="SD228" s="59"/>
      <c r="SE228" s="59"/>
      <c r="SF228" s="59"/>
      <c r="SG228" s="59"/>
      <c r="SH228" s="59"/>
      <c r="SI228" s="59"/>
      <c r="SJ228" s="59"/>
      <c r="SK228" s="59"/>
      <c r="SL228" s="59"/>
      <c r="SM228" s="59"/>
      <c r="SN228" s="59"/>
      <c r="SO228" s="59"/>
      <c r="SP228" s="59"/>
      <c r="SQ228" s="59"/>
      <c r="SR228" s="59"/>
      <c r="SS228" s="59"/>
      <c r="ST228" s="59"/>
      <c r="SU228" s="59"/>
      <c r="SV228" s="59"/>
      <c r="SW228" s="59"/>
      <c r="SX228" s="59"/>
      <c r="SY228" s="59"/>
      <c r="SZ228" s="59"/>
      <c r="TA228" s="59"/>
      <c r="TB228" s="59"/>
      <c r="TC228" s="59"/>
      <c r="TD228" s="59"/>
      <c r="TE228" s="59"/>
      <c r="TF228" s="59"/>
      <c r="TG228" s="59"/>
      <c r="TH228" s="59"/>
      <c r="TI228" s="59"/>
      <c r="TJ228" s="59"/>
      <c r="TK228" s="59"/>
      <c r="TL228" s="59"/>
      <c r="TM228" s="59"/>
      <c r="TN228" s="59"/>
      <c r="TO228" s="59"/>
      <c r="TP228" s="59"/>
      <c r="TQ228" s="59"/>
      <c r="TR228" s="59"/>
      <c r="TS228" s="59"/>
      <c r="TT228" s="59"/>
      <c r="TU228" s="59"/>
      <c r="TV228" s="59"/>
      <c r="TW228" s="59"/>
      <c r="TX228" s="59"/>
      <c r="TY228" s="59"/>
      <c r="TZ228" s="59"/>
      <c r="UA228" s="59"/>
      <c r="UB228" s="59"/>
      <c r="UC228" s="59"/>
      <c r="UD228" s="59"/>
      <c r="UE228" s="59"/>
      <c r="UF228" s="59"/>
      <c r="UG228" s="59"/>
      <c r="UH228" s="59"/>
      <c r="UI228" s="59"/>
      <c r="UJ228" s="59"/>
      <c r="UK228" s="59"/>
      <c r="UL228" s="59"/>
      <c r="UM228" s="86"/>
      <c r="UN228" s="86"/>
      <c r="UO228" s="86"/>
      <c r="UP228" s="86"/>
      <c r="UQ228" s="86"/>
      <c r="UR228" s="86"/>
      <c r="US228" s="86"/>
      <c r="UT228" s="86"/>
      <c r="UU228" s="86"/>
      <c r="UV228" s="86"/>
      <c r="UW228" s="86"/>
      <c r="UX228" s="86"/>
      <c r="UY228" s="86"/>
      <c r="UZ228" s="86"/>
      <c r="VA228" s="86"/>
      <c r="VB228" s="86"/>
      <c r="VC228" s="86"/>
      <c r="VD228" s="86"/>
      <c r="VE228" s="86"/>
      <c r="VF228" s="86"/>
      <c r="VG228" s="86"/>
      <c r="VH228" s="86"/>
      <c r="VI228" s="86"/>
      <c r="VJ228" s="86"/>
      <c r="VK228" s="86"/>
      <c r="VL228" s="86"/>
      <c r="VM228" s="86"/>
      <c r="VN228" s="86"/>
      <c r="VO228" s="86"/>
      <c r="VP228" s="86"/>
      <c r="VQ228" s="86"/>
      <c r="VR228" s="86"/>
      <c r="VS228" s="86"/>
      <c r="VT228" s="86"/>
      <c r="VU228" s="86"/>
      <c r="VV228" s="86"/>
      <c r="VW228" s="86"/>
      <c r="VX228" s="86"/>
      <c r="VY228" s="86"/>
      <c r="VZ228" s="86"/>
      <c r="WA228" s="86"/>
      <c r="WB228" s="86"/>
      <c r="WC228" s="86"/>
      <c r="WD228" s="86"/>
      <c r="WE228" s="86"/>
      <c r="WF228" s="86"/>
      <c r="WG228" s="8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row>
    <row r="229" spans="2:909" x14ac:dyDescent="0.25">
      <c r="B229" s="110"/>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93"/>
      <c r="AA229" s="93"/>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c r="HY229" s="59"/>
      <c r="HZ229" s="59"/>
      <c r="IA229" s="59"/>
      <c r="IB229" s="59"/>
      <c r="IC229" s="59"/>
      <c r="ID229" s="59"/>
      <c r="IE229" s="59"/>
      <c r="IF229" s="59"/>
      <c r="IG229" s="59"/>
      <c r="IH229" s="59"/>
      <c r="II229" s="59"/>
      <c r="IJ229" s="59"/>
      <c r="IK229" s="59"/>
      <c r="IL229" s="59"/>
      <c r="IM229" s="59"/>
      <c r="IN229" s="59"/>
      <c r="IO229" s="59"/>
      <c r="IP229" s="59"/>
      <c r="IQ229" s="59"/>
      <c r="IR229" s="59"/>
      <c r="IS229" s="59"/>
      <c r="IT229" s="59"/>
      <c r="IU229" s="59"/>
      <c r="IV229" s="59"/>
      <c r="IW229" s="59"/>
      <c r="IX229" s="59"/>
      <c r="IY229" s="59"/>
      <c r="IZ229" s="59"/>
      <c r="JA229" s="59"/>
      <c r="JB229" s="59"/>
      <c r="JC229" s="59"/>
      <c r="JD229" s="59"/>
      <c r="JE229" s="59"/>
      <c r="JF229" s="59"/>
      <c r="JG229" s="59"/>
      <c r="JH229" s="59"/>
      <c r="JI229" s="59"/>
      <c r="JJ229" s="59"/>
      <c r="JK229" s="59"/>
      <c r="JL229" s="59"/>
      <c r="JM229" s="59"/>
      <c r="JN229" s="59"/>
      <c r="JO229" s="59"/>
      <c r="JP229" s="59"/>
      <c r="JQ229" s="59"/>
      <c r="JR229" s="59"/>
      <c r="JS229" s="59"/>
      <c r="JT229" s="59"/>
      <c r="JU229" s="59"/>
      <c r="JV229" s="59"/>
      <c r="JW229" s="59"/>
      <c r="JX229" s="59"/>
      <c r="JY229" s="59"/>
      <c r="JZ229" s="59"/>
      <c r="KA229" s="59"/>
      <c r="KB229" s="59"/>
      <c r="KC229" s="59"/>
      <c r="KD229" s="59"/>
      <c r="KE229" s="59"/>
      <c r="KF229" s="59"/>
      <c r="KG229" s="59"/>
      <c r="KH229" s="59"/>
      <c r="KI229" s="59"/>
      <c r="KJ229" s="59"/>
      <c r="KK229" s="59"/>
      <c r="KL229" s="59"/>
      <c r="KM229" s="59"/>
      <c r="KN229" s="59"/>
      <c r="KO229" s="59"/>
      <c r="KP229" s="59"/>
      <c r="KQ229" s="59"/>
      <c r="KR229" s="59"/>
      <c r="KS229" s="59"/>
      <c r="KT229" s="59"/>
      <c r="KU229" s="59"/>
      <c r="KV229" s="59"/>
      <c r="KW229" s="59"/>
      <c r="KX229" s="59"/>
      <c r="KY229" s="59"/>
      <c r="KZ229" s="59"/>
      <c r="LA229" s="59"/>
      <c r="LB229" s="59"/>
      <c r="LC229" s="59"/>
      <c r="LD229" s="59"/>
      <c r="LE229" s="59"/>
      <c r="LF229" s="59"/>
      <c r="LG229" s="59"/>
      <c r="LH229" s="59"/>
      <c r="LI229" s="59"/>
      <c r="LJ229" s="59"/>
      <c r="LK229" s="59"/>
      <c r="LL229" s="59"/>
      <c r="LM229" s="59"/>
      <c r="LN229" s="59"/>
      <c r="LO229" s="59"/>
      <c r="LP229" s="59"/>
      <c r="LQ229" s="59"/>
      <c r="LR229" s="59"/>
      <c r="LS229" s="59"/>
      <c r="LT229" s="59"/>
      <c r="LU229" s="59"/>
      <c r="LV229" s="59"/>
      <c r="LW229" s="59"/>
      <c r="LX229" s="59"/>
      <c r="LY229" s="59"/>
      <c r="LZ229" s="59"/>
      <c r="MA229" s="59"/>
      <c r="MB229" s="59"/>
      <c r="MC229" s="59"/>
      <c r="MD229" s="59"/>
      <c r="ME229" s="59"/>
      <c r="MF229" s="59"/>
      <c r="MG229" s="59"/>
      <c r="MH229" s="59"/>
      <c r="MI229" s="59"/>
      <c r="MJ229" s="59"/>
      <c r="MK229" s="59"/>
      <c r="ML229" s="59"/>
      <c r="MM229" s="59"/>
      <c r="MN229" s="59"/>
      <c r="MO229" s="59"/>
      <c r="MP229" s="59"/>
      <c r="MQ229" s="59"/>
      <c r="MR229" s="59"/>
      <c r="MS229" s="59"/>
      <c r="MT229" s="59"/>
      <c r="MU229" s="59"/>
      <c r="MV229" s="59"/>
      <c r="MW229" s="59"/>
      <c r="MX229" s="59"/>
      <c r="MY229" s="59"/>
      <c r="MZ229" s="59"/>
      <c r="NA229" s="59"/>
      <c r="NB229" s="59"/>
      <c r="NC229" s="59"/>
      <c r="ND229" s="59"/>
      <c r="NE229" s="59"/>
      <c r="NF229" s="59"/>
      <c r="NG229" s="59"/>
      <c r="NH229" s="59"/>
      <c r="NI229" s="59"/>
      <c r="NJ229" s="59"/>
      <c r="NK229" s="59"/>
      <c r="NL229" s="59"/>
      <c r="NM229" s="59"/>
      <c r="NN229" s="59"/>
      <c r="NO229" s="59"/>
      <c r="NP229" s="59"/>
      <c r="NQ229" s="59"/>
      <c r="NR229" s="59"/>
      <c r="NS229" s="59"/>
      <c r="NT229" s="59"/>
      <c r="NU229" s="59"/>
      <c r="NV229" s="59"/>
      <c r="NW229" s="59"/>
      <c r="NX229" s="59"/>
      <c r="NY229" s="59"/>
      <c r="NZ229" s="59"/>
      <c r="OA229" s="59"/>
      <c r="OB229" s="59"/>
      <c r="OC229" s="59"/>
      <c r="OD229" s="59"/>
      <c r="OE229" s="59"/>
      <c r="OF229" s="59"/>
      <c r="OG229" s="59"/>
      <c r="OH229" s="59"/>
      <c r="OI229" s="59"/>
      <c r="OJ229" s="59"/>
      <c r="OK229" s="59"/>
      <c r="OL229" s="59"/>
      <c r="OM229" s="59"/>
      <c r="ON229" s="59"/>
      <c r="OO229" s="59"/>
      <c r="OP229" s="59"/>
      <c r="OQ229" s="59"/>
      <c r="OR229" s="59"/>
      <c r="OS229" s="59"/>
      <c r="OT229" s="59"/>
      <c r="OU229" s="59"/>
      <c r="OV229" s="59"/>
      <c r="OW229" s="59"/>
      <c r="OX229" s="59"/>
      <c r="OY229" s="59"/>
      <c r="OZ229" s="59"/>
      <c r="PA229" s="59"/>
      <c r="PB229" s="59"/>
      <c r="PC229" s="59"/>
      <c r="PD229" s="59"/>
      <c r="PE229" s="59"/>
      <c r="PF229" s="59"/>
      <c r="PG229" s="59"/>
      <c r="PH229" s="59"/>
      <c r="PI229" s="59"/>
      <c r="PJ229" s="59"/>
      <c r="PK229" s="59"/>
      <c r="PL229" s="59"/>
      <c r="PM229" s="59"/>
      <c r="PN229" s="59"/>
      <c r="PO229" s="59"/>
      <c r="PP229" s="59"/>
      <c r="PQ229" s="59"/>
      <c r="PR229" s="59"/>
      <c r="PS229" s="59"/>
      <c r="PT229" s="59"/>
      <c r="PU229" s="59"/>
      <c r="PV229" s="59"/>
      <c r="PW229" s="59"/>
      <c r="PX229" s="59"/>
      <c r="PY229" s="59"/>
      <c r="PZ229" s="59"/>
      <c r="QA229" s="59"/>
      <c r="QB229" s="59"/>
      <c r="QC229" s="59"/>
      <c r="QD229" s="59"/>
      <c r="QE229" s="59"/>
      <c r="QF229" s="59"/>
      <c r="QG229" s="59"/>
      <c r="QH229" s="59"/>
      <c r="QI229" s="59"/>
      <c r="QJ229" s="59"/>
      <c r="QK229" s="59"/>
      <c r="QL229" s="59"/>
      <c r="QM229" s="59"/>
      <c r="QN229" s="59"/>
      <c r="QO229" s="59"/>
      <c r="QP229" s="59"/>
      <c r="QQ229" s="59"/>
      <c r="QR229" s="59"/>
      <c r="QS229" s="59"/>
      <c r="QT229" s="59"/>
      <c r="QU229" s="59"/>
      <c r="QV229" s="59"/>
      <c r="QW229" s="59"/>
      <c r="QX229" s="59"/>
      <c r="QY229" s="59"/>
      <c r="QZ229" s="59"/>
      <c r="RA229" s="59"/>
      <c r="RB229" s="107"/>
      <c r="RC229" s="107"/>
      <c r="RD229" s="59"/>
      <c r="RE229" s="59"/>
      <c r="RF229" s="59"/>
      <c r="RG229" s="59"/>
      <c r="RH229" s="59"/>
      <c r="RI229" s="59"/>
      <c r="RJ229" s="59"/>
      <c r="RK229" s="59"/>
      <c r="RL229" s="59"/>
      <c r="RM229" s="59"/>
      <c r="RN229" s="59"/>
      <c r="RO229" s="59"/>
      <c r="RP229" s="59"/>
      <c r="RQ229" s="59"/>
      <c r="RR229" s="59"/>
      <c r="RS229" s="59"/>
      <c r="RT229" s="59"/>
      <c r="RU229" s="59"/>
      <c r="RV229" s="59"/>
      <c r="RW229" s="59"/>
      <c r="RX229" s="59"/>
      <c r="RY229" s="59"/>
      <c r="RZ229" s="59"/>
      <c r="SA229" s="59"/>
      <c r="SB229" s="59"/>
      <c r="SC229" s="59"/>
      <c r="SD229" s="59"/>
      <c r="SE229" s="59"/>
      <c r="SF229" s="59"/>
      <c r="SG229" s="59"/>
      <c r="SH229" s="59"/>
      <c r="SI229" s="59"/>
      <c r="SJ229" s="59"/>
      <c r="SK229" s="59"/>
      <c r="SL229" s="59"/>
      <c r="SM229" s="59"/>
      <c r="SN229" s="59"/>
      <c r="SO229" s="59"/>
      <c r="SP229" s="59"/>
      <c r="SQ229" s="59"/>
      <c r="SR229" s="59"/>
      <c r="SS229" s="59"/>
      <c r="ST229" s="59"/>
      <c r="SU229" s="59"/>
      <c r="SV229" s="59"/>
      <c r="SW229" s="59"/>
      <c r="SX229" s="59"/>
      <c r="SY229" s="59"/>
      <c r="SZ229" s="59"/>
      <c r="TA229" s="59"/>
      <c r="TB229" s="59"/>
      <c r="TC229" s="59"/>
      <c r="TD229" s="59"/>
      <c r="TE229" s="59"/>
      <c r="TF229" s="59"/>
      <c r="TG229" s="59"/>
      <c r="TH229" s="59"/>
      <c r="TI229" s="59"/>
      <c r="TJ229" s="59"/>
      <c r="TK229" s="59"/>
      <c r="TL229" s="59"/>
      <c r="TM229" s="59"/>
      <c r="TN229" s="59"/>
      <c r="TO229" s="59"/>
      <c r="TP229" s="59"/>
      <c r="TQ229" s="59"/>
      <c r="TR229" s="59"/>
      <c r="TS229" s="59"/>
      <c r="TT229" s="59"/>
      <c r="TU229" s="59"/>
      <c r="TV229" s="59"/>
      <c r="TW229" s="59"/>
      <c r="TX229" s="59"/>
      <c r="TY229" s="59"/>
      <c r="TZ229" s="59"/>
      <c r="UA229" s="59"/>
      <c r="UB229" s="59"/>
      <c r="UC229" s="59"/>
      <c r="UD229" s="59"/>
      <c r="UE229" s="59"/>
      <c r="UF229" s="59"/>
      <c r="UG229" s="59"/>
      <c r="UH229" s="59"/>
      <c r="UI229" s="59"/>
      <c r="UJ229" s="59"/>
      <c r="UK229" s="59"/>
      <c r="UL229" s="59"/>
      <c r="UM229" s="86"/>
      <c r="UN229" s="86"/>
      <c r="UO229" s="86"/>
      <c r="UP229" s="86"/>
      <c r="UQ229" s="86"/>
      <c r="UR229" s="86"/>
      <c r="US229" s="86"/>
      <c r="UT229" s="86"/>
      <c r="UU229" s="86"/>
      <c r="UV229" s="86"/>
      <c r="UW229" s="86"/>
      <c r="UX229" s="86"/>
      <c r="UY229" s="86"/>
      <c r="UZ229" s="86"/>
      <c r="VA229" s="86"/>
      <c r="VB229" s="86"/>
      <c r="VC229" s="86"/>
      <c r="VD229" s="86"/>
      <c r="VE229" s="86"/>
      <c r="VF229" s="86"/>
      <c r="VG229" s="86"/>
      <c r="VH229" s="86"/>
      <c r="VI229" s="86"/>
      <c r="VJ229" s="86"/>
      <c r="VK229" s="86"/>
      <c r="VL229" s="86"/>
      <c r="VM229" s="86"/>
      <c r="VN229" s="86"/>
      <c r="VO229" s="86"/>
      <c r="VP229" s="86"/>
      <c r="VQ229" s="86"/>
      <c r="VR229" s="86"/>
      <c r="VS229" s="86"/>
      <c r="VT229" s="86"/>
      <c r="VU229" s="86"/>
      <c r="VV229" s="86"/>
      <c r="VW229" s="86"/>
      <c r="VX229" s="86"/>
      <c r="VY229" s="86"/>
      <c r="VZ229" s="86"/>
      <c r="WA229" s="86"/>
      <c r="WB229" s="86"/>
      <c r="WC229" s="86"/>
      <c r="WD229" s="86"/>
      <c r="WE229" s="86"/>
      <c r="WF229" s="86"/>
      <c r="WG229" s="8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row>
    <row r="230" spans="2:909" x14ac:dyDescent="0.25">
      <c r="B230" s="110"/>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93"/>
      <c r="AA230" s="93"/>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c r="HY230" s="59"/>
      <c r="HZ230" s="59"/>
      <c r="IA230" s="59"/>
      <c r="IB230" s="59"/>
      <c r="IC230" s="59"/>
      <c r="ID230" s="59"/>
      <c r="IE230" s="59"/>
      <c r="IF230" s="59"/>
      <c r="IG230" s="59"/>
      <c r="IH230" s="59"/>
      <c r="II230" s="59"/>
      <c r="IJ230" s="59"/>
      <c r="IK230" s="59"/>
      <c r="IL230" s="59"/>
      <c r="IM230" s="59"/>
      <c r="IN230" s="59"/>
      <c r="IO230" s="59"/>
      <c r="IP230" s="59"/>
      <c r="IQ230" s="59"/>
      <c r="IR230" s="59"/>
      <c r="IS230" s="59"/>
      <c r="IT230" s="59"/>
      <c r="IU230" s="59"/>
      <c r="IV230" s="59"/>
      <c r="IW230" s="59"/>
      <c r="IX230" s="59"/>
      <c r="IY230" s="59"/>
      <c r="IZ230" s="59"/>
      <c r="JA230" s="59"/>
      <c r="JB230" s="59"/>
      <c r="JC230" s="59"/>
      <c r="JD230" s="59"/>
      <c r="JE230" s="59"/>
      <c r="JF230" s="59"/>
      <c r="JG230" s="59"/>
      <c r="JH230" s="59"/>
      <c r="JI230" s="59"/>
      <c r="JJ230" s="59"/>
      <c r="JK230" s="59"/>
      <c r="JL230" s="59"/>
      <c r="JM230" s="59"/>
      <c r="JN230" s="59"/>
      <c r="JO230" s="59"/>
      <c r="JP230" s="59"/>
      <c r="JQ230" s="59"/>
      <c r="JR230" s="59"/>
      <c r="JS230" s="59"/>
      <c r="JT230" s="59"/>
      <c r="JU230" s="59"/>
      <c r="JV230" s="59"/>
      <c r="JW230" s="59"/>
      <c r="JX230" s="59"/>
      <c r="JY230" s="59"/>
      <c r="JZ230" s="59"/>
      <c r="KA230" s="59"/>
      <c r="KB230" s="59"/>
      <c r="KC230" s="59"/>
      <c r="KD230" s="59"/>
      <c r="KE230" s="59"/>
      <c r="KF230" s="59"/>
      <c r="KG230" s="59"/>
      <c r="KH230" s="59"/>
      <c r="KI230" s="59"/>
      <c r="KJ230" s="59"/>
      <c r="KK230" s="59"/>
      <c r="KL230" s="59"/>
      <c r="KM230" s="59"/>
      <c r="KN230" s="59"/>
      <c r="KO230" s="59"/>
      <c r="KP230" s="59"/>
      <c r="KQ230" s="59"/>
      <c r="KR230" s="59"/>
      <c r="KS230" s="59"/>
      <c r="KT230" s="59"/>
      <c r="KU230" s="59"/>
      <c r="KV230" s="59"/>
      <c r="KW230" s="59"/>
      <c r="KX230" s="59"/>
      <c r="KY230" s="59"/>
      <c r="KZ230" s="59"/>
      <c r="LA230" s="59"/>
      <c r="LB230" s="59"/>
      <c r="LC230" s="59"/>
      <c r="LD230" s="59"/>
      <c r="LE230" s="59"/>
      <c r="LF230" s="59"/>
      <c r="LG230" s="59"/>
      <c r="LH230" s="59"/>
      <c r="LI230" s="59"/>
      <c r="LJ230" s="59"/>
      <c r="LK230" s="59"/>
      <c r="LL230" s="59"/>
      <c r="LM230" s="59"/>
      <c r="LN230" s="59"/>
      <c r="LO230" s="59"/>
      <c r="LP230" s="59"/>
      <c r="LQ230" s="59"/>
      <c r="LR230" s="59"/>
      <c r="LS230" s="59"/>
      <c r="LT230" s="59"/>
      <c r="LU230" s="59"/>
      <c r="LV230" s="59"/>
      <c r="LW230" s="59"/>
      <c r="LX230" s="59"/>
      <c r="LY230" s="59"/>
      <c r="LZ230" s="59"/>
      <c r="MA230" s="59"/>
      <c r="MB230" s="59"/>
      <c r="MC230" s="59"/>
      <c r="MD230" s="59"/>
      <c r="ME230" s="59"/>
      <c r="MF230" s="59"/>
      <c r="MG230" s="59"/>
      <c r="MH230" s="59"/>
      <c r="MI230" s="59"/>
      <c r="MJ230" s="59"/>
      <c r="MK230" s="59"/>
      <c r="ML230" s="59"/>
      <c r="MM230" s="59"/>
      <c r="MN230" s="59"/>
      <c r="MO230" s="59"/>
      <c r="MP230" s="59"/>
      <c r="MQ230" s="59"/>
      <c r="MR230" s="59"/>
      <c r="MS230" s="59"/>
      <c r="MT230" s="59"/>
      <c r="MU230" s="59"/>
      <c r="MV230" s="59"/>
      <c r="MW230" s="59"/>
      <c r="MX230" s="59"/>
      <c r="MY230" s="59"/>
      <c r="MZ230" s="59"/>
      <c r="NA230" s="59"/>
      <c r="NB230" s="59"/>
      <c r="NC230" s="59"/>
      <c r="ND230" s="59"/>
      <c r="NE230" s="59"/>
      <c r="NF230" s="59"/>
      <c r="NG230" s="59"/>
      <c r="NH230" s="59"/>
      <c r="NI230" s="59"/>
      <c r="NJ230" s="59"/>
      <c r="NK230" s="59"/>
      <c r="NL230" s="59"/>
      <c r="NM230" s="59"/>
      <c r="NN230" s="59"/>
      <c r="NO230" s="59"/>
      <c r="NP230" s="59"/>
      <c r="NQ230" s="59"/>
      <c r="NR230" s="59"/>
      <c r="NS230" s="59"/>
      <c r="NT230" s="59"/>
      <c r="NU230" s="59"/>
      <c r="NV230" s="59"/>
      <c r="NW230" s="59"/>
      <c r="NX230" s="59"/>
      <c r="NY230" s="59"/>
      <c r="NZ230" s="59"/>
      <c r="OA230" s="59"/>
      <c r="OB230" s="59"/>
      <c r="OC230" s="59"/>
      <c r="OD230" s="59"/>
      <c r="OE230" s="59"/>
      <c r="OF230" s="59"/>
      <c r="OG230" s="59"/>
      <c r="OH230" s="59"/>
      <c r="OI230" s="59"/>
      <c r="OJ230" s="59"/>
      <c r="OK230" s="59"/>
      <c r="OL230" s="59"/>
      <c r="OM230" s="59"/>
      <c r="ON230" s="59"/>
      <c r="OO230" s="59"/>
      <c r="OP230" s="59"/>
      <c r="OQ230" s="59"/>
      <c r="OR230" s="59"/>
      <c r="OS230" s="59"/>
      <c r="OT230" s="59"/>
      <c r="OU230" s="59"/>
      <c r="OV230" s="59"/>
      <c r="OW230" s="59"/>
      <c r="OX230" s="59"/>
      <c r="OY230" s="59"/>
      <c r="OZ230" s="59"/>
      <c r="PA230" s="59"/>
      <c r="PB230" s="59"/>
      <c r="PC230" s="59"/>
      <c r="PD230" s="59"/>
      <c r="PE230" s="59"/>
      <c r="PF230" s="59"/>
      <c r="PG230" s="59"/>
      <c r="PH230" s="59"/>
      <c r="PI230" s="59"/>
      <c r="PJ230" s="59"/>
      <c r="PK230" s="59"/>
      <c r="PL230" s="59"/>
      <c r="PM230" s="59"/>
      <c r="PN230" s="59"/>
      <c r="PO230" s="59"/>
      <c r="PP230" s="59"/>
      <c r="PQ230" s="59"/>
      <c r="PR230" s="59"/>
      <c r="PS230" s="59"/>
      <c r="PT230" s="59"/>
      <c r="PU230" s="59"/>
      <c r="PV230" s="59"/>
      <c r="PW230" s="59"/>
      <c r="PX230" s="59"/>
      <c r="PY230" s="59"/>
      <c r="PZ230" s="59"/>
      <c r="QA230" s="59"/>
      <c r="QB230" s="59"/>
      <c r="QC230" s="59"/>
      <c r="QD230" s="59"/>
      <c r="QE230" s="59"/>
      <c r="QF230" s="59"/>
      <c r="QG230" s="59"/>
      <c r="QH230" s="59"/>
      <c r="QI230" s="59"/>
      <c r="QJ230" s="59"/>
      <c r="QK230" s="59"/>
      <c r="QL230" s="59"/>
      <c r="QM230" s="59"/>
      <c r="QN230" s="59"/>
      <c r="QO230" s="59"/>
      <c r="QP230" s="59"/>
      <c r="QQ230" s="59"/>
      <c r="QR230" s="59"/>
      <c r="QS230" s="59"/>
      <c r="QT230" s="59"/>
      <c r="QU230" s="59"/>
      <c r="QV230" s="59"/>
      <c r="QW230" s="59"/>
      <c r="QX230" s="59"/>
      <c r="QY230" s="59"/>
      <c r="QZ230" s="59"/>
      <c r="RA230" s="59"/>
      <c r="RB230" s="107"/>
      <c r="RC230" s="107"/>
      <c r="RD230" s="59"/>
      <c r="RE230" s="59"/>
      <c r="RF230" s="59"/>
      <c r="RG230" s="59"/>
      <c r="RH230" s="59"/>
      <c r="RI230" s="59"/>
      <c r="RJ230" s="59"/>
      <c r="RK230" s="59"/>
      <c r="RL230" s="59"/>
      <c r="RM230" s="59"/>
      <c r="RN230" s="59"/>
      <c r="RO230" s="59"/>
      <c r="RP230" s="59"/>
      <c r="RQ230" s="59"/>
      <c r="RR230" s="59"/>
      <c r="RS230" s="59"/>
      <c r="RT230" s="59"/>
      <c r="RU230" s="59"/>
      <c r="RV230" s="59"/>
      <c r="RW230" s="59"/>
      <c r="RX230" s="59"/>
      <c r="RY230" s="59"/>
      <c r="RZ230" s="59"/>
      <c r="SA230" s="59"/>
      <c r="SB230" s="59"/>
      <c r="SC230" s="59"/>
      <c r="SD230" s="59"/>
      <c r="SE230" s="59"/>
      <c r="SF230" s="59"/>
      <c r="SG230" s="59"/>
      <c r="SH230" s="59"/>
      <c r="SI230" s="59"/>
      <c r="SJ230" s="59"/>
      <c r="SK230" s="59"/>
      <c r="SL230" s="59"/>
      <c r="SM230" s="59"/>
      <c r="SN230" s="59"/>
      <c r="SO230" s="59"/>
      <c r="SP230" s="59"/>
      <c r="SQ230" s="59"/>
      <c r="SR230" s="59"/>
      <c r="SS230" s="59"/>
      <c r="ST230" s="59"/>
      <c r="SU230" s="59"/>
      <c r="SV230" s="59"/>
      <c r="SW230" s="59"/>
      <c r="SX230" s="59"/>
      <c r="SY230" s="59"/>
      <c r="SZ230" s="59"/>
      <c r="TA230" s="59"/>
      <c r="TB230" s="59"/>
      <c r="TC230" s="59"/>
      <c r="TD230" s="59"/>
      <c r="TE230" s="59"/>
      <c r="TF230" s="59"/>
      <c r="TG230" s="59"/>
      <c r="TH230" s="59"/>
      <c r="TI230" s="59"/>
      <c r="TJ230" s="59"/>
      <c r="TK230" s="59"/>
      <c r="TL230" s="59"/>
      <c r="TM230" s="59"/>
      <c r="TN230" s="59"/>
      <c r="TO230" s="59"/>
      <c r="TP230" s="59"/>
      <c r="TQ230" s="59"/>
      <c r="TR230" s="59"/>
      <c r="TS230" s="59"/>
      <c r="TT230" s="59"/>
      <c r="TU230" s="59"/>
      <c r="TV230" s="59"/>
      <c r="TW230" s="59"/>
      <c r="TX230" s="59"/>
      <c r="TY230" s="59"/>
      <c r="TZ230" s="59"/>
      <c r="UA230" s="59"/>
      <c r="UB230" s="59"/>
      <c r="UC230" s="59"/>
      <c r="UD230" s="59"/>
      <c r="UE230" s="59"/>
      <c r="UF230" s="59"/>
      <c r="UG230" s="59"/>
      <c r="UH230" s="59"/>
      <c r="UI230" s="59"/>
      <c r="UJ230" s="59"/>
      <c r="UK230" s="59"/>
      <c r="UL230" s="59"/>
      <c r="UM230" s="86"/>
      <c r="UN230" s="86"/>
      <c r="UO230" s="86"/>
      <c r="UP230" s="86"/>
      <c r="UQ230" s="86"/>
      <c r="UR230" s="86"/>
      <c r="US230" s="86"/>
      <c r="UT230" s="86"/>
      <c r="UU230" s="86"/>
      <c r="UV230" s="86"/>
      <c r="UW230" s="86"/>
      <c r="UX230" s="86"/>
      <c r="UY230" s="86"/>
      <c r="UZ230" s="86"/>
      <c r="VA230" s="86"/>
      <c r="VB230" s="86"/>
      <c r="VC230" s="86"/>
      <c r="VD230" s="86"/>
      <c r="VE230" s="86"/>
      <c r="VF230" s="86"/>
      <c r="VG230" s="86"/>
      <c r="VH230" s="86"/>
      <c r="VI230" s="86"/>
      <c r="VJ230" s="86"/>
      <c r="VK230" s="86"/>
      <c r="VL230" s="86"/>
      <c r="VM230" s="86"/>
      <c r="VN230" s="86"/>
      <c r="VO230" s="86"/>
      <c r="VP230" s="86"/>
      <c r="VQ230" s="86"/>
      <c r="VR230" s="86"/>
      <c r="VS230" s="86"/>
      <c r="VT230" s="86"/>
      <c r="VU230" s="86"/>
      <c r="VV230" s="86"/>
      <c r="VW230" s="86"/>
      <c r="VX230" s="86"/>
      <c r="VY230" s="86"/>
      <c r="VZ230" s="86"/>
      <c r="WA230" s="86"/>
      <c r="WB230" s="86"/>
      <c r="WC230" s="86"/>
      <c r="WD230" s="86"/>
      <c r="WE230" s="86"/>
      <c r="WF230" s="86"/>
      <c r="WG230" s="8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row>
    <row r="231" spans="2:909" x14ac:dyDescent="0.25">
      <c r="B231" s="110"/>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93"/>
      <c r="AA231" s="93"/>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c r="HY231" s="59"/>
      <c r="HZ231" s="59"/>
      <c r="IA231" s="59"/>
      <c r="IB231" s="59"/>
      <c r="IC231" s="59"/>
      <c r="ID231" s="59"/>
      <c r="IE231" s="59"/>
      <c r="IF231" s="59"/>
      <c r="IG231" s="59"/>
      <c r="IH231" s="59"/>
      <c r="II231" s="59"/>
      <c r="IJ231" s="59"/>
      <c r="IK231" s="59"/>
      <c r="IL231" s="59"/>
      <c r="IM231" s="59"/>
      <c r="IN231" s="59"/>
      <c r="IO231" s="59"/>
      <c r="IP231" s="59"/>
      <c r="IQ231" s="59"/>
      <c r="IR231" s="59"/>
      <c r="IS231" s="59"/>
      <c r="IT231" s="59"/>
      <c r="IU231" s="59"/>
      <c r="IV231" s="59"/>
      <c r="IW231" s="59"/>
      <c r="IX231" s="59"/>
      <c r="IY231" s="59"/>
      <c r="IZ231" s="59"/>
      <c r="JA231" s="59"/>
      <c r="JB231" s="59"/>
      <c r="JC231" s="59"/>
      <c r="JD231" s="59"/>
      <c r="JE231" s="59"/>
      <c r="JF231" s="59"/>
      <c r="JG231" s="59"/>
      <c r="JH231" s="59"/>
      <c r="JI231" s="59"/>
      <c r="JJ231" s="59"/>
      <c r="JK231" s="59"/>
      <c r="JL231" s="59"/>
      <c r="JM231" s="59"/>
      <c r="JN231" s="59"/>
      <c r="JO231" s="59"/>
      <c r="JP231" s="59"/>
      <c r="JQ231" s="59"/>
      <c r="JR231" s="59"/>
      <c r="JS231" s="59"/>
      <c r="JT231" s="59"/>
      <c r="JU231" s="59"/>
      <c r="JV231" s="59"/>
      <c r="JW231" s="59"/>
      <c r="JX231" s="59"/>
      <c r="JY231" s="59"/>
      <c r="JZ231" s="59"/>
      <c r="KA231" s="59"/>
      <c r="KB231" s="59"/>
      <c r="KC231" s="59"/>
      <c r="KD231" s="59"/>
      <c r="KE231" s="59"/>
      <c r="KF231" s="59"/>
      <c r="KG231" s="59"/>
      <c r="KH231" s="59"/>
      <c r="KI231" s="59"/>
      <c r="KJ231" s="59"/>
      <c r="KK231" s="59"/>
      <c r="KL231" s="59"/>
      <c r="KM231" s="59"/>
      <c r="KN231" s="59"/>
      <c r="KO231" s="59"/>
      <c r="KP231" s="59"/>
      <c r="KQ231" s="59"/>
      <c r="KR231" s="59"/>
      <c r="KS231" s="59"/>
      <c r="KT231" s="59"/>
      <c r="KU231" s="59"/>
      <c r="KV231" s="59"/>
      <c r="KW231" s="59"/>
      <c r="KX231" s="59"/>
      <c r="KY231" s="59"/>
      <c r="KZ231" s="59"/>
      <c r="LA231" s="59"/>
      <c r="LB231" s="59"/>
      <c r="LC231" s="59"/>
      <c r="LD231" s="59"/>
      <c r="LE231" s="59"/>
      <c r="LF231" s="59"/>
      <c r="LG231" s="59"/>
      <c r="LH231" s="59"/>
      <c r="LI231" s="59"/>
      <c r="LJ231" s="59"/>
      <c r="LK231" s="59"/>
      <c r="LL231" s="59"/>
      <c r="LM231" s="59"/>
      <c r="LN231" s="59"/>
      <c r="LO231" s="59"/>
      <c r="LP231" s="59"/>
      <c r="LQ231" s="59"/>
      <c r="LR231" s="59"/>
      <c r="LS231" s="59"/>
      <c r="LT231" s="59"/>
      <c r="LU231" s="59"/>
      <c r="LV231" s="59"/>
      <c r="LW231" s="59"/>
      <c r="LX231" s="59"/>
      <c r="LY231" s="59"/>
      <c r="LZ231" s="59"/>
      <c r="MA231" s="59"/>
      <c r="MB231" s="59"/>
      <c r="MC231" s="59"/>
      <c r="MD231" s="59"/>
      <c r="ME231" s="59"/>
      <c r="MF231" s="59"/>
      <c r="MG231" s="59"/>
      <c r="MH231" s="59"/>
      <c r="MI231" s="59"/>
      <c r="MJ231" s="59"/>
      <c r="MK231" s="59"/>
      <c r="ML231" s="59"/>
      <c r="MM231" s="59"/>
      <c r="MN231" s="59"/>
      <c r="MO231" s="59"/>
      <c r="MP231" s="59"/>
      <c r="MQ231" s="59"/>
      <c r="MR231" s="59"/>
      <c r="MS231" s="59"/>
      <c r="MT231" s="59"/>
      <c r="MU231" s="59"/>
      <c r="MV231" s="59"/>
      <c r="MW231" s="59"/>
      <c r="MX231" s="59"/>
      <c r="MY231" s="59"/>
      <c r="MZ231" s="59"/>
      <c r="NA231" s="59"/>
      <c r="NB231" s="59"/>
      <c r="NC231" s="59"/>
      <c r="ND231" s="59"/>
      <c r="NE231" s="59"/>
      <c r="NF231" s="59"/>
      <c r="NG231" s="59"/>
      <c r="NH231" s="59"/>
      <c r="NI231" s="59"/>
      <c r="NJ231" s="59"/>
      <c r="NK231" s="59"/>
      <c r="NL231" s="59"/>
      <c r="NM231" s="59"/>
      <c r="NN231" s="59"/>
      <c r="NO231" s="59"/>
      <c r="NP231" s="59"/>
      <c r="NQ231" s="59"/>
      <c r="NR231" s="59"/>
      <c r="NS231" s="59"/>
      <c r="NT231" s="59"/>
      <c r="NU231" s="59"/>
      <c r="NV231" s="59"/>
      <c r="NW231" s="59"/>
      <c r="NX231" s="59"/>
      <c r="NY231" s="59"/>
      <c r="NZ231" s="59"/>
      <c r="OA231" s="59"/>
      <c r="OB231" s="59"/>
      <c r="OC231" s="59"/>
      <c r="OD231" s="59"/>
      <c r="OE231" s="59"/>
      <c r="OF231" s="59"/>
      <c r="OG231" s="59"/>
      <c r="OH231" s="59"/>
      <c r="OI231" s="59"/>
      <c r="OJ231" s="59"/>
      <c r="OK231" s="59"/>
      <c r="OL231" s="59"/>
      <c r="OM231" s="59"/>
      <c r="ON231" s="59"/>
      <c r="OO231" s="59"/>
      <c r="OP231" s="59"/>
      <c r="OQ231" s="59"/>
      <c r="OR231" s="59"/>
      <c r="OS231" s="59"/>
      <c r="OT231" s="59"/>
      <c r="OU231" s="59"/>
      <c r="OV231" s="59"/>
      <c r="OW231" s="59"/>
      <c r="OX231" s="59"/>
      <c r="OY231" s="59"/>
      <c r="OZ231" s="59"/>
      <c r="PA231" s="59"/>
      <c r="PB231" s="59"/>
      <c r="PC231" s="59"/>
      <c r="PD231" s="59"/>
      <c r="PE231" s="59"/>
      <c r="PF231" s="59"/>
      <c r="PG231" s="59"/>
      <c r="PH231" s="59"/>
      <c r="PI231" s="59"/>
      <c r="PJ231" s="59"/>
      <c r="PK231" s="59"/>
      <c r="PL231" s="59"/>
      <c r="PM231" s="59"/>
      <c r="PN231" s="59"/>
      <c r="PO231" s="59"/>
      <c r="PP231" s="59"/>
      <c r="PQ231" s="59"/>
      <c r="PR231" s="59"/>
      <c r="PS231" s="59"/>
      <c r="PT231" s="59"/>
      <c r="PU231" s="59"/>
      <c r="PV231" s="59"/>
      <c r="PW231" s="59"/>
      <c r="PX231" s="59"/>
      <c r="PY231" s="59"/>
      <c r="PZ231" s="59"/>
      <c r="QA231" s="59"/>
      <c r="QB231" s="59"/>
      <c r="QC231" s="59"/>
      <c r="QD231" s="59"/>
      <c r="QE231" s="59"/>
      <c r="QF231" s="59"/>
      <c r="QG231" s="59"/>
      <c r="QH231" s="59"/>
      <c r="QI231" s="59"/>
      <c r="QJ231" s="59"/>
      <c r="QK231" s="59"/>
      <c r="QL231" s="59"/>
      <c r="QM231" s="59"/>
      <c r="QN231" s="59"/>
      <c r="QO231" s="59"/>
      <c r="QP231" s="59"/>
      <c r="QQ231" s="59"/>
      <c r="QR231" s="59"/>
      <c r="QS231" s="59"/>
      <c r="QT231" s="59"/>
      <c r="QU231" s="59"/>
      <c r="QV231" s="59"/>
      <c r="QW231" s="59"/>
      <c r="QX231" s="59"/>
      <c r="QY231" s="59"/>
      <c r="QZ231" s="59"/>
      <c r="RA231" s="59"/>
      <c r="RB231" s="107"/>
      <c r="RC231" s="107"/>
      <c r="RD231" s="59"/>
      <c r="RE231" s="59"/>
      <c r="RF231" s="59"/>
      <c r="RG231" s="59"/>
      <c r="RH231" s="59"/>
      <c r="RI231" s="59"/>
      <c r="RJ231" s="59"/>
      <c r="RK231" s="59"/>
      <c r="RL231" s="59"/>
      <c r="RM231" s="59"/>
      <c r="RN231" s="59"/>
      <c r="RO231" s="59"/>
      <c r="RP231" s="59"/>
      <c r="RQ231" s="59"/>
      <c r="RR231" s="59"/>
      <c r="RS231" s="59"/>
      <c r="RT231" s="59"/>
      <c r="RU231" s="59"/>
      <c r="RV231" s="59"/>
      <c r="RW231" s="59"/>
      <c r="RX231" s="59"/>
      <c r="RY231" s="59"/>
      <c r="RZ231" s="59"/>
      <c r="SA231" s="59"/>
      <c r="SB231" s="59"/>
      <c r="SC231" s="59"/>
      <c r="SD231" s="59"/>
      <c r="SE231" s="59"/>
      <c r="SF231" s="59"/>
      <c r="SG231" s="59"/>
      <c r="SH231" s="59"/>
      <c r="SI231" s="59"/>
      <c r="SJ231" s="59"/>
      <c r="SK231" s="59"/>
      <c r="SL231" s="59"/>
      <c r="SM231" s="59"/>
      <c r="SN231" s="59"/>
      <c r="SO231" s="59"/>
      <c r="SP231" s="59"/>
      <c r="SQ231" s="59"/>
      <c r="SR231" s="59"/>
      <c r="SS231" s="59"/>
      <c r="ST231" s="59"/>
      <c r="SU231" s="59"/>
      <c r="SV231" s="59"/>
      <c r="SW231" s="59"/>
      <c r="SX231" s="59"/>
      <c r="SY231" s="59"/>
      <c r="SZ231" s="59"/>
      <c r="TA231" s="59"/>
      <c r="TB231" s="59"/>
      <c r="TC231" s="59"/>
      <c r="TD231" s="59"/>
      <c r="TE231" s="59"/>
      <c r="TF231" s="59"/>
      <c r="TG231" s="59"/>
      <c r="TH231" s="59"/>
      <c r="TI231" s="59"/>
      <c r="TJ231" s="59"/>
      <c r="TK231" s="59"/>
      <c r="TL231" s="59"/>
      <c r="TM231" s="59"/>
      <c r="TN231" s="59"/>
      <c r="TO231" s="59"/>
      <c r="TP231" s="59"/>
      <c r="TQ231" s="59"/>
      <c r="TR231" s="59"/>
      <c r="TS231" s="59"/>
      <c r="TT231" s="59"/>
      <c r="TU231" s="59"/>
      <c r="TV231" s="59"/>
      <c r="TW231" s="59"/>
      <c r="TX231" s="59"/>
      <c r="TY231" s="59"/>
      <c r="TZ231" s="59"/>
      <c r="UA231" s="59"/>
      <c r="UB231" s="59"/>
      <c r="UC231" s="59"/>
      <c r="UD231" s="59"/>
      <c r="UE231" s="59"/>
      <c r="UF231" s="59"/>
      <c r="UG231" s="59"/>
      <c r="UH231" s="59"/>
      <c r="UI231" s="59"/>
      <c r="UJ231" s="59"/>
      <c r="UK231" s="59"/>
      <c r="UL231" s="59"/>
      <c r="UM231" s="86"/>
      <c r="UN231" s="86"/>
      <c r="UO231" s="86"/>
      <c r="UP231" s="86"/>
      <c r="UQ231" s="86"/>
      <c r="UR231" s="86"/>
      <c r="US231" s="86"/>
      <c r="UT231" s="86"/>
      <c r="UU231" s="86"/>
      <c r="UV231" s="86"/>
      <c r="UW231" s="86"/>
      <c r="UX231" s="86"/>
      <c r="UY231" s="86"/>
      <c r="UZ231" s="86"/>
      <c r="VA231" s="86"/>
      <c r="VB231" s="86"/>
      <c r="VC231" s="86"/>
      <c r="VD231" s="86"/>
      <c r="VE231" s="86"/>
      <c r="VF231" s="86"/>
      <c r="VG231" s="86"/>
      <c r="VH231" s="86"/>
      <c r="VI231" s="86"/>
      <c r="VJ231" s="86"/>
      <c r="VK231" s="86"/>
      <c r="VL231" s="86"/>
      <c r="VM231" s="86"/>
      <c r="VN231" s="86"/>
      <c r="VO231" s="86"/>
      <c r="VP231" s="86"/>
      <c r="VQ231" s="86"/>
      <c r="VR231" s="86"/>
      <c r="VS231" s="86"/>
      <c r="VT231" s="86"/>
      <c r="VU231" s="86"/>
      <c r="VV231" s="86"/>
      <c r="VW231" s="86"/>
      <c r="VX231" s="86"/>
      <c r="VY231" s="86"/>
      <c r="VZ231" s="86"/>
      <c r="WA231" s="86"/>
      <c r="WB231" s="86"/>
      <c r="WC231" s="86"/>
      <c r="WD231" s="86"/>
      <c r="WE231" s="86"/>
      <c r="WF231" s="86"/>
      <c r="WG231" s="8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row>
    <row r="232" spans="2:909" x14ac:dyDescent="0.25">
      <c r="B232" s="110"/>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c r="HY232" s="59"/>
      <c r="HZ232" s="59"/>
      <c r="IA232" s="59"/>
      <c r="IB232" s="59"/>
      <c r="IC232" s="59"/>
      <c r="ID232" s="59"/>
      <c r="IE232" s="59"/>
      <c r="IF232" s="59"/>
      <c r="IG232" s="59"/>
      <c r="IH232" s="59"/>
      <c r="II232" s="59"/>
      <c r="IJ232" s="59"/>
      <c r="IK232" s="59"/>
      <c r="IL232" s="59"/>
      <c r="IM232" s="59"/>
      <c r="IN232" s="59"/>
      <c r="IO232" s="59"/>
      <c r="IP232" s="59"/>
      <c r="IQ232" s="59"/>
      <c r="IR232" s="59"/>
      <c r="IS232" s="59"/>
      <c r="IT232" s="59"/>
      <c r="IU232" s="59"/>
      <c r="IV232" s="59"/>
      <c r="IW232" s="59"/>
      <c r="IX232" s="59"/>
      <c r="IY232" s="59"/>
      <c r="IZ232" s="59"/>
      <c r="JA232" s="59"/>
      <c r="JB232" s="59"/>
      <c r="JC232" s="59"/>
      <c r="JD232" s="59"/>
      <c r="JE232" s="59"/>
      <c r="JF232" s="59"/>
      <c r="JG232" s="59"/>
      <c r="JH232" s="59"/>
      <c r="JI232" s="59"/>
      <c r="JJ232" s="59"/>
      <c r="JK232" s="59"/>
      <c r="JL232" s="59"/>
      <c r="JM232" s="59"/>
      <c r="JN232" s="59"/>
      <c r="JO232" s="59"/>
      <c r="JP232" s="59"/>
      <c r="JQ232" s="59"/>
      <c r="JR232" s="59"/>
      <c r="JS232" s="59"/>
      <c r="JT232" s="59"/>
      <c r="JU232" s="59"/>
      <c r="JV232" s="59"/>
      <c r="JW232" s="59"/>
      <c r="JX232" s="59"/>
      <c r="JY232" s="59"/>
      <c r="JZ232" s="59"/>
      <c r="KA232" s="59"/>
      <c r="KB232" s="59"/>
      <c r="KC232" s="59"/>
      <c r="KD232" s="59"/>
      <c r="KE232" s="59"/>
      <c r="KF232" s="59"/>
      <c r="KG232" s="59"/>
      <c r="KH232" s="59"/>
      <c r="KI232" s="59"/>
      <c r="KJ232" s="59"/>
      <c r="KK232" s="59"/>
      <c r="KL232" s="59"/>
      <c r="KM232" s="59"/>
      <c r="KN232" s="59"/>
      <c r="KO232" s="59"/>
      <c r="KP232" s="59"/>
      <c r="KQ232" s="59"/>
      <c r="KR232" s="59"/>
      <c r="KS232" s="59"/>
      <c r="KT232" s="59"/>
      <c r="KU232" s="59"/>
      <c r="KV232" s="59"/>
      <c r="KW232" s="59"/>
      <c r="KX232" s="59"/>
      <c r="KY232" s="59"/>
      <c r="KZ232" s="59"/>
      <c r="LA232" s="59"/>
      <c r="LB232" s="59"/>
      <c r="LC232" s="59"/>
      <c r="LD232" s="59"/>
      <c r="LE232" s="59"/>
      <c r="LF232" s="59"/>
      <c r="LG232" s="59"/>
      <c r="LH232" s="59"/>
      <c r="LI232" s="59"/>
      <c r="LJ232" s="59"/>
      <c r="LK232" s="59"/>
      <c r="LL232" s="59"/>
      <c r="LM232" s="59"/>
      <c r="LN232" s="59"/>
      <c r="LO232" s="59"/>
      <c r="LP232" s="59"/>
      <c r="LQ232" s="59"/>
      <c r="LR232" s="59"/>
      <c r="LS232" s="59"/>
      <c r="LT232" s="59"/>
      <c r="LU232" s="59"/>
      <c r="LV232" s="59"/>
      <c r="LW232" s="59"/>
      <c r="LX232" s="59"/>
      <c r="LY232" s="59"/>
      <c r="LZ232" s="59"/>
      <c r="MA232" s="59"/>
      <c r="MB232" s="59"/>
      <c r="MC232" s="59"/>
      <c r="MD232" s="59"/>
      <c r="ME232" s="59"/>
      <c r="MF232" s="59"/>
      <c r="MG232" s="59"/>
      <c r="MH232" s="59"/>
      <c r="MI232" s="59"/>
      <c r="MJ232" s="59"/>
      <c r="MK232" s="59"/>
      <c r="ML232" s="59"/>
      <c r="MM232" s="59"/>
      <c r="MN232" s="59"/>
      <c r="MO232" s="59"/>
      <c r="MP232" s="59"/>
      <c r="MQ232" s="59"/>
      <c r="MR232" s="59"/>
      <c r="MS232" s="59"/>
      <c r="MT232" s="59"/>
      <c r="MU232" s="59"/>
      <c r="MV232" s="59"/>
      <c r="MW232" s="59"/>
      <c r="MX232" s="59"/>
      <c r="MY232" s="59"/>
      <c r="MZ232" s="59"/>
      <c r="NA232" s="59"/>
      <c r="NB232" s="59"/>
      <c r="NC232" s="59"/>
      <c r="ND232" s="59"/>
      <c r="NE232" s="59"/>
      <c r="NF232" s="59"/>
      <c r="NG232" s="59"/>
      <c r="NH232" s="59"/>
      <c r="NI232" s="59"/>
      <c r="NJ232" s="59"/>
      <c r="NK232" s="59"/>
      <c r="NL232" s="59"/>
      <c r="NM232" s="59"/>
      <c r="NN232" s="59"/>
      <c r="NO232" s="59"/>
      <c r="NP232" s="59"/>
      <c r="NQ232" s="59"/>
      <c r="NR232" s="59"/>
      <c r="NS232" s="59"/>
      <c r="NT232" s="59"/>
      <c r="NU232" s="59"/>
      <c r="NV232" s="59"/>
      <c r="NW232" s="59"/>
      <c r="NX232" s="59"/>
      <c r="NY232" s="59"/>
      <c r="NZ232" s="59"/>
      <c r="OA232" s="59"/>
      <c r="OB232" s="59"/>
      <c r="OC232" s="59"/>
      <c r="OD232" s="59"/>
      <c r="OE232" s="59"/>
      <c r="OF232" s="59"/>
      <c r="OG232" s="59"/>
      <c r="OH232" s="59"/>
      <c r="OI232" s="59"/>
      <c r="OJ232" s="59"/>
      <c r="OK232" s="59"/>
      <c r="OL232" s="59"/>
      <c r="OM232" s="59"/>
      <c r="ON232" s="59"/>
      <c r="OO232" s="59"/>
      <c r="OP232" s="59"/>
      <c r="OQ232" s="59"/>
      <c r="OR232" s="59"/>
      <c r="OS232" s="59"/>
      <c r="OT232" s="59"/>
      <c r="OU232" s="59"/>
      <c r="OV232" s="59"/>
      <c r="OW232" s="59"/>
      <c r="OX232" s="59"/>
      <c r="OY232" s="59"/>
      <c r="OZ232" s="59"/>
      <c r="PA232" s="59"/>
      <c r="PB232" s="59"/>
      <c r="PC232" s="59"/>
      <c r="PD232" s="59"/>
      <c r="PE232" s="59"/>
      <c r="PF232" s="59"/>
      <c r="PG232" s="59"/>
      <c r="PH232" s="59"/>
      <c r="PI232" s="59"/>
      <c r="PJ232" s="59"/>
      <c r="PK232" s="59"/>
      <c r="PL232" s="59"/>
      <c r="PM232" s="59"/>
      <c r="PN232" s="59"/>
      <c r="PO232" s="59"/>
      <c r="PP232" s="59"/>
      <c r="PQ232" s="59"/>
      <c r="PR232" s="59"/>
      <c r="PS232" s="59"/>
      <c r="PT232" s="59"/>
      <c r="PU232" s="59"/>
      <c r="PV232" s="59"/>
      <c r="PW232" s="59"/>
      <c r="PX232" s="59"/>
      <c r="PY232" s="59"/>
      <c r="PZ232" s="59"/>
      <c r="QA232" s="59"/>
      <c r="QB232" s="59"/>
      <c r="QC232" s="59"/>
      <c r="QD232" s="59"/>
      <c r="QE232" s="59"/>
      <c r="QF232" s="59"/>
      <c r="QG232" s="59"/>
      <c r="QH232" s="59"/>
      <c r="QI232" s="59"/>
      <c r="QJ232" s="59"/>
      <c r="QK232" s="59"/>
      <c r="QL232" s="59"/>
      <c r="QM232" s="59"/>
      <c r="QN232" s="59"/>
      <c r="QO232" s="59"/>
      <c r="QP232" s="59"/>
      <c r="QQ232" s="59"/>
      <c r="QR232" s="59"/>
      <c r="QS232" s="59"/>
      <c r="QT232" s="59"/>
      <c r="QU232" s="59"/>
      <c r="QV232" s="59"/>
      <c r="QW232" s="59"/>
      <c r="QX232" s="59"/>
      <c r="QY232" s="59"/>
      <c r="QZ232" s="59"/>
      <c r="RA232" s="59"/>
      <c r="RB232" s="107"/>
      <c r="RC232" s="107"/>
      <c r="RD232" s="59"/>
      <c r="RE232" s="59"/>
      <c r="RF232" s="59"/>
      <c r="RG232" s="59"/>
      <c r="RH232" s="59"/>
      <c r="RI232" s="59"/>
      <c r="RJ232" s="59"/>
      <c r="RK232" s="59"/>
      <c r="RL232" s="59"/>
      <c r="RM232" s="59"/>
      <c r="RN232" s="59"/>
      <c r="RO232" s="59"/>
      <c r="RP232" s="59"/>
      <c r="RQ232" s="59"/>
      <c r="RR232" s="59"/>
      <c r="RS232" s="59"/>
      <c r="RT232" s="59"/>
      <c r="RU232" s="59"/>
      <c r="RV232" s="59"/>
      <c r="RW232" s="59"/>
      <c r="RX232" s="59"/>
      <c r="RY232" s="59"/>
      <c r="RZ232" s="59"/>
      <c r="SA232" s="59"/>
      <c r="SB232" s="59"/>
      <c r="SC232" s="59"/>
      <c r="SD232" s="59"/>
      <c r="SE232" s="59"/>
      <c r="SF232" s="59"/>
      <c r="SG232" s="59"/>
      <c r="SH232" s="59"/>
      <c r="SI232" s="59"/>
      <c r="SJ232" s="59"/>
      <c r="SK232" s="59"/>
      <c r="SL232" s="59"/>
      <c r="SM232" s="59"/>
      <c r="SN232" s="59"/>
      <c r="SO232" s="59"/>
      <c r="SP232" s="59"/>
      <c r="SQ232" s="59"/>
      <c r="SR232" s="59"/>
      <c r="SS232" s="59"/>
      <c r="ST232" s="59"/>
      <c r="SU232" s="59"/>
      <c r="SV232" s="59"/>
      <c r="SW232" s="59"/>
      <c r="SX232" s="59"/>
      <c r="SY232" s="59"/>
      <c r="SZ232" s="59"/>
      <c r="TA232" s="59"/>
      <c r="TB232" s="59"/>
      <c r="TC232" s="59"/>
      <c r="TD232" s="59"/>
      <c r="TE232" s="59"/>
      <c r="TF232" s="59"/>
      <c r="TG232" s="59"/>
      <c r="TH232" s="59"/>
      <c r="TI232" s="59"/>
      <c r="TJ232" s="59"/>
      <c r="TK232" s="59"/>
      <c r="TL232" s="59"/>
      <c r="TM232" s="59"/>
      <c r="TN232" s="59"/>
      <c r="TO232" s="59"/>
      <c r="TP232" s="59"/>
      <c r="TQ232" s="59"/>
      <c r="TR232" s="59"/>
      <c r="TS232" s="59"/>
      <c r="TT232" s="59"/>
      <c r="TU232" s="59"/>
      <c r="TV232" s="59"/>
      <c r="TW232" s="59"/>
      <c r="TX232" s="59"/>
      <c r="TY232" s="59"/>
      <c r="TZ232" s="59"/>
      <c r="UA232" s="59"/>
      <c r="UB232" s="59"/>
      <c r="UC232" s="59"/>
      <c r="UD232" s="59"/>
      <c r="UE232" s="59"/>
      <c r="UF232" s="59"/>
      <c r="UG232" s="59"/>
      <c r="UH232" s="59"/>
      <c r="UI232" s="59"/>
      <c r="UJ232" s="59"/>
      <c r="UK232" s="59"/>
      <c r="UL232" s="59"/>
      <c r="UM232" s="86"/>
      <c r="UN232" s="86"/>
      <c r="UO232" s="86"/>
      <c r="UP232" s="86"/>
      <c r="UQ232" s="86"/>
      <c r="UR232" s="86"/>
      <c r="US232" s="86"/>
      <c r="UT232" s="86"/>
      <c r="UU232" s="86"/>
      <c r="UV232" s="86"/>
      <c r="UW232" s="86"/>
      <c r="UX232" s="86"/>
      <c r="UY232" s="86"/>
      <c r="UZ232" s="86"/>
      <c r="VA232" s="86"/>
      <c r="VB232" s="86"/>
      <c r="VC232" s="86"/>
      <c r="VD232" s="86"/>
      <c r="VE232" s="86"/>
      <c r="VF232" s="86"/>
      <c r="VG232" s="86"/>
      <c r="VH232" s="86"/>
      <c r="VI232" s="86"/>
      <c r="VJ232" s="86"/>
      <c r="VK232" s="86"/>
      <c r="VL232" s="86"/>
      <c r="VM232" s="86"/>
      <c r="VN232" s="86"/>
      <c r="VO232" s="86"/>
      <c r="VP232" s="86"/>
      <c r="VQ232" s="86"/>
      <c r="VR232" s="86"/>
      <c r="VS232" s="86"/>
      <c r="VT232" s="86"/>
      <c r="VU232" s="86"/>
      <c r="VV232" s="86"/>
      <c r="VW232" s="86"/>
      <c r="VX232" s="86"/>
      <c r="VY232" s="86"/>
      <c r="VZ232" s="86"/>
      <c r="WA232" s="86"/>
      <c r="WB232" s="86"/>
      <c r="WC232" s="86"/>
      <c r="WD232" s="86"/>
      <c r="WE232" s="86"/>
      <c r="WF232" s="86"/>
      <c r="WG232" s="8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row>
    <row r="233" spans="2:909" x14ac:dyDescent="0.25">
      <c r="B233" s="110"/>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59"/>
      <c r="ET233" s="59"/>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59"/>
      <c r="GD233" s="59"/>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59"/>
      <c r="HN233" s="59"/>
      <c r="HO233" s="59"/>
      <c r="HP233" s="59"/>
      <c r="HQ233" s="59"/>
      <c r="HR233" s="59"/>
      <c r="HS233" s="59"/>
      <c r="HT233" s="59"/>
      <c r="HU233" s="59"/>
      <c r="HV233" s="59"/>
      <c r="HW233" s="59"/>
      <c r="HX233" s="59"/>
      <c r="HY233" s="59"/>
      <c r="HZ233" s="59"/>
      <c r="IA233" s="59"/>
      <c r="IB233" s="59"/>
      <c r="IC233" s="59"/>
      <c r="ID233" s="59"/>
      <c r="IE233" s="59"/>
      <c r="IF233" s="59"/>
      <c r="IG233" s="59"/>
      <c r="IH233" s="59"/>
      <c r="II233" s="59"/>
      <c r="IJ233" s="59"/>
      <c r="IK233" s="59"/>
      <c r="IL233" s="59"/>
      <c r="IM233" s="59"/>
      <c r="IN233" s="59"/>
      <c r="IO233" s="59"/>
      <c r="IP233" s="59"/>
      <c r="IQ233" s="59"/>
      <c r="IR233" s="59"/>
      <c r="IS233" s="59"/>
      <c r="IT233" s="59"/>
      <c r="IU233" s="59"/>
      <c r="IV233" s="59"/>
      <c r="IW233" s="59"/>
      <c r="IX233" s="59"/>
      <c r="IY233" s="59"/>
      <c r="IZ233" s="59"/>
      <c r="JA233" s="59"/>
      <c r="JB233" s="59"/>
      <c r="JC233" s="59"/>
      <c r="JD233" s="59"/>
      <c r="JE233" s="59"/>
      <c r="JF233" s="59"/>
      <c r="JG233" s="59"/>
      <c r="JH233" s="59"/>
      <c r="JI233" s="59"/>
      <c r="JJ233" s="59"/>
      <c r="JK233" s="59"/>
      <c r="JL233" s="59"/>
      <c r="JM233" s="59"/>
      <c r="JN233" s="59"/>
      <c r="JO233" s="59"/>
      <c r="JP233" s="59"/>
      <c r="JQ233" s="59"/>
      <c r="JR233" s="59"/>
      <c r="JS233" s="59"/>
      <c r="JT233" s="59"/>
      <c r="JU233" s="59"/>
      <c r="JV233" s="59"/>
      <c r="JW233" s="59"/>
      <c r="JX233" s="59"/>
      <c r="JY233" s="59"/>
      <c r="JZ233" s="59"/>
      <c r="KA233" s="59"/>
      <c r="KB233" s="59"/>
      <c r="KC233" s="59"/>
      <c r="KD233" s="59"/>
      <c r="KE233" s="59"/>
      <c r="KF233" s="59"/>
      <c r="KG233" s="59"/>
      <c r="KH233" s="59"/>
      <c r="KI233" s="59"/>
      <c r="KJ233" s="59"/>
      <c r="KK233" s="59"/>
      <c r="KL233" s="59"/>
      <c r="KM233" s="59"/>
      <c r="KN233" s="59"/>
      <c r="KO233" s="59"/>
      <c r="KP233" s="59"/>
      <c r="KQ233" s="59"/>
      <c r="KR233" s="59"/>
      <c r="KS233" s="59"/>
      <c r="KT233" s="59"/>
      <c r="KU233" s="59"/>
      <c r="KV233" s="59"/>
      <c r="KW233" s="59"/>
      <c r="KX233" s="59"/>
      <c r="KY233" s="59"/>
      <c r="KZ233" s="59"/>
      <c r="LA233" s="59"/>
      <c r="LB233" s="59"/>
      <c r="LC233" s="59"/>
      <c r="LD233" s="59"/>
      <c r="LE233" s="59"/>
      <c r="LF233" s="59"/>
      <c r="LG233" s="59"/>
      <c r="LH233" s="59"/>
      <c r="LI233" s="59"/>
      <c r="LJ233" s="59"/>
      <c r="LK233" s="59"/>
      <c r="LL233" s="59"/>
      <c r="LM233" s="59"/>
      <c r="LN233" s="59"/>
      <c r="LO233" s="59"/>
      <c r="LP233" s="59"/>
      <c r="LQ233" s="59"/>
      <c r="LR233" s="59"/>
      <c r="LS233" s="59"/>
      <c r="LT233" s="59"/>
      <c r="LU233" s="59"/>
      <c r="LV233" s="59"/>
      <c r="LW233" s="59"/>
      <c r="LX233" s="59"/>
      <c r="LY233" s="59"/>
      <c r="LZ233" s="59"/>
      <c r="MA233" s="59"/>
      <c r="MB233" s="59"/>
      <c r="MC233" s="59"/>
      <c r="MD233" s="59"/>
      <c r="ME233" s="59"/>
      <c r="MF233" s="59"/>
      <c r="MG233" s="59"/>
      <c r="MH233" s="59"/>
      <c r="MI233" s="59"/>
      <c r="MJ233" s="59"/>
      <c r="MK233" s="59"/>
      <c r="ML233" s="59"/>
      <c r="MM233" s="59"/>
      <c r="MN233" s="59"/>
      <c r="MO233" s="59"/>
      <c r="MP233" s="59"/>
      <c r="MQ233" s="59"/>
      <c r="MR233" s="59"/>
      <c r="MS233" s="59"/>
      <c r="MT233" s="59"/>
      <c r="MU233" s="59"/>
      <c r="MV233" s="59"/>
      <c r="MW233" s="59"/>
      <c r="MX233" s="59"/>
      <c r="MY233" s="59"/>
      <c r="MZ233" s="59"/>
      <c r="NA233" s="59"/>
      <c r="NB233" s="59"/>
      <c r="NC233" s="59"/>
      <c r="ND233" s="59"/>
      <c r="NE233" s="59"/>
      <c r="NF233" s="59"/>
      <c r="NG233" s="59"/>
      <c r="NH233" s="59"/>
      <c r="NI233" s="59"/>
      <c r="NJ233" s="59"/>
      <c r="NK233" s="59"/>
      <c r="NL233" s="59"/>
      <c r="NM233" s="59"/>
      <c r="NN233" s="59"/>
      <c r="NO233" s="59"/>
      <c r="NP233" s="59"/>
      <c r="NQ233" s="59"/>
      <c r="NR233" s="59"/>
      <c r="NS233" s="59"/>
      <c r="NT233" s="59"/>
      <c r="NU233" s="59"/>
      <c r="NV233" s="59"/>
      <c r="NW233" s="59"/>
      <c r="NX233" s="59"/>
      <c r="NY233" s="59"/>
      <c r="NZ233" s="59"/>
      <c r="OA233" s="59"/>
      <c r="OB233" s="59"/>
      <c r="OC233" s="59"/>
      <c r="OD233" s="59"/>
      <c r="OE233" s="59"/>
      <c r="OF233" s="59"/>
      <c r="OG233" s="59"/>
      <c r="OH233" s="59"/>
      <c r="OI233" s="59"/>
      <c r="OJ233" s="59"/>
      <c r="OK233" s="59"/>
      <c r="OL233" s="59"/>
      <c r="OM233" s="59"/>
      <c r="ON233" s="59"/>
      <c r="OO233" s="59"/>
      <c r="OP233" s="59"/>
      <c r="OQ233" s="59"/>
      <c r="OR233" s="59"/>
      <c r="OS233" s="59"/>
      <c r="OT233" s="59"/>
      <c r="OU233" s="59"/>
      <c r="OV233" s="59"/>
      <c r="OW233" s="59"/>
      <c r="OX233" s="59"/>
      <c r="OY233" s="59"/>
      <c r="OZ233" s="59"/>
      <c r="PA233" s="59"/>
      <c r="PB233" s="59"/>
      <c r="PC233" s="59"/>
      <c r="PD233" s="59"/>
      <c r="PE233" s="59"/>
      <c r="PF233" s="59"/>
      <c r="PG233" s="59"/>
      <c r="PH233" s="59"/>
      <c r="PI233" s="59"/>
      <c r="PJ233" s="59"/>
      <c r="PK233" s="59"/>
      <c r="PL233" s="59"/>
      <c r="PM233" s="59"/>
      <c r="PN233" s="59"/>
      <c r="PO233" s="59"/>
      <c r="PP233" s="59"/>
      <c r="PQ233" s="59"/>
      <c r="PR233" s="59"/>
      <c r="PS233" s="59"/>
      <c r="PT233" s="59"/>
      <c r="PU233" s="59"/>
      <c r="PV233" s="59"/>
      <c r="PW233" s="59"/>
      <c r="PX233" s="59"/>
      <c r="PY233" s="59"/>
      <c r="PZ233" s="59"/>
      <c r="QA233" s="59"/>
      <c r="QB233" s="59"/>
      <c r="QC233" s="59"/>
      <c r="QD233" s="59"/>
      <c r="QE233" s="59"/>
      <c r="QF233" s="59"/>
      <c r="QG233" s="59"/>
      <c r="QH233" s="59"/>
      <c r="QI233" s="59"/>
      <c r="QJ233" s="59"/>
      <c r="QK233" s="59"/>
      <c r="QL233" s="59"/>
      <c r="QM233" s="59"/>
      <c r="QN233" s="59"/>
      <c r="QO233" s="59"/>
      <c r="QP233" s="59"/>
      <c r="QQ233" s="59"/>
      <c r="QR233" s="59"/>
      <c r="QS233" s="59"/>
      <c r="QT233" s="59"/>
      <c r="QU233" s="59"/>
      <c r="QV233" s="59"/>
      <c r="QW233" s="59"/>
      <c r="QX233" s="59"/>
      <c r="QY233" s="59"/>
      <c r="QZ233" s="59"/>
      <c r="RA233" s="59"/>
      <c r="RB233" s="107"/>
      <c r="RC233" s="107"/>
      <c r="RD233" s="59"/>
      <c r="RE233" s="59"/>
      <c r="RF233" s="59"/>
      <c r="RG233" s="59"/>
      <c r="RH233" s="59"/>
      <c r="RI233" s="59"/>
      <c r="RJ233" s="59"/>
      <c r="RK233" s="59"/>
      <c r="RL233" s="59"/>
      <c r="RM233" s="59"/>
      <c r="RN233" s="59"/>
      <c r="RO233" s="59"/>
      <c r="RP233" s="59"/>
      <c r="RQ233" s="59"/>
      <c r="RR233" s="59"/>
      <c r="RS233" s="59"/>
      <c r="RT233" s="59"/>
      <c r="RU233" s="59"/>
      <c r="RV233" s="59"/>
      <c r="RW233" s="59"/>
      <c r="RX233" s="59"/>
      <c r="RY233" s="59"/>
      <c r="RZ233" s="59"/>
      <c r="SA233" s="59"/>
      <c r="SB233" s="59"/>
      <c r="SC233" s="59"/>
      <c r="SD233" s="59"/>
      <c r="SE233" s="59"/>
      <c r="SF233" s="59"/>
      <c r="SG233" s="59"/>
      <c r="SH233" s="59"/>
      <c r="SI233" s="59"/>
      <c r="SJ233" s="59"/>
      <c r="SK233" s="59"/>
      <c r="SL233" s="59"/>
      <c r="SM233" s="59"/>
      <c r="SN233" s="59"/>
      <c r="SO233" s="59"/>
      <c r="SP233" s="59"/>
      <c r="SQ233" s="59"/>
      <c r="SR233" s="59"/>
      <c r="SS233" s="59"/>
      <c r="ST233" s="59"/>
      <c r="SU233" s="59"/>
      <c r="SV233" s="59"/>
      <c r="SW233" s="59"/>
      <c r="SX233" s="59"/>
      <c r="SY233" s="59"/>
      <c r="SZ233" s="59"/>
      <c r="TA233" s="59"/>
      <c r="TB233" s="59"/>
      <c r="TC233" s="59"/>
      <c r="TD233" s="59"/>
      <c r="TE233" s="59"/>
      <c r="TF233" s="59"/>
      <c r="TG233" s="59"/>
      <c r="TH233" s="59"/>
      <c r="TI233" s="59"/>
      <c r="TJ233" s="59"/>
      <c r="TK233" s="59"/>
      <c r="TL233" s="59"/>
      <c r="TM233" s="59"/>
      <c r="TN233" s="59"/>
      <c r="TO233" s="59"/>
      <c r="TP233" s="59"/>
      <c r="TQ233" s="59"/>
      <c r="TR233" s="59"/>
      <c r="TS233" s="59"/>
      <c r="TT233" s="59"/>
      <c r="TU233" s="59"/>
      <c r="TV233" s="59"/>
      <c r="TW233" s="59"/>
      <c r="TX233" s="59"/>
      <c r="TY233" s="59"/>
      <c r="TZ233" s="59"/>
      <c r="UA233" s="59"/>
      <c r="UB233" s="59"/>
      <c r="UC233" s="59"/>
      <c r="UD233" s="59"/>
      <c r="UE233" s="59"/>
      <c r="UF233" s="59"/>
      <c r="UG233" s="59"/>
      <c r="UH233" s="59"/>
      <c r="UI233" s="59"/>
      <c r="UJ233" s="59"/>
      <c r="UK233" s="59"/>
      <c r="UL233" s="59"/>
      <c r="UM233" s="86"/>
      <c r="UN233" s="86"/>
      <c r="UO233" s="86"/>
      <c r="UP233" s="86"/>
      <c r="UQ233" s="86"/>
      <c r="UR233" s="86"/>
      <c r="US233" s="86"/>
      <c r="UT233" s="86"/>
      <c r="UU233" s="86"/>
      <c r="UV233" s="86"/>
      <c r="UW233" s="86"/>
      <c r="UX233" s="86"/>
      <c r="UY233" s="86"/>
      <c r="UZ233" s="86"/>
      <c r="VA233" s="86"/>
      <c r="VB233" s="86"/>
      <c r="VC233" s="86"/>
      <c r="VD233" s="86"/>
      <c r="VE233" s="86"/>
      <c r="VF233" s="86"/>
      <c r="VG233" s="86"/>
      <c r="VH233" s="86"/>
      <c r="VI233" s="86"/>
      <c r="VJ233" s="86"/>
      <c r="VK233" s="86"/>
      <c r="VL233" s="86"/>
      <c r="VM233" s="86"/>
      <c r="VN233" s="86"/>
      <c r="VO233" s="86"/>
      <c r="VP233" s="86"/>
      <c r="VQ233" s="86"/>
      <c r="VR233" s="86"/>
      <c r="VS233" s="86"/>
      <c r="VT233" s="86"/>
      <c r="VU233" s="86"/>
      <c r="VV233" s="86"/>
      <c r="VW233" s="86"/>
      <c r="VX233" s="86"/>
      <c r="VY233" s="86"/>
      <c r="VZ233" s="86"/>
      <c r="WA233" s="86"/>
      <c r="WB233" s="86"/>
      <c r="WC233" s="86"/>
      <c r="WD233" s="86"/>
      <c r="WE233" s="86"/>
      <c r="WF233" s="86"/>
      <c r="WG233" s="8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row>
    <row r="234" spans="2:909" x14ac:dyDescent="0.25">
      <c r="B234" s="110"/>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59"/>
      <c r="HN234" s="59"/>
      <c r="HO234" s="59"/>
      <c r="HP234" s="59"/>
      <c r="HQ234" s="59"/>
      <c r="HR234" s="59"/>
      <c r="HS234" s="59"/>
      <c r="HT234" s="59"/>
      <c r="HU234" s="59"/>
      <c r="HV234" s="59"/>
      <c r="HW234" s="59"/>
      <c r="HX234" s="59"/>
      <c r="HY234" s="59"/>
      <c r="HZ234" s="59"/>
      <c r="IA234" s="59"/>
      <c r="IB234" s="59"/>
      <c r="IC234" s="59"/>
      <c r="ID234" s="59"/>
      <c r="IE234" s="59"/>
      <c r="IF234" s="59"/>
      <c r="IG234" s="59"/>
      <c r="IH234" s="59"/>
      <c r="II234" s="59"/>
      <c r="IJ234" s="59"/>
      <c r="IK234" s="59"/>
      <c r="IL234" s="59"/>
      <c r="IM234" s="59"/>
      <c r="IN234" s="59"/>
      <c r="IO234" s="59"/>
      <c r="IP234" s="59"/>
      <c r="IQ234" s="59"/>
      <c r="IR234" s="59"/>
      <c r="IS234" s="59"/>
      <c r="IT234" s="59"/>
      <c r="IU234" s="59"/>
      <c r="IV234" s="59"/>
      <c r="IW234" s="59"/>
      <c r="IX234" s="59"/>
      <c r="IY234" s="59"/>
      <c r="IZ234" s="59"/>
      <c r="JA234" s="59"/>
      <c r="JB234" s="59"/>
      <c r="JC234" s="59"/>
      <c r="JD234" s="59"/>
      <c r="JE234" s="59"/>
      <c r="JF234" s="59"/>
      <c r="JG234" s="59"/>
      <c r="JH234" s="59"/>
      <c r="JI234" s="59"/>
      <c r="JJ234" s="59"/>
      <c r="JK234" s="59"/>
      <c r="JL234" s="59"/>
      <c r="JM234" s="59"/>
      <c r="JN234" s="59"/>
      <c r="JO234" s="59"/>
      <c r="JP234" s="59"/>
      <c r="JQ234" s="59"/>
      <c r="JR234" s="59"/>
      <c r="JS234" s="59"/>
      <c r="JT234" s="59"/>
      <c r="JU234" s="59"/>
      <c r="JV234" s="59"/>
      <c r="JW234" s="59"/>
      <c r="JX234" s="59"/>
      <c r="JY234" s="59"/>
      <c r="JZ234" s="59"/>
      <c r="KA234" s="59"/>
      <c r="KB234" s="59"/>
      <c r="KC234" s="59"/>
      <c r="KD234" s="59"/>
      <c r="KE234" s="59"/>
      <c r="KF234" s="59"/>
      <c r="KG234" s="59"/>
      <c r="KH234" s="59"/>
      <c r="KI234" s="59"/>
      <c r="KJ234" s="59"/>
      <c r="KK234" s="59"/>
      <c r="KL234" s="59"/>
      <c r="KM234" s="59"/>
      <c r="KN234" s="59"/>
      <c r="KO234" s="59"/>
      <c r="KP234" s="59"/>
      <c r="KQ234" s="59"/>
      <c r="KR234" s="59"/>
      <c r="KS234" s="59"/>
      <c r="KT234" s="59"/>
      <c r="KU234" s="59"/>
      <c r="KV234" s="59"/>
      <c r="KW234" s="59"/>
      <c r="KX234" s="59"/>
      <c r="KY234" s="59"/>
      <c r="KZ234" s="59"/>
      <c r="LA234" s="59"/>
      <c r="LB234" s="59"/>
      <c r="LC234" s="59"/>
      <c r="LD234" s="59"/>
      <c r="LE234" s="59"/>
      <c r="LF234" s="59"/>
      <c r="LG234" s="59"/>
      <c r="LH234" s="59"/>
      <c r="LI234" s="59"/>
      <c r="LJ234" s="59"/>
      <c r="LK234" s="59"/>
      <c r="LL234" s="59"/>
      <c r="LM234" s="59"/>
      <c r="LN234" s="59"/>
      <c r="LO234" s="59"/>
      <c r="LP234" s="59"/>
      <c r="LQ234" s="59"/>
      <c r="LR234" s="59"/>
      <c r="LS234" s="59"/>
      <c r="LT234" s="59"/>
      <c r="LU234" s="59"/>
      <c r="LV234" s="59"/>
      <c r="LW234" s="59"/>
      <c r="LX234" s="59"/>
      <c r="LY234" s="59"/>
      <c r="LZ234" s="59"/>
      <c r="MA234" s="59"/>
      <c r="MB234" s="59"/>
      <c r="MC234" s="59"/>
      <c r="MD234" s="59"/>
      <c r="ME234" s="59"/>
      <c r="MF234" s="59"/>
      <c r="MG234" s="59"/>
      <c r="MH234" s="59"/>
      <c r="MI234" s="59"/>
      <c r="MJ234" s="59"/>
      <c r="MK234" s="59"/>
      <c r="ML234" s="59"/>
      <c r="MM234" s="59"/>
      <c r="MN234" s="59"/>
      <c r="MO234" s="59"/>
      <c r="MP234" s="59"/>
      <c r="MQ234" s="59"/>
      <c r="MR234" s="59"/>
      <c r="MS234" s="59"/>
      <c r="MT234" s="59"/>
      <c r="MU234" s="59"/>
      <c r="MV234" s="59"/>
      <c r="MW234" s="59"/>
      <c r="MX234" s="59"/>
      <c r="MY234" s="59"/>
      <c r="MZ234" s="59"/>
      <c r="NA234" s="59"/>
      <c r="NB234" s="59"/>
      <c r="NC234" s="59"/>
      <c r="ND234" s="59"/>
      <c r="NE234" s="59"/>
      <c r="NF234" s="59"/>
      <c r="NG234" s="59"/>
      <c r="NH234" s="59"/>
      <c r="NI234" s="59"/>
      <c r="NJ234" s="59"/>
      <c r="NK234" s="59"/>
      <c r="NL234" s="59"/>
      <c r="NM234" s="59"/>
      <c r="NN234" s="59"/>
      <c r="NO234" s="59"/>
      <c r="NP234" s="59"/>
      <c r="NQ234" s="59"/>
      <c r="NR234" s="59"/>
      <c r="NS234" s="59"/>
      <c r="NT234" s="59"/>
      <c r="NU234" s="59"/>
      <c r="NV234" s="59"/>
      <c r="NW234" s="59"/>
      <c r="NX234" s="59"/>
      <c r="NY234" s="59"/>
      <c r="NZ234" s="59"/>
      <c r="OA234" s="59"/>
      <c r="OB234" s="59"/>
      <c r="OC234" s="59"/>
      <c r="OD234" s="59"/>
      <c r="OE234" s="59"/>
      <c r="OF234" s="59"/>
      <c r="OG234" s="59"/>
      <c r="OH234" s="59"/>
      <c r="OI234" s="59"/>
      <c r="OJ234" s="59"/>
      <c r="OK234" s="59"/>
      <c r="OL234" s="59"/>
      <c r="OM234" s="59"/>
      <c r="ON234" s="59"/>
      <c r="OO234" s="59"/>
      <c r="OP234" s="59"/>
      <c r="OQ234" s="59"/>
      <c r="OR234" s="59"/>
      <c r="OS234" s="59"/>
      <c r="OT234" s="59"/>
      <c r="OU234" s="59"/>
      <c r="OV234" s="59"/>
      <c r="OW234" s="59"/>
      <c r="OX234" s="59"/>
      <c r="OY234" s="59"/>
      <c r="OZ234" s="59"/>
      <c r="PA234" s="59"/>
      <c r="PB234" s="59"/>
      <c r="PC234" s="59"/>
      <c r="PD234" s="59"/>
      <c r="PE234" s="59"/>
      <c r="PF234" s="59"/>
      <c r="PG234" s="59"/>
      <c r="PH234" s="59"/>
      <c r="PI234" s="59"/>
      <c r="PJ234" s="59"/>
      <c r="PK234" s="59"/>
      <c r="PL234" s="59"/>
      <c r="PM234" s="59"/>
      <c r="PN234" s="59"/>
      <c r="PO234" s="59"/>
      <c r="PP234" s="59"/>
      <c r="PQ234" s="59"/>
      <c r="PR234" s="59"/>
      <c r="PS234" s="59"/>
      <c r="PT234" s="59"/>
      <c r="PU234" s="59"/>
      <c r="PV234" s="59"/>
      <c r="PW234" s="59"/>
      <c r="PX234" s="59"/>
      <c r="PY234" s="59"/>
      <c r="PZ234" s="59"/>
      <c r="QA234" s="59"/>
      <c r="QB234" s="59"/>
      <c r="QC234" s="59"/>
      <c r="QD234" s="59"/>
      <c r="QE234" s="59"/>
      <c r="QF234" s="59"/>
      <c r="QG234" s="59"/>
      <c r="QH234" s="59"/>
      <c r="QI234" s="59"/>
      <c r="QJ234" s="59"/>
      <c r="QK234" s="59"/>
      <c r="QL234" s="59"/>
      <c r="QM234" s="59"/>
      <c r="QN234" s="59"/>
      <c r="QO234" s="59"/>
      <c r="QP234" s="59"/>
      <c r="QQ234" s="59"/>
      <c r="QR234" s="59"/>
      <c r="QS234" s="59"/>
      <c r="QT234" s="59"/>
      <c r="QU234" s="59"/>
      <c r="QV234" s="59"/>
      <c r="QW234" s="59"/>
      <c r="QX234" s="59"/>
      <c r="QY234" s="59"/>
      <c r="QZ234" s="59"/>
      <c r="RA234" s="59"/>
      <c r="RB234" s="107"/>
      <c r="RC234" s="107"/>
      <c r="RD234" s="59"/>
      <c r="RE234" s="59"/>
      <c r="RF234" s="59"/>
      <c r="RG234" s="59"/>
      <c r="RH234" s="59"/>
      <c r="RI234" s="59"/>
      <c r="RJ234" s="59"/>
      <c r="RK234" s="59"/>
      <c r="RL234" s="59"/>
      <c r="RM234" s="59"/>
      <c r="RN234" s="59"/>
      <c r="RO234" s="59"/>
      <c r="RP234" s="59"/>
      <c r="RQ234" s="59"/>
      <c r="RR234" s="59"/>
      <c r="RS234" s="59"/>
      <c r="RT234" s="59"/>
      <c r="RU234" s="59"/>
      <c r="RV234" s="59"/>
      <c r="RW234" s="59"/>
      <c r="RX234" s="59"/>
      <c r="RY234" s="59"/>
      <c r="RZ234" s="59"/>
      <c r="SA234" s="59"/>
      <c r="SB234" s="59"/>
      <c r="SC234" s="59"/>
      <c r="SD234" s="59"/>
      <c r="SE234" s="59"/>
      <c r="SF234" s="59"/>
      <c r="SG234" s="59"/>
      <c r="SH234" s="59"/>
      <c r="SI234" s="59"/>
      <c r="SJ234" s="59"/>
      <c r="SK234" s="59"/>
      <c r="SL234" s="59"/>
      <c r="SM234" s="59"/>
      <c r="SN234" s="59"/>
      <c r="SO234" s="59"/>
      <c r="SP234" s="59"/>
      <c r="SQ234" s="59"/>
      <c r="SR234" s="59"/>
      <c r="SS234" s="59"/>
      <c r="ST234" s="59"/>
      <c r="SU234" s="59"/>
      <c r="SV234" s="59"/>
      <c r="SW234" s="59"/>
      <c r="SX234" s="59"/>
      <c r="SY234" s="59"/>
      <c r="SZ234" s="59"/>
      <c r="TA234" s="59"/>
      <c r="TB234" s="59"/>
      <c r="TC234" s="59"/>
      <c r="TD234" s="59"/>
      <c r="TE234" s="59"/>
      <c r="TF234" s="59"/>
      <c r="TG234" s="59"/>
      <c r="TH234" s="59"/>
      <c r="TI234" s="59"/>
      <c r="TJ234" s="59"/>
      <c r="TK234" s="59"/>
      <c r="TL234" s="59"/>
      <c r="TM234" s="59"/>
      <c r="TN234" s="59"/>
      <c r="TO234" s="59"/>
      <c r="TP234" s="59"/>
      <c r="TQ234" s="59"/>
      <c r="TR234" s="59"/>
      <c r="TS234" s="59"/>
      <c r="TT234" s="59"/>
      <c r="TU234" s="59"/>
      <c r="TV234" s="59"/>
      <c r="TW234" s="59"/>
      <c r="TX234" s="59"/>
      <c r="TY234" s="59"/>
      <c r="TZ234" s="59"/>
      <c r="UA234" s="59"/>
      <c r="UB234" s="59"/>
      <c r="UC234" s="59"/>
      <c r="UD234" s="59"/>
      <c r="UE234" s="59"/>
      <c r="UF234" s="59"/>
      <c r="UG234" s="59"/>
      <c r="UH234" s="59"/>
      <c r="UI234" s="59"/>
      <c r="UJ234" s="59"/>
      <c r="UK234" s="59"/>
      <c r="UL234" s="59"/>
      <c r="UM234" s="86"/>
      <c r="UN234" s="86"/>
      <c r="UO234" s="86"/>
      <c r="UP234" s="86"/>
      <c r="UQ234" s="86"/>
      <c r="UR234" s="86"/>
      <c r="US234" s="86"/>
      <c r="UT234" s="86"/>
      <c r="UU234" s="86"/>
      <c r="UV234" s="86"/>
      <c r="UW234" s="86"/>
      <c r="UX234" s="86"/>
      <c r="UY234" s="86"/>
      <c r="UZ234" s="86"/>
      <c r="VA234" s="86"/>
      <c r="VB234" s="86"/>
      <c r="VC234" s="86"/>
      <c r="VD234" s="86"/>
      <c r="VE234" s="86"/>
      <c r="VF234" s="86"/>
      <c r="VG234" s="86"/>
      <c r="VH234" s="86"/>
      <c r="VI234" s="86"/>
      <c r="VJ234" s="86"/>
      <c r="VK234" s="86"/>
      <c r="VL234" s="86"/>
      <c r="VM234" s="86"/>
      <c r="VN234" s="86"/>
      <c r="VO234" s="86"/>
      <c r="VP234" s="86"/>
      <c r="VQ234" s="86"/>
      <c r="VR234" s="86"/>
      <c r="VS234" s="86"/>
      <c r="VT234" s="86"/>
      <c r="VU234" s="86"/>
      <c r="VV234" s="86"/>
      <c r="VW234" s="86"/>
      <c r="VX234" s="86"/>
      <c r="VY234" s="86"/>
      <c r="VZ234" s="86"/>
      <c r="WA234" s="86"/>
      <c r="WB234" s="86"/>
      <c r="WC234" s="86"/>
      <c r="WD234" s="86"/>
      <c r="WE234" s="86"/>
      <c r="WF234" s="86"/>
      <c r="WG234" s="8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row>
    <row r="235" spans="2:909" x14ac:dyDescent="0.25">
      <c r="B235" s="110"/>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c r="HY235" s="59"/>
      <c r="HZ235" s="59"/>
      <c r="IA235" s="59"/>
      <c r="IB235" s="59"/>
      <c r="IC235" s="59"/>
      <c r="ID235" s="59"/>
      <c r="IE235" s="59"/>
      <c r="IF235" s="59"/>
      <c r="IG235" s="59"/>
      <c r="IH235" s="59"/>
      <c r="II235" s="59"/>
      <c r="IJ235" s="59"/>
      <c r="IK235" s="59"/>
      <c r="IL235" s="59"/>
      <c r="IM235" s="59"/>
      <c r="IN235" s="59"/>
      <c r="IO235" s="59"/>
      <c r="IP235" s="59"/>
      <c r="IQ235" s="59"/>
      <c r="IR235" s="59"/>
      <c r="IS235" s="59"/>
      <c r="IT235" s="59"/>
      <c r="IU235" s="59"/>
      <c r="IV235" s="59"/>
      <c r="IW235" s="59"/>
      <c r="IX235" s="59"/>
      <c r="IY235" s="59"/>
      <c r="IZ235" s="59"/>
      <c r="JA235" s="59"/>
      <c r="JB235" s="59"/>
      <c r="JC235" s="59"/>
      <c r="JD235" s="59"/>
      <c r="JE235" s="59"/>
      <c r="JF235" s="59"/>
      <c r="JG235" s="59"/>
      <c r="JH235" s="59"/>
      <c r="JI235" s="59"/>
      <c r="JJ235" s="59"/>
      <c r="JK235" s="59"/>
      <c r="JL235" s="59"/>
      <c r="JM235" s="59"/>
      <c r="JN235" s="59"/>
      <c r="JO235" s="59"/>
      <c r="JP235" s="59"/>
      <c r="JQ235" s="59"/>
      <c r="JR235" s="59"/>
      <c r="JS235" s="59"/>
      <c r="JT235" s="59"/>
      <c r="JU235" s="59"/>
      <c r="JV235" s="59"/>
      <c r="JW235" s="59"/>
      <c r="JX235" s="59"/>
      <c r="JY235" s="59"/>
      <c r="JZ235" s="59"/>
      <c r="KA235" s="59"/>
      <c r="KB235" s="59"/>
      <c r="KC235" s="59"/>
      <c r="KD235" s="59"/>
      <c r="KE235" s="59"/>
      <c r="KF235" s="59"/>
      <c r="KG235" s="59"/>
      <c r="KH235" s="59"/>
      <c r="KI235" s="59"/>
      <c r="KJ235" s="59"/>
      <c r="KK235" s="59"/>
      <c r="KL235" s="59"/>
      <c r="KM235" s="59"/>
      <c r="KN235" s="59"/>
      <c r="KO235" s="59"/>
      <c r="KP235" s="59"/>
      <c r="KQ235" s="59"/>
      <c r="KR235" s="59"/>
      <c r="KS235" s="59"/>
      <c r="KT235" s="59"/>
      <c r="KU235" s="59"/>
      <c r="KV235" s="59"/>
      <c r="KW235" s="59"/>
      <c r="KX235" s="59"/>
      <c r="KY235" s="59"/>
      <c r="KZ235" s="59"/>
      <c r="LA235" s="59"/>
      <c r="LB235" s="59"/>
      <c r="LC235" s="59"/>
      <c r="LD235" s="59"/>
      <c r="LE235" s="59"/>
      <c r="LF235" s="59"/>
      <c r="LG235" s="59"/>
      <c r="LH235" s="59"/>
      <c r="LI235" s="59"/>
      <c r="LJ235" s="59"/>
      <c r="LK235" s="59"/>
      <c r="LL235" s="59"/>
      <c r="LM235" s="59"/>
      <c r="LN235" s="59"/>
      <c r="LO235" s="59"/>
      <c r="LP235" s="59"/>
      <c r="LQ235" s="59"/>
      <c r="LR235" s="59"/>
      <c r="LS235" s="59"/>
      <c r="LT235" s="59"/>
      <c r="LU235" s="59"/>
      <c r="LV235" s="59"/>
      <c r="LW235" s="59"/>
      <c r="LX235" s="59"/>
      <c r="LY235" s="59"/>
      <c r="LZ235" s="59"/>
      <c r="MA235" s="59"/>
      <c r="MB235" s="59"/>
      <c r="MC235" s="59"/>
      <c r="MD235" s="59"/>
      <c r="ME235" s="59"/>
      <c r="MF235" s="59"/>
      <c r="MG235" s="59"/>
      <c r="MH235" s="59"/>
      <c r="MI235" s="59"/>
      <c r="MJ235" s="59"/>
      <c r="MK235" s="59"/>
      <c r="ML235" s="59"/>
      <c r="MM235" s="59"/>
      <c r="MN235" s="59"/>
      <c r="MO235" s="59"/>
      <c r="MP235" s="59"/>
      <c r="MQ235" s="59"/>
      <c r="MR235" s="59"/>
      <c r="MS235" s="59"/>
      <c r="MT235" s="59"/>
      <c r="MU235" s="59"/>
      <c r="MV235" s="59"/>
      <c r="MW235" s="59"/>
      <c r="MX235" s="59"/>
      <c r="MY235" s="59"/>
      <c r="MZ235" s="59"/>
      <c r="NA235" s="59"/>
      <c r="NB235" s="59"/>
      <c r="NC235" s="59"/>
      <c r="ND235" s="59"/>
      <c r="NE235" s="59"/>
      <c r="NF235" s="59"/>
      <c r="NG235" s="59"/>
      <c r="NH235" s="59"/>
      <c r="NI235" s="59"/>
      <c r="NJ235" s="59"/>
      <c r="NK235" s="59"/>
      <c r="NL235" s="59"/>
      <c r="NM235" s="59"/>
      <c r="NN235" s="59"/>
      <c r="NO235" s="59"/>
      <c r="NP235" s="59"/>
      <c r="NQ235" s="59"/>
      <c r="NR235" s="59"/>
      <c r="NS235" s="59"/>
      <c r="NT235" s="59"/>
      <c r="NU235" s="59"/>
      <c r="NV235" s="59"/>
      <c r="NW235" s="59"/>
      <c r="NX235" s="59"/>
      <c r="NY235" s="59"/>
      <c r="NZ235" s="59"/>
      <c r="OA235" s="59"/>
      <c r="OB235" s="59"/>
      <c r="OC235" s="59"/>
      <c r="OD235" s="59"/>
      <c r="OE235" s="59"/>
      <c r="OF235" s="59"/>
      <c r="OG235" s="59"/>
      <c r="OH235" s="59"/>
      <c r="OI235" s="59"/>
      <c r="OJ235" s="59"/>
      <c r="OK235" s="59"/>
      <c r="OL235" s="59"/>
      <c r="OM235" s="59"/>
      <c r="ON235" s="59"/>
      <c r="OO235" s="59"/>
      <c r="OP235" s="59"/>
      <c r="OQ235" s="59"/>
      <c r="OR235" s="59"/>
      <c r="OS235" s="59"/>
      <c r="OT235" s="59"/>
      <c r="OU235" s="59"/>
      <c r="OV235" s="59"/>
      <c r="OW235" s="59"/>
      <c r="OX235" s="59"/>
      <c r="OY235" s="59"/>
      <c r="OZ235" s="59"/>
      <c r="PA235" s="59"/>
      <c r="PB235" s="59"/>
      <c r="PC235" s="59"/>
      <c r="PD235" s="59"/>
      <c r="PE235" s="59"/>
      <c r="PF235" s="59"/>
      <c r="PG235" s="59"/>
      <c r="PH235" s="59"/>
      <c r="PI235" s="59"/>
      <c r="PJ235" s="59"/>
      <c r="PK235" s="59"/>
      <c r="PL235" s="59"/>
      <c r="PM235" s="59"/>
      <c r="PN235" s="59"/>
      <c r="PO235" s="59"/>
      <c r="PP235" s="59"/>
      <c r="PQ235" s="59"/>
      <c r="PR235" s="59"/>
      <c r="PS235" s="59"/>
      <c r="PT235" s="59"/>
      <c r="PU235" s="59"/>
      <c r="PV235" s="59"/>
      <c r="PW235" s="59"/>
      <c r="PX235" s="59"/>
      <c r="PY235" s="59"/>
      <c r="PZ235" s="59"/>
      <c r="QA235" s="59"/>
      <c r="QB235" s="59"/>
      <c r="QC235" s="59"/>
      <c r="QD235" s="59"/>
      <c r="QE235" s="59"/>
      <c r="QF235" s="59"/>
      <c r="QG235" s="59"/>
      <c r="QH235" s="59"/>
      <c r="QI235" s="59"/>
      <c r="QJ235" s="59"/>
      <c r="QK235" s="59"/>
      <c r="QL235" s="59"/>
      <c r="QM235" s="59"/>
      <c r="QN235" s="59"/>
      <c r="QO235" s="59"/>
      <c r="QP235" s="59"/>
      <c r="QQ235" s="59"/>
      <c r="QR235" s="59"/>
      <c r="QS235" s="59"/>
      <c r="QT235" s="59"/>
      <c r="QU235" s="59"/>
      <c r="QV235" s="59"/>
      <c r="QW235" s="59"/>
      <c r="QX235" s="59"/>
      <c r="QY235" s="59"/>
      <c r="QZ235" s="59"/>
      <c r="RA235" s="59"/>
      <c r="RB235" s="107"/>
      <c r="RC235" s="107"/>
      <c r="RD235" s="59"/>
      <c r="RE235" s="59"/>
      <c r="RF235" s="59"/>
      <c r="RG235" s="59"/>
      <c r="RH235" s="59"/>
      <c r="RI235" s="59"/>
      <c r="RJ235" s="59"/>
      <c r="RK235" s="59"/>
      <c r="RL235" s="59"/>
      <c r="RM235" s="59"/>
      <c r="RN235" s="59"/>
      <c r="RO235" s="59"/>
      <c r="RP235" s="59"/>
      <c r="RQ235" s="59"/>
      <c r="RR235" s="59"/>
      <c r="RS235" s="59"/>
      <c r="RT235" s="59"/>
      <c r="RU235" s="59"/>
      <c r="RV235" s="59"/>
      <c r="RW235" s="59"/>
      <c r="RX235" s="59"/>
      <c r="RY235" s="59"/>
      <c r="RZ235" s="59"/>
      <c r="SA235" s="59"/>
      <c r="SB235" s="59"/>
      <c r="SC235" s="59"/>
      <c r="SD235" s="59"/>
      <c r="SE235" s="59"/>
      <c r="SF235" s="59"/>
      <c r="SG235" s="59"/>
      <c r="SH235" s="59"/>
      <c r="SI235" s="59"/>
      <c r="SJ235" s="59"/>
      <c r="SK235" s="59"/>
      <c r="SL235" s="59"/>
      <c r="SM235" s="59"/>
      <c r="SN235" s="59"/>
      <c r="SO235" s="59"/>
      <c r="SP235" s="59"/>
      <c r="SQ235" s="59"/>
      <c r="SR235" s="59"/>
      <c r="SS235" s="59"/>
      <c r="ST235" s="59"/>
      <c r="SU235" s="59"/>
      <c r="SV235" s="59"/>
      <c r="SW235" s="59"/>
      <c r="SX235" s="59"/>
      <c r="SY235" s="59"/>
      <c r="SZ235" s="59"/>
      <c r="TA235" s="59"/>
      <c r="TB235" s="59"/>
      <c r="TC235" s="59"/>
      <c r="TD235" s="59"/>
      <c r="TE235" s="59"/>
      <c r="TF235" s="59"/>
      <c r="TG235" s="59"/>
      <c r="TH235" s="59"/>
      <c r="TI235" s="59"/>
      <c r="TJ235" s="59"/>
      <c r="TK235" s="59"/>
      <c r="TL235" s="59"/>
      <c r="TM235" s="59"/>
      <c r="TN235" s="59"/>
      <c r="TO235" s="59"/>
      <c r="TP235" s="59"/>
      <c r="TQ235" s="59"/>
      <c r="TR235" s="59"/>
      <c r="TS235" s="59"/>
      <c r="TT235" s="59"/>
      <c r="TU235" s="59"/>
      <c r="TV235" s="59"/>
      <c r="TW235" s="59"/>
      <c r="TX235" s="59"/>
      <c r="TY235" s="59"/>
      <c r="TZ235" s="59"/>
      <c r="UA235" s="59"/>
      <c r="UB235" s="59"/>
      <c r="UC235" s="59"/>
      <c r="UD235" s="59"/>
      <c r="UE235" s="59"/>
      <c r="UF235" s="59"/>
      <c r="UG235" s="59"/>
      <c r="UH235" s="59"/>
      <c r="UI235" s="59"/>
      <c r="UJ235" s="59"/>
      <c r="UK235" s="59"/>
      <c r="UL235" s="59"/>
      <c r="UM235" s="86"/>
      <c r="UN235" s="86"/>
      <c r="UO235" s="86"/>
      <c r="UP235" s="86"/>
      <c r="UQ235" s="86"/>
      <c r="UR235" s="86"/>
      <c r="US235" s="86"/>
      <c r="UT235" s="86"/>
      <c r="UU235" s="86"/>
      <c r="UV235" s="86"/>
      <c r="UW235" s="86"/>
      <c r="UX235" s="86"/>
      <c r="UY235" s="86"/>
      <c r="UZ235" s="86"/>
      <c r="VA235" s="86"/>
      <c r="VB235" s="86"/>
      <c r="VC235" s="86"/>
      <c r="VD235" s="86"/>
      <c r="VE235" s="86"/>
      <c r="VF235" s="86"/>
      <c r="VG235" s="86"/>
      <c r="VH235" s="86"/>
      <c r="VI235" s="86"/>
      <c r="VJ235" s="86"/>
      <c r="VK235" s="86"/>
      <c r="VL235" s="86"/>
      <c r="VM235" s="86"/>
      <c r="VN235" s="86"/>
      <c r="VO235" s="86"/>
      <c r="VP235" s="86"/>
      <c r="VQ235" s="86"/>
      <c r="VR235" s="86"/>
      <c r="VS235" s="86"/>
      <c r="VT235" s="86"/>
      <c r="VU235" s="86"/>
      <c r="VV235" s="86"/>
      <c r="VW235" s="86"/>
      <c r="VX235" s="86"/>
      <c r="VY235" s="86"/>
      <c r="VZ235" s="86"/>
      <c r="WA235" s="86"/>
      <c r="WB235" s="86"/>
      <c r="WC235" s="86"/>
      <c r="WD235" s="86"/>
      <c r="WE235" s="86"/>
      <c r="WF235" s="86"/>
      <c r="WG235" s="8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row>
    <row r="236" spans="2:909" x14ac:dyDescent="0.25">
      <c r="B236" s="110"/>
      <c r="C236" s="59"/>
      <c r="D236" s="59"/>
      <c r="E236" s="59"/>
      <c r="F236" s="59"/>
      <c r="G236" s="59"/>
      <c r="H236" s="59"/>
      <c r="I236" s="59"/>
      <c r="J236" s="59"/>
      <c r="K236" s="59"/>
      <c r="L236" s="59"/>
      <c r="M236" s="59"/>
      <c r="N236" s="59"/>
      <c r="O236" s="59"/>
      <c r="P236" s="59"/>
      <c r="Q236" s="59"/>
      <c r="R236" s="59"/>
      <c r="S236" s="59"/>
      <c r="T236" s="59"/>
      <c r="U236" s="59"/>
      <c r="V236" s="59"/>
      <c r="W236" s="59"/>
      <c r="X236" s="59"/>
      <c r="Y236" s="58"/>
      <c r="Z236" s="58"/>
      <c r="AA236" s="58"/>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c r="HY236" s="59"/>
      <c r="HZ236" s="59"/>
      <c r="IA236" s="59"/>
      <c r="IB236" s="59"/>
      <c r="IC236" s="59"/>
      <c r="ID236" s="59"/>
      <c r="IE236" s="59"/>
      <c r="IF236" s="59"/>
      <c r="IG236" s="59"/>
      <c r="IH236" s="59"/>
      <c r="II236" s="59"/>
      <c r="IJ236" s="59"/>
      <c r="IK236" s="59"/>
      <c r="IL236" s="59"/>
      <c r="IM236" s="59"/>
      <c r="IN236" s="59"/>
      <c r="IO236" s="59"/>
      <c r="IP236" s="59"/>
      <c r="IQ236" s="59"/>
      <c r="IR236" s="59"/>
      <c r="IS236" s="59"/>
      <c r="IT236" s="59"/>
      <c r="IU236" s="59"/>
      <c r="IV236" s="59"/>
      <c r="IW236" s="59"/>
      <c r="IX236" s="59"/>
      <c r="IY236" s="59"/>
      <c r="IZ236" s="59"/>
      <c r="JA236" s="59"/>
      <c r="JB236" s="59"/>
      <c r="JC236" s="59"/>
      <c r="JD236" s="59"/>
      <c r="JE236" s="59"/>
      <c r="JF236" s="59"/>
      <c r="JG236" s="59"/>
      <c r="JH236" s="59"/>
      <c r="JI236" s="59"/>
      <c r="JJ236" s="59"/>
      <c r="JK236" s="59"/>
      <c r="JL236" s="59"/>
      <c r="JM236" s="59"/>
      <c r="JN236" s="59"/>
      <c r="JO236" s="59"/>
      <c r="JP236" s="59"/>
      <c r="JQ236" s="59"/>
      <c r="JR236" s="59"/>
      <c r="JS236" s="59"/>
      <c r="JT236" s="59"/>
      <c r="JU236" s="59"/>
      <c r="JV236" s="59"/>
      <c r="JW236" s="59"/>
      <c r="JX236" s="59"/>
      <c r="JY236" s="59"/>
      <c r="JZ236" s="59"/>
      <c r="KA236" s="59"/>
      <c r="KB236" s="59"/>
      <c r="KC236" s="59"/>
      <c r="KD236" s="59"/>
      <c r="KE236" s="59"/>
      <c r="KF236" s="59"/>
      <c r="KG236" s="59"/>
      <c r="KH236" s="59"/>
      <c r="KI236" s="59"/>
      <c r="KJ236" s="59"/>
      <c r="KK236" s="59"/>
      <c r="KL236" s="59"/>
      <c r="KM236" s="59"/>
      <c r="KN236" s="59"/>
      <c r="KO236" s="59"/>
      <c r="KP236" s="59"/>
      <c r="KQ236" s="59"/>
      <c r="KR236" s="59"/>
      <c r="KS236" s="59"/>
      <c r="KT236" s="59"/>
      <c r="KU236" s="59"/>
      <c r="KV236" s="59"/>
      <c r="KW236" s="59"/>
      <c r="KX236" s="59"/>
      <c r="KY236" s="59"/>
      <c r="KZ236" s="59"/>
      <c r="LA236" s="59"/>
      <c r="LB236" s="59"/>
      <c r="LC236" s="59"/>
      <c r="LD236" s="59"/>
      <c r="LE236" s="59"/>
      <c r="LF236" s="59"/>
      <c r="LG236" s="59"/>
      <c r="LH236" s="59"/>
      <c r="LI236" s="59"/>
      <c r="LJ236" s="59"/>
      <c r="LK236" s="59"/>
      <c r="LL236" s="59"/>
      <c r="LM236" s="59"/>
      <c r="LN236" s="59"/>
      <c r="LO236" s="59"/>
      <c r="LP236" s="59"/>
      <c r="LQ236" s="59"/>
      <c r="LR236" s="59"/>
      <c r="LS236" s="59"/>
      <c r="LT236" s="59"/>
      <c r="LU236" s="59"/>
      <c r="LV236" s="59"/>
      <c r="LW236" s="59"/>
      <c r="LX236" s="59"/>
      <c r="LY236" s="59"/>
      <c r="LZ236" s="59"/>
      <c r="MA236" s="59"/>
      <c r="MB236" s="59"/>
      <c r="MC236" s="59"/>
      <c r="MD236" s="59"/>
      <c r="ME236" s="59"/>
      <c r="MF236" s="59"/>
      <c r="MG236" s="59"/>
      <c r="MH236" s="59"/>
      <c r="MI236" s="59"/>
      <c r="MJ236" s="59"/>
      <c r="MK236" s="59"/>
      <c r="ML236" s="59"/>
      <c r="MM236" s="59"/>
      <c r="MN236" s="59"/>
      <c r="MO236" s="59"/>
      <c r="MP236" s="59"/>
      <c r="MQ236" s="59"/>
      <c r="MR236" s="59"/>
      <c r="MS236" s="59"/>
      <c r="MT236" s="59"/>
      <c r="MU236" s="59"/>
      <c r="MV236" s="59"/>
      <c r="MW236" s="59"/>
      <c r="MX236" s="59"/>
      <c r="MY236" s="59"/>
      <c r="MZ236" s="59"/>
      <c r="NA236" s="59"/>
      <c r="NB236" s="59"/>
      <c r="NC236" s="59"/>
      <c r="ND236" s="59"/>
      <c r="NE236" s="59"/>
      <c r="NF236" s="59"/>
      <c r="NG236" s="59"/>
      <c r="NH236" s="59"/>
      <c r="NI236" s="59"/>
      <c r="NJ236" s="59"/>
      <c r="NK236" s="59"/>
      <c r="NL236" s="59"/>
      <c r="NM236" s="59"/>
      <c r="NN236" s="59"/>
      <c r="NO236" s="59"/>
      <c r="NP236" s="59"/>
      <c r="NQ236" s="59"/>
      <c r="NR236" s="59"/>
      <c r="NS236" s="59"/>
      <c r="NT236" s="59"/>
      <c r="NU236" s="59"/>
      <c r="NV236" s="59"/>
      <c r="NW236" s="59"/>
      <c r="NX236" s="59"/>
      <c r="NY236" s="59"/>
      <c r="NZ236" s="59"/>
      <c r="OA236" s="59"/>
      <c r="OB236" s="59"/>
      <c r="OC236" s="59"/>
      <c r="OD236" s="59"/>
      <c r="OE236" s="59"/>
      <c r="OF236" s="59"/>
      <c r="OG236" s="59"/>
      <c r="OH236" s="59"/>
      <c r="OI236" s="59"/>
      <c r="OJ236" s="59"/>
      <c r="OK236" s="59"/>
      <c r="OL236" s="59"/>
      <c r="OM236" s="59"/>
      <c r="ON236" s="59"/>
      <c r="OO236" s="59"/>
      <c r="OP236" s="59"/>
      <c r="OQ236" s="59"/>
      <c r="OR236" s="59"/>
      <c r="OS236" s="59"/>
      <c r="OT236" s="59"/>
      <c r="OU236" s="59"/>
      <c r="OV236" s="59"/>
      <c r="OW236" s="59"/>
      <c r="OX236" s="59"/>
      <c r="OY236" s="59"/>
      <c r="OZ236" s="59"/>
      <c r="PA236" s="59"/>
      <c r="PB236" s="59"/>
      <c r="PC236" s="59"/>
      <c r="PD236" s="59"/>
      <c r="PE236" s="59"/>
      <c r="PF236" s="59"/>
      <c r="PG236" s="59"/>
      <c r="PH236" s="59"/>
      <c r="PI236" s="59"/>
      <c r="PJ236" s="59"/>
      <c r="PK236" s="59"/>
      <c r="PL236" s="59"/>
      <c r="PM236" s="59"/>
      <c r="PN236" s="59"/>
      <c r="PO236" s="59"/>
      <c r="PP236" s="59"/>
      <c r="PQ236" s="59"/>
      <c r="PR236" s="59"/>
      <c r="PS236" s="59"/>
      <c r="PT236" s="59"/>
      <c r="PU236" s="59"/>
      <c r="PV236" s="59"/>
      <c r="PW236" s="59"/>
      <c r="PX236" s="59"/>
      <c r="PY236" s="59"/>
      <c r="PZ236" s="59"/>
      <c r="QA236" s="59"/>
      <c r="QB236" s="59"/>
      <c r="QC236" s="59"/>
      <c r="QD236" s="59"/>
      <c r="QE236" s="59"/>
      <c r="QF236" s="59"/>
      <c r="QG236" s="59"/>
      <c r="QH236" s="59"/>
      <c r="QI236" s="59"/>
      <c r="QJ236" s="59"/>
      <c r="QK236" s="59"/>
      <c r="QL236" s="59"/>
      <c r="QM236" s="59"/>
      <c r="QN236" s="59"/>
      <c r="QO236" s="59"/>
      <c r="QP236" s="59"/>
      <c r="QQ236" s="59"/>
      <c r="QR236" s="59"/>
      <c r="QS236" s="59"/>
      <c r="QT236" s="59"/>
      <c r="QU236" s="59"/>
      <c r="QV236" s="59"/>
      <c r="QW236" s="59"/>
      <c r="QX236" s="59"/>
      <c r="QY236" s="59"/>
      <c r="QZ236" s="59"/>
      <c r="RA236" s="59"/>
      <c r="RB236" s="107"/>
      <c r="RC236" s="107"/>
      <c r="RD236" s="59"/>
      <c r="RE236" s="59"/>
      <c r="RF236" s="59"/>
      <c r="RG236" s="59"/>
      <c r="RH236" s="59"/>
      <c r="RI236" s="59"/>
      <c r="RJ236" s="59"/>
      <c r="RK236" s="59"/>
      <c r="RL236" s="59"/>
      <c r="RM236" s="59"/>
      <c r="RN236" s="59"/>
      <c r="RO236" s="59"/>
      <c r="RP236" s="59"/>
      <c r="RQ236" s="59"/>
      <c r="RR236" s="59"/>
      <c r="RS236" s="59"/>
      <c r="RT236" s="59"/>
      <c r="RU236" s="59"/>
      <c r="RV236" s="59"/>
      <c r="RW236" s="59"/>
      <c r="RX236" s="59"/>
      <c r="RY236" s="59"/>
      <c r="RZ236" s="59"/>
      <c r="SA236" s="59"/>
      <c r="SB236" s="59"/>
      <c r="SC236" s="59"/>
      <c r="SD236" s="59"/>
      <c r="SE236" s="59"/>
      <c r="SF236" s="59"/>
      <c r="SG236" s="59"/>
      <c r="SH236" s="59"/>
      <c r="SI236" s="59"/>
      <c r="SJ236" s="59"/>
      <c r="SK236" s="59"/>
      <c r="SL236" s="59"/>
      <c r="SM236" s="59"/>
      <c r="SN236" s="59"/>
      <c r="SO236" s="59"/>
      <c r="SP236" s="59"/>
      <c r="SQ236" s="59"/>
      <c r="SR236" s="59"/>
      <c r="SS236" s="59"/>
      <c r="ST236" s="59"/>
      <c r="SU236" s="59"/>
      <c r="SV236" s="59"/>
      <c r="SW236" s="59"/>
      <c r="SX236" s="59"/>
      <c r="SY236" s="59"/>
      <c r="SZ236" s="59"/>
      <c r="TA236" s="59"/>
      <c r="TB236" s="59"/>
      <c r="TC236" s="59"/>
      <c r="TD236" s="59"/>
      <c r="TE236" s="59"/>
      <c r="TF236" s="59"/>
      <c r="TG236" s="59"/>
      <c r="TH236" s="59"/>
      <c r="TI236" s="59"/>
      <c r="TJ236" s="59"/>
      <c r="TK236" s="59"/>
      <c r="TL236" s="59"/>
      <c r="TM236" s="59"/>
      <c r="TN236" s="59"/>
      <c r="TO236" s="59"/>
      <c r="TP236" s="59"/>
      <c r="TQ236" s="59"/>
      <c r="TR236" s="59"/>
      <c r="TS236" s="59"/>
      <c r="TT236" s="59"/>
      <c r="TU236" s="59"/>
      <c r="TV236" s="59"/>
      <c r="TW236" s="59"/>
      <c r="TX236" s="59"/>
      <c r="TY236" s="59"/>
      <c r="TZ236" s="59"/>
      <c r="UA236" s="59"/>
      <c r="UB236" s="59"/>
      <c r="UC236" s="59"/>
      <c r="UD236" s="59"/>
      <c r="UE236" s="59"/>
      <c r="UF236" s="59"/>
      <c r="UG236" s="59"/>
      <c r="UH236" s="59"/>
      <c r="UI236" s="59"/>
      <c r="UJ236" s="59"/>
      <c r="UK236" s="59"/>
      <c r="UL236" s="59"/>
      <c r="UM236" s="86"/>
      <c r="UN236" s="86"/>
      <c r="UO236" s="86"/>
      <c r="UP236" s="86"/>
      <c r="UQ236" s="86"/>
      <c r="UR236" s="86"/>
      <c r="US236" s="86"/>
      <c r="UT236" s="86"/>
      <c r="UU236" s="86"/>
      <c r="UV236" s="86"/>
      <c r="UW236" s="86"/>
      <c r="UX236" s="86"/>
      <c r="UY236" s="86"/>
      <c r="UZ236" s="86"/>
      <c r="VA236" s="86"/>
      <c r="VB236" s="86"/>
      <c r="VC236" s="86"/>
      <c r="VD236" s="86"/>
      <c r="VE236" s="86"/>
      <c r="VF236" s="86"/>
      <c r="VG236" s="86"/>
      <c r="VH236" s="86"/>
      <c r="VI236" s="86"/>
      <c r="VJ236" s="86"/>
      <c r="VK236" s="86"/>
      <c r="VL236" s="86"/>
      <c r="VM236" s="86"/>
      <c r="VN236" s="86"/>
      <c r="VO236" s="86"/>
      <c r="VP236" s="86"/>
      <c r="VQ236" s="86"/>
      <c r="VR236" s="86"/>
      <c r="VS236" s="86"/>
      <c r="VT236" s="86"/>
      <c r="VU236" s="86"/>
      <c r="VV236" s="86"/>
      <c r="VW236" s="86"/>
      <c r="VX236" s="86"/>
      <c r="VY236" s="86"/>
      <c r="VZ236" s="86"/>
      <c r="WA236" s="86"/>
      <c r="WB236" s="86"/>
      <c r="WC236" s="86"/>
      <c r="WD236" s="86"/>
      <c r="WE236" s="86"/>
      <c r="WF236" s="86"/>
      <c r="WG236" s="8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row>
    <row r="237" spans="2:909" x14ac:dyDescent="0.25">
      <c r="B237" s="110"/>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c r="HY237" s="59"/>
      <c r="HZ237" s="59"/>
      <c r="IA237" s="59"/>
      <c r="IB237" s="59"/>
      <c r="IC237" s="59"/>
      <c r="ID237" s="59"/>
      <c r="IE237" s="59"/>
      <c r="IF237" s="59"/>
      <c r="IG237" s="59"/>
      <c r="IH237" s="59"/>
      <c r="II237" s="59"/>
      <c r="IJ237" s="59"/>
      <c r="IK237" s="59"/>
      <c r="IL237" s="59"/>
      <c r="IM237" s="59"/>
      <c r="IN237" s="59"/>
      <c r="IO237" s="59"/>
      <c r="IP237" s="59"/>
      <c r="IQ237" s="59"/>
      <c r="IR237" s="59"/>
      <c r="IS237" s="59"/>
      <c r="IT237" s="59"/>
      <c r="IU237" s="59"/>
      <c r="IV237" s="59"/>
      <c r="IW237" s="59"/>
      <c r="IX237" s="59"/>
      <c r="IY237" s="59"/>
      <c r="IZ237" s="59"/>
      <c r="JA237" s="59"/>
      <c r="JB237" s="59"/>
      <c r="JC237" s="59"/>
      <c r="JD237" s="59"/>
      <c r="JE237" s="59"/>
      <c r="JF237" s="59"/>
      <c r="JG237" s="59"/>
      <c r="JH237" s="59"/>
      <c r="JI237" s="59"/>
      <c r="JJ237" s="59"/>
      <c r="JK237" s="59"/>
      <c r="JL237" s="59"/>
      <c r="JM237" s="59"/>
      <c r="JN237" s="59"/>
      <c r="JO237" s="59"/>
      <c r="JP237" s="59"/>
      <c r="JQ237" s="59"/>
      <c r="JR237" s="59"/>
      <c r="JS237" s="59"/>
      <c r="JT237" s="59"/>
      <c r="JU237" s="59"/>
      <c r="JV237" s="59"/>
      <c r="JW237" s="59"/>
      <c r="JX237" s="59"/>
      <c r="JY237" s="59"/>
      <c r="JZ237" s="59"/>
      <c r="KA237" s="59"/>
      <c r="KB237" s="59"/>
      <c r="KC237" s="59"/>
      <c r="KD237" s="59"/>
      <c r="KE237" s="59"/>
      <c r="KF237" s="59"/>
      <c r="KG237" s="59"/>
      <c r="KH237" s="59"/>
      <c r="KI237" s="59"/>
      <c r="KJ237" s="59"/>
      <c r="KK237" s="59"/>
      <c r="KL237" s="59"/>
      <c r="KM237" s="59"/>
      <c r="KN237" s="59"/>
      <c r="KO237" s="59"/>
      <c r="KP237" s="59"/>
      <c r="KQ237" s="59"/>
      <c r="KR237" s="59"/>
      <c r="KS237" s="59"/>
      <c r="KT237" s="59"/>
      <c r="KU237" s="59"/>
      <c r="KV237" s="59"/>
      <c r="KW237" s="59"/>
      <c r="KX237" s="59"/>
      <c r="KY237" s="59"/>
      <c r="KZ237" s="59"/>
      <c r="LA237" s="59"/>
      <c r="LB237" s="59"/>
      <c r="LC237" s="59"/>
      <c r="LD237" s="59"/>
      <c r="LE237" s="59"/>
      <c r="LF237" s="59"/>
      <c r="LG237" s="59"/>
      <c r="LH237" s="59"/>
      <c r="LI237" s="59"/>
      <c r="LJ237" s="59"/>
      <c r="LK237" s="59"/>
      <c r="LL237" s="59"/>
      <c r="LM237" s="59"/>
      <c r="LN237" s="59"/>
      <c r="LO237" s="59"/>
      <c r="LP237" s="59"/>
      <c r="LQ237" s="59"/>
      <c r="LR237" s="59"/>
      <c r="LS237" s="59"/>
      <c r="LT237" s="59"/>
      <c r="LU237" s="59"/>
      <c r="LV237" s="59"/>
      <c r="LW237" s="59"/>
      <c r="LX237" s="59"/>
      <c r="LY237" s="59"/>
      <c r="LZ237" s="59"/>
      <c r="MA237" s="59"/>
      <c r="MB237" s="59"/>
      <c r="MC237" s="59"/>
      <c r="MD237" s="59"/>
      <c r="ME237" s="59"/>
      <c r="MF237" s="59"/>
      <c r="MG237" s="59"/>
      <c r="MH237" s="59"/>
      <c r="MI237" s="59"/>
      <c r="MJ237" s="59"/>
      <c r="MK237" s="59"/>
      <c r="ML237" s="59"/>
      <c r="MM237" s="59"/>
      <c r="MN237" s="59"/>
      <c r="MO237" s="59"/>
      <c r="MP237" s="59"/>
      <c r="MQ237" s="59"/>
      <c r="MR237" s="59"/>
      <c r="MS237" s="59"/>
      <c r="MT237" s="59"/>
      <c r="MU237" s="59"/>
      <c r="MV237" s="59"/>
      <c r="MW237" s="59"/>
      <c r="MX237" s="59"/>
      <c r="MY237" s="59"/>
      <c r="MZ237" s="59"/>
      <c r="NA237" s="59"/>
      <c r="NB237" s="59"/>
      <c r="NC237" s="59"/>
      <c r="ND237" s="59"/>
      <c r="NE237" s="59"/>
      <c r="NF237" s="59"/>
      <c r="NG237" s="59"/>
      <c r="NH237" s="59"/>
      <c r="NI237" s="59"/>
      <c r="NJ237" s="59"/>
      <c r="NK237" s="59"/>
      <c r="NL237" s="59"/>
      <c r="NM237" s="59"/>
      <c r="NN237" s="59"/>
      <c r="NO237" s="59"/>
      <c r="NP237" s="59"/>
      <c r="NQ237" s="59"/>
      <c r="NR237" s="59"/>
      <c r="NS237" s="59"/>
      <c r="NT237" s="59"/>
      <c r="NU237" s="59"/>
      <c r="NV237" s="59"/>
      <c r="NW237" s="59"/>
      <c r="NX237" s="59"/>
      <c r="NY237" s="59"/>
      <c r="NZ237" s="59"/>
      <c r="OA237" s="59"/>
      <c r="OB237" s="59"/>
      <c r="OC237" s="59"/>
      <c r="OD237" s="59"/>
      <c r="OE237" s="59"/>
      <c r="OF237" s="59"/>
      <c r="OG237" s="59"/>
      <c r="OH237" s="59"/>
      <c r="OI237" s="59"/>
      <c r="OJ237" s="59"/>
      <c r="OK237" s="59"/>
      <c r="OL237" s="59"/>
      <c r="OM237" s="59"/>
      <c r="ON237" s="59"/>
      <c r="OO237" s="59"/>
      <c r="OP237" s="59"/>
      <c r="OQ237" s="59"/>
      <c r="OR237" s="59"/>
      <c r="OS237" s="59"/>
      <c r="OT237" s="59"/>
      <c r="OU237" s="59"/>
      <c r="OV237" s="59"/>
      <c r="OW237" s="59"/>
      <c r="OX237" s="59"/>
      <c r="OY237" s="59"/>
      <c r="OZ237" s="59"/>
      <c r="PA237" s="59"/>
      <c r="PB237" s="59"/>
      <c r="PC237" s="59"/>
      <c r="PD237" s="59"/>
      <c r="PE237" s="59"/>
      <c r="PF237" s="59"/>
      <c r="PG237" s="59"/>
      <c r="PH237" s="59"/>
      <c r="PI237" s="59"/>
      <c r="PJ237" s="59"/>
      <c r="PK237" s="59"/>
      <c r="PL237" s="59"/>
      <c r="PM237" s="59"/>
      <c r="PN237" s="59"/>
      <c r="PO237" s="59"/>
      <c r="PP237" s="59"/>
      <c r="PQ237" s="59"/>
      <c r="PR237" s="59"/>
      <c r="PS237" s="59"/>
      <c r="PT237" s="59"/>
      <c r="PU237" s="59"/>
      <c r="PV237" s="59"/>
      <c r="PW237" s="59"/>
      <c r="PX237" s="59"/>
      <c r="PY237" s="59"/>
      <c r="PZ237" s="59"/>
      <c r="QA237" s="59"/>
      <c r="QB237" s="59"/>
      <c r="QC237" s="59"/>
      <c r="QD237" s="59"/>
      <c r="QE237" s="59"/>
      <c r="QF237" s="59"/>
      <c r="QG237" s="59"/>
      <c r="QH237" s="59"/>
      <c r="QI237" s="59"/>
      <c r="QJ237" s="59"/>
      <c r="QK237" s="59"/>
      <c r="QL237" s="59"/>
      <c r="QM237" s="59"/>
      <c r="QN237" s="59"/>
      <c r="QO237" s="59"/>
      <c r="QP237" s="59"/>
      <c r="QQ237" s="59"/>
      <c r="QR237" s="59"/>
      <c r="QS237" s="59"/>
      <c r="QT237" s="59"/>
      <c r="QU237" s="59"/>
      <c r="QV237" s="59"/>
      <c r="QW237" s="59"/>
      <c r="QX237" s="59"/>
      <c r="QY237" s="59"/>
      <c r="QZ237" s="59"/>
      <c r="RA237" s="59"/>
      <c r="RB237" s="107"/>
      <c r="RC237" s="107"/>
      <c r="RD237" s="59"/>
      <c r="RE237" s="59"/>
      <c r="RF237" s="59"/>
      <c r="RG237" s="59"/>
      <c r="RH237" s="59"/>
      <c r="RI237" s="59"/>
      <c r="RJ237" s="59"/>
      <c r="RK237" s="59"/>
      <c r="RL237" s="59"/>
      <c r="RM237" s="59"/>
      <c r="RN237" s="59"/>
      <c r="RO237" s="59"/>
      <c r="RP237" s="59"/>
      <c r="RQ237" s="59"/>
      <c r="RR237" s="59"/>
      <c r="RS237" s="59"/>
      <c r="RT237" s="59"/>
      <c r="RU237" s="59"/>
      <c r="RV237" s="59"/>
      <c r="RW237" s="59"/>
      <c r="RX237" s="59"/>
      <c r="RY237" s="59"/>
      <c r="RZ237" s="59"/>
      <c r="SA237" s="59"/>
      <c r="SB237" s="59"/>
      <c r="SC237" s="59"/>
      <c r="SD237" s="59"/>
      <c r="SE237" s="59"/>
      <c r="SF237" s="59"/>
      <c r="SG237" s="59"/>
      <c r="SH237" s="59"/>
      <c r="SI237" s="59"/>
      <c r="SJ237" s="59"/>
      <c r="SK237" s="59"/>
      <c r="SL237" s="59"/>
      <c r="SM237" s="59"/>
      <c r="SN237" s="59"/>
      <c r="SO237" s="59"/>
      <c r="SP237" s="59"/>
      <c r="SQ237" s="59"/>
      <c r="SR237" s="59"/>
      <c r="SS237" s="59"/>
      <c r="ST237" s="59"/>
      <c r="SU237" s="59"/>
      <c r="SV237" s="59"/>
      <c r="SW237" s="59"/>
      <c r="SX237" s="59"/>
      <c r="SY237" s="59"/>
      <c r="SZ237" s="59"/>
      <c r="TA237" s="59"/>
      <c r="TB237" s="59"/>
      <c r="TC237" s="59"/>
      <c r="TD237" s="59"/>
      <c r="TE237" s="59"/>
      <c r="TF237" s="59"/>
      <c r="TG237" s="59"/>
      <c r="TH237" s="59"/>
      <c r="TI237" s="59"/>
      <c r="TJ237" s="59"/>
      <c r="TK237" s="59"/>
      <c r="TL237" s="59"/>
      <c r="TM237" s="59"/>
      <c r="TN237" s="59"/>
      <c r="TO237" s="59"/>
      <c r="TP237" s="59"/>
      <c r="TQ237" s="59"/>
      <c r="TR237" s="59"/>
      <c r="TS237" s="59"/>
      <c r="TT237" s="59"/>
      <c r="TU237" s="59"/>
      <c r="TV237" s="59"/>
      <c r="TW237" s="59"/>
      <c r="TX237" s="59"/>
      <c r="TY237" s="59"/>
      <c r="TZ237" s="59"/>
      <c r="UA237" s="59"/>
      <c r="UB237" s="59"/>
      <c r="UC237" s="59"/>
      <c r="UD237" s="59"/>
      <c r="UE237" s="59"/>
      <c r="UF237" s="59"/>
      <c r="UG237" s="59"/>
      <c r="UH237" s="59"/>
      <c r="UI237" s="59"/>
      <c r="UJ237" s="59"/>
      <c r="UK237" s="59"/>
      <c r="UL237" s="59"/>
      <c r="UM237" s="86"/>
      <c r="UN237" s="86"/>
      <c r="UO237" s="86"/>
      <c r="UP237" s="86"/>
      <c r="UQ237" s="86"/>
      <c r="UR237" s="86"/>
      <c r="US237" s="86"/>
      <c r="UT237" s="86"/>
      <c r="UU237" s="86"/>
      <c r="UV237" s="86"/>
      <c r="UW237" s="86"/>
      <c r="UX237" s="86"/>
      <c r="UY237" s="86"/>
      <c r="UZ237" s="86"/>
      <c r="VA237" s="86"/>
      <c r="VB237" s="86"/>
      <c r="VC237" s="86"/>
      <c r="VD237" s="86"/>
      <c r="VE237" s="86"/>
      <c r="VF237" s="86"/>
      <c r="VG237" s="86"/>
      <c r="VH237" s="86"/>
      <c r="VI237" s="86"/>
      <c r="VJ237" s="86"/>
      <c r="VK237" s="86"/>
      <c r="VL237" s="86"/>
      <c r="VM237" s="86"/>
      <c r="VN237" s="86"/>
      <c r="VO237" s="86"/>
      <c r="VP237" s="86"/>
      <c r="VQ237" s="86"/>
      <c r="VR237" s="86"/>
      <c r="VS237" s="86"/>
      <c r="VT237" s="86"/>
      <c r="VU237" s="86"/>
      <c r="VV237" s="86"/>
      <c r="VW237" s="86"/>
      <c r="VX237" s="86"/>
      <c r="VY237" s="86"/>
      <c r="VZ237" s="86"/>
      <c r="WA237" s="86"/>
      <c r="WB237" s="86"/>
      <c r="WC237" s="86"/>
      <c r="WD237" s="86"/>
      <c r="WE237" s="86"/>
      <c r="WF237" s="86"/>
      <c r="WG237" s="8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row>
    <row r="238" spans="2:909" x14ac:dyDescent="0.25">
      <c r="B238" s="110"/>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c r="HY238" s="59"/>
      <c r="HZ238" s="59"/>
      <c r="IA238" s="59"/>
      <c r="IB238" s="59"/>
      <c r="IC238" s="59"/>
      <c r="ID238" s="59"/>
      <c r="IE238" s="59"/>
      <c r="IF238" s="59"/>
      <c r="IG238" s="59"/>
      <c r="IH238" s="59"/>
      <c r="II238" s="59"/>
      <c r="IJ238" s="59"/>
      <c r="IK238" s="59"/>
      <c r="IL238" s="59"/>
      <c r="IM238" s="59"/>
      <c r="IN238" s="59"/>
      <c r="IO238" s="59"/>
      <c r="IP238" s="59"/>
      <c r="IQ238" s="59"/>
      <c r="IR238" s="59"/>
      <c r="IS238" s="59"/>
      <c r="IT238" s="59"/>
      <c r="IU238" s="59"/>
      <c r="IV238" s="59"/>
      <c r="IW238" s="59"/>
      <c r="IX238" s="59"/>
      <c r="IY238" s="59"/>
      <c r="IZ238" s="59"/>
      <c r="JA238" s="59"/>
      <c r="JB238" s="59"/>
      <c r="JC238" s="59"/>
      <c r="JD238" s="59"/>
      <c r="JE238" s="59"/>
      <c r="JF238" s="59"/>
      <c r="JG238" s="59"/>
      <c r="JH238" s="59"/>
      <c r="JI238" s="59"/>
      <c r="JJ238" s="59"/>
      <c r="JK238" s="59"/>
      <c r="JL238" s="59"/>
      <c r="JM238" s="59"/>
      <c r="JN238" s="59"/>
      <c r="JO238" s="59"/>
      <c r="JP238" s="59"/>
      <c r="JQ238" s="59"/>
      <c r="JR238" s="59"/>
      <c r="JS238" s="59"/>
      <c r="JT238" s="59"/>
      <c r="JU238" s="59"/>
      <c r="JV238" s="59"/>
      <c r="JW238" s="59"/>
      <c r="JX238" s="59"/>
      <c r="JY238" s="59"/>
      <c r="JZ238" s="59"/>
      <c r="KA238" s="59"/>
      <c r="KB238" s="59"/>
      <c r="KC238" s="59"/>
      <c r="KD238" s="59"/>
      <c r="KE238" s="59"/>
      <c r="KF238" s="59"/>
      <c r="KG238" s="59"/>
      <c r="KH238" s="59"/>
      <c r="KI238" s="59"/>
      <c r="KJ238" s="59"/>
      <c r="KK238" s="59"/>
      <c r="KL238" s="59"/>
      <c r="KM238" s="59"/>
      <c r="KN238" s="59"/>
      <c r="KO238" s="59"/>
      <c r="KP238" s="59"/>
      <c r="KQ238" s="59"/>
      <c r="KR238" s="59"/>
      <c r="KS238" s="59"/>
      <c r="KT238" s="59"/>
      <c r="KU238" s="59"/>
      <c r="KV238" s="59"/>
      <c r="KW238" s="59"/>
      <c r="KX238" s="59"/>
      <c r="KY238" s="59"/>
      <c r="KZ238" s="59"/>
      <c r="LA238" s="59"/>
      <c r="LB238" s="59"/>
      <c r="LC238" s="59"/>
      <c r="LD238" s="59"/>
      <c r="LE238" s="59"/>
      <c r="LF238" s="59"/>
      <c r="LG238" s="59"/>
      <c r="LH238" s="59"/>
      <c r="LI238" s="59"/>
      <c r="LJ238" s="59"/>
      <c r="LK238" s="59"/>
      <c r="LL238" s="59"/>
      <c r="LM238" s="59"/>
      <c r="LN238" s="59"/>
      <c r="LO238" s="59"/>
      <c r="LP238" s="59"/>
      <c r="LQ238" s="59"/>
      <c r="LR238" s="59"/>
      <c r="LS238" s="59"/>
      <c r="LT238" s="59"/>
      <c r="LU238" s="59"/>
      <c r="LV238" s="59"/>
      <c r="LW238" s="59"/>
      <c r="LX238" s="59"/>
      <c r="LY238" s="59"/>
      <c r="LZ238" s="59"/>
      <c r="MA238" s="59"/>
      <c r="MB238" s="59"/>
      <c r="MC238" s="59"/>
      <c r="MD238" s="59"/>
      <c r="ME238" s="59"/>
      <c r="MF238" s="59"/>
      <c r="MG238" s="59"/>
      <c r="MH238" s="59"/>
      <c r="MI238" s="59"/>
      <c r="MJ238" s="59"/>
      <c r="MK238" s="59"/>
      <c r="ML238" s="59"/>
      <c r="MM238" s="59"/>
      <c r="MN238" s="59"/>
      <c r="MO238" s="59"/>
      <c r="MP238" s="59"/>
      <c r="MQ238" s="59"/>
      <c r="MR238" s="59"/>
      <c r="MS238" s="59"/>
      <c r="MT238" s="59"/>
      <c r="MU238" s="59"/>
      <c r="MV238" s="59"/>
      <c r="MW238" s="59"/>
      <c r="MX238" s="59"/>
      <c r="MY238" s="59"/>
      <c r="MZ238" s="59"/>
      <c r="NA238" s="59"/>
      <c r="NB238" s="59"/>
      <c r="NC238" s="59"/>
      <c r="ND238" s="59"/>
      <c r="NE238" s="59"/>
      <c r="NF238" s="59"/>
      <c r="NG238" s="59"/>
      <c r="NH238" s="59"/>
      <c r="NI238" s="59"/>
      <c r="NJ238" s="59"/>
      <c r="NK238" s="59"/>
      <c r="NL238" s="59"/>
      <c r="NM238" s="59"/>
      <c r="NN238" s="59"/>
      <c r="NO238" s="59"/>
      <c r="NP238" s="59"/>
      <c r="NQ238" s="59"/>
      <c r="NR238" s="59"/>
      <c r="NS238" s="59"/>
      <c r="NT238" s="59"/>
      <c r="NU238" s="59"/>
      <c r="NV238" s="59"/>
      <c r="NW238" s="59"/>
      <c r="NX238" s="59"/>
      <c r="NY238" s="59"/>
      <c r="NZ238" s="59"/>
      <c r="OA238" s="59"/>
      <c r="OB238" s="59"/>
      <c r="OC238" s="59"/>
      <c r="OD238" s="59"/>
      <c r="OE238" s="59"/>
      <c r="OF238" s="59"/>
      <c r="OG238" s="59"/>
      <c r="OH238" s="59"/>
      <c r="OI238" s="59"/>
      <c r="OJ238" s="59"/>
      <c r="OK238" s="59"/>
      <c r="OL238" s="59"/>
      <c r="OM238" s="59"/>
      <c r="ON238" s="59"/>
      <c r="OO238" s="59"/>
      <c r="OP238" s="59"/>
      <c r="OQ238" s="59"/>
      <c r="OR238" s="59"/>
      <c r="OS238" s="59"/>
      <c r="OT238" s="59"/>
      <c r="OU238" s="59"/>
      <c r="OV238" s="59"/>
      <c r="OW238" s="59"/>
      <c r="OX238" s="59"/>
      <c r="OY238" s="59"/>
      <c r="OZ238" s="59"/>
      <c r="PA238" s="59"/>
      <c r="PB238" s="59"/>
      <c r="PC238" s="59"/>
      <c r="PD238" s="59"/>
      <c r="PE238" s="59"/>
      <c r="PF238" s="59"/>
      <c r="PG238" s="59"/>
      <c r="PH238" s="59"/>
      <c r="PI238" s="59"/>
      <c r="PJ238" s="59"/>
      <c r="PK238" s="59"/>
      <c r="PL238" s="59"/>
      <c r="PM238" s="59"/>
      <c r="PN238" s="59"/>
      <c r="PO238" s="59"/>
      <c r="PP238" s="59"/>
      <c r="PQ238" s="59"/>
      <c r="PR238" s="59"/>
      <c r="PS238" s="59"/>
      <c r="PT238" s="59"/>
      <c r="PU238" s="59"/>
      <c r="PV238" s="59"/>
      <c r="PW238" s="59"/>
      <c r="PX238" s="59"/>
      <c r="PY238" s="59"/>
      <c r="PZ238" s="59"/>
      <c r="QA238" s="59"/>
      <c r="QB238" s="59"/>
      <c r="QC238" s="59"/>
      <c r="QD238" s="59"/>
      <c r="QE238" s="59"/>
      <c r="QF238" s="59"/>
      <c r="QG238" s="59"/>
      <c r="QH238" s="59"/>
      <c r="QI238" s="59"/>
      <c r="QJ238" s="59"/>
      <c r="QK238" s="59"/>
      <c r="QL238" s="59"/>
      <c r="QM238" s="59"/>
      <c r="QN238" s="59"/>
      <c r="QO238" s="59"/>
      <c r="QP238" s="59"/>
      <c r="QQ238" s="59"/>
      <c r="QR238" s="59"/>
      <c r="QS238" s="59"/>
      <c r="QT238" s="59"/>
      <c r="QU238" s="59"/>
      <c r="QV238" s="59"/>
      <c r="QW238" s="59"/>
      <c r="QX238" s="59"/>
      <c r="QY238" s="59"/>
      <c r="QZ238" s="59"/>
      <c r="RA238" s="59"/>
      <c r="RB238" s="107"/>
      <c r="RC238" s="107"/>
      <c r="RD238" s="59"/>
      <c r="RE238" s="59"/>
      <c r="RF238" s="59"/>
      <c r="RG238" s="59"/>
      <c r="RH238" s="59"/>
      <c r="RI238" s="59"/>
      <c r="RJ238" s="59"/>
      <c r="RK238" s="59"/>
      <c r="RL238" s="59"/>
      <c r="RM238" s="59"/>
      <c r="RN238" s="59"/>
      <c r="RO238" s="59"/>
      <c r="RP238" s="59"/>
      <c r="RQ238" s="59"/>
      <c r="RR238" s="59"/>
      <c r="RS238" s="59"/>
      <c r="RT238" s="59"/>
      <c r="RU238" s="59"/>
      <c r="RV238" s="59"/>
      <c r="RW238" s="59"/>
      <c r="RX238" s="59"/>
      <c r="RY238" s="59"/>
      <c r="RZ238" s="59"/>
      <c r="SA238" s="59"/>
      <c r="SB238" s="59"/>
      <c r="SC238" s="59"/>
      <c r="SD238" s="59"/>
      <c r="SE238" s="59"/>
      <c r="SF238" s="59"/>
      <c r="SG238" s="59"/>
      <c r="SH238" s="59"/>
      <c r="SI238" s="59"/>
      <c r="SJ238" s="59"/>
      <c r="SK238" s="59"/>
      <c r="SL238" s="59"/>
      <c r="SM238" s="59"/>
      <c r="SN238" s="59"/>
      <c r="SO238" s="59"/>
      <c r="SP238" s="59"/>
      <c r="SQ238" s="59"/>
      <c r="SR238" s="59"/>
      <c r="SS238" s="59"/>
      <c r="ST238" s="59"/>
      <c r="SU238" s="59"/>
      <c r="SV238" s="59"/>
      <c r="SW238" s="59"/>
      <c r="SX238" s="59"/>
      <c r="SY238" s="59"/>
      <c r="SZ238" s="59"/>
      <c r="TA238" s="59"/>
      <c r="TB238" s="59"/>
      <c r="TC238" s="59"/>
      <c r="TD238" s="59"/>
      <c r="TE238" s="59"/>
      <c r="TF238" s="59"/>
      <c r="TG238" s="59"/>
      <c r="TH238" s="59"/>
      <c r="TI238" s="59"/>
      <c r="TJ238" s="59"/>
      <c r="TK238" s="59"/>
      <c r="TL238" s="59"/>
      <c r="TM238" s="59"/>
      <c r="TN238" s="59"/>
      <c r="TO238" s="59"/>
      <c r="TP238" s="59"/>
      <c r="TQ238" s="59"/>
      <c r="TR238" s="59"/>
      <c r="TS238" s="59"/>
      <c r="TT238" s="59"/>
      <c r="TU238" s="59"/>
      <c r="TV238" s="59"/>
      <c r="TW238" s="59"/>
      <c r="TX238" s="59"/>
      <c r="TY238" s="59"/>
      <c r="TZ238" s="59"/>
      <c r="UA238" s="59"/>
      <c r="UB238" s="59"/>
      <c r="UC238" s="59"/>
      <c r="UD238" s="59"/>
      <c r="UE238" s="59"/>
      <c r="UF238" s="59"/>
      <c r="UG238" s="59"/>
      <c r="UH238" s="59"/>
      <c r="UI238" s="59"/>
      <c r="UJ238" s="59"/>
      <c r="UK238" s="59"/>
      <c r="UL238" s="59"/>
      <c r="UM238" s="86"/>
      <c r="UN238" s="86"/>
      <c r="UO238" s="86"/>
      <c r="UP238" s="86"/>
      <c r="UQ238" s="86"/>
      <c r="UR238" s="86"/>
      <c r="US238" s="86"/>
      <c r="UT238" s="86"/>
      <c r="UU238" s="86"/>
      <c r="UV238" s="86"/>
      <c r="UW238" s="86"/>
      <c r="UX238" s="86"/>
      <c r="UY238" s="86"/>
      <c r="UZ238" s="86"/>
      <c r="VA238" s="86"/>
      <c r="VB238" s="86"/>
      <c r="VC238" s="86"/>
      <c r="VD238" s="86"/>
      <c r="VE238" s="86"/>
      <c r="VF238" s="86"/>
      <c r="VG238" s="86"/>
      <c r="VH238" s="86"/>
      <c r="VI238" s="86"/>
      <c r="VJ238" s="86"/>
      <c r="VK238" s="86"/>
      <c r="VL238" s="86"/>
      <c r="VM238" s="86"/>
      <c r="VN238" s="86"/>
      <c r="VO238" s="86"/>
      <c r="VP238" s="86"/>
      <c r="VQ238" s="86"/>
      <c r="VR238" s="86"/>
      <c r="VS238" s="86"/>
      <c r="VT238" s="86"/>
      <c r="VU238" s="86"/>
      <c r="VV238" s="86"/>
      <c r="VW238" s="86"/>
      <c r="VX238" s="86"/>
      <c r="VY238" s="86"/>
      <c r="VZ238" s="86"/>
      <c r="WA238" s="86"/>
      <c r="WB238" s="86"/>
      <c r="WC238" s="86"/>
      <c r="WD238" s="86"/>
      <c r="WE238" s="86"/>
      <c r="WF238" s="86"/>
      <c r="WG238" s="8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row>
    <row r="239" spans="2:909" x14ac:dyDescent="0.25">
      <c r="B239" s="110"/>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c r="IU239" s="59"/>
      <c r="IV239" s="59"/>
      <c r="IW239" s="59"/>
      <c r="IX239" s="59"/>
      <c r="IY239" s="59"/>
      <c r="IZ239" s="59"/>
      <c r="JA239" s="59"/>
      <c r="JB239" s="59"/>
      <c r="JC239" s="59"/>
      <c r="JD239" s="59"/>
      <c r="JE239" s="59"/>
      <c r="JF239" s="59"/>
      <c r="JG239" s="59"/>
      <c r="JH239" s="59"/>
      <c r="JI239" s="59"/>
      <c r="JJ239" s="59"/>
      <c r="JK239" s="59"/>
      <c r="JL239" s="59"/>
      <c r="JM239" s="59"/>
      <c r="JN239" s="59"/>
      <c r="JO239" s="59"/>
      <c r="JP239" s="59"/>
      <c r="JQ239" s="59"/>
      <c r="JR239" s="59"/>
      <c r="JS239" s="59"/>
      <c r="JT239" s="59"/>
      <c r="JU239" s="59"/>
      <c r="JV239" s="59"/>
      <c r="JW239" s="59"/>
      <c r="JX239" s="59"/>
      <c r="JY239" s="59"/>
      <c r="JZ239" s="59"/>
      <c r="KA239" s="59"/>
      <c r="KB239" s="59"/>
      <c r="KC239" s="59"/>
      <c r="KD239" s="59"/>
      <c r="KE239" s="59"/>
      <c r="KF239" s="59"/>
      <c r="KG239" s="59"/>
      <c r="KH239" s="59"/>
      <c r="KI239" s="59"/>
      <c r="KJ239" s="59"/>
      <c r="KK239" s="59"/>
      <c r="KL239" s="59"/>
      <c r="KM239" s="59"/>
      <c r="KN239" s="59"/>
      <c r="KO239" s="59"/>
      <c r="KP239" s="59"/>
      <c r="KQ239" s="59"/>
      <c r="KR239" s="59"/>
      <c r="KS239" s="59"/>
      <c r="KT239" s="59"/>
      <c r="KU239" s="59"/>
      <c r="KV239" s="59"/>
      <c r="KW239" s="59"/>
      <c r="KX239" s="59"/>
      <c r="KY239" s="59"/>
      <c r="KZ239" s="59"/>
      <c r="LA239" s="59"/>
      <c r="LB239" s="59"/>
      <c r="LC239" s="59"/>
      <c r="LD239" s="59"/>
      <c r="LE239" s="59"/>
      <c r="LF239" s="59"/>
      <c r="LG239" s="59"/>
      <c r="LH239" s="59"/>
      <c r="LI239" s="59"/>
      <c r="LJ239" s="59"/>
      <c r="LK239" s="59"/>
      <c r="LL239" s="59"/>
      <c r="LM239" s="59"/>
      <c r="LN239" s="59"/>
      <c r="LO239" s="59"/>
      <c r="LP239" s="59"/>
      <c r="LQ239" s="59"/>
      <c r="LR239" s="59"/>
      <c r="LS239" s="59"/>
      <c r="LT239" s="59"/>
      <c r="LU239" s="59"/>
      <c r="LV239" s="59"/>
      <c r="LW239" s="59"/>
      <c r="LX239" s="59"/>
      <c r="LY239" s="59"/>
      <c r="LZ239" s="59"/>
      <c r="MA239" s="59"/>
      <c r="MB239" s="59"/>
      <c r="MC239" s="59"/>
      <c r="MD239" s="59"/>
      <c r="ME239" s="59"/>
      <c r="MF239" s="59"/>
      <c r="MG239" s="59"/>
      <c r="MH239" s="59"/>
      <c r="MI239" s="59"/>
      <c r="MJ239" s="59"/>
      <c r="MK239" s="59"/>
      <c r="ML239" s="59"/>
      <c r="MM239" s="59"/>
      <c r="MN239" s="59"/>
      <c r="MO239" s="59"/>
      <c r="MP239" s="59"/>
      <c r="MQ239" s="59"/>
      <c r="MR239" s="59"/>
      <c r="MS239" s="59"/>
      <c r="MT239" s="59"/>
      <c r="MU239" s="59"/>
      <c r="MV239" s="59"/>
      <c r="MW239" s="59"/>
      <c r="MX239" s="59"/>
      <c r="MY239" s="59"/>
      <c r="MZ239" s="59"/>
      <c r="NA239" s="59"/>
      <c r="NB239" s="59"/>
      <c r="NC239" s="59"/>
      <c r="ND239" s="59"/>
      <c r="NE239" s="59"/>
      <c r="NF239" s="59"/>
      <c r="NG239" s="59"/>
      <c r="NH239" s="59"/>
      <c r="NI239" s="59"/>
      <c r="NJ239" s="59"/>
      <c r="NK239" s="59"/>
      <c r="NL239" s="59"/>
      <c r="NM239" s="59"/>
      <c r="NN239" s="59"/>
      <c r="NO239" s="59"/>
      <c r="NP239" s="59"/>
      <c r="NQ239" s="59"/>
      <c r="NR239" s="59"/>
      <c r="NS239" s="59"/>
      <c r="NT239" s="59"/>
      <c r="NU239" s="59"/>
      <c r="NV239" s="59"/>
      <c r="NW239" s="59"/>
      <c r="NX239" s="59"/>
      <c r="NY239" s="59"/>
      <c r="NZ239" s="59"/>
      <c r="OA239" s="59"/>
      <c r="OB239" s="59"/>
      <c r="OC239" s="59"/>
      <c r="OD239" s="59"/>
      <c r="OE239" s="59"/>
      <c r="OF239" s="59"/>
      <c r="OG239" s="59"/>
      <c r="OH239" s="59"/>
      <c r="OI239" s="59"/>
      <c r="OJ239" s="59"/>
      <c r="OK239" s="59"/>
      <c r="OL239" s="59"/>
      <c r="OM239" s="59"/>
      <c r="ON239" s="59"/>
      <c r="OO239" s="59"/>
      <c r="OP239" s="59"/>
      <c r="OQ239" s="59"/>
      <c r="OR239" s="59"/>
      <c r="OS239" s="59"/>
      <c r="OT239" s="59"/>
      <c r="OU239" s="59"/>
      <c r="OV239" s="59"/>
      <c r="OW239" s="59"/>
      <c r="OX239" s="59"/>
      <c r="OY239" s="59"/>
      <c r="OZ239" s="59"/>
      <c r="PA239" s="59"/>
      <c r="PB239" s="59"/>
      <c r="PC239" s="59"/>
      <c r="PD239" s="59"/>
      <c r="PE239" s="59"/>
      <c r="PF239" s="59"/>
      <c r="PG239" s="59"/>
      <c r="PH239" s="59"/>
      <c r="PI239" s="59"/>
      <c r="PJ239" s="59"/>
      <c r="PK239" s="59"/>
      <c r="PL239" s="59"/>
      <c r="PM239" s="59"/>
      <c r="PN239" s="59"/>
      <c r="PO239" s="59"/>
      <c r="PP239" s="59"/>
      <c r="PQ239" s="59"/>
      <c r="PR239" s="59"/>
      <c r="PS239" s="59"/>
      <c r="PT239" s="59"/>
      <c r="PU239" s="59"/>
      <c r="PV239" s="59"/>
      <c r="PW239" s="59"/>
      <c r="PX239" s="59"/>
      <c r="PY239" s="59"/>
      <c r="PZ239" s="59"/>
      <c r="QA239" s="59"/>
      <c r="QB239" s="59"/>
      <c r="QC239" s="59"/>
      <c r="QD239" s="59"/>
      <c r="QE239" s="59"/>
      <c r="QF239" s="59"/>
      <c r="QG239" s="59"/>
      <c r="QH239" s="59"/>
      <c r="QI239" s="59"/>
      <c r="QJ239" s="59"/>
      <c r="QK239" s="59"/>
      <c r="QL239" s="59"/>
      <c r="QM239" s="59"/>
      <c r="QN239" s="59"/>
      <c r="QO239" s="59"/>
      <c r="QP239" s="59"/>
      <c r="QQ239" s="59"/>
      <c r="QR239" s="59"/>
      <c r="QS239" s="59"/>
      <c r="QT239" s="59"/>
      <c r="QU239" s="59"/>
      <c r="QV239" s="59"/>
      <c r="QW239" s="59"/>
      <c r="QX239" s="59"/>
      <c r="QY239" s="59"/>
      <c r="QZ239" s="59"/>
      <c r="RA239" s="59"/>
      <c r="RB239" s="107"/>
      <c r="RC239" s="107"/>
      <c r="RD239" s="59"/>
      <c r="RE239" s="59"/>
      <c r="RF239" s="59"/>
      <c r="RG239" s="59"/>
      <c r="RH239" s="59"/>
      <c r="RI239" s="59"/>
      <c r="RJ239" s="59"/>
      <c r="RK239" s="59"/>
      <c r="RL239" s="59"/>
      <c r="RM239" s="59"/>
      <c r="RN239" s="59"/>
      <c r="RO239" s="59"/>
      <c r="RP239" s="59"/>
      <c r="RQ239" s="59"/>
      <c r="RR239" s="59"/>
      <c r="RS239" s="59"/>
      <c r="RT239" s="59"/>
      <c r="RU239" s="59"/>
      <c r="RV239" s="59"/>
      <c r="RW239" s="59"/>
      <c r="RX239" s="59"/>
      <c r="RY239" s="59"/>
      <c r="RZ239" s="59"/>
      <c r="SA239" s="59"/>
      <c r="SB239" s="59"/>
      <c r="SC239" s="59"/>
      <c r="SD239" s="59"/>
      <c r="SE239" s="59"/>
      <c r="SF239" s="59"/>
      <c r="SG239" s="59"/>
      <c r="SH239" s="59"/>
      <c r="SI239" s="59"/>
      <c r="SJ239" s="59"/>
      <c r="SK239" s="59"/>
      <c r="SL239" s="59"/>
      <c r="SM239" s="59"/>
      <c r="SN239" s="59"/>
      <c r="SO239" s="59"/>
      <c r="SP239" s="59"/>
      <c r="SQ239" s="59"/>
      <c r="SR239" s="59"/>
      <c r="SS239" s="59"/>
      <c r="ST239" s="59"/>
      <c r="SU239" s="59"/>
      <c r="SV239" s="59"/>
      <c r="SW239" s="59"/>
      <c r="SX239" s="59"/>
      <c r="SY239" s="59"/>
      <c r="SZ239" s="59"/>
      <c r="TA239" s="59"/>
      <c r="TB239" s="59"/>
      <c r="TC239" s="59"/>
      <c r="TD239" s="59"/>
      <c r="TE239" s="59"/>
      <c r="TF239" s="59"/>
      <c r="TG239" s="59"/>
      <c r="TH239" s="59"/>
      <c r="TI239" s="59"/>
      <c r="TJ239" s="59"/>
      <c r="TK239" s="59"/>
      <c r="TL239" s="59"/>
      <c r="TM239" s="59"/>
      <c r="TN239" s="59"/>
      <c r="TO239" s="59"/>
      <c r="TP239" s="59"/>
      <c r="TQ239" s="59"/>
      <c r="TR239" s="59"/>
      <c r="TS239" s="59"/>
      <c r="TT239" s="59"/>
      <c r="TU239" s="59"/>
      <c r="TV239" s="59"/>
      <c r="TW239" s="59"/>
      <c r="TX239" s="59"/>
      <c r="TY239" s="59"/>
      <c r="TZ239" s="59"/>
      <c r="UA239" s="59"/>
      <c r="UB239" s="59"/>
      <c r="UC239" s="59"/>
      <c r="UD239" s="59"/>
      <c r="UE239" s="59"/>
      <c r="UF239" s="59"/>
      <c r="UG239" s="59"/>
      <c r="UH239" s="59"/>
      <c r="UI239" s="59"/>
      <c r="UJ239" s="59"/>
      <c r="UK239" s="59"/>
      <c r="UL239" s="59"/>
      <c r="UM239" s="86"/>
      <c r="UN239" s="86"/>
      <c r="UO239" s="86"/>
      <c r="UP239" s="86"/>
      <c r="UQ239" s="86"/>
      <c r="UR239" s="86"/>
      <c r="US239" s="86"/>
      <c r="UT239" s="86"/>
      <c r="UU239" s="86"/>
      <c r="UV239" s="86"/>
      <c r="UW239" s="86"/>
      <c r="UX239" s="86"/>
      <c r="UY239" s="86"/>
      <c r="UZ239" s="86"/>
      <c r="VA239" s="86"/>
      <c r="VB239" s="86"/>
      <c r="VC239" s="86"/>
      <c r="VD239" s="86"/>
      <c r="VE239" s="86"/>
      <c r="VF239" s="86"/>
      <c r="VG239" s="86"/>
      <c r="VH239" s="86"/>
      <c r="VI239" s="86"/>
      <c r="VJ239" s="86"/>
      <c r="VK239" s="86"/>
      <c r="VL239" s="86"/>
      <c r="VM239" s="86"/>
      <c r="VN239" s="86"/>
      <c r="VO239" s="86"/>
      <c r="VP239" s="86"/>
      <c r="VQ239" s="86"/>
      <c r="VR239" s="86"/>
      <c r="VS239" s="86"/>
      <c r="VT239" s="86"/>
      <c r="VU239" s="86"/>
      <c r="VV239" s="86"/>
      <c r="VW239" s="86"/>
      <c r="VX239" s="86"/>
      <c r="VY239" s="86"/>
      <c r="VZ239" s="86"/>
      <c r="WA239" s="86"/>
      <c r="WB239" s="86"/>
      <c r="WC239" s="86"/>
      <c r="WD239" s="86"/>
      <c r="WE239" s="86"/>
      <c r="WF239" s="86"/>
      <c r="WG239" s="8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row>
    <row r="240" spans="2:909" x14ac:dyDescent="0.25">
      <c r="B240" s="110"/>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c r="HY240" s="59"/>
      <c r="HZ240" s="59"/>
      <c r="IA240" s="59"/>
      <c r="IB240" s="59"/>
      <c r="IC240" s="59"/>
      <c r="ID240" s="59"/>
      <c r="IE240" s="59"/>
      <c r="IF240" s="59"/>
      <c r="IG240" s="59"/>
      <c r="IH240" s="59"/>
      <c r="II240" s="59"/>
      <c r="IJ240" s="59"/>
      <c r="IK240" s="59"/>
      <c r="IL240" s="59"/>
      <c r="IM240" s="59"/>
      <c r="IN240" s="59"/>
      <c r="IO240" s="59"/>
      <c r="IP240" s="59"/>
      <c r="IQ240" s="59"/>
      <c r="IR240" s="59"/>
      <c r="IS240" s="59"/>
      <c r="IT240" s="59"/>
      <c r="IU240" s="59"/>
      <c r="IV240" s="59"/>
      <c r="IW240" s="59"/>
      <c r="IX240" s="59"/>
      <c r="IY240" s="59"/>
      <c r="IZ240" s="59"/>
      <c r="JA240" s="59"/>
      <c r="JB240" s="59"/>
      <c r="JC240" s="59"/>
      <c r="JD240" s="59"/>
      <c r="JE240" s="59"/>
      <c r="JF240" s="59"/>
      <c r="JG240" s="59"/>
      <c r="JH240" s="59"/>
      <c r="JI240" s="59"/>
      <c r="JJ240" s="59"/>
      <c r="JK240" s="59"/>
      <c r="JL240" s="59"/>
      <c r="JM240" s="59"/>
      <c r="JN240" s="59"/>
      <c r="JO240" s="59"/>
      <c r="JP240" s="59"/>
      <c r="JQ240" s="59"/>
      <c r="JR240" s="59"/>
      <c r="JS240" s="59"/>
      <c r="JT240" s="59"/>
      <c r="JU240" s="59"/>
      <c r="JV240" s="59"/>
      <c r="JW240" s="59"/>
      <c r="JX240" s="59"/>
      <c r="JY240" s="59"/>
      <c r="JZ240" s="59"/>
      <c r="KA240" s="59"/>
      <c r="KB240" s="59"/>
      <c r="KC240" s="59"/>
      <c r="KD240" s="59"/>
      <c r="KE240" s="59"/>
      <c r="KF240" s="59"/>
      <c r="KG240" s="59"/>
      <c r="KH240" s="59"/>
      <c r="KI240" s="59"/>
      <c r="KJ240" s="59"/>
      <c r="KK240" s="59"/>
      <c r="KL240" s="59"/>
      <c r="KM240" s="59"/>
      <c r="KN240" s="59"/>
      <c r="KO240" s="59"/>
      <c r="KP240" s="59"/>
      <c r="KQ240" s="59"/>
      <c r="KR240" s="59"/>
      <c r="KS240" s="59"/>
      <c r="KT240" s="59"/>
      <c r="KU240" s="59"/>
      <c r="KV240" s="59"/>
      <c r="KW240" s="59"/>
      <c r="KX240" s="59"/>
      <c r="KY240" s="59"/>
      <c r="KZ240" s="59"/>
      <c r="LA240" s="59"/>
      <c r="LB240" s="59"/>
      <c r="LC240" s="59"/>
      <c r="LD240" s="59"/>
      <c r="LE240" s="59"/>
      <c r="LF240" s="59"/>
      <c r="LG240" s="59"/>
      <c r="LH240" s="59"/>
      <c r="LI240" s="59"/>
      <c r="LJ240" s="59"/>
      <c r="LK240" s="59"/>
      <c r="LL240" s="59"/>
      <c r="LM240" s="59"/>
      <c r="LN240" s="59"/>
      <c r="LO240" s="59"/>
      <c r="LP240" s="59"/>
      <c r="LQ240" s="59"/>
      <c r="LR240" s="59"/>
      <c r="LS240" s="59"/>
      <c r="LT240" s="59"/>
      <c r="LU240" s="59"/>
      <c r="LV240" s="59"/>
      <c r="LW240" s="59"/>
      <c r="LX240" s="59"/>
      <c r="LY240" s="59"/>
      <c r="LZ240" s="59"/>
      <c r="MA240" s="59"/>
      <c r="MB240" s="59"/>
      <c r="MC240" s="59"/>
      <c r="MD240" s="59"/>
      <c r="ME240" s="59"/>
      <c r="MF240" s="59"/>
      <c r="MG240" s="59"/>
      <c r="MH240" s="59"/>
      <c r="MI240" s="59"/>
      <c r="MJ240" s="59"/>
      <c r="MK240" s="59"/>
      <c r="ML240" s="59"/>
      <c r="MM240" s="59"/>
      <c r="MN240" s="59"/>
      <c r="MO240" s="59"/>
      <c r="MP240" s="59"/>
      <c r="MQ240" s="59"/>
      <c r="MR240" s="59"/>
      <c r="MS240" s="59"/>
      <c r="MT240" s="59"/>
      <c r="MU240" s="59"/>
      <c r="MV240" s="59"/>
      <c r="MW240" s="59"/>
      <c r="MX240" s="59"/>
      <c r="MY240" s="59"/>
      <c r="MZ240" s="59"/>
      <c r="NA240" s="59"/>
      <c r="NB240" s="59"/>
      <c r="NC240" s="59"/>
      <c r="ND240" s="59"/>
      <c r="NE240" s="59"/>
      <c r="NF240" s="59"/>
      <c r="NG240" s="59"/>
      <c r="NH240" s="59"/>
      <c r="NI240" s="59"/>
      <c r="NJ240" s="59"/>
      <c r="NK240" s="59"/>
      <c r="NL240" s="59"/>
      <c r="NM240" s="59"/>
      <c r="NN240" s="59"/>
      <c r="NO240" s="59"/>
      <c r="NP240" s="59"/>
      <c r="NQ240" s="59"/>
      <c r="NR240" s="59"/>
      <c r="NS240" s="59"/>
      <c r="NT240" s="59"/>
      <c r="NU240" s="59"/>
      <c r="NV240" s="59"/>
      <c r="NW240" s="59"/>
      <c r="NX240" s="59"/>
      <c r="NY240" s="59"/>
      <c r="NZ240" s="59"/>
      <c r="OA240" s="59"/>
      <c r="OB240" s="59"/>
      <c r="OC240" s="59"/>
      <c r="OD240" s="59"/>
      <c r="OE240" s="59"/>
      <c r="OF240" s="59"/>
      <c r="OG240" s="59"/>
      <c r="OH240" s="59"/>
      <c r="OI240" s="59"/>
      <c r="OJ240" s="59"/>
      <c r="OK240" s="59"/>
      <c r="OL240" s="59"/>
      <c r="OM240" s="59"/>
      <c r="ON240" s="59"/>
      <c r="OO240" s="59"/>
      <c r="OP240" s="59"/>
      <c r="OQ240" s="59"/>
      <c r="OR240" s="59"/>
      <c r="OS240" s="59"/>
      <c r="OT240" s="59"/>
      <c r="OU240" s="59"/>
      <c r="OV240" s="59"/>
      <c r="OW240" s="59"/>
      <c r="OX240" s="59"/>
      <c r="OY240" s="59"/>
      <c r="OZ240" s="59"/>
      <c r="PA240" s="59"/>
      <c r="PB240" s="59"/>
      <c r="PC240" s="59"/>
      <c r="PD240" s="59"/>
      <c r="PE240" s="59"/>
      <c r="PF240" s="59"/>
      <c r="PG240" s="59"/>
      <c r="PH240" s="59"/>
      <c r="PI240" s="59"/>
      <c r="PJ240" s="59"/>
      <c r="PK240" s="59"/>
      <c r="PL240" s="59"/>
      <c r="PM240" s="59"/>
      <c r="PN240" s="59"/>
      <c r="PO240" s="59"/>
      <c r="PP240" s="59"/>
      <c r="PQ240" s="59"/>
      <c r="PR240" s="59"/>
      <c r="PS240" s="59"/>
      <c r="PT240" s="59"/>
      <c r="PU240" s="59"/>
      <c r="PV240" s="59"/>
      <c r="PW240" s="59"/>
      <c r="PX240" s="59"/>
      <c r="PY240" s="59"/>
      <c r="PZ240" s="59"/>
      <c r="QA240" s="59"/>
      <c r="QB240" s="59"/>
      <c r="QC240" s="59"/>
      <c r="QD240" s="59"/>
      <c r="QE240" s="59"/>
      <c r="QF240" s="59"/>
      <c r="QG240" s="59"/>
      <c r="QH240" s="59"/>
      <c r="QI240" s="59"/>
      <c r="QJ240" s="59"/>
      <c r="QK240" s="59"/>
      <c r="QL240" s="59"/>
      <c r="QM240" s="59"/>
      <c r="QN240" s="59"/>
      <c r="QO240" s="59"/>
      <c r="QP240" s="59"/>
      <c r="QQ240" s="59"/>
      <c r="QR240" s="59"/>
      <c r="QS240" s="59"/>
      <c r="QT240" s="59"/>
      <c r="QU240" s="59"/>
      <c r="QV240" s="59"/>
      <c r="QW240" s="59"/>
      <c r="QX240" s="59"/>
      <c r="QY240" s="59"/>
      <c r="QZ240" s="59"/>
      <c r="RA240" s="59"/>
      <c r="RB240" s="107"/>
      <c r="RC240" s="107"/>
      <c r="RD240" s="59"/>
      <c r="RE240" s="59"/>
      <c r="RF240" s="59"/>
      <c r="RG240" s="59"/>
      <c r="RH240" s="59"/>
      <c r="RI240" s="59"/>
      <c r="RJ240" s="59"/>
      <c r="RK240" s="59"/>
      <c r="RL240" s="59"/>
      <c r="RM240" s="59"/>
      <c r="RN240" s="59"/>
      <c r="RO240" s="59"/>
      <c r="RP240" s="59"/>
      <c r="RQ240" s="59"/>
      <c r="RR240" s="59"/>
      <c r="RS240" s="59"/>
      <c r="RT240" s="59"/>
      <c r="RU240" s="59"/>
      <c r="RV240" s="59"/>
      <c r="RW240" s="59"/>
      <c r="RX240" s="59"/>
      <c r="RY240" s="59"/>
      <c r="RZ240" s="59"/>
      <c r="SA240" s="59"/>
      <c r="SB240" s="59"/>
      <c r="SC240" s="59"/>
      <c r="SD240" s="59"/>
      <c r="SE240" s="59"/>
      <c r="SF240" s="59"/>
      <c r="SG240" s="59"/>
      <c r="SH240" s="59"/>
      <c r="SI240" s="59"/>
      <c r="SJ240" s="59"/>
      <c r="SK240" s="59"/>
      <c r="SL240" s="59"/>
      <c r="SM240" s="59"/>
      <c r="SN240" s="59"/>
      <c r="SO240" s="59"/>
      <c r="SP240" s="59"/>
      <c r="SQ240" s="59"/>
      <c r="SR240" s="59"/>
      <c r="SS240" s="59"/>
      <c r="ST240" s="59"/>
      <c r="SU240" s="59"/>
      <c r="SV240" s="59"/>
      <c r="SW240" s="59"/>
      <c r="SX240" s="59"/>
      <c r="SY240" s="59"/>
      <c r="SZ240" s="59"/>
      <c r="TA240" s="59"/>
      <c r="TB240" s="59"/>
      <c r="TC240" s="59"/>
      <c r="TD240" s="59"/>
      <c r="TE240" s="59"/>
      <c r="TF240" s="59"/>
      <c r="TG240" s="59"/>
      <c r="TH240" s="59"/>
      <c r="TI240" s="59"/>
      <c r="TJ240" s="59"/>
      <c r="TK240" s="59"/>
      <c r="TL240" s="59"/>
      <c r="TM240" s="59"/>
      <c r="TN240" s="59"/>
      <c r="TO240" s="59"/>
      <c r="TP240" s="59"/>
      <c r="TQ240" s="59"/>
      <c r="TR240" s="59"/>
      <c r="TS240" s="59"/>
      <c r="TT240" s="59"/>
      <c r="TU240" s="59"/>
      <c r="TV240" s="59"/>
      <c r="TW240" s="59"/>
      <c r="TX240" s="59"/>
      <c r="TY240" s="59"/>
      <c r="TZ240" s="59"/>
      <c r="UA240" s="59"/>
      <c r="UB240" s="59"/>
      <c r="UC240" s="59"/>
      <c r="UD240" s="59"/>
      <c r="UE240" s="59"/>
      <c r="UF240" s="59"/>
      <c r="UG240" s="59"/>
      <c r="UH240" s="59"/>
      <c r="UI240" s="59"/>
      <c r="UJ240" s="59"/>
      <c r="UK240" s="59"/>
      <c r="UL240" s="59"/>
      <c r="UM240" s="86"/>
      <c r="UN240" s="86"/>
      <c r="UO240" s="86"/>
      <c r="UP240" s="86"/>
      <c r="UQ240" s="86"/>
      <c r="UR240" s="86"/>
      <c r="US240" s="86"/>
      <c r="UT240" s="86"/>
      <c r="UU240" s="86"/>
      <c r="UV240" s="86"/>
      <c r="UW240" s="86"/>
      <c r="UX240" s="86"/>
      <c r="UY240" s="86"/>
      <c r="UZ240" s="86"/>
      <c r="VA240" s="86"/>
      <c r="VB240" s="86"/>
      <c r="VC240" s="86"/>
      <c r="VD240" s="86"/>
      <c r="VE240" s="86"/>
      <c r="VF240" s="86"/>
      <c r="VG240" s="86"/>
      <c r="VH240" s="86"/>
      <c r="VI240" s="86"/>
      <c r="VJ240" s="86"/>
      <c r="VK240" s="86"/>
      <c r="VL240" s="86"/>
      <c r="VM240" s="86"/>
      <c r="VN240" s="86"/>
      <c r="VO240" s="86"/>
      <c r="VP240" s="86"/>
      <c r="VQ240" s="86"/>
      <c r="VR240" s="86"/>
      <c r="VS240" s="86"/>
      <c r="VT240" s="86"/>
      <c r="VU240" s="86"/>
      <c r="VV240" s="86"/>
      <c r="VW240" s="86"/>
      <c r="VX240" s="86"/>
      <c r="VY240" s="86"/>
      <c r="VZ240" s="86"/>
      <c r="WA240" s="86"/>
      <c r="WB240" s="86"/>
      <c r="WC240" s="86"/>
      <c r="WD240" s="86"/>
      <c r="WE240" s="86"/>
      <c r="WF240" s="86"/>
      <c r="WG240" s="8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row>
    <row r="241" spans="2:909" x14ac:dyDescent="0.25">
      <c r="B241" s="110"/>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c r="HY241" s="59"/>
      <c r="HZ241" s="59"/>
      <c r="IA241" s="59"/>
      <c r="IB241" s="59"/>
      <c r="IC241" s="59"/>
      <c r="ID241" s="59"/>
      <c r="IE241" s="59"/>
      <c r="IF241" s="59"/>
      <c r="IG241" s="59"/>
      <c r="IH241" s="59"/>
      <c r="II241" s="59"/>
      <c r="IJ241" s="59"/>
      <c r="IK241" s="59"/>
      <c r="IL241" s="59"/>
      <c r="IM241" s="59"/>
      <c r="IN241" s="59"/>
      <c r="IO241" s="59"/>
      <c r="IP241" s="59"/>
      <c r="IQ241" s="59"/>
      <c r="IR241" s="59"/>
      <c r="IS241" s="59"/>
      <c r="IT241" s="59"/>
      <c r="IU241" s="59"/>
      <c r="IV241" s="59"/>
      <c r="IW241" s="59"/>
      <c r="IX241" s="59"/>
      <c r="IY241" s="59"/>
      <c r="IZ241" s="59"/>
      <c r="JA241" s="59"/>
      <c r="JB241" s="59"/>
      <c r="JC241" s="59"/>
      <c r="JD241" s="59"/>
      <c r="JE241" s="59"/>
      <c r="JF241" s="59"/>
      <c r="JG241" s="59"/>
      <c r="JH241" s="59"/>
      <c r="JI241" s="59"/>
      <c r="JJ241" s="59"/>
      <c r="JK241" s="59"/>
      <c r="JL241" s="59"/>
      <c r="JM241" s="59"/>
      <c r="JN241" s="59"/>
      <c r="JO241" s="59"/>
      <c r="JP241" s="59"/>
      <c r="JQ241" s="59"/>
      <c r="JR241" s="59"/>
      <c r="JS241" s="59"/>
      <c r="JT241" s="59"/>
      <c r="JU241" s="59"/>
      <c r="JV241" s="59"/>
      <c r="JW241" s="59"/>
      <c r="JX241" s="59"/>
      <c r="JY241" s="59"/>
      <c r="JZ241" s="59"/>
      <c r="KA241" s="59"/>
      <c r="KB241" s="59"/>
      <c r="KC241" s="59"/>
      <c r="KD241" s="59"/>
      <c r="KE241" s="59"/>
      <c r="KF241" s="59"/>
      <c r="KG241" s="59"/>
      <c r="KH241" s="59"/>
      <c r="KI241" s="59"/>
      <c r="KJ241" s="59"/>
      <c r="KK241" s="59"/>
      <c r="KL241" s="59"/>
      <c r="KM241" s="59"/>
      <c r="KN241" s="59"/>
      <c r="KO241" s="59"/>
      <c r="KP241" s="59"/>
      <c r="KQ241" s="59"/>
      <c r="KR241" s="59"/>
      <c r="KS241" s="59"/>
      <c r="KT241" s="59"/>
      <c r="KU241" s="59"/>
      <c r="KV241" s="59"/>
      <c r="KW241" s="59"/>
      <c r="KX241" s="59"/>
      <c r="KY241" s="59"/>
      <c r="KZ241" s="59"/>
      <c r="LA241" s="59"/>
      <c r="LB241" s="59"/>
      <c r="LC241" s="59"/>
      <c r="LD241" s="59"/>
      <c r="LE241" s="59"/>
      <c r="LF241" s="59"/>
      <c r="LG241" s="59"/>
      <c r="LH241" s="59"/>
      <c r="LI241" s="59"/>
      <c r="LJ241" s="59"/>
      <c r="LK241" s="59"/>
      <c r="LL241" s="59"/>
      <c r="LM241" s="59"/>
      <c r="LN241" s="59"/>
      <c r="LO241" s="59"/>
      <c r="LP241" s="59"/>
      <c r="LQ241" s="59"/>
      <c r="LR241" s="59"/>
      <c r="LS241" s="59"/>
      <c r="LT241" s="59"/>
      <c r="LU241" s="59"/>
      <c r="LV241" s="59"/>
      <c r="LW241" s="59"/>
      <c r="LX241" s="59"/>
      <c r="LY241" s="59"/>
      <c r="LZ241" s="59"/>
      <c r="MA241" s="59"/>
      <c r="MB241" s="59"/>
      <c r="MC241" s="59"/>
      <c r="MD241" s="59"/>
      <c r="ME241" s="59"/>
      <c r="MF241" s="59"/>
      <c r="MG241" s="59"/>
      <c r="MH241" s="59"/>
      <c r="MI241" s="59"/>
      <c r="MJ241" s="59"/>
      <c r="MK241" s="59"/>
      <c r="ML241" s="59"/>
      <c r="MM241" s="59"/>
      <c r="MN241" s="59"/>
      <c r="MO241" s="59"/>
      <c r="MP241" s="59"/>
      <c r="MQ241" s="59"/>
      <c r="MR241" s="59"/>
      <c r="MS241" s="59"/>
      <c r="MT241" s="59"/>
      <c r="MU241" s="59"/>
      <c r="MV241" s="59"/>
      <c r="MW241" s="59"/>
      <c r="MX241" s="59"/>
      <c r="MY241" s="59"/>
      <c r="MZ241" s="59"/>
      <c r="NA241" s="59"/>
      <c r="NB241" s="59"/>
      <c r="NC241" s="59"/>
      <c r="ND241" s="59"/>
      <c r="NE241" s="59"/>
      <c r="NF241" s="59"/>
      <c r="NG241" s="59"/>
      <c r="NH241" s="59"/>
      <c r="NI241" s="59"/>
      <c r="NJ241" s="59"/>
      <c r="NK241" s="59"/>
      <c r="NL241" s="59"/>
      <c r="NM241" s="59"/>
      <c r="NN241" s="59"/>
      <c r="NO241" s="59"/>
      <c r="NP241" s="59"/>
      <c r="NQ241" s="59"/>
      <c r="NR241" s="59"/>
      <c r="NS241" s="59"/>
      <c r="NT241" s="59"/>
      <c r="NU241" s="59"/>
      <c r="NV241" s="59"/>
      <c r="NW241" s="59"/>
      <c r="NX241" s="59"/>
      <c r="NY241" s="59"/>
      <c r="NZ241" s="59"/>
      <c r="OA241" s="59"/>
      <c r="OB241" s="59"/>
      <c r="OC241" s="59"/>
      <c r="OD241" s="59"/>
      <c r="OE241" s="59"/>
      <c r="OF241" s="59"/>
      <c r="OG241" s="59"/>
      <c r="OH241" s="59"/>
      <c r="OI241" s="59"/>
      <c r="OJ241" s="59"/>
      <c r="OK241" s="59"/>
      <c r="OL241" s="59"/>
      <c r="OM241" s="59"/>
      <c r="ON241" s="59"/>
      <c r="OO241" s="59"/>
      <c r="OP241" s="59"/>
      <c r="OQ241" s="59"/>
      <c r="OR241" s="59"/>
      <c r="OS241" s="59"/>
      <c r="OT241" s="59"/>
      <c r="OU241" s="59"/>
      <c r="OV241" s="59"/>
      <c r="OW241" s="59"/>
      <c r="OX241" s="59"/>
      <c r="OY241" s="59"/>
      <c r="OZ241" s="59"/>
      <c r="PA241" s="59"/>
      <c r="PB241" s="59"/>
      <c r="PC241" s="59"/>
      <c r="PD241" s="59"/>
      <c r="PE241" s="59"/>
      <c r="PF241" s="59"/>
      <c r="PG241" s="59"/>
      <c r="PH241" s="59"/>
      <c r="PI241" s="59"/>
      <c r="PJ241" s="59"/>
      <c r="PK241" s="59"/>
      <c r="PL241" s="59"/>
      <c r="PM241" s="59"/>
      <c r="PN241" s="59"/>
      <c r="PO241" s="59"/>
      <c r="PP241" s="59"/>
      <c r="PQ241" s="59"/>
      <c r="PR241" s="59"/>
      <c r="PS241" s="59"/>
      <c r="PT241" s="59"/>
      <c r="PU241" s="59"/>
      <c r="PV241" s="59"/>
      <c r="PW241" s="59"/>
      <c r="PX241" s="59"/>
      <c r="PY241" s="59"/>
      <c r="PZ241" s="59"/>
      <c r="QA241" s="59"/>
      <c r="QB241" s="59"/>
      <c r="QC241" s="59"/>
      <c r="QD241" s="59"/>
      <c r="QE241" s="59"/>
      <c r="QF241" s="59"/>
      <c r="QG241" s="59"/>
      <c r="QH241" s="59"/>
      <c r="QI241" s="59"/>
      <c r="QJ241" s="59"/>
      <c r="QK241" s="59"/>
      <c r="QL241" s="59"/>
      <c r="QM241" s="59"/>
      <c r="QN241" s="59"/>
      <c r="QO241" s="59"/>
      <c r="QP241" s="59"/>
      <c r="QQ241" s="59"/>
      <c r="QR241" s="59"/>
      <c r="QS241" s="59"/>
      <c r="QT241" s="59"/>
      <c r="QU241" s="59"/>
      <c r="QV241" s="59"/>
      <c r="QW241" s="59"/>
      <c r="QX241" s="59"/>
      <c r="QY241" s="59"/>
      <c r="QZ241" s="59"/>
      <c r="RA241" s="59"/>
      <c r="RB241" s="107"/>
      <c r="RC241" s="107"/>
      <c r="RD241" s="59"/>
      <c r="RE241" s="59"/>
      <c r="RF241" s="59"/>
      <c r="RG241" s="59"/>
      <c r="RH241" s="59"/>
      <c r="RI241" s="59"/>
      <c r="RJ241" s="59"/>
      <c r="RK241" s="59"/>
      <c r="RL241" s="59"/>
      <c r="RM241" s="59"/>
      <c r="RN241" s="59"/>
      <c r="RO241" s="59"/>
      <c r="RP241" s="59"/>
      <c r="RQ241" s="59"/>
      <c r="RR241" s="59"/>
      <c r="RS241" s="59"/>
      <c r="RT241" s="59"/>
      <c r="RU241" s="59"/>
      <c r="RV241" s="59"/>
      <c r="RW241" s="59"/>
      <c r="RX241" s="59"/>
      <c r="RY241" s="59"/>
      <c r="RZ241" s="59"/>
      <c r="SA241" s="59"/>
      <c r="SB241" s="59"/>
      <c r="SC241" s="59"/>
      <c r="SD241" s="59"/>
      <c r="SE241" s="59"/>
      <c r="SF241" s="59"/>
      <c r="SG241" s="59"/>
      <c r="SH241" s="59"/>
      <c r="SI241" s="59"/>
      <c r="SJ241" s="59"/>
      <c r="SK241" s="59"/>
      <c r="SL241" s="59"/>
      <c r="SM241" s="59"/>
      <c r="SN241" s="59"/>
      <c r="SO241" s="59"/>
      <c r="SP241" s="59"/>
      <c r="SQ241" s="59"/>
      <c r="SR241" s="59"/>
      <c r="SS241" s="59"/>
      <c r="ST241" s="59"/>
      <c r="SU241" s="59"/>
      <c r="SV241" s="59"/>
      <c r="SW241" s="59"/>
      <c r="SX241" s="59"/>
      <c r="SY241" s="59"/>
      <c r="SZ241" s="59"/>
      <c r="TA241" s="59"/>
      <c r="TB241" s="59"/>
      <c r="TC241" s="59"/>
      <c r="TD241" s="59"/>
      <c r="TE241" s="59"/>
      <c r="TF241" s="59"/>
      <c r="TG241" s="59"/>
      <c r="TH241" s="59"/>
      <c r="TI241" s="59"/>
      <c r="TJ241" s="59"/>
      <c r="TK241" s="59"/>
      <c r="TL241" s="59"/>
      <c r="TM241" s="59"/>
      <c r="TN241" s="59"/>
      <c r="TO241" s="59"/>
      <c r="TP241" s="59"/>
      <c r="TQ241" s="59"/>
      <c r="TR241" s="59"/>
      <c r="TS241" s="59"/>
      <c r="TT241" s="59"/>
      <c r="TU241" s="59"/>
      <c r="TV241" s="59"/>
      <c r="TW241" s="59"/>
      <c r="TX241" s="59"/>
      <c r="TY241" s="59"/>
      <c r="TZ241" s="59"/>
      <c r="UA241" s="59"/>
      <c r="UB241" s="59"/>
      <c r="UC241" s="59"/>
      <c r="UD241" s="59"/>
      <c r="UE241" s="59"/>
      <c r="UF241" s="59"/>
      <c r="UG241" s="59"/>
      <c r="UH241" s="59"/>
      <c r="UI241" s="59"/>
      <c r="UJ241" s="59"/>
      <c r="UK241" s="59"/>
      <c r="UL241" s="59"/>
      <c r="UM241" s="86"/>
      <c r="UN241" s="86"/>
      <c r="UO241" s="86"/>
      <c r="UP241" s="86"/>
      <c r="UQ241" s="86"/>
      <c r="UR241" s="86"/>
      <c r="US241" s="86"/>
      <c r="UT241" s="86"/>
      <c r="UU241" s="86"/>
      <c r="UV241" s="86"/>
      <c r="UW241" s="86"/>
      <c r="UX241" s="86"/>
      <c r="UY241" s="86"/>
      <c r="UZ241" s="86"/>
      <c r="VA241" s="86"/>
      <c r="VB241" s="86"/>
      <c r="VC241" s="86"/>
      <c r="VD241" s="86"/>
      <c r="VE241" s="86"/>
      <c r="VF241" s="86"/>
      <c r="VG241" s="86"/>
      <c r="VH241" s="86"/>
      <c r="VI241" s="86"/>
      <c r="VJ241" s="86"/>
      <c r="VK241" s="86"/>
      <c r="VL241" s="86"/>
      <c r="VM241" s="86"/>
      <c r="VN241" s="86"/>
      <c r="VO241" s="86"/>
      <c r="VP241" s="86"/>
      <c r="VQ241" s="86"/>
      <c r="VR241" s="86"/>
      <c r="VS241" s="86"/>
      <c r="VT241" s="86"/>
      <c r="VU241" s="86"/>
      <c r="VV241" s="86"/>
      <c r="VW241" s="86"/>
      <c r="VX241" s="86"/>
      <c r="VY241" s="86"/>
      <c r="VZ241" s="86"/>
      <c r="WA241" s="86"/>
      <c r="WB241" s="86"/>
      <c r="WC241" s="86"/>
      <c r="WD241" s="86"/>
      <c r="WE241" s="86"/>
      <c r="WF241" s="86"/>
      <c r="WG241" s="8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row>
    <row r="242" spans="2:909" x14ac:dyDescent="0.25">
      <c r="B242" s="110"/>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c r="HY242" s="59"/>
      <c r="HZ242" s="59"/>
      <c r="IA242" s="59"/>
      <c r="IB242" s="59"/>
      <c r="IC242" s="59"/>
      <c r="ID242" s="59"/>
      <c r="IE242" s="59"/>
      <c r="IF242" s="59"/>
      <c r="IG242" s="59"/>
      <c r="IH242" s="59"/>
      <c r="II242" s="59"/>
      <c r="IJ242" s="59"/>
      <c r="IK242" s="59"/>
      <c r="IL242" s="59"/>
      <c r="IM242" s="59"/>
      <c r="IN242" s="59"/>
      <c r="IO242" s="59"/>
      <c r="IP242" s="59"/>
      <c r="IQ242" s="59"/>
      <c r="IR242" s="59"/>
      <c r="IS242" s="59"/>
      <c r="IT242" s="59"/>
      <c r="IU242" s="59"/>
      <c r="IV242" s="59"/>
      <c r="IW242" s="59"/>
      <c r="IX242" s="59"/>
      <c r="IY242" s="59"/>
      <c r="IZ242" s="59"/>
      <c r="JA242" s="59"/>
      <c r="JB242" s="59"/>
      <c r="JC242" s="59"/>
      <c r="JD242" s="59"/>
      <c r="JE242" s="59"/>
      <c r="JF242" s="59"/>
      <c r="JG242" s="59"/>
      <c r="JH242" s="59"/>
      <c r="JI242" s="59"/>
      <c r="JJ242" s="59"/>
      <c r="JK242" s="59"/>
      <c r="JL242" s="59"/>
      <c r="JM242" s="59"/>
      <c r="JN242" s="59"/>
      <c r="JO242" s="59"/>
      <c r="JP242" s="59"/>
      <c r="JQ242" s="59"/>
      <c r="JR242" s="59"/>
      <c r="JS242" s="59"/>
      <c r="JT242" s="59"/>
      <c r="JU242" s="59"/>
      <c r="JV242" s="59"/>
      <c r="JW242" s="59"/>
      <c r="JX242" s="59"/>
      <c r="JY242" s="59"/>
      <c r="JZ242" s="59"/>
      <c r="KA242" s="59"/>
      <c r="KB242" s="59"/>
      <c r="KC242" s="59"/>
      <c r="KD242" s="59"/>
      <c r="KE242" s="59"/>
      <c r="KF242" s="59"/>
      <c r="KG242" s="59"/>
      <c r="KH242" s="59"/>
      <c r="KI242" s="59"/>
      <c r="KJ242" s="59"/>
      <c r="KK242" s="59"/>
      <c r="KL242" s="59"/>
      <c r="KM242" s="59"/>
      <c r="KN242" s="59"/>
      <c r="KO242" s="59"/>
      <c r="KP242" s="59"/>
      <c r="KQ242" s="59"/>
      <c r="KR242" s="59"/>
      <c r="KS242" s="59"/>
      <c r="KT242" s="59"/>
      <c r="KU242" s="59"/>
      <c r="KV242" s="59"/>
      <c r="KW242" s="59"/>
      <c r="KX242" s="59"/>
      <c r="KY242" s="59"/>
      <c r="KZ242" s="59"/>
      <c r="LA242" s="59"/>
      <c r="LB242" s="59"/>
      <c r="LC242" s="59"/>
      <c r="LD242" s="59"/>
      <c r="LE242" s="59"/>
      <c r="LF242" s="59"/>
      <c r="LG242" s="59"/>
      <c r="LH242" s="59"/>
      <c r="LI242" s="59"/>
      <c r="LJ242" s="59"/>
      <c r="LK242" s="59"/>
      <c r="LL242" s="59"/>
      <c r="LM242" s="59"/>
      <c r="LN242" s="59"/>
      <c r="LO242" s="59"/>
      <c r="LP242" s="59"/>
      <c r="LQ242" s="59"/>
      <c r="LR242" s="59"/>
      <c r="LS242" s="59"/>
      <c r="LT242" s="59"/>
      <c r="LU242" s="59"/>
      <c r="LV242" s="59"/>
      <c r="LW242" s="59"/>
      <c r="LX242" s="59"/>
      <c r="LY242" s="59"/>
      <c r="LZ242" s="59"/>
      <c r="MA242" s="59"/>
      <c r="MB242" s="59"/>
      <c r="MC242" s="59"/>
      <c r="MD242" s="59"/>
      <c r="ME242" s="59"/>
      <c r="MF242" s="59"/>
      <c r="MG242" s="59"/>
      <c r="MH242" s="59"/>
      <c r="MI242" s="59"/>
      <c r="MJ242" s="59"/>
      <c r="MK242" s="59"/>
      <c r="ML242" s="59"/>
      <c r="MM242" s="59"/>
      <c r="MN242" s="59"/>
      <c r="MO242" s="59"/>
      <c r="MP242" s="59"/>
      <c r="MQ242" s="59"/>
      <c r="MR242" s="59"/>
      <c r="MS242" s="59"/>
      <c r="MT242" s="59"/>
      <c r="MU242" s="59"/>
      <c r="MV242" s="59"/>
      <c r="MW242" s="59"/>
      <c r="MX242" s="59"/>
      <c r="MY242" s="59"/>
      <c r="MZ242" s="59"/>
      <c r="NA242" s="59"/>
      <c r="NB242" s="59"/>
      <c r="NC242" s="59"/>
      <c r="ND242" s="59"/>
      <c r="NE242" s="59"/>
      <c r="NF242" s="59"/>
      <c r="NG242" s="59"/>
      <c r="NH242" s="59"/>
      <c r="NI242" s="59"/>
      <c r="NJ242" s="59"/>
      <c r="NK242" s="59"/>
      <c r="NL242" s="59"/>
      <c r="NM242" s="59"/>
      <c r="NN242" s="59"/>
      <c r="NO242" s="59"/>
      <c r="NP242" s="59"/>
      <c r="NQ242" s="59"/>
      <c r="NR242" s="59"/>
      <c r="NS242" s="59"/>
      <c r="NT242" s="59"/>
      <c r="NU242" s="59"/>
      <c r="NV242" s="59"/>
      <c r="NW242" s="59"/>
      <c r="NX242" s="59"/>
      <c r="NY242" s="59"/>
      <c r="NZ242" s="59"/>
      <c r="OA242" s="59"/>
      <c r="OB242" s="59"/>
      <c r="OC242" s="59"/>
      <c r="OD242" s="59"/>
      <c r="OE242" s="59"/>
      <c r="OF242" s="59"/>
      <c r="OG242" s="59"/>
      <c r="OH242" s="59"/>
      <c r="OI242" s="59"/>
      <c r="OJ242" s="59"/>
      <c r="OK242" s="59"/>
      <c r="OL242" s="59"/>
      <c r="OM242" s="59"/>
      <c r="ON242" s="59"/>
      <c r="OO242" s="59"/>
      <c r="OP242" s="59"/>
      <c r="OQ242" s="59"/>
      <c r="OR242" s="59"/>
      <c r="OS242" s="59"/>
      <c r="OT242" s="59"/>
      <c r="OU242" s="59"/>
      <c r="OV242" s="59"/>
      <c r="OW242" s="59"/>
      <c r="OX242" s="59"/>
      <c r="OY242" s="59"/>
      <c r="OZ242" s="59"/>
      <c r="PA242" s="59"/>
      <c r="PB242" s="59"/>
      <c r="PC242" s="59"/>
      <c r="PD242" s="59"/>
      <c r="PE242" s="59"/>
      <c r="PF242" s="59"/>
      <c r="PG242" s="59"/>
      <c r="PH242" s="59"/>
      <c r="PI242" s="59"/>
      <c r="PJ242" s="59"/>
      <c r="PK242" s="59"/>
      <c r="PL242" s="59"/>
      <c r="PM242" s="59"/>
      <c r="PN242" s="59"/>
      <c r="PO242" s="59"/>
      <c r="PP242" s="59"/>
      <c r="PQ242" s="59"/>
      <c r="PR242" s="59"/>
      <c r="PS242" s="59"/>
      <c r="PT242" s="59"/>
      <c r="PU242" s="59"/>
      <c r="PV242" s="59"/>
      <c r="PW242" s="59"/>
      <c r="PX242" s="59"/>
      <c r="PY242" s="59"/>
      <c r="PZ242" s="59"/>
      <c r="QA242" s="59"/>
      <c r="QB242" s="59"/>
      <c r="QC242" s="59"/>
      <c r="QD242" s="59"/>
      <c r="QE242" s="59"/>
      <c r="QF242" s="59"/>
      <c r="QG242" s="59"/>
      <c r="QH242" s="59"/>
      <c r="QI242" s="59"/>
      <c r="QJ242" s="59"/>
      <c r="QK242" s="59"/>
      <c r="QL242" s="59"/>
      <c r="QM242" s="59"/>
      <c r="QN242" s="59"/>
      <c r="QO242" s="59"/>
      <c r="QP242" s="59"/>
      <c r="QQ242" s="59"/>
      <c r="QR242" s="59"/>
      <c r="QS242" s="59"/>
      <c r="QT242" s="59"/>
      <c r="QU242" s="59"/>
      <c r="QV242" s="59"/>
      <c r="QW242" s="59"/>
      <c r="QX242" s="59"/>
      <c r="QY242" s="59"/>
      <c r="QZ242" s="59"/>
      <c r="RA242" s="59"/>
      <c r="RB242" s="107"/>
      <c r="RC242" s="107"/>
      <c r="RD242" s="59"/>
      <c r="RE242" s="59"/>
      <c r="RF242" s="59"/>
      <c r="RG242" s="59"/>
      <c r="RH242" s="59"/>
      <c r="RI242" s="59"/>
      <c r="RJ242" s="59"/>
      <c r="RK242" s="59"/>
      <c r="RL242" s="59"/>
      <c r="RM242" s="59"/>
      <c r="RN242" s="59"/>
      <c r="RO242" s="59"/>
      <c r="RP242" s="59"/>
      <c r="RQ242" s="59"/>
      <c r="RR242" s="59"/>
      <c r="RS242" s="59"/>
      <c r="RT242" s="59"/>
      <c r="RU242" s="59"/>
      <c r="RV242" s="59"/>
      <c r="RW242" s="59"/>
      <c r="RX242" s="59"/>
      <c r="RY242" s="59"/>
      <c r="RZ242" s="59"/>
      <c r="SA242" s="59"/>
      <c r="SB242" s="59"/>
      <c r="SC242" s="59"/>
      <c r="SD242" s="59"/>
      <c r="SE242" s="59"/>
      <c r="SF242" s="59"/>
      <c r="SG242" s="59"/>
      <c r="SH242" s="59"/>
      <c r="SI242" s="59"/>
      <c r="SJ242" s="59"/>
      <c r="SK242" s="59"/>
      <c r="SL242" s="59"/>
      <c r="SM242" s="59"/>
      <c r="SN242" s="59"/>
      <c r="SO242" s="59"/>
      <c r="SP242" s="59"/>
      <c r="SQ242" s="59"/>
      <c r="SR242" s="59"/>
      <c r="SS242" s="59"/>
      <c r="ST242" s="59"/>
      <c r="SU242" s="59"/>
      <c r="SV242" s="59"/>
      <c r="SW242" s="59"/>
      <c r="SX242" s="59"/>
      <c r="SY242" s="59"/>
      <c r="SZ242" s="59"/>
      <c r="TA242" s="59"/>
      <c r="TB242" s="59"/>
      <c r="TC242" s="59"/>
      <c r="TD242" s="59"/>
      <c r="TE242" s="59"/>
      <c r="TF242" s="59"/>
      <c r="TG242" s="59"/>
      <c r="TH242" s="59"/>
      <c r="TI242" s="59"/>
      <c r="TJ242" s="59"/>
      <c r="TK242" s="59"/>
      <c r="TL242" s="59"/>
      <c r="TM242" s="59"/>
      <c r="TN242" s="59"/>
      <c r="TO242" s="59"/>
      <c r="TP242" s="59"/>
      <c r="TQ242" s="59"/>
      <c r="TR242" s="59"/>
      <c r="TS242" s="59"/>
      <c r="TT242" s="59"/>
      <c r="TU242" s="59"/>
      <c r="TV242" s="59"/>
      <c r="TW242" s="59"/>
      <c r="TX242" s="59"/>
      <c r="TY242" s="59"/>
      <c r="TZ242" s="59"/>
      <c r="UA242" s="59"/>
      <c r="UB242" s="59"/>
      <c r="UC242" s="59"/>
      <c r="UD242" s="59"/>
      <c r="UE242" s="59"/>
      <c r="UF242" s="59"/>
      <c r="UG242" s="59"/>
      <c r="UH242" s="59"/>
      <c r="UI242" s="59"/>
      <c r="UJ242" s="59"/>
      <c r="UK242" s="59"/>
      <c r="UL242" s="59"/>
      <c r="UM242" s="86"/>
      <c r="UN242" s="86"/>
      <c r="UO242" s="86"/>
      <c r="UP242" s="86"/>
      <c r="UQ242" s="86"/>
      <c r="UR242" s="86"/>
      <c r="US242" s="86"/>
      <c r="UT242" s="86"/>
      <c r="UU242" s="86"/>
      <c r="UV242" s="86"/>
      <c r="UW242" s="86"/>
      <c r="UX242" s="86"/>
      <c r="UY242" s="86"/>
      <c r="UZ242" s="86"/>
      <c r="VA242" s="86"/>
      <c r="VB242" s="86"/>
      <c r="VC242" s="86"/>
      <c r="VD242" s="86"/>
      <c r="VE242" s="86"/>
      <c r="VF242" s="86"/>
      <c r="VG242" s="86"/>
      <c r="VH242" s="86"/>
      <c r="VI242" s="86"/>
      <c r="VJ242" s="86"/>
      <c r="VK242" s="86"/>
      <c r="VL242" s="86"/>
      <c r="VM242" s="86"/>
      <c r="VN242" s="86"/>
      <c r="VO242" s="86"/>
      <c r="VP242" s="86"/>
      <c r="VQ242" s="86"/>
      <c r="VR242" s="86"/>
      <c r="VS242" s="86"/>
      <c r="VT242" s="86"/>
      <c r="VU242" s="86"/>
      <c r="VV242" s="86"/>
      <c r="VW242" s="86"/>
      <c r="VX242" s="86"/>
      <c r="VY242" s="86"/>
      <c r="VZ242" s="86"/>
      <c r="WA242" s="86"/>
      <c r="WB242" s="86"/>
      <c r="WC242" s="86"/>
      <c r="WD242" s="86"/>
      <c r="WE242" s="86"/>
      <c r="WF242" s="86"/>
      <c r="WG242" s="8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row>
    <row r="243" spans="2:909" x14ac:dyDescent="0.25">
      <c r="B243" s="110"/>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c r="HY243" s="59"/>
      <c r="HZ243" s="59"/>
      <c r="IA243" s="59"/>
      <c r="IB243" s="59"/>
      <c r="IC243" s="59"/>
      <c r="ID243" s="59"/>
      <c r="IE243" s="59"/>
      <c r="IF243" s="59"/>
      <c r="IG243" s="59"/>
      <c r="IH243" s="59"/>
      <c r="II243" s="59"/>
      <c r="IJ243" s="59"/>
      <c r="IK243" s="59"/>
      <c r="IL243" s="59"/>
      <c r="IM243" s="59"/>
      <c r="IN243" s="59"/>
      <c r="IO243" s="59"/>
      <c r="IP243" s="59"/>
      <c r="IQ243" s="59"/>
      <c r="IR243" s="59"/>
      <c r="IS243" s="59"/>
      <c r="IT243" s="59"/>
      <c r="IU243" s="59"/>
      <c r="IV243" s="59"/>
      <c r="IW243" s="59"/>
      <c r="IX243" s="59"/>
      <c r="IY243" s="59"/>
      <c r="IZ243" s="59"/>
      <c r="JA243" s="59"/>
      <c r="JB243" s="59"/>
      <c r="JC243" s="59"/>
      <c r="JD243" s="59"/>
      <c r="JE243" s="59"/>
      <c r="JF243" s="59"/>
      <c r="JG243" s="59"/>
      <c r="JH243" s="59"/>
      <c r="JI243" s="59"/>
      <c r="JJ243" s="59"/>
      <c r="JK243" s="59"/>
      <c r="JL243" s="59"/>
      <c r="JM243" s="59"/>
      <c r="JN243" s="59"/>
      <c r="JO243" s="59"/>
      <c r="JP243" s="59"/>
      <c r="JQ243" s="59"/>
      <c r="JR243" s="59"/>
      <c r="JS243" s="59"/>
      <c r="JT243" s="59"/>
      <c r="JU243" s="59"/>
      <c r="JV243" s="59"/>
      <c r="JW243" s="59"/>
      <c r="JX243" s="59"/>
      <c r="JY243" s="59"/>
      <c r="JZ243" s="59"/>
      <c r="KA243" s="59"/>
      <c r="KB243" s="59"/>
      <c r="KC243" s="59"/>
      <c r="KD243" s="59"/>
      <c r="KE243" s="59"/>
      <c r="KF243" s="59"/>
      <c r="KG243" s="59"/>
      <c r="KH243" s="59"/>
      <c r="KI243" s="59"/>
      <c r="KJ243" s="59"/>
      <c r="KK243" s="59"/>
      <c r="KL243" s="59"/>
      <c r="KM243" s="59"/>
      <c r="KN243" s="59"/>
      <c r="KO243" s="59"/>
      <c r="KP243" s="59"/>
      <c r="KQ243" s="59"/>
      <c r="KR243" s="59"/>
      <c r="KS243" s="59"/>
      <c r="KT243" s="59"/>
      <c r="KU243" s="59"/>
      <c r="KV243" s="59"/>
      <c r="KW243" s="59"/>
      <c r="KX243" s="59"/>
      <c r="KY243" s="59"/>
      <c r="KZ243" s="59"/>
      <c r="LA243" s="59"/>
      <c r="LB243" s="59"/>
      <c r="LC243" s="59"/>
      <c r="LD243" s="59"/>
      <c r="LE243" s="59"/>
      <c r="LF243" s="59"/>
      <c r="LG243" s="59"/>
      <c r="LH243" s="59"/>
      <c r="LI243" s="59"/>
      <c r="LJ243" s="59"/>
      <c r="LK243" s="59"/>
      <c r="LL243" s="59"/>
      <c r="LM243" s="59"/>
      <c r="LN243" s="59"/>
      <c r="LO243" s="59"/>
      <c r="LP243" s="59"/>
      <c r="LQ243" s="59"/>
      <c r="LR243" s="59"/>
      <c r="LS243" s="59"/>
      <c r="LT243" s="59"/>
      <c r="LU243" s="59"/>
      <c r="LV243" s="59"/>
      <c r="LW243" s="59"/>
      <c r="LX243" s="59"/>
      <c r="LY243" s="59"/>
      <c r="LZ243" s="59"/>
      <c r="MA243" s="59"/>
      <c r="MB243" s="59"/>
      <c r="MC243" s="59"/>
      <c r="MD243" s="59"/>
      <c r="ME243" s="59"/>
      <c r="MF243" s="59"/>
      <c r="MG243" s="59"/>
      <c r="MH243" s="59"/>
      <c r="MI243" s="59"/>
      <c r="MJ243" s="59"/>
      <c r="MK243" s="59"/>
      <c r="ML243" s="59"/>
      <c r="MM243" s="59"/>
      <c r="MN243" s="59"/>
      <c r="MO243" s="59"/>
      <c r="MP243" s="59"/>
      <c r="MQ243" s="59"/>
      <c r="MR243" s="59"/>
      <c r="MS243" s="59"/>
      <c r="MT243" s="59"/>
      <c r="MU243" s="59"/>
      <c r="MV243" s="59"/>
      <c r="MW243" s="59"/>
      <c r="MX243" s="59"/>
      <c r="MY243" s="59"/>
      <c r="MZ243" s="59"/>
      <c r="NA243" s="59"/>
      <c r="NB243" s="59"/>
      <c r="NC243" s="59"/>
      <c r="ND243" s="59"/>
      <c r="NE243" s="59"/>
      <c r="NF243" s="59"/>
      <c r="NG243" s="59"/>
      <c r="NH243" s="59"/>
      <c r="NI243" s="59"/>
      <c r="NJ243" s="59"/>
      <c r="NK243" s="59"/>
      <c r="NL243" s="59"/>
      <c r="NM243" s="59"/>
      <c r="NN243" s="59"/>
      <c r="NO243" s="59"/>
      <c r="NP243" s="59"/>
      <c r="NQ243" s="59"/>
      <c r="NR243" s="59"/>
      <c r="NS243" s="59"/>
      <c r="NT243" s="59"/>
      <c r="NU243" s="59"/>
      <c r="NV243" s="59"/>
      <c r="NW243" s="59"/>
      <c r="NX243" s="59"/>
      <c r="NY243" s="59"/>
      <c r="NZ243" s="59"/>
      <c r="OA243" s="59"/>
      <c r="OB243" s="59"/>
      <c r="OC243" s="59"/>
      <c r="OD243" s="59"/>
      <c r="OE243" s="59"/>
      <c r="OF243" s="59"/>
      <c r="OG243" s="59"/>
      <c r="OH243" s="59"/>
      <c r="OI243" s="59"/>
      <c r="OJ243" s="59"/>
      <c r="OK243" s="59"/>
      <c r="OL243" s="59"/>
      <c r="OM243" s="59"/>
      <c r="ON243" s="59"/>
      <c r="OO243" s="59"/>
      <c r="OP243" s="59"/>
      <c r="OQ243" s="59"/>
      <c r="OR243" s="59"/>
      <c r="OS243" s="59"/>
      <c r="OT243" s="59"/>
      <c r="OU243" s="59"/>
      <c r="OV243" s="59"/>
      <c r="OW243" s="59"/>
      <c r="OX243" s="59"/>
      <c r="OY243" s="59"/>
      <c r="OZ243" s="59"/>
      <c r="PA243" s="59"/>
      <c r="PB243" s="59"/>
      <c r="PC243" s="59"/>
      <c r="PD243" s="59"/>
      <c r="PE243" s="59"/>
      <c r="PF243" s="59"/>
      <c r="PG243" s="59"/>
      <c r="PH243" s="59"/>
      <c r="PI243" s="59"/>
      <c r="PJ243" s="59"/>
      <c r="PK243" s="59"/>
      <c r="PL243" s="59"/>
      <c r="PM243" s="59"/>
      <c r="PN243" s="59"/>
      <c r="PO243" s="59"/>
      <c r="PP243" s="59"/>
      <c r="PQ243" s="59"/>
      <c r="PR243" s="59"/>
      <c r="PS243" s="59"/>
      <c r="PT243" s="59"/>
      <c r="PU243" s="59"/>
      <c r="PV243" s="59"/>
      <c r="PW243" s="59"/>
      <c r="PX243" s="59"/>
      <c r="PY243" s="59"/>
      <c r="PZ243" s="59"/>
      <c r="QA243" s="59"/>
      <c r="QB243" s="59"/>
      <c r="QC243" s="59"/>
      <c r="QD243" s="59"/>
      <c r="QE243" s="59"/>
      <c r="QF243" s="59"/>
      <c r="QG243" s="59"/>
      <c r="QH243" s="59"/>
      <c r="QI243" s="59"/>
      <c r="QJ243" s="59"/>
      <c r="QK243" s="59"/>
      <c r="QL243" s="59"/>
      <c r="QM243" s="59"/>
      <c r="QN243" s="59"/>
      <c r="QO243" s="59"/>
      <c r="QP243" s="59"/>
      <c r="QQ243" s="59"/>
      <c r="QR243" s="59"/>
      <c r="QS243" s="59"/>
      <c r="QT243" s="59"/>
      <c r="QU243" s="59"/>
      <c r="QV243" s="59"/>
      <c r="QW243" s="59"/>
      <c r="QX243" s="59"/>
      <c r="QY243" s="59"/>
      <c r="QZ243" s="59"/>
      <c r="RA243" s="59"/>
      <c r="RB243" s="107"/>
      <c r="RC243" s="107"/>
      <c r="RD243" s="59"/>
      <c r="RE243" s="59"/>
      <c r="RF243" s="59"/>
      <c r="RG243" s="59"/>
      <c r="RH243" s="59"/>
      <c r="RI243" s="59"/>
      <c r="RJ243" s="59"/>
      <c r="RK243" s="59"/>
      <c r="RL243" s="59"/>
      <c r="RM243" s="59"/>
      <c r="RN243" s="59"/>
      <c r="RO243" s="59"/>
      <c r="RP243" s="59"/>
      <c r="RQ243" s="59"/>
      <c r="RR243" s="59"/>
      <c r="RS243" s="59"/>
      <c r="RT243" s="59"/>
      <c r="RU243" s="59"/>
      <c r="RV243" s="59"/>
      <c r="RW243" s="59"/>
      <c r="RX243" s="59"/>
      <c r="RY243" s="59"/>
      <c r="RZ243" s="59"/>
      <c r="SA243" s="59"/>
      <c r="SB243" s="59"/>
      <c r="SC243" s="59"/>
      <c r="SD243" s="59"/>
      <c r="SE243" s="59"/>
      <c r="SF243" s="59"/>
      <c r="SG243" s="59"/>
      <c r="SH243" s="59"/>
      <c r="SI243" s="59"/>
      <c r="SJ243" s="59"/>
      <c r="SK243" s="59"/>
      <c r="SL243" s="59"/>
      <c r="SM243" s="59"/>
      <c r="SN243" s="59"/>
      <c r="SO243" s="59"/>
      <c r="SP243" s="59"/>
      <c r="SQ243" s="59"/>
      <c r="SR243" s="59"/>
      <c r="SS243" s="59"/>
      <c r="ST243" s="59"/>
      <c r="SU243" s="59"/>
      <c r="SV243" s="59"/>
      <c r="SW243" s="59"/>
      <c r="SX243" s="59"/>
      <c r="SY243" s="59"/>
      <c r="SZ243" s="59"/>
      <c r="TA243" s="59"/>
      <c r="TB243" s="59"/>
      <c r="TC243" s="59"/>
      <c r="TD243" s="59"/>
      <c r="TE243" s="59"/>
      <c r="TF243" s="59"/>
      <c r="TG243" s="59"/>
      <c r="TH243" s="59"/>
      <c r="TI243" s="59"/>
      <c r="TJ243" s="59"/>
      <c r="TK243" s="59"/>
      <c r="TL243" s="59"/>
      <c r="TM243" s="59"/>
      <c r="TN243" s="59"/>
      <c r="TO243" s="59"/>
      <c r="TP243" s="59"/>
      <c r="TQ243" s="59"/>
      <c r="TR243" s="59"/>
      <c r="TS243" s="59"/>
      <c r="TT243" s="59"/>
      <c r="TU243" s="59"/>
      <c r="TV243" s="59"/>
      <c r="TW243" s="59"/>
      <c r="TX243" s="59"/>
      <c r="TY243" s="59"/>
      <c r="TZ243" s="59"/>
      <c r="UA243" s="59"/>
      <c r="UB243" s="59"/>
      <c r="UC243" s="59"/>
      <c r="UD243" s="59"/>
      <c r="UE243" s="59"/>
      <c r="UF243" s="59"/>
      <c r="UG243" s="59"/>
      <c r="UH243" s="59"/>
      <c r="UI243" s="59"/>
      <c r="UJ243" s="59"/>
      <c r="UK243" s="59"/>
      <c r="UL243" s="59"/>
      <c r="UM243" s="86"/>
      <c r="UN243" s="86"/>
      <c r="UO243" s="86"/>
      <c r="UP243" s="86"/>
      <c r="UQ243" s="86"/>
      <c r="UR243" s="86"/>
      <c r="US243" s="86"/>
      <c r="UT243" s="86"/>
      <c r="UU243" s="86"/>
      <c r="UV243" s="86"/>
      <c r="UW243" s="86"/>
      <c r="UX243" s="86"/>
      <c r="UY243" s="86"/>
      <c r="UZ243" s="86"/>
      <c r="VA243" s="86"/>
      <c r="VB243" s="86"/>
      <c r="VC243" s="86"/>
      <c r="VD243" s="86"/>
      <c r="VE243" s="86"/>
      <c r="VF243" s="86"/>
      <c r="VG243" s="86"/>
      <c r="VH243" s="86"/>
      <c r="VI243" s="86"/>
      <c r="VJ243" s="86"/>
      <c r="VK243" s="86"/>
      <c r="VL243" s="86"/>
      <c r="VM243" s="86"/>
      <c r="VN243" s="86"/>
      <c r="VO243" s="86"/>
      <c r="VP243" s="86"/>
      <c r="VQ243" s="86"/>
      <c r="VR243" s="86"/>
      <c r="VS243" s="86"/>
      <c r="VT243" s="86"/>
      <c r="VU243" s="86"/>
      <c r="VV243" s="86"/>
      <c r="VW243" s="86"/>
      <c r="VX243" s="86"/>
      <c r="VY243" s="86"/>
      <c r="VZ243" s="86"/>
      <c r="WA243" s="86"/>
      <c r="WB243" s="86"/>
      <c r="WC243" s="86"/>
      <c r="WD243" s="86"/>
      <c r="WE243" s="86"/>
      <c r="WF243" s="86"/>
      <c r="WG243" s="8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row>
    <row r="244" spans="2:909" x14ac:dyDescent="0.25">
      <c r="B244" s="110"/>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c r="HY244" s="59"/>
      <c r="HZ244" s="59"/>
      <c r="IA244" s="59"/>
      <c r="IB244" s="59"/>
      <c r="IC244" s="59"/>
      <c r="ID244" s="59"/>
      <c r="IE244" s="59"/>
      <c r="IF244" s="59"/>
      <c r="IG244" s="59"/>
      <c r="IH244" s="59"/>
      <c r="II244" s="59"/>
      <c r="IJ244" s="59"/>
      <c r="IK244" s="59"/>
      <c r="IL244" s="59"/>
      <c r="IM244" s="59"/>
      <c r="IN244" s="59"/>
      <c r="IO244" s="59"/>
      <c r="IP244" s="59"/>
      <c r="IQ244" s="59"/>
      <c r="IR244" s="59"/>
      <c r="IS244" s="59"/>
      <c r="IT244" s="59"/>
      <c r="IU244" s="59"/>
      <c r="IV244" s="59"/>
      <c r="IW244" s="59"/>
      <c r="IX244" s="59"/>
      <c r="IY244" s="59"/>
      <c r="IZ244" s="59"/>
      <c r="JA244" s="59"/>
      <c r="JB244" s="59"/>
      <c r="JC244" s="59"/>
      <c r="JD244" s="59"/>
      <c r="JE244" s="59"/>
      <c r="JF244" s="59"/>
      <c r="JG244" s="59"/>
      <c r="JH244" s="59"/>
      <c r="JI244" s="59"/>
      <c r="JJ244" s="59"/>
      <c r="JK244" s="59"/>
      <c r="JL244" s="59"/>
      <c r="JM244" s="59"/>
      <c r="JN244" s="59"/>
      <c r="JO244" s="59"/>
      <c r="JP244" s="59"/>
      <c r="JQ244" s="59"/>
      <c r="JR244" s="59"/>
      <c r="JS244" s="59"/>
      <c r="JT244" s="59"/>
      <c r="JU244" s="59"/>
      <c r="JV244" s="59"/>
      <c r="JW244" s="59"/>
      <c r="JX244" s="59"/>
      <c r="JY244" s="59"/>
      <c r="JZ244" s="59"/>
      <c r="KA244" s="59"/>
      <c r="KB244" s="59"/>
      <c r="KC244" s="59"/>
      <c r="KD244" s="59"/>
      <c r="KE244" s="59"/>
      <c r="KF244" s="59"/>
      <c r="KG244" s="59"/>
      <c r="KH244" s="59"/>
      <c r="KI244" s="59"/>
      <c r="KJ244" s="59"/>
      <c r="KK244" s="59"/>
      <c r="KL244" s="59"/>
      <c r="KM244" s="59"/>
      <c r="KN244" s="59"/>
      <c r="KO244" s="59"/>
      <c r="KP244" s="59"/>
      <c r="KQ244" s="59"/>
      <c r="KR244" s="59"/>
      <c r="KS244" s="59"/>
      <c r="KT244" s="59"/>
      <c r="KU244" s="59"/>
      <c r="KV244" s="59"/>
      <c r="KW244" s="59"/>
      <c r="KX244" s="59"/>
      <c r="KY244" s="59"/>
      <c r="KZ244" s="59"/>
      <c r="LA244" s="59"/>
      <c r="LB244" s="59"/>
      <c r="LC244" s="59"/>
      <c r="LD244" s="59"/>
      <c r="LE244" s="59"/>
      <c r="LF244" s="59"/>
      <c r="LG244" s="59"/>
      <c r="LH244" s="59"/>
      <c r="LI244" s="59"/>
      <c r="LJ244" s="59"/>
      <c r="LK244" s="59"/>
      <c r="LL244" s="59"/>
      <c r="LM244" s="59"/>
      <c r="LN244" s="59"/>
      <c r="LO244" s="59"/>
      <c r="LP244" s="59"/>
      <c r="LQ244" s="59"/>
      <c r="LR244" s="59"/>
      <c r="LS244" s="59"/>
      <c r="LT244" s="59"/>
      <c r="LU244" s="59"/>
      <c r="LV244" s="59"/>
      <c r="LW244" s="59"/>
      <c r="LX244" s="59"/>
      <c r="LY244" s="59"/>
      <c r="LZ244" s="59"/>
      <c r="MA244" s="59"/>
      <c r="MB244" s="59"/>
      <c r="MC244" s="59"/>
      <c r="MD244" s="59"/>
      <c r="ME244" s="59"/>
      <c r="MF244" s="59"/>
      <c r="MG244" s="59"/>
      <c r="MH244" s="59"/>
      <c r="MI244" s="59"/>
      <c r="MJ244" s="59"/>
      <c r="MK244" s="59"/>
      <c r="ML244" s="59"/>
      <c r="MM244" s="59"/>
      <c r="MN244" s="59"/>
      <c r="MO244" s="59"/>
      <c r="MP244" s="59"/>
      <c r="MQ244" s="59"/>
      <c r="MR244" s="59"/>
      <c r="MS244" s="59"/>
      <c r="MT244" s="59"/>
      <c r="MU244" s="59"/>
      <c r="MV244" s="59"/>
      <c r="MW244" s="59"/>
      <c r="MX244" s="59"/>
      <c r="MY244" s="59"/>
      <c r="MZ244" s="59"/>
      <c r="NA244" s="59"/>
      <c r="NB244" s="59"/>
      <c r="NC244" s="59"/>
      <c r="ND244" s="59"/>
      <c r="NE244" s="59"/>
      <c r="NF244" s="59"/>
      <c r="NG244" s="59"/>
      <c r="NH244" s="59"/>
      <c r="NI244" s="59"/>
      <c r="NJ244" s="59"/>
      <c r="NK244" s="59"/>
      <c r="NL244" s="59"/>
      <c r="NM244" s="59"/>
      <c r="NN244" s="59"/>
      <c r="NO244" s="59"/>
      <c r="NP244" s="59"/>
      <c r="NQ244" s="59"/>
      <c r="NR244" s="59"/>
      <c r="NS244" s="59"/>
      <c r="NT244" s="59"/>
      <c r="NU244" s="59"/>
      <c r="NV244" s="59"/>
      <c r="NW244" s="59"/>
      <c r="NX244" s="59"/>
      <c r="NY244" s="59"/>
      <c r="NZ244" s="59"/>
      <c r="OA244" s="59"/>
      <c r="OB244" s="59"/>
      <c r="OC244" s="59"/>
      <c r="OD244" s="59"/>
      <c r="OE244" s="59"/>
      <c r="OF244" s="59"/>
      <c r="OG244" s="59"/>
      <c r="OH244" s="59"/>
      <c r="OI244" s="59"/>
      <c r="OJ244" s="59"/>
      <c r="OK244" s="59"/>
      <c r="OL244" s="59"/>
      <c r="OM244" s="59"/>
      <c r="ON244" s="59"/>
      <c r="OO244" s="59"/>
      <c r="OP244" s="59"/>
      <c r="OQ244" s="59"/>
      <c r="OR244" s="59"/>
      <c r="OS244" s="59"/>
      <c r="OT244" s="59"/>
      <c r="OU244" s="59"/>
      <c r="OV244" s="59"/>
      <c r="OW244" s="59"/>
      <c r="OX244" s="59"/>
      <c r="OY244" s="59"/>
      <c r="OZ244" s="59"/>
      <c r="PA244" s="59"/>
      <c r="PB244" s="59"/>
      <c r="PC244" s="59"/>
      <c r="PD244" s="59"/>
      <c r="PE244" s="59"/>
      <c r="PF244" s="59"/>
      <c r="PG244" s="59"/>
      <c r="PH244" s="59"/>
      <c r="PI244" s="59"/>
      <c r="PJ244" s="59"/>
      <c r="PK244" s="59"/>
      <c r="PL244" s="59"/>
      <c r="PM244" s="59"/>
      <c r="PN244" s="59"/>
      <c r="PO244" s="59"/>
      <c r="PP244" s="59"/>
      <c r="PQ244" s="59"/>
      <c r="PR244" s="59"/>
      <c r="PS244" s="59"/>
      <c r="PT244" s="59"/>
      <c r="PU244" s="59"/>
      <c r="PV244" s="59"/>
      <c r="PW244" s="59"/>
      <c r="PX244" s="59"/>
      <c r="PY244" s="59"/>
      <c r="PZ244" s="59"/>
      <c r="QA244" s="59"/>
      <c r="QB244" s="59"/>
      <c r="QC244" s="59"/>
      <c r="QD244" s="59"/>
      <c r="QE244" s="59"/>
      <c r="QF244" s="59"/>
      <c r="QG244" s="59"/>
      <c r="QH244" s="59"/>
      <c r="QI244" s="59"/>
      <c r="QJ244" s="59"/>
      <c r="QK244" s="59"/>
      <c r="QL244" s="59"/>
      <c r="QM244" s="59"/>
      <c r="QN244" s="59"/>
      <c r="QO244" s="59"/>
      <c r="QP244" s="59"/>
      <c r="QQ244" s="59"/>
      <c r="QR244" s="59"/>
      <c r="QS244" s="59"/>
      <c r="QT244" s="59"/>
      <c r="QU244" s="59"/>
      <c r="QV244" s="59"/>
      <c r="QW244" s="59"/>
      <c r="QX244" s="59"/>
      <c r="QY244" s="59"/>
      <c r="QZ244" s="59"/>
      <c r="RA244" s="59"/>
      <c r="RB244" s="107"/>
      <c r="RC244" s="107"/>
      <c r="RD244" s="59"/>
      <c r="RE244" s="59"/>
      <c r="RF244" s="59"/>
      <c r="RG244" s="59"/>
      <c r="RH244" s="59"/>
      <c r="RI244" s="59"/>
      <c r="RJ244" s="59"/>
      <c r="RK244" s="59"/>
      <c r="RL244" s="59"/>
      <c r="RM244" s="59"/>
      <c r="RN244" s="59"/>
      <c r="RO244" s="59"/>
      <c r="RP244" s="59"/>
      <c r="RQ244" s="59"/>
      <c r="RR244" s="59"/>
      <c r="RS244" s="59"/>
      <c r="RT244" s="59"/>
      <c r="RU244" s="59"/>
      <c r="RV244" s="59"/>
      <c r="RW244" s="59"/>
      <c r="RX244" s="59"/>
      <c r="RY244" s="59"/>
      <c r="RZ244" s="59"/>
      <c r="SA244" s="59"/>
      <c r="SB244" s="59"/>
      <c r="SC244" s="59"/>
      <c r="SD244" s="59"/>
      <c r="SE244" s="59"/>
      <c r="SF244" s="59"/>
      <c r="SG244" s="59"/>
      <c r="SH244" s="59"/>
      <c r="SI244" s="59"/>
      <c r="SJ244" s="59"/>
      <c r="SK244" s="59"/>
      <c r="SL244" s="59"/>
      <c r="SM244" s="59"/>
      <c r="SN244" s="59"/>
      <c r="SO244" s="59"/>
      <c r="SP244" s="59"/>
      <c r="SQ244" s="59"/>
      <c r="SR244" s="59"/>
      <c r="SS244" s="59"/>
      <c r="ST244" s="59"/>
      <c r="SU244" s="59"/>
      <c r="SV244" s="59"/>
      <c r="SW244" s="59"/>
      <c r="SX244" s="59"/>
      <c r="SY244" s="59"/>
      <c r="SZ244" s="59"/>
      <c r="TA244" s="59"/>
      <c r="TB244" s="59"/>
      <c r="TC244" s="59"/>
      <c r="TD244" s="59"/>
      <c r="TE244" s="59"/>
      <c r="TF244" s="59"/>
      <c r="TG244" s="59"/>
      <c r="TH244" s="59"/>
      <c r="TI244" s="59"/>
      <c r="TJ244" s="59"/>
      <c r="TK244" s="59"/>
      <c r="TL244" s="59"/>
      <c r="TM244" s="59"/>
      <c r="TN244" s="59"/>
      <c r="TO244" s="59"/>
      <c r="TP244" s="59"/>
      <c r="TQ244" s="59"/>
      <c r="TR244" s="59"/>
      <c r="TS244" s="59"/>
      <c r="TT244" s="59"/>
      <c r="TU244" s="59"/>
      <c r="TV244" s="59"/>
      <c r="TW244" s="59"/>
      <c r="TX244" s="59"/>
      <c r="TY244" s="59"/>
      <c r="TZ244" s="59"/>
      <c r="UA244" s="59"/>
      <c r="UB244" s="59"/>
      <c r="UC244" s="59"/>
      <c r="UD244" s="59"/>
      <c r="UE244" s="59"/>
      <c r="UF244" s="59"/>
      <c r="UG244" s="59"/>
      <c r="UH244" s="59"/>
      <c r="UI244" s="59"/>
      <c r="UJ244" s="59"/>
      <c r="UK244" s="59"/>
      <c r="UL244" s="59"/>
      <c r="UM244" s="86"/>
      <c r="UN244" s="86"/>
      <c r="UO244" s="86"/>
      <c r="UP244" s="86"/>
      <c r="UQ244" s="86"/>
      <c r="UR244" s="86"/>
      <c r="US244" s="86"/>
      <c r="UT244" s="86"/>
      <c r="UU244" s="86"/>
      <c r="UV244" s="86"/>
      <c r="UW244" s="86"/>
      <c r="UX244" s="86"/>
      <c r="UY244" s="86"/>
      <c r="UZ244" s="86"/>
      <c r="VA244" s="86"/>
      <c r="VB244" s="86"/>
      <c r="VC244" s="86"/>
      <c r="VD244" s="86"/>
      <c r="VE244" s="86"/>
      <c r="VF244" s="86"/>
      <c r="VG244" s="86"/>
      <c r="VH244" s="86"/>
      <c r="VI244" s="86"/>
      <c r="VJ244" s="86"/>
      <c r="VK244" s="86"/>
      <c r="VL244" s="86"/>
      <c r="VM244" s="86"/>
      <c r="VN244" s="86"/>
      <c r="VO244" s="86"/>
      <c r="VP244" s="86"/>
      <c r="VQ244" s="86"/>
      <c r="VR244" s="86"/>
      <c r="VS244" s="86"/>
      <c r="VT244" s="86"/>
      <c r="VU244" s="86"/>
      <c r="VV244" s="86"/>
      <c r="VW244" s="86"/>
      <c r="VX244" s="86"/>
      <c r="VY244" s="86"/>
      <c r="VZ244" s="86"/>
      <c r="WA244" s="86"/>
      <c r="WB244" s="86"/>
      <c r="WC244" s="86"/>
      <c r="WD244" s="86"/>
      <c r="WE244" s="86"/>
      <c r="WF244" s="86"/>
      <c r="WG244" s="8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row>
    <row r="245" spans="2:909" x14ac:dyDescent="0.25">
      <c r="B245" s="110"/>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c r="HY245" s="59"/>
      <c r="HZ245" s="59"/>
      <c r="IA245" s="59"/>
      <c r="IB245" s="59"/>
      <c r="IC245" s="59"/>
      <c r="ID245" s="59"/>
      <c r="IE245" s="59"/>
      <c r="IF245" s="59"/>
      <c r="IG245" s="59"/>
      <c r="IH245" s="59"/>
      <c r="II245" s="59"/>
      <c r="IJ245" s="59"/>
      <c r="IK245" s="59"/>
      <c r="IL245" s="59"/>
      <c r="IM245" s="59"/>
      <c r="IN245" s="59"/>
      <c r="IO245" s="59"/>
      <c r="IP245" s="59"/>
      <c r="IQ245" s="59"/>
      <c r="IR245" s="59"/>
      <c r="IS245" s="59"/>
      <c r="IT245" s="59"/>
      <c r="IU245" s="59"/>
      <c r="IV245" s="59"/>
      <c r="IW245" s="59"/>
      <c r="IX245" s="59"/>
      <c r="IY245" s="59"/>
      <c r="IZ245" s="59"/>
      <c r="JA245" s="59"/>
      <c r="JB245" s="59"/>
      <c r="JC245" s="59"/>
      <c r="JD245" s="59"/>
      <c r="JE245" s="59"/>
      <c r="JF245" s="59"/>
      <c r="JG245" s="59"/>
      <c r="JH245" s="59"/>
      <c r="JI245" s="59"/>
      <c r="JJ245" s="59"/>
      <c r="JK245" s="59"/>
      <c r="JL245" s="59"/>
      <c r="JM245" s="59"/>
      <c r="JN245" s="59"/>
      <c r="JO245" s="59"/>
      <c r="JP245" s="59"/>
      <c r="JQ245" s="59"/>
      <c r="JR245" s="59"/>
      <c r="JS245" s="59"/>
      <c r="JT245" s="59"/>
      <c r="JU245" s="59"/>
      <c r="JV245" s="59"/>
      <c r="JW245" s="59"/>
      <c r="JX245" s="59"/>
      <c r="JY245" s="59"/>
      <c r="JZ245" s="59"/>
      <c r="KA245" s="59"/>
      <c r="KB245" s="59"/>
      <c r="KC245" s="59"/>
      <c r="KD245" s="59"/>
      <c r="KE245" s="59"/>
      <c r="KF245" s="59"/>
      <c r="KG245" s="59"/>
      <c r="KH245" s="59"/>
      <c r="KI245" s="59"/>
      <c r="KJ245" s="59"/>
      <c r="KK245" s="59"/>
      <c r="KL245" s="59"/>
      <c r="KM245" s="59"/>
      <c r="KN245" s="59"/>
      <c r="KO245" s="59"/>
      <c r="KP245" s="59"/>
      <c r="KQ245" s="59"/>
      <c r="KR245" s="59"/>
      <c r="KS245" s="59"/>
      <c r="KT245" s="59"/>
      <c r="KU245" s="59"/>
      <c r="KV245" s="59"/>
      <c r="KW245" s="59"/>
      <c r="KX245" s="59"/>
      <c r="KY245" s="59"/>
      <c r="KZ245" s="59"/>
      <c r="LA245" s="59"/>
      <c r="LB245" s="59"/>
      <c r="LC245" s="59"/>
      <c r="LD245" s="59"/>
      <c r="LE245" s="59"/>
      <c r="LF245" s="59"/>
      <c r="LG245" s="59"/>
      <c r="LH245" s="59"/>
      <c r="LI245" s="59"/>
      <c r="LJ245" s="59"/>
      <c r="LK245" s="59"/>
      <c r="LL245" s="59"/>
      <c r="LM245" s="59"/>
      <c r="LN245" s="59"/>
      <c r="LO245" s="59"/>
      <c r="LP245" s="59"/>
      <c r="LQ245" s="59"/>
      <c r="LR245" s="59"/>
      <c r="LS245" s="59"/>
      <c r="LT245" s="59"/>
      <c r="LU245" s="59"/>
      <c r="LV245" s="59"/>
      <c r="LW245" s="59"/>
      <c r="LX245" s="59"/>
      <c r="LY245" s="59"/>
      <c r="LZ245" s="59"/>
      <c r="MA245" s="59"/>
      <c r="MB245" s="59"/>
      <c r="MC245" s="59"/>
      <c r="MD245" s="59"/>
      <c r="ME245" s="59"/>
      <c r="MF245" s="59"/>
      <c r="MG245" s="59"/>
      <c r="MH245" s="59"/>
      <c r="MI245" s="59"/>
      <c r="MJ245" s="59"/>
      <c r="MK245" s="59"/>
      <c r="ML245" s="59"/>
      <c r="MM245" s="59"/>
      <c r="MN245" s="59"/>
      <c r="MO245" s="59"/>
      <c r="MP245" s="59"/>
      <c r="MQ245" s="59"/>
      <c r="MR245" s="59"/>
      <c r="MS245" s="59"/>
      <c r="MT245" s="59"/>
      <c r="MU245" s="59"/>
      <c r="MV245" s="59"/>
      <c r="MW245" s="59"/>
      <c r="MX245" s="59"/>
      <c r="MY245" s="59"/>
      <c r="MZ245" s="59"/>
      <c r="NA245" s="59"/>
      <c r="NB245" s="59"/>
      <c r="NC245" s="59"/>
      <c r="ND245" s="59"/>
      <c r="NE245" s="59"/>
      <c r="NF245" s="59"/>
      <c r="NG245" s="59"/>
      <c r="NH245" s="59"/>
      <c r="NI245" s="59"/>
      <c r="NJ245" s="59"/>
      <c r="NK245" s="59"/>
      <c r="NL245" s="59"/>
      <c r="NM245" s="59"/>
      <c r="NN245" s="59"/>
      <c r="NO245" s="59"/>
      <c r="NP245" s="59"/>
      <c r="NQ245" s="59"/>
      <c r="NR245" s="59"/>
      <c r="NS245" s="59"/>
      <c r="NT245" s="59"/>
      <c r="NU245" s="59"/>
      <c r="NV245" s="59"/>
      <c r="NW245" s="59"/>
      <c r="NX245" s="59"/>
      <c r="NY245" s="59"/>
      <c r="NZ245" s="59"/>
      <c r="OA245" s="59"/>
      <c r="OB245" s="59"/>
      <c r="OC245" s="59"/>
      <c r="OD245" s="59"/>
      <c r="OE245" s="59"/>
      <c r="OF245" s="59"/>
      <c r="OG245" s="59"/>
      <c r="OH245" s="59"/>
      <c r="OI245" s="59"/>
      <c r="OJ245" s="59"/>
      <c r="OK245" s="59"/>
      <c r="OL245" s="59"/>
      <c r="OM245" s="59"/>
      <c r="ON245" s="59"/>
      <c r="OO245" s="59"/>
      <c r="OP245" s="59"/>
      <c r="OQ245" s="59"/>
      <c r="OR245" s="59"/>
      <c r="OS245" s="59"/>
      <c r="OT245" s="59"/>
      <c r="OU245" s="59"/>
      <c r="OV245" s="59"/>
      <c r="OW245" s="59"/>
      <c r="OX245" s="59"/>
      <c r="OY245" s="59"/>
      <c r="OZ245" s="59"/>
      <c r="PA245" s="59"/>
      <c r="PB245" s="59"/>
      <c r="PC245" s="59"/>
      <c r="PD245" s="59"/>
      <c r="PE245" s="59"/>
      <c r="PF245" s="59"/>
      <c r="PG245" s="59"/>
      <c r="PH245" s="59"/>
      <c r="PI245" s="59"/>
      <c r="PJ245" s="59"/>
      <c r="PK245" s="59"/>
      <c r="PL245" s="59"/>
      <c r="PM245" s="59"/>
      <c r="PN245" s="59"/>
      <c r="PO245" s="59"/>
      <c r="PP245" s="59"/>
      <c r="PQ245" s="59"/>
      <c r="PR245" s="59"/>
      <c r="PS245" s="59"/>
      <c r="PT245" s="59"/>
      <c r="PU245" s="59"/>
      <c r="PV245" s="59"/>
      <c r="PW245" s="59"/>
      <c r="PX245" s="59"/>
      <c r="PY245" s="59"/>
      <c r="PZ245" s="59"/>
      <c r="QA245" s="59"/>
      <c r="QB245" s="59"/>
      <c r="QC245" s="59"/>
      <c r="QD245" s="59"/>
      <c r="QE245" s="59"/>
      <c r="QF245" s="59"/>
      <c r="QG245" s="59"/>
      <c r="QH245" s="59"/>
      <c r="QI245" s="59"/>
      <c r="QJ245" s="59"/>
      <c r="QK245" s="59"/>
      <c r="QL245" s="59"/>
      <c r="QM245" s="59"/>
      <c r="QN245" s="59"/>
      <c r="QO245" s="59"/>
      <c r="QP245" s="59"/>
      <c r="QQ245" s="59"/>
      <c r="QR245" s="59"/>
      <c r="QS245" s="59"/>
      <c r="QT245" s="59"/>
      <c r="QU245" s="59"/>
      <c r="QV245" s="59"/>
      <c r="QW245" s="59"/>
      <c r="QX245" s="59"/>
      <c r="QY245" s="59"/>
      <c r="QZ245" s="59"/>
      <c r="RA245" s="59"/>
      <c r="RB245" s="107"/>
      <c r="RC245" s="107"/>
      <c r="RD245" s="59"/>
      <c r="RE245" s="59"/>
      <c r="RF245" s="59"/>
      <c r="RG245" s="59"/>
      <c r="RH245" s="59"/>
      <c r="RI245" s="59"/>
      <c r="RJ245" s="59"/>
      <c r="RK245" s="59"/>
      <c r="RL245" s="59"/>
      <c r="RM245" s="59"/>
      <c r="RN245" s="59"/>
      <c r="RO245" s="59"/>
      <c r="RP245" s="59"/>
      <c r="RQ245" s="59"/>
      <c r="RR245" s="59"/>
      <c r="RS245" s="59"/>
      <c r="RT245" s="59"/>
      <c r="RU245" s="59"/>
      <c r="RV245" s="59"/>
      <c r="RW245" s="59"/>
      <c r="RX245" s="59"/>
      <c r="RY245" s="59"/>
      <c r="RZ245" s="59"/>
      <c r="SA245" s="59"/>
      <c r="SB245" s="59"/>
      <c r="SC245" s="59"/>
      <c r="SD245" s="59"/>
      <c r="SE245" s="59"/>
      <c r="SF245" s="59"/>
      <c r="SG245" s="59"/>
      <c r="SH245" s="59"/>
      <c r="SI245" s="59"/>
      <c r="SJ245" s="59"/>
      <c r="SK245" s="59"/>
      <c r="SL245" s="59"/>
      <c r="SM245" s="59"/>
      <c r="SN245" s="59"/>
      <c r="SO245" s="59"/>
      <c r="SP245" s="59"/>
      <c r="SQ245" s="59"/>
      <c r="SR245" s="59"/>
      <c r="SS245" s="59"/>
      <c r="ST245" s="59"/>
      <c r="SU245" s="59"/>
      <c r="SV245" s="59"/>
      <c r="SW245" s="59"/>
      <c r="SX245" s="59"/>
      <c r="SY245" s="59"/>
      <c r="SZ245" s="59"/>
      <c r="TA245" s="59"/>
      <c r="TB245" s="59"/>
      <c r="TC245" s="59"/>
      <c r="TD245" s="59"/>
      <c r="TE245" s="59"/>
      <c r="TF245" s="59"/>
      <c r="TG245" s="59"/>
      <c r="TH245" s="59"/>
      <c r="TI245" s="59"/>
      <c r="TJ245" s="59"/>
      <c r="TK245" s="59"/>
      <c r="TL245" s="59"/>
      <c r="TM245" s="59"/>
      <c r="TN245" s="59"/>
      <c r="TO245" s="59"/>
      <c r="TP245" s="59"/>
      <c r="TQ245" s="59"/>
      <c r="TR245" s="59"/>
      <c r="TS245" s="59"/>
      <c r="TT245" s="59"/>
      <c r="TU245" s="59"/>
      <c r="TV245" s="59"/>
      <c r="TW245" s="59"/>
      <c r="TX245" s="59"/>
      <c r="TY245" s="59"/>
      <c r="TZ245" s="59"/>
      <c r="UA245" s="59"/>
      <c r="UB245" s="59"/>
      <c r="UC245" s="59"/>
      <c r="UD245" s="59"/>
      <c r="UE245" s="59"/>
      <c r="UF245" s="59"/>
      <c r="UG245" s="59"/>
      <c r="UH245" s="59"/>
      <c r="UI245" s="59"/>
      <c r="UJ245" s="59"/>
      <c r="UK245" s="59"/>
      <c r="UL245" s="59"/>
      <c r="UM245" s="86"/>
      <c r="UN245" s="86"/>
      <c r="UO245" s="86"/>
      <c r="UP245" s="86"/>
      <c r="UQ245" s="86"/>
      <c r="UR245" s="86"/>
      <c r="US245" s="86"/>
      <c r="UT245" s="86"/>
      <c r="UU245" s="86"/>
      <c r="UV245" s="86"/>
      <c r="UW245" s="86"/>
      <c r="UX245" s="86"/>
      <c r="UY245" s="86"/>
      <c r="UZ245" s="86"/>
      <c r="VA245" s="86"/>
      <c r="VB245" s="86"/>
      <c r="VC245" s="86"/>
      <c r="VD245" s="86"/>
      <c r="VE245" s="86"/>
      <c r="VF245" s="86"/>
      <c r="VG245" s="86"/>
      <c r="VH245" s="86"/>
      <c r="VI245" s="86"/>
      <c r="VJ245" s="86"/>
      <c r="VK245" s="86"/>
      <c r="VL245" s="86"/>
      <c r="VM245" s="86"/>
      <c r="VN245" s="86"/>
      <c r="VO245" s="86"/>
      <c r="VP245" s="86"/>
      <c r="VQ245" s="86"/>
      <c r="VR245" s="86"/>
      <c r="VS245" s="86"/>
      <c r="VT245" s="86"/>
      <c r="VU245" s="86"/>
      <c r="VV245" s="86"/>
      <c r="VW245" s="86"/>
      <c r="VX245" s="86"/>
      <c r="VY245" s="86"/>
      <c r="VZ245" s="86"/>
      <c r="WA245" s="86"/>
      <c r="WB245" s="86"/>
      <c r="WC245" s="86"/>
      <c r="WD245" s="86"/>
      <c r="WE245" s="86"/>
      <c r="WF245" s="86"/>
      <c r="WG245" s="8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row>
    <row r="246" spans="2:909" x14ac:dyDescent="0.25">
      <c r="B246" s="110"/>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c r="HY246" s="59"/>
      <c r="HZ246" s="59"/>
      <c r="IA246" s="59"/>
      <c r="IB246" s="59"/>
      <c r="IC246" s="59"/>
      <c r="ID246" s="59"/>
      <c r="IE246" s="59"/>
      <c r="IF246" s="59"/>
      <c r="IG246" s="59"/>
      <c r="IH246" s="59"/>
      <c r="II246" s="59"/>
      <c r="IJ246" s="59"/>
      <c r="IK246" s="59"/>
      <c r="IL246" s="59"/>
      <c r="IM246" s="59"/>
      <c r="IN246" s="59"/>
      <c r="IO246" s="59"/>
      <c r="IP246" s="59"/>
      <c r="IQ246" s="59"/>
      <c r="IR246" s="59"/>
      <c r="IS246" s="59"/>
      <c r="IT246" s="59"/>
      <c r="IU246" s="59"/>
      <c r="IV246" s="59"/>
      <c r="IW246" s="59"/>
      <c r="IX246" s="59"/>
      <c r="IY246" s="59"/>
      <c r="IZ246" s="59"/>
      <c r="JA246" s="59"/>
      <c r="JB246" s="59"/>
      <c r="JC246" s="59"/>
      <c r="JD246" s="59"/>
      <c r="JE246" s="59"/>
      <c r="JF246" s="59"/>
      <c r="JG246" s="59"/>
      <c r="JH246" s="59"/>
      <c r="JI246" s="59"/>
      <c r="JJ246" s="59"/>
      <c r="JK246" s="59"/>
      <c r="JL246" s="59"/>
      <c r="JM246" s="59"/>
      <c r="JN246" s="59"/>
      <c r="JO246" s="59"/>
      <c r="JP246" s="59"/>
      <c r="JQ246" s="59"/>
      <c r="JR246" s="59"/>
      <c r="JS246" s="59"/>
      <c r="JT246" s="59"/>
      <c r="JU246" s="59"/>
      <c r="JV246" s="59"/>
      <c r="JW246" s="59"/>
      <c r="JX246" s="59"/>
      <c r="JY246" s="59"/>
      <c r="JZ246" s="59"/>
      <c r="KA246" s="59"/>
      <c r="KB246" s="59"/>
      <c r="KC246" s="59"/>
      <c r="KD246" s="59"/>
      <c r="KE246" s="59"/>
      <c r="KF246" s="59"/>
      <c r="KG246" s="59"/>
      <c r="KH246" s="59"/>
      <c r="KI246" s="59"/>
      <c r="KJ246" s="59"/>
      <c r="KK246" s="59"/>
      <c r="KL246" s="59"/>
      <c r="KM246" s="59"/>
      <c r="KN246" s="59"/>
      <c r="KO246" s="59"/>
      <c r="KP246" s="59"/>
      <c r="KQ246" s="59"/>
      <c r="KR246" s="59"/>
      <c r="KS246" s="59"/>
      <c r="KT246" s="59"/>
      <c r="KU246" s="59"/>
      <c r="KV246" s="59"/>
      <c r="KW246" s="59"/>
      <c r="KX246" s="59"/>
      <c r="KY246" s="59"/>
      <c r="KZ246" s="59"/>
      <c r="LA246" s="59"/>
      <c r="LB246" s="59"/>
      <c r="LC246" s="59"/>
      <c r="LD246" s="59"/>
      <c r="LE246" s="59"/>
      <c r="LF246" s="59"/>
      <c r="LG246" s="59"/>
      <c r="LH246" s="59"/>
      <c r="LI246" s="59"/>
      <c r="LJ246" s="59"/>
      <c r="LK246" s="59"/>
      <c r="LL246" s="59"/>
      <c r="LM246" s="59"/>
      <c r="LN246" s="59"/>
      <c r="LO246" s="59"/>
      <c r="LP246" s="59"/>
      <c r="LQ246" s="59"/>
      <c r="LR246" s="59"/>
      <c r="LS246" s="59"/>
      <c r="LT246" s="59"/>
      <c r="LU246" s="59"/>
      <c r="LV246" s="59"/>
      <c r="LW246" s="59"/>
      <c r="LX246" s="59"/>
      <c r="LY246" s="59"/>
      <c r="LZ246" s="59"/>
      <c r="MA246" s="59"/>
      <c r="MB246" s="59"/>
      <c r="MC246" s="59"/>
      <c r="MD246" s="59"/>
      <c r="ME246" s="59"/>
      <c r="MF246" s="59"/>
      <c r="MG246" s="59"/>
      <c r="MH246" s="59"/>
      <c r="MI246" s="59"/>
      <c r="MJ246" s="59"/>
      <c r="MK246" s="59"/>
      <c r="ML246" s="59"/>
      <c r="MM246" s="59"/>
      <c r="MN246" s="59"/>
      <c r="MO246" s="59"/>
      <c r="MP246" s="59"/>
      <c r="MQ246" s="59"/>
      <c r="MR246" s="59"/>
      <c r="MS246" s="59"/>
      <c r="MT246" s="59"/>
      <c r="MU246" s="59"/>
      <c r="MV246" s="59"/>
      <c r="MW246" s="59"/>
      <c r="MX246" s="59"/>
      <c r="MY246" s="59"/>
      <c r="MZ246" s="59"/>
      <c r="NA246" s="59"/>
      <c r="NB246" s="59"/>
      <c r="NC246" s="59"/>
      <c r="ND246" s="59"/>
      <c r="NE246" s="59"/>
      <c r="NF246" s="59"/>
      <c r="NG246" s="59"/>
      <c r="NH246" s="59"/>
      <c r="NI246" s="59"/>
      <c r="NJ246" s="59"/>
      <c r="NK246" s="59"/>
      <c r="NL246" s="59"/>
      <c r="NM246" s="59"/>
      <c r="NN246" s="59"/>
      <c r="NO246" s="59"/>
      <c r="NP246" s="59"/>
      <c r="NQ246" s="59"/>
      <c r="NR246" s="59"/>
      <c r="NS246" s="59"/>
      <c r="NT246" s="59"/>
      <c r="NU246" s="59"/>
      <c r="NV246" s="59"/>
      <c r="NW246" s="59"/>
      <c r="NX246" s="59"/>
      <c r="NY246" s="59"/>
      <c r="NZ246" s="59"/>
      <c r="OA246" s="59"/>
      <c r="OB246" s="59"/>
      <c r="OC246" s="59"/>
      <c r="OD246" s="59"/>
      <c r="OE246" s="59"/>
      <c r="OF246" s="59"/>
      <c r="OG246" s="59"/>
      <c r="OH246" s="59"/>
      <c r="OI246" s="59"/>
      <c r="OJ246" s="59"/>
      <c r="OK246" s="59"/>
      <c r="OL246" s="59"/>
      <c r="OM246" s="59"/>
      <c r="ON246" s="59"/>
      <c r="OO246" s="59"/>
      <c r="OP246" s="59"/>
      <c r="OQ246" s="59"/>
      <c r="OR246" s="59"/>
      <c r="OS246" s="59"/>
      <c r="OT246" s="59"/>
      <c r="OU246" s="59"/>
      <c r="OV246" s="59"/>
      <c r="OW246" s="59"/>
      <c r="OX246" s="59"/>
      <c r="OY246" s="59"/>
      <c r="OZ246" s="59"/>
      <c r="PA246" s="59"/>
      <c r="PB246" s="59"/>
      <c r="PC246" s="59"/>
      <c r="PD246" s="59"/>
      <c r="PE246" s="59"/>
      <c r="PF246" s="59"/>
      <c r="PG246" s="59"/>
      <c r="PH246" s="59"/>
      <c r="PI246" s="59"/>
      <c r="PJ246" s="59"/>
      <c r="PK246" s="59"/>
      <c r="PL246" s="59"/>
      <c r="PM246" s="59"/>
      <c r="PN246" s="59"/>
      <c r="PO246" s="59"/>
      <c r="PP246" s="59"/>
      <c r="PQ246" s="59"/>
      <c r="PR246" s="59"/>
      <c r="PS246" s="59"/>
      <c r="PT246" s="59"/>
      <c r="PU246" s="59"/>
      <c r="PV246" s="59"/>
      <c r="PW246" s="59"/>
      <c r="PX246" s="59"/>
      <c r="PY246" s="59"/>
      <c r="PZ246" s="59"/>
      <c r="QA246" s="59"/>
      <c r="QB246" s="59"/>
      <c r="QC246" s="59"/>
      <c r="QD246" s="59"/>
      <c r="QE246" s="59"/>
      <c r="QF246" s="59"/>
      <c r="QG246" s="59"/>
      <c r="QH246" s="59"/>
      <c r="QI246" s="59"/>
      <c r="QJ246" s="59"/>
      <c r="QK246" s="59"/>
      <c r="QL246" s="59"/>
      <c r="QM246" s="59"/>
      <c r="QN246" s="59"/>
      <c r="QO246" s="59"/>
      <c r="QP246" s="59"/>
      <c r="QQ246" s="59"/>
      <c r="QR246" s="59"/>
      <c r="QS246" s="59"/>
      <c r="QT246" s="59"/>
      <c r="QU246" s="59"/>
      <c r="QV246" s="59"/>
      <c r="QW246" s="59"/>
      <c r="QX246" s="59"/>
      <c r="QY246" s="59"/>
      <c r="QZ246" s="59"/>
      <c r="RA246" s="59"/>
      <c r="RB246" s="107"/>
      <c r="RC246" s="107"/>
      <c r="RD246" s="59"/>
      <c r="RE246" s="59"/>
      <c r="RF246" s="59"/>
      <c r="RG246" s="59"/>
      <c r="RH246" s="59"/>
      <c r="RI246" s="59"/>
      <c r="RJ246" s="59"/>
      <c r="RK246" s="59"/>
      <c r="RL246" s="59"/>
      <c r="RM246" s="59"/>
      <c r="RN246" s="59"/>
      <c r="RO246" s="59"/>
      <c r="RP246" s="59"/>
      <c r="RQ246" s="59"/>
      <c r="RR246" s="59"/>
      <c r="RS246" s="59"/>
      <c r="RT246" s="59"/>
      <c r="RU246" s="59"/>
      <c r="RV246" s="59"/>
      <c r="RW246" s="59"/>
      <c r="RX246" s="59"/>
      <c r="RY246" s="59"/>
      <c r="RZ246" s="59"/>
      <c r="SA246" s="59"/>
      <c r="SB246" s="59"/>
      <c r="SC246" s="59"/>
      <c r="SD246" s="59"/>
      <c r="SE246" s="59"/>
      <c r="SF246" s="59"/>
      <c r="SG246" s="59"/>
      <c r="SH246" s="59"/>
      <c r="SI246" s="59"/>
      <c r="SJ246" s="59"/>
      <c r="SK246" s="59"/>
      <c r="SL246" s="59"/>
      <c r="SM246" s="59"/>
      <c r="SN246" s="59"/>
      <c r="SO246" s="59"/>
      <c r="SP246" s="59"/>
      <c r="SQ246" s="59"/>
      <c r="SR246" s="59"/>
      <c r="SS246" s="59"/>
      <c r="ST246" s="59"/>
      <c r="SU246" s="59"/>
      <c r="SV246" s="59"/>
      <c r="SW246" s="59"/>
      <c r="SX246" s="59"/>
      <c r="SY246" s="59"/>
      <c r="SZ246" s="59"/>
      <c r="TA246" s="59"/>
      <c r="TB246" s="59"/>
      <c r="TC246" s="59"/>
      <c r="TD246" s="59"/>
      <c r="TE246" s="59"/>
      <c r="TF246" s="59"/>
      <c r="TG246" s="59"/>
      <c r="TH246" s="59"/>
      <c r="TI246" s="59"/>
      <c r="TJ246" s="59"/>
      <c r="TK246" s="59"/>
      <c r="TL246" s="59"/>
      <c r="TM246" s="59"/>
      <c r="TN246" s="59"/>
      <c r="TO246" s="59"/>
      <c r="TP246" s="59"/>
      <c r="TQ246" s="59"/>
      <c r="TR246" s="59"/>
      <c r="TS246" s="59"/>
      <c r="TT246" s="59"/>
      <c r="TU246" s="59"/>
      <c r="TV246" s="59"/>
      <c r="TW246" s="59"/>
      <c r="TX246" s="59"/>
      <c r="TY246" s="59"/>
      <c r="TZ246" s="59"/>
      <c r="UA246" s="59"/>
      <c r="UB246" s="59"/>
      <c r="UC246" s="59"/>
      <c r="UD246" s="59"/>
      <c r="UE246" s="59"/>
      <c r="UF246" s="59"/>
      <c r="UG246" s="59"/>
      <c r="UH246" s="59"/>
      <c r="UI246" s="59"/>
      <c r="UJ246" s="59"/>
      <c r="UK246" s="59"/>
      <c r="UL246" s="59"/>
      <c r="UM246" s="86"/>
      <c r="UN246" s="86"/>
      <c r="UO246" s="86"/>
      <c r="UP246" s="86"/>
      <c r="UQ246" s="86"/>
      <c r="UR246" s="86"/>
      <c r="US246" s="86"/>
      <c r="UT246" s="86"/>
      <c r="UU246" s="86"/>
      <c r="UV246" s="86"/>
      <c r="UW246" s="86"/>
      <c r="UX246" s="86"/>
      <c r="UY246" s="86"/>
      <c r="UZ246" s="86"/>
      <c r="VA246" s="86"/>
      <c r="VB246" s="86"/>
      <c r="VC246" s="86"/>
      <c r="VD246" s="86"/>
      <c r="VE246" s="86"/>
      <c r="VF246" s="86"/>
      <c r="VG246" s="86"/>
      <c r="VH246" s="86"/>
      <c r="VI246" s="86"/>
      <c r="VJ246" s="86"/>
      <c r="VK246" s="86"/>
      <c r="VL246" s="86"/>
      <c r="VM246" s="86"/>
      <c r="VN246" s="86"/>
      <c r="VO246" s="86"/>
      <c r="VP246" s="86"/>
      <c r="VQ246" s="86"/>
      <c r="VR246" s="86"/>
      <c r="VS246" s="86"/>
      <c r="VT246" s="86"/>
      <c r="VU246" s="86"/>
      <c r="VV246" s="86"/>
      <c r="VW246" s="86"/>
      <c r="VX246" s="86"/>
      <c r="VY246" s="86"/>
      <c r="VZ246" s="86"/>
      <c r="WA246" s="86"/>
      <c r="WB246" s="86"/>
      <c r="WC246" s="86"/>
      <c r="WD246" s="86"/>
      <c r="WE246" s="86"/>
      <c r="WF246" s="86"/>
      <c r="WG246" s="8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row>
    <row r="247" spans="2:909" x14ac:dyDescent="0.25">
      <c r="B247" s="110"/>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c r="HY247" s="59"/>
      <c r="HZ247" s="59"/>
      <c r="IA247" s="59"/>
      <c r="IB247" s="59"/>
      <c r="IC247" s="59"/>
      <c r="ID247" s="59"/>
      <c r="IE247" s="59"/>
      <c r="IF247" s="59"/>
      <c r="IG247" s="59"/>
      <c r="IH247" s="59"/>
      <c r="II247" s="59"/>
      <c r="IJ247" s="59"/>
      <c r="IK247" s="59"/>
      <c r="IL247" s="59"/>
      <c r="IM247" s="59"/>
      <c r="IN247" s="59"/>
      <c r="IO247" s="59"/>
      <c r="IP247" s="59"/>
      <c r="IQ247" s="59"/>
      <c r="IR247" s="59"/>
      <c r="IS247" s="59"/>
      <c r="IT247" s="59"/>
      <c r="IU247" s="59"/>
      <c r="IV247" s="59"/>
      <c r="IW247" s="59"/>
      <c r="IX247" s="59"/>
      <c r="IY247" s="59"/>
      <c r="IZ247" s="59"/>
      <c r="JA247" s="59"/>
      <c r="JB247" s="59"/>
      <c r="JC247" s="59"/>
      <c r="JD247" s="59"/>
      <c r="JE247" s="59"/>
      <c r="JF247" s="59"/>
      <c r="JG247" s="59"/>
      <c r="JH247" s="59"/>
      <c r="JI247" s="59"/>
      <c r="JJ247" s="59"/>
      <c r="JK247" s="59"/>
      <c r="JL247" s="59"/>
      <c r="JM247" s="59"/>
      <c r="JN247" s="59"/>
      <c r="JO247" s="59"/>
      <c r="JP247" s="59"/>
      <c r="JQ247" s="59"/>
      <c r="JR247" s="59"/>
      <c r="JS247" s="59"/>
      <c r="JT247" s="59"/>
      <c r="JU247" s="59"/>
      <c r="JV247" s="59"/>
      <c r="JW247" s="59"/>
      <c r="JX247" s="59"/>
      <c r="JY247" s="59"/>
      <c r="JZ247" s="59"/>
      <c r="KA247" s="59"/>
      <c r="KB247" s="59"/>
      <c r="KC247" s="59"/>
      <c r="KD247" s="59"/>
      <c r="KE247" s="59"/>
      <c r="KF247" s="59"/>
      <c r="KG247" s="59"/>
      <c r="KH247" s="59"/>
      <c r="KI247" s="59"/>
      <c r="KJ247" s="59"/>
      <c r="KK247" s="59"/>
      <c r="KL247" s="59"/>
      <c r="KM247" s="59"/>
      <c r="KN247" s="59"/>
      <c r="KO247" s="59"/>
      <c r="KP247" s="59"/>
      <c r="KQ247" s="59"/>
      <c r="KR247" s="59"/>
      <c r="KS247" s="59"/>
      <c r="KT247" s="59"/>
      <c r="KU247" s="59"/>
      <c r="KV247" s="59"/>
      <c r="KW247" s="59"/>
      <c r="KX247" s="59"/>
      <c r="KY247" s="59"/>
      <c r="KZ247" s="59"/>
      <c r="LA247" s="59"/>
      <c r="LB247" s="59"/>
      <c r="LC247" s="59"/>
      <c r="LD247" s="59"/>
      <c r="LE247" s="59"/>
      <c r="LF247" s="59"/>
      <c r="LG247" s="59"/>
      <c r="LH247" s="59"/>
      <c r="LI247" s="59"/>
      <c r="LJ247" s="59"/>
      <c r="LK247" s="59"/>
      <c r="LL247" s="59"/>
      <c r="LM247" s="59"/>
      <c r="LN247" s="59"/>
      <c r="LO247" s="59"/>
      <c r="LP247" s="59"/>
      <c r="LQ247" s="59"/>
      <c r="LR247" s="59"/>
      <c r="LS247" s="59"/>
      <c r="LT247" s="59"/>
      <c r="LU247" s="59"/>
      <c r="LV247" s="59"/>
      <c r="LW247" s="59"/>
      <c r="LX247" s="59"/>
      <c r="LY247" s="59"/>
      <c r="LZ247" s="59"/>
      <c r="MA247" s="59"/>
      <c r="MB247" s="59"/>
      <c r="MC247" s="59"/>
      <c r="MD247" s="59"/>
      <c r="ME247" s="59"/>
      <c r="MF247" s="59"/>
      <c r="MG247" s="59"/>
      <c r="MH247" s="59"/>
      <c r="MI247" s="59"/>
      <c r="MJ247" s="59"/>
      <c r="MK247" s="59"/>
      <c r="ML247" s="59"/>
      <c r="MM247" s="59"/>
      <c r="MN247" s="59"/>
      <c r="MO247" s="59"/>
      <c r="MP247" s="59"/>
      <c r="MQ247" s="59"/>
      <c r="MR247" s="59"/>
      <c r="MS247" s="59"/>
      <c r="MT247" s="59"/>
      <c r="MU247" s="59"/>
      <c r="MV247" s="59"/>
      <c r="MW247" s="59"/>
      <c r="MX247" s="59"/>
      <c r="MY247" s="59"/>
      <c r="MZ247" s="59"/>
      <c r="NA247" s="59"/>
      <c r="NB247" s="59"/>
      <c r="NC247" s="59"/>
      <c r="ND247" s="59"/>
      <c r="NE247" s="59"/>
      <c r="NF247" s="59"/>
      <c r="NG247" s="59"/>
      <c r="NH247" s="59"/>
      <c r="NI247" s="59"/>
      <c r="NJ247" s="59"/>
      <c r="NK247" s="59"/>
      <c r="NL247" s="59"/>
      <c r="NM247" s="59"/>
      <c r="NN247" s="59"/>
      <c r="NO247" s="59"/>
      <c r="NP247" s="59"/>
      <c r="NQ247" s="59"/>
      <c r="NR247" s="59"/>
      <c r="NS247" s="59"/>
      <c r="NT247" s="59"/>
      <c r="NU247" s="59"/>
      <c r="NV247" s="59"/>
      <c r="NW247" s="59"/>
      <c r="NX247" s="59"/>
      <c r="NY247" s="59"/>
      <c r="NZ247" s="59"/>
      <c r="OA247" s="59"/>
      <c r="OB247" s="59"/>
      <c r="OC247" s="59"/>
      <c r="OD247" s="59"/>
      <c r="OE247" s="59"/>
      <c r="OF247" s="59"/>
      <c r="OG247" s="59"/>
      <c r="OH247" s="59"/>
      <c r="OI247" s="59"/>
      <c r="OJ247" s="59"/>
      <c r="OK247" s="59"/>
      <c r="OL247" s="59"/>
      <c r="OM247" s="59"/>
      <c r="ON247" s="59"/>
      <c r="OO247" s="59"/>
      <c r="OP247" s="59"/>
      <c r="OQ247" s="59"/>
      <c r="OR247" s="59"/>
      <c r="OS247" s="59"/>
      <c r="OT247" s="59"/>
      <c r="OU247" s="59"/>
      <c r="OV247" s="59"/>
      <c r="OW247" s="59"/>
      <c r="OX247" s="59"/>
      <c r="OY247" s="59"/>
      <c r="OZ247" s="59"/>
      <c r="PA247" s="59"/>
      <c r="PB247" s="59"/>
      <c r="PC247" s="59"/>
      <c r="PD247" s="59"/>
      <c r="PE247" s="59"/>
      <c r="PF247" s="59"/>
      <c r="PG247" s="59"/>
      <c r="PH247" s="59"/>
      <c r="PI247" s="59"/>
      <c r="PJ247" s="59"/>
      <c r="PK247" s="59"/>
      <c r="PL247" s="59"/>
      <c r="PM247" s="59"/>
      <c r="PN247" s="59"/>
      <c r="PO247" s="59"/>
      <c r="PP247" s="59"/>
      <c r="PQ247" s="59"/>
      <c r="PR247" s="59"/>
      <c r="PS247" s="59"/>
      <c r="PT247" s="59"/>
      <c r="PU247" s="59"/>
      <c r="PV247" s="59"/>
      <c r="PW247" s="59"/>
      <c r="PX247" s="59"/>
      <c r="PY247" s="59"/>
      <c r="PZ247" s="59"/>
      <c r="QA247" s="59"/>
      <c r="QB247" s="59"/>
      <c r="QC247" s="59"/>
      <c r="QD247" s="59"/>
      <c r="QE247" s="59"/>
      <c r="QF247" s="59"/>
      <c r="QG247" s="59"/>
      <c r="QH247" s="59"/>
      <c r="QI247" s="59"/>
      <c r="QJ247" s="59"/>
      <c r="QK247" s="59"/>
      <c r="QL247" s="59"/>
      <c r="QM247" s="59"/>
      <c r="QN247" s="59"/>
      <c r="QO247" s="59"/>
      <c r="QP247" s="59"/>
      <c r="QQ247" s="59"/>
      <c r="QR247" s="59"/>
      <c r="QS247" s="59"/>
      <c r="QT247" s="59"/>
      <c r="QU247" s="59"/>
      <c r="QV247" s="59"/>
      <c r="QW247" s="59"/>
      <c r="QX247" s="59"/>
      <c r="QY247" s="59"/>
      <c r="QZ247" s="59"/>
      <c r="RA247" s="59"/>
      <c r="RB247" s="107"/>
      <c r="RC247" s="107"/>
      <c r="RD247" s="59"/>
      <c r="RE247" s="59"/>
      <c r="RF247" s="59"/>
      <c r="RG247" s="59"/>
      <c r="RH247" s="59"/>
      <c r="RI247" s="59"/>
      <c r="RJ247" s="59"/>
      <c r="RK247" s="59"/>
      <c r="RL247" s="59"/>
      <c r="RM247" s="59"/>
      <c r="RN247" s="59"/>
      <c r="RO247" s="59"/>
      <c r="RP247" s="59"/>
      <c r="RQ247" s="59"/>
      <c r="RR247" s="59"/>
      <c r="RS247" s="59"/>
      <c r="RT247" s="59"/>
      <c r="RU247" s="59"/>
      <c r="RV247" s="59"/>
      <c r="RW247" s="59"/>
      <c r="RX247" s="59"/>
      <c r="RY247" s="59"/>
      <c r="RZ247" s="59"/>
      <c r="SA247" s="59"/>
      <c r="SB247" s="59"/>
      <c r="SC247" s="59"/>
      <c r="SD247" s="59"/>
      <c r="SE247" s="59"/>
      <c r="SF247" s="59"/>
      <c r="SG247" s="59"/>
      <c r="SH247" s="59"/>
      <c r="SI247" s="59"/>
      <c r="SJ247" s="59"/>
      <c r="SK247" s="59"/>
      <c r="SL247" s="59"/>
      <c r="SM247" s="59"/>
      <c r="SN247" s="59"/>
      <c r="SO247" s="59"/>
      <c r="SP247" s="59"/>
      <c r="SQ247" s="59"/>
      <c r="SR247" s="59"/>
      <c r="SS247" s="59"/>
      <c r="ST247" s="59"/>
      <c r="SU247" s="59"/>
      <c r="SV247" s="59"/>
      <c r="SW247" s="59"/>
      <c r="SX247" s="59"/>
      <c r="SY247" s="59"/>
      <c r="SZ247" s="59"/>
      <c r="TA247" s="59"/>
      <c r="TB247" s="59"/>
      <c r="TC247" s="59"/>
      <c r="TD247" s="59"/>
      <c r="TE247" s="59"/>
      <c r="TF247" s="59"/>
      <c r="TG247" s="59"/>
      <c r="TH247" s="59"/>
      <c r="TI247" s="59"/>
      <c r="TJ247" s="59"/>
      <c r="TK247" s="59"/>
      <c r="TL247" s="59"/>
      <c r="TM247" s="59"/>
      <c r="TN247" s="59"/>
      <c r="TO247" s="59"/>
      <c r="TP247" s="59"/>
      <c r="TQ247" s="59"/>
      <c r="TR247" s="59"/>
      <c r="TS247" s="59"/>
      <c r="TT247" s="59"/>
      <c r="TU247" s="59"/>
      <c r="TV247" s="59"/>
      <c r="TW247" s="59"/>
      <c r="TX247" s="59"/>
      <c r="TY247" s="59"/>
      <c r="TZ247" s="59"/>
      <c r="UA247" s="59"/>
      <c r="UB247" s="59"/>
      <c r="UC247" s="59"/>
      <c r="UD247" s="59"/>
      <c r="UE247" s="59"/>
      <c r="UF247" s="59"/>
      <c r="UG247" s="59"/>
      <c r="UH247" s="59"/>
      <c r="UI247" s="59"/>
      <c r="UJ247" s="59"/>
      <c r="UK247" s="59"/>
      <c r="UL247" s="59"/>
      <c r="UM247" s="86"/>
      <c r="UN247" s="86"/>
      <c r="UO247" s="86"/>
      <c r="UP247" s="86"/>
      <c r="UQ247" s="86"/>
      <c r="UR247" s="86"/>
      <c r="US247" s="86"/>
      <c r="UT247" s="86"/>
      <c r="UU247" s="86"/>
      <c r="UV247" s="86"/>
      <c r="UW247" s="86"/>
      <c r="UX247" s="86"/>
      <c r="UY247" s="86"/>
      <c r="UZ247" s="86"/>
      <c r="VA247" s="86"/>
      <c r="VB247" s="86"/>
      <c r="VC247" s="86"/>
      <c r="VD247" s="86"/>
      <c r="VE247" s="86"/>
      <c r="VF247" s="86"/>
      <c r="VG247" s="86"/>
      <c r="VH247" s="86"/>
      <c r="VI247" s="86"/>
      <c r="VJ247" s="86"/>
      <c r="VK247" s="86"/>
      <c r="VL247" s="86"/>
      <c r="VM247" s="86"/>
      <c r="VN247" s="86"/>
      <c r="VO247" s="86"/>
      <c r="VP247" s="86"/>
      <c r="VQ247" s="86"/>
      <c r="VR247" s="86"/>
      <c r="VS247" s="86"/>
      <c r="VT247" s="86"/>
      <c r="VU247" s="86"/>
      <c r="VV247" s="86"/>
      <c r="VW247" s="86"/>
      <c r="VX247" s="86"/>
      <c r="VY247" s="86"/>
      <c r="VZ247" s="86"/>
      <c r="WA247" s="86"/>
      <c r="WB247" s="86"/>
      <c r="WC247" s="86"/>
      <c r="WD247" s="86"/>
      <c r="WE247" s="86"/>
      <c r="WF247" s="86"/>
      <c r="WG247" s="8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row>
    <row r="248" spans="2:909" x14ac:dyDescent="0.25">
      <c r="B248" s="110"/>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c r="HY248" s="59"/>
      <c r="HZ248" s="59"/>
      <c r="IA248" s="59"/>
      <c r="IB248" s="59"/>
      <c r="IC248" s="59"/>
      <c r="ID248" s="59"/>
      <c r="IE248" s="59"/>
      <c r="IF248" s="59"/>
      <c r="IG248" s="59"/>
      <c r="IH248" s="59"/>
      <c r="II248" s="59"/>
      <c r="IJ248" s="59"/>
      <c r="IK248" s="59"/>
      <c r="IL248" s="59"/>
      <c r="IM248" s="59"/>
      <c r="IN248" s="59"/>
      <c r="IO248" s="59"/>
      <c r="IP248" s="59"/>
      <c r="IQ248" s="59"/>
      <c r="IR248" s="59"/>
      <c r="IS248" s="59"/>
      <c r="IT248" s="59"/>
      <c r="IU248" s="59"/>
      <c r="IV248" s="59"/>
      <c r="IW248" s="59"/>
      <c r="IX248" s="59"/>
      <c r="IY248" s="59"/>
      <c r="IZ248" s="59"/>
      <c r="JA248" s="59"/>
      <c r="JB248" s="59"/>
      <c r="JC248" s="59"/>
      <c r="JD248" s="59"/>
      <c r="JE248" s="59"/>
      <c r="JF248" s="59"/>
      <c r="JG248" s="59"/>
      <c r="JH248" s="59"/>
      <c r="JI248" s="59"/>
      <c r="JJ248" s="59"/>
      <c r="JK248" s="59"/>
      <c r="JL248" s="59"/>
      <c r="JM248" s="59"/>
      <c r="JN248" s="59"/>
      <c r="JO248" s="59"/>
      <c r="JP248" s="59"/>
      <c r="JQ248" s="59"/>
      <c r="JR248" s="59"/>
      <c r="JS248" s="59"/>
      <c r="JT248" s="59"/>
      <c r="JU248" s="59"/>
      <c r="JV248" s="59"/>
      <c r="JW248" s="59"/>
      <c r="JX248" s="59"/>
      <c r="JY248" s="59"/>
      <c r="JZ248" s="59"/>
      <c r="KA248" s="59"/>
      <c r="KB248" s="59"/>
      <c r="KC248" s="59"/>
      <c r="KD248" s="59"/>
      <c r="KE248" s="59"/>
      <c r="KF248" s="59"/>
      <c r="KG248" s="59"/>
      <c r="KH248" s="59"/>
      <c r="KI248" s="59"/>
      <c r="KJ248" s="59"/>
      <c r="KK248" s="59"/>
      <c r="KL248" s="59"/>
      <c r="KM248" s="59"/>
      <c r="KN248" s="59"/>
      <c r="KO248" s="59"/>
      <c r="KP248" s="59"/>
      <c r="KQ248" s="59"/>
      <c r="KR248" s="59"/>
      <c r="KS248" s="59"/>
      <c r="KT248" s="59"/>
      <c r="KU248" s="59"/>
      <c r="KV248" s="59"/>
      <c r="KW248" s="59"/>
      <c r="KX248" s="59"/>
      <c r="KY248" s="59"/>
      <c r="KZ248" s="59"/>
      <c r="LA248" s="59"/>
      <c r="LB248" s="59"/>
      <c r="LC248" s="59"/>
      <c r="LD248" s="59"/>
      <c r="LE248" s="59"/>
      <c r="LF248" s="59"/>
      <c r="LG248" s="59"/>
      <c r="LH248" s="59"/>
      <c r="LI248" s="59"/>
      <c r="LJ248" s="59"/>
      <c r="LK248" s="59"/>
      <c r="LL248" s="59"/>
      <c r="LM248" s="59"/>
      <c r="LN248" s="59"/>
      <c r="LO248" s="59"/>
      <c r="LP248" s="59"/>
      <c r="LQ248" s="59"/>
      <c r="LR248" s="59"/>
      <c r="LS248" s="59"/>
      <c r="LT248" s="59"/>
      <c r="LU248" s="59"/>
      <c r="LV248" s="59"/>
      <c r="LW248" s="59"/>
      <c r="LX248" s="59"/>
      <c r="LY248" s="59"/>
      <c r="LZ248" s="59"/>
      <c r="MA248" s="59"/>
      <c r="MB248" s="59"/>
      <c r="MC248" s="59"/>
      <c r="MD248" s="59"/>
      <c r="ME248" s="59"/>
      <c r="MF248" s="59"/>
      <c r="MG248" s="59"/>
      <c r="MH248" s="59"/>
      <c r="MI248" s="59"/>
      <c r="MJ248" s="59"/>
      <c r="MK248" s="59"/>
      <c r="ML248" s="59"/>
      <c r="MM248" s="59"/>
      <c r="MN248" s="59"/>
      <c r="MO248" s="59"/>
      <c r="MP248" s="59"/>
      <c r="MQ248" s="59"/>
      <c r="MR248" s="59"/>
      <c r="MS248" s="59"/>
      <c r="MT248" s="59"/>
      <c r="MU248" s="59"/>
      <c r="MV248" s="59"/>
      <c r="MW248" s="59"/>
      <c r="MX248" s="59"/>
      <c r="MY248" s="59"/>
      <c r="MZ248" s="59"/>
      <c r="NA248" s="59"/>
      <c r="NB248" s="59"/>
      <c r="NC248" s="59"/>
      <c r="ND248" s="59"/>
      <c r="NE248" s="59"/>
      <c r="NF248" s="59"/>
      <c r="NG248" s="59"/>
      <c r="NH248" s="59"/>
      <c r="NI248" s="59"/>
      <c r="NJ248" s="59"/>
      <c r="NK248" s="59"/>
      <c r="NL248" s="59"/>
      <c r="NM248" s="59"/>
      <c r="NN248" s="59"/>
      <c r="NO248" s="59"/>
      <c r="NP248" s="59"/>
      <c r="NQ248" s="59"/>
      <c r="NR248" s="59"/>
      <c r="NS248" s="59"/>
      <c r="NT248" s="59"/>
      <c r="NU248" s="59"/>
      <c r="NV248" s="59"/>
      <c r="NW248" s="59"/>
      <c r="NX248" s="59"/>
      <c r="NY248" s="59"/>
      <c r="NZ248" s="59"/>
      <c r="OA248" s="59"/>
      <c r="OB248" s="59"/>
      <c r="OC248" s="59"/>
      <c r="OD248" s="59"/>
      <c r="OE248" s="59"/>
      <c r="OF248" s="59"/>
      <c r="OG248" s="59"/>
      <c r="OH248" s="59"/>
      <c r="OI248" s="59"/>
      <c r="OJ248" s="59"/>
      <c r="OK248" s="59"/>
      <c r="OL248" s="59"/>
      <c r="OM248" s="59"/>
      <c r="ON248" s="59"/>
      <c r="OO248" s="59"/>
      <c r="OP248" s="59"/>
      <c r="OQ248" s="59"/>
      <c r="OR248" s="59"/>
      <c r="OS248" s="59"/>
      <c r="OT248" s="59"/>
      <c r="OU248" s="59"/>
      <c r="OV248" s="59"/>
      <c r="OW248" s="59"/>
      <c r="OX248" s="59"/>
      <c r="OY248" s="59"/>
      <c r="OZ248" s="59"/>
      <c r="PA248" s="59"/>
      <c r="PB248" s="59"/>
      <c r="PC248" s="59"/>
      <c r="PD248" s="59"/>
      <c r="PE248" s="59"/>
      <c r="PF248" s="59"/>
      <c r="PG248" s="59"/>
      <c r="PH248" s="59"/>
      <c r="PI248" s="59"/>
      <c r="PJ248" s="59"/>
      <c r="PK248" s="59"/>
      <c r="PL248" s="59"/>
      <c r="PM248" s="59"/>
      <c r="PN248" s="59"/>
      <c r="PO248" s="59"/>
      <c r="PP248" s="59"/>
      <c r="PQ248" s="59"/>
      <c r="PR248" s="59"/>
      <c r="PS248" s="59"/>
      <c r="PT248" s="59"/>
      <c r="PU248" s="59"/>
      <c r="PV248" s="59"/>
      <c r="PW248" s="59"/>
      <c r="PX248" s="59"/>
      <c r="PY248" s="59"/>
      <c r="PZ248" s="59"/>
      <c r="QA248" s="59"/>
      <c r="QB248" s="59"/>
      <c r="QC248" s="59"/>
      <c r="QD248" s="59"/>
      <c r="QE248" s="59"/>
      <c r="QF248" s="59"/>
      <c r="QG248" s="59"/>
      <c r="QH248" s="59"/>
      <c r="QI248" s="59"/>
      <c r="QJ248" s="59"/>
      <c r="QK248" s="59"/>
      <c r="QL248" s="59"/>
      <c r="QM248" s="59"/>
      <c r="QN248" s="59"/>
      <c r="QO248" s="59"/>
      <c r="QP248" s="59"/>
      <c r="QQ248" s="59"/>
      <c r="QR248" s="59"/>
      <c r="QS248" s="59"/>
      <c r="QT248" s="59"/>
      <c r="QU248" s="59"/>
      <c r="QV248" s="59"/>
      <c r="QW248" s="59"/>
      <c r="QX248" s="59"/>
      <c r="QY248" s="59"/>
      <c r="QZ248" s="59"/>
      <c r="RA248" s="59"/>
      <c r="RB248" s="107"/>
      <c r="RC248" s="107"/>
      <c r="RD248" s="59"/>
      <c r="RE248" s="59"/>
      <c r="RF248" s="59"/>
      <c r="RG248" s="59"/>
      <c r="RH248" s="59"/>
      <c r="RI248" s="59"/>
      <c r="RJ248" s="59"/>
      <c r="RK248" s="59"/>
      <c r="RL248" s="59"/>
      <c r="RM248" s="59"/>
      <c r="RN248" s="59"/>
      <c r="RO248" s="59"/>
      <c r="RP248" s="59"/>
      <c r="RQ248" s="59"/>
      <c r="RR248" s="59"/>
      <c r="RS248" s="59"/>
      <c r="RT248" s="59"/>
      <c r="RU248" s="59"/>
      <c r="RV248" s="59"/>
      <c r="RW248" s="59"/>
      <c r="RX248" s="59"/>
      <c r="RY248" s="59"/>
      <c r="RZ248" s="59"/>
      <c r="SA248" s="59"/>
      <c r="SB248" s="59"/>
      <c r="SC248" s="59"/>
      <c r="SD248" s="59"/>
      <c r="SE248" s="59"/>
      <c r="SF248" s="59"/>
      <c r="SG248" s="59"/>
      <c r="SH248" s="59"/>
      <c r="SI248" s="59"/>
      <c r="SJ248" s="59"/>
      <c r="SK248" s="59"/>
      <c r="SL248" s="59"/>
      <c r="SM248" s="59"/>
      <c r="SN248" s="59"/>
      <c r="SO248" s="59"/>
      <c r="SP248" s="59"/>
      <c r="SQ248" s="59"/>
      <c r="SR248" s="59"/>
      <c r="SS248" s="59"/>
      <c r="ST248" s="59"/>
      <c r="SU248" s="59"/>
      <c r="SV248" s="59"/>
      <c r="SW248" s="59"/>
      <c r="SX248" s="59"/>
      <c r="SY248" s="59"/>
      <c r="SZ248" s="59"/>
      <c r="TA248" s="59"/>
      <c r="TB248" s="59"/>
      <c r="TC248" s="59"/>
      <c r="TD248" s="59"/>
      <c r="TE248" s="59"/>
      <c r="TF248" s="59"/>
      <c r="TG248" s="59"/>
      <c r="TH248" s="59"/>
      <c r="TI248" s="59"/>
      <c r="TJ248" s="59"/>
      <c r="TK248" s="59"/>
      <c r="TL248" s="59"/>
      <c r="TM248" s="59"/>
      <c r="TN248" s="59"/>
      <c r="TO248" s="59"/>
      <c r="TP248" s="59"/>
      <c r="TQ248" s="59"/>
      <c r="TR248" s="59"/>
      <c r="TS248" s="59"/>
      <c r="TT248" s="59"/>
      <c r="TU248" s="59"/>
      <c r="TV248" s="59"/>
      <c r="TW248" s="59"/>
      <c r="TX248" s="59"/>
      <c r="TY248" s="59"/>
      <c r="TZ248" s="59"/>
      <c r="UA248" s="59"/>
      <c r="UB248" s="59"/>
      <c r="UC248" s="59"/>
      <c r="UD248" s="59"/>
      <c r="UE248" s="59"/>
      <c r="UF248" s="59"/>
      <c r="UG248" s="59"/>
      <c r="UH248" s="59"/>
      <c r="UI248" s="59"/>
      <c r="UJ248" s="59"/>
      <c r="UK248" s="59"/>
      <c r="UL248" s="59"/>
      <c r="UM248" s="86"/>
      <c r="UN248" s="86"/>
      <c r="UO248" s="86"/>
      <c r="UP248" s="86"/>
      <c r="UQ248" s="86"/>
      <c r="UR248" s="86"/>
      <c r="US248" s="86"/>
      <c r="UT248" s="86"/>
      <c r="UU248" s="86"/>
      <c r="UV248" s="86"/>
      <c r="UW248" s="86"/>
      <c r="UX248" s="86"/>
      <c r="UY248" s="86"/>
      <c r="UZ248" s="86"/>
      <c r="VA248" s="86"/>
      <c r="VB248" s="86"/>
      <c r="VC248" s="86"/>
      <c r="VD248" s="86"/>
      <c r="VE248" s="86"/>
      <c r="VF248" s="86"/>
      <c r="VG248" s="86"/>
      <c r="VH248" s="86"/>
      <c r="VI248" s="86"/>
      <c r="VJ248" s="86"/>
      <c r="VK248" s="86"/>
      <c r="VL248" s="86"/>
      <c r="VM248" s="86"/>
      <c r="VN248" s="86"/>
      <c r="VO248" s="86"/>
      <c r="VP248" s="86"/>
      <c r="VQ248" s="86"/>
      <c r="VR248" s="86"/>
      <c r="VS248" s="86"/>
      <c r="VT248" s="86"/>
      <c r="VU248" s="86"/>
      <c r="VV248" s="86"/>
      <c r="VW248" s="86"/>
      <c r="VX248" s="86"/>
      <c r="VY248" s="86"/>
      <c r="VZ248" s="86"/>
      <c r="WA248" s="86"/>
      <c r="WB248" s="86"/>
      <c r="WC248" s="86"/>
      <c r="WD248" s="86"/>
      <c r="WE248" s="86"/>
      <c r="WF248" s="86"/>
      <c r="WG248" s="8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row>
    <row r="249" spans="2:909" x14ac:dyDescent="0.25">
      <c r="B249" s="110"/>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c r="HY249" s="59"/>
      <c r="HZ249" s="59"/>
      <c r="IA249" s="59"/>
      <c r="IB249" s="59"/>
      <c r="IC249" s="59"/>
      <c r="ID249" s="59"/>
      <c r="IE249" s="59"/>
      <c r="IF249" s="59"/>
      <c r="IG249" s="59"/>
      <c r="IH249" s="59"/>
      <c r="II249" s="59"/>
      <c r="IJ249" s="59"/>
      <c r="IK249" s="59"/>
      <c r="IL249" s="59"/>
      <c r="IM249" s="59"/>
      <c r="IN249" s="59"/>
      <c r="IO249" s="59"/>
      <c r="IP249" s="59"/>
      <c r="IQ249" s="59"/>
      <c r="IR249" s="59"/>
      <c r="IS249" s="59"/>
      <c r="IT249" s="59"/>
      <c r="IU249" s="59"/>
      <c r="IV249" s="59"/>
      <c r="IW249" s="59"/>
      <c r="IX249" s="59"/>
      <c r="IY249" s="59"/>
      <c r="IZ249" s="59"/>
      <c r="JA249" s="59"/>
      <c r="JB249" s="59"/>
      <c r="JC249" s="59"/>
      <c r="JD249" s="59"/>
      <c r="JE249" s="59"/>
      <c r="JF249" s="59"/>
      <c r="JG249" s="59"/>
      <c r="JH249" s="59"/>
      <c r="JI249" s="59"/>
      <c r="JJ249" s="59"/>
      <c r="JK249" s="59"/>
      <c r="JL249" s="59"/>
      <c r="JM249" s="59"/>
      <c r="JN249" s="59"/>
      <c r="JO249" s="59"/>
      <c r="JP249" s="59"/>
      <c r="JQ249" s="59"/>
      <c r="JR249" s="59"/>
      <c r="JS249" s="59"/>
      <c r="JT249" s="59"/>
      <c r="JU249" s="59"/>
      <c r="JV249" s="59"/>
      <c r="JW249" s="59"/>
      <c r="JX249" s="59"/>
      <c r="JY249" s="59"/>
      <c r="JZ249" s="59"/>
      <c r="KA249" s="59"/>
      <c r="KB249" s="59"/>
      <c r="KC249" s="59"/>
      <c r="KD249" s="59"/>
      <c r="KE249" s="59"/>
      <c r="KF249" s="59"/>
      <c r="KG249" s="59"/>
      <c r="KH249" s="59"/>
      <c r="KI249" s="59"/>
      <c r="KJ249" s="59"/>
      <c r="KK249" s="59"/>
      <c r="KL249" s="59"/>
      <c r="KM249" s="59"/>
      <c r="KN249" s="59"/>
      <c r="KO249" s="59"/>
      <c r="KP249" s="59"/>
      <c r="KQ249" s="59"/>
      <c r="KR249" s="59"/>
      <c r="KS249" s="59"/>
      <c r="KT249" s="59"/>
      <c r="KU249" s="59"/>
      <c r="KV249" s="59"/>
      <c r="KW249" s="59"/>
      <c r="KX249" s="59"/>
      <c r="KY249" s="59"/>
      <c r="KZ249" s="59"/>
      <c r="LA249" s="59"/>
      <c r="LB249" s="59"/>
      <c r="LC249" s="59"/>
      <c r="LD249" s="59"/>
      <c r="LE249" s="59"/>
      <c r="LF249" s="59"/>
      <c r="LG249" s="59"/>
      <c r="LH249" s="59"/>
      <c r="LI249" s="59"/>
      <c r="LJ249" s="59"/>
      <c r="LK249" s="59"/>
      <c r="LL249" s="59"/>
      <c r="LM249" s="59"/>
      <c r="LN249" s="59"/>
      <c r="LO249" s="59"/>
      <c r="LP249" s="59"/>
      <c r="LQ249" s="59"/>
      <c r="LR249" s="59"/>
      <c r="LS249" s="59"/>
      <c r="LT249" s="59"/>
      <c r="LU249" s="59"/>
      <c r="LV249" s="59"/>
      <c r="LW249" s="59"/>
      <c r="LX249" s="59"/>
      <c r="LY249" s="59"/>
      <c r="LZ249" s="59"/>
      <c r="MA249" s="59"/>
      <c r="MB249" s="59"/>
      <c r="MC249" s="59"/>
      <c r="MD249" s="59"/>
      <c r="ME249" s="59"/>
      <c r="MF249" s="59"/>
      <c r="MG249" s="59"/>
      <c r="MH249" s="59"/>
      <c r="MI249" s="59"/>
      <c r="MJ249" s="59"/>
      <c r="MK249" s="59"/>
      <c r="ML249" s="59"/>
      <c r="MM249" s="59"/>
      <c r="MN249" s="59"/>
      <c r="MO249" s="59"/>
      <c r="MP249" s="59"/>
      <c r="MQ249" s="59"/>
      <c r="MR249" s="59"/>
      <c r="MS249" s="59"/>
      <c r="MT249" s="59"/>
      <c r="MU249" s="59"/>
      <c r="MV249" s="59"/>
      <c r="MW249" s="59"/>
      <c r="MX249" s="59"/>
      <c r="MY249" s="59"/>
      <c r="MZ249" s="59"/>
      <c r="NA249" s="59"/>
      <c r="NB249" s="59"/>
      <c r="NC249" s="59"/>
      <c r="ND249" s="59"/>
      <c r="NE249" s="59"/>
      <c r="NF249" s="59"/>
      <c r="NG249" s="59"/>
      <c r="NH249" s="59"/>
      <c r="NI249" s="59"/>
      <c r="NJ249" s="59"/>
      <c r="NK249" s="59"/>
      <c r="NL249" s="59"/>
      <c r="NM249" s="59"/>
      <c r="NN249" s="59"/>
      <c r="NO249" s="59"/>
      <c r="NP249" s="59"/>
      <c r="NQ249" s="59"/>
      <c r="NR249" s="59"/>
      <c r="NS249" s="59"/>
      <c r="NT249" s="59"/>
      <c r="NU249" s="59"/>
      <c r="NV249" s="59"/>
      <c r="NW249" s="59"/>
      <c r="NX249" s="59"/>
      <c r="NY249" s="59"/>
      <c r="NZ249" s="59"/>
      <c r="OA249" s="59"/>
      <c r="OB249" s="59"/>
      <c r="OC249" s="59"/>
      <c r="OD249" s="59"/>
      <c r="OE249" s="59"/>
      <c r="OF249" s="59"/>
      <c r="OG249" s="59"/>
      <c r="OH249" s="59"/>
      <c r="OI249" s="59"/>
      <c r="OJ249" s="59"/>
      <c r="OK249" s="59"/>
      <c r="OL249" s="59"/>
      <c r="OM249" s="59"/>
      <c r="ON249" s="59"/>
      <c r="OO249" s="59"/>
      <c r="OP249" s="59"/>
      <c r="OQ249" s="59"/>
      <c r="OR249" s="59"/>
      <c r="OS249" s="59"/>
      <c r="OT249" s="59"/>
      <c r="OU249" s="59"/>
      <c r="OV249" s="59"/>
      <c r="OW249" s="59"/>
      <c r="OX249" s="59"/>
      <c r="OY249" s="59"/>
      <c r="OZ249" s="59"/>
      <c r="PA249" s="59"/>
      <c r="PB249" s="59"/>
      <c r="PC249" s="59"/>
      <c r="PD249" s="59"/>
      <c r="PE249" s="59"/>
      <c r="PF249" s="59"/>
      <c r="PG249" s="59"/>
      <c r="PH249" s="59"/>
      <c r="PI249" s="59"/>
      <c r="PJ249" s="59"/>
      <c r="PK249" s="59"/>
      <c r="PL249" s="59"/>
      <c r="PM249" s="59"/>
      <c r="PN249" s="59"/>
      <c r="PO249" s="59"/>
      <c r="PP249" s="59"/>
      <c r="PQ249" s="59"/>
      <c r="PR249" s="59"/>
      <c r="PS249" s="59"/>
      <c r="PT249" s="59"/>
      <c r="PU249" s="59"/>
      <c r="PV249" s="59"/>
      <c r="PW249" s="59"/>
      <c r="PX249" s="59"/>
      <c r="PY249" s="59"/>
      <c r="PZ249" s="59"/>
      <c r="QA249" s="59"/>
      <c r="QB249" s="59"/>
      <c r="QC249" s="59"/>
      <c r="QD249" s="59"/>
      <c r="QE249" s="59"/>
      <c r="QF249" s="59"/>
      <c r="QG249" s="59"/>
      <c r="QH249" s="59"/>
      <c r="QI249" s="59"/>
      <c r="QJ249" s="59"/>
      <c r="QK249" s="59"/>
      <c r="QL249" s="59"/>
      <c r="QM249" s="59"/>
      <c r="QN249" s="59"/>
      <c r="QO249" s="59"/>
      <c r="QP249" s="59"/>
      <c r="QQ249" s="59"/>
      <c r="QR249" s="59"/>
      <c r="QS249" s="59"/>
      <c r="QT249" s="59"/>
      <c r="QU249" s="59"/>
      <c r="QV249" s="59"/>
      <c r="QW249" s="59"/>
      <c r="QX249" s="59"/>
      <c r="QY249" s="59"/>
      <c r="QZ249" s="59"/>
      <c r="RA249" s="59"/>
      <c r="RB249" s="107"/>
      <c r="RC249" s="107"/>
      <c r="RD249" s="59"/>
      <c r="RE249" s="59"/>
      <c r="RF249" s="59"/>
      <c r="RG249" s="59"/>
      <c r="RH249" s="59"/>
      <c r="RI249" s="59"/>
      <c r="RJ249" s="59"/>
      <c r="RK249" s="59"/>
      <c r="RL249" s="59"/>
      <c r="RM249" s="59"/>
      <c r="RN249" s="59"/>
      <c r="RO249" s="59"/>
      <c r="RP249" s="59"/>
      <c r="RQ249" s="59"/>
      <c r="RR249" s="59"/>
      <c r="RS249" s="59"/>
      <c r="RT249" s="59"/>
      <c r="RU249" s="59"/>
      <c r="RV249" s="59"/>
      <c r="RW249" s="59"/>
      <c r="RX249" s="59"/>
      <c r="RY249" s="59"/>
      <c r="RZ249" s="59"/>
      <c r="SA249" s="59"/>
      <c r="SB249" s="59"/>
      <c r="SC249" s="59"/>
      <c r="SD249" s="59"/>
      <c r="SE249" s="59"/>
      <c r="SF249" s="59"/>
      <c r="SG249" s="59"/>
      <c r="SH249" s="59"/>
      <c r="SI249" s="59"/>
      <c r="SJ249" s="59"/>
      <c r="SK249" s="59"/>
      <c r="SL249" s="59"/>
      <c r="SM249" s="59"/>
      <c r="SN249" s="59"/>
      <c r="SO249" s="59"/>
      <c r="SP249" s="59"/>
      <c r="SQ249" s="59"/>
      <c r="SR249" s="59"/>
      <c r="SS249" s="59"/>
      <c r="ST249" s="59"/>
      <c r="SU249" s="59"/>
      <c r="SV249" s="59"/>
      <c r="SW249" s="59"/>
      <c r="SX249" s="59"/>
      <c r="SY249" s="59"/>
      <c r="SZ249" s="59"/>
      <c r="TA249" s="59"/>
      <c r="TB249" s="59"/>
      <c r="TC249" s="59"/>
      <c r="TD249" s="59"/>
      <c r="TE249" s="59"/>
      <c r="TF249" s="59"/>
      <c r="TG249" s="59"/>
      <c r="TH249" s="59"/>
      <c r="TI249" s="59"/>
      <c r="TJ249" s="59"/>
      <c r="TK249" s="59"/>
      <c r="TL249" s="59"/>
      <c r="TM249" s="59"/>
      <c r="TN249" s="59"/>
      <c r="TO249" s="59"/>
      <c r="TP249" s="59"/>
      <c r="TQ249" s="59"/>
      <c r="TR249" s="59"/>
      <c r="TS249" s="59"/>
      <c r="TT249" s="59"/>
      <c r="TU249" s="59"/>
      <c r="TV249" s="59"/>
      <c r="TW249" s="59"/>
      <c r="TX249" s="59"/>
      <c r="TY249" s="59"/>
      <c r="TZ249" s="59"/>
      <c r="UA249" s="59"/>
      <c r="UB249" s="59"/>
      <c r="UC249" s="59"/>
      <c r="UD249" s="59"/>
      <c r="UE249" s="59"/>
      <c r="UF249" s="59"/>
      <c r="UG249" s="59"/>
      <c r="UH249" s="59"/>
      <c r="UI249" s="59"/>
      <c r="UJ249" s="59"/>
      <c r="UK249" s="59"/>
      <c r="UL249" s="59"/>
      <c r="UM249" s="86"/>
      <c r="UN249" s="86"/>
      <c r="UO249" s="86"/>
      <c r="UP249" s="86"/>
      <c r="UQ249" s="86"/>
      <c r="UR249" s="86"/>
      <c r="US249" s="86"/>
      <c r="UT249" s="86"/>
      <c r="UU249" s="86"/>
      <c r="UV249" s="86"/>
      <c r="UW249" s="86"/>
      <c r="UX249" s="86"/>
      <c r="UY249" s="86"/>
      <c r="UZ249" s="86"/>
      <c r="VA249" s="86"/>
      <c r="VB249" s="86"/>
      <c r="VC249" s="86"/>
      <c r="VD249" s="86"/>
      <c r="VE249" s="86"/>
      <c r="VF249" s="86"/>
      <c r="VG249" s="86"/>
      <c r="VH249" s="86"/>
      <c r="VI249" s="86"/>
      <c r="VJ249" s="86"/>
      <c r="VK249" s="86"/>
      <c r="VL249" s="86"/>
      <c r="VM249" s="86"/>
      <c r="VN249" s="86"/>
      <c r="VO249" s="86"/>
      <c r="VP249" s="86"/>
      <c r="VQ249" s="86"/>
      <c r="VR249" s="86"/>
      <c r="VS249" s="86"/>
      <c r="VT249" s="86"/>
      <c r="VU249" s="86"/>
      <c r="VV249" s="86"/>
      <c r="VW249" s="86"/>
      <c r="VX249" s="86"/>
      <c r="VY249" s="86"/>
      <c r="VZ249" s="86"/>
      <c r="WA249" s="86"/>
      <c r="WB249" s="86"/>
      <c r="WC249" s="86"/>
      <c r="WD249" s="86"/>
      <c r="WE249" s="86"/>
      <c r="WF249" s="86"/>
      <c r="WG249" s="8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row>
    <row r="250" spans="2:909" x14ac:dyDescent="0.25">
      <c r="B250" s="110"/>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c r="HY250" s="59"/>
      <c r="HZ250" s="59"/>
      <c r="IA250" s="59"/>
      <c r="IB250" s="59"/>
      <c r="IC250" s="59"/>
      <c r="ID250" s="59"/>
      <c r="IE250" s="59"/>
      <c r="IF250" s="59"/>
      <c r="IG250" s="59"/>
      <c r="IH250" s="59"/>
      <c r="II250" s="59"/>
      <c r="IJ250" s="59"/>
      <c r="IK250" s="59"/>
      <c r="IL250" s="59"/>
      <c r="IM250" s="59"/>
      <c r="IN250" s="59"/>
      <c r="IO250" s="59"/>
      <c r="IP250" s="59"/>
      <c r="IQ250" s="59"/>
      <c r="IR250" s="59"/>
      <c r="IS250" s="59"/>
      <c r="IT250" s="59"/>
      <c r="IU250" s="59"/>
      <c r="IV250" s="59"/>
      <c r="IW250" s="59"/>
      <c r="IX250" s="59"/>
      <c r="IY250" s="59"/>
      <c r="IZ250" s="59"/>
      <c r="JA250" s="59"/>
      <c r="JB250" s="59"/>
      <c r="JC250" s="59"/>
      <c r="JD250" s="59"/>
      <c r="JE250" s="59"/>
      <c r="JF250" s="59"/>
      <c r="JG250" s="59"/>
      <c r="JH250" s="59"/>
      <c r="JI250" s="59"/>
      <c r="JJ250" s="59"/>
      <c r="JK250" s="59"/>
      <c r="JL250" s="59"/>
      <c r="JM250" s="59"/>
      <c r="JN250" s="59"/>
      <c r="JO250" s="59"/>
      <c r="JP250" s="59"/>
      <c r="JQ250" s="59"/>
      <c r="JR250" s="59"/>
      <c r="JS250" s="59"/>
      <c r="JT250" s="59"/>
      <c r="JU250" s="59"/>
      <c r="JV250" s="59"/>
      <c r="JW250" s="59"/>
      <c r="JX250" s="59"/>
      <c r="JY250" s="59"/>
      <c r="JZ250" s="59"/>
      <c r="KA250" s="59"/>
      <c r="KB250" s="59"/>
      <c r="KC250" s="59"/>
      <c r="KD250" s="59"/>
      <c r="KE250" s="59"/>
      <c r="KF250" s="59"/>
      <c r="KG250" s="59"/>
      <c r="KH250" s="59"/>
      <c r="KI250" s="59"/>
      <c r="KJ250" s="59"/>
      <c r="KK250" s="59"/>
      <c r="KL250" s="59"/>
      <c r="KM250" s="59"/>
      <c r="KN250" s="59"/>
      <c r="KO250" s="59"/>
      <c r="KP250" s="59"/>
      <c r="KQ250" s="59"/>
      <c r="KR250" s="59"/>
      <c r="KS250" s="59"/>
      <c r="KT250" s="59"/>
      <c r="KU250" s="59"/>
      <c r="KV250" s="59"/>
      <c r="KW250" s="59"/>
      <c r="KX250" s="59"/>
      <c r="KY250" s="59"/>
      <c r="KZ250" s="59"/>
      <c r="LA250" s="59"/>
      <c r="LB250" s="59"/>
      <c r="LC250" s="59"/>
      <c r="LD250" s="59"/>
      <c r="LE250" s="59"/>
      <c r="LF250" s="59"/>
      <c r="LG250" s="59"/>
      <c r="LH250" s="59"/>
      <c r="LI250" s="59"/>
      <c r="LJ250" s="59"/>
      <c r="LK250" s="59"/>
      <c r="LL250" s="59"/>
      <c r="LM250" s="59"/>
      <c r="LN250" s="59"/>
      <c r="LO250" s="59"/>
      <c r="LP250" s="59"/>
      <c r="LQ250" s="59"/>
      <c r="LR250" s="59"/>
      <c r="LS250" s="59"/>
      <c r="LT250" s="59"/>
      <c r="LU250" s="59"/>
      <c r="LV250" s="59"/>
      <c r="LW250" s="59"/>
      <c r="LX250" s="59"/>
      <c r="LY250" s="59"/>
      <c r="LZ250" s="59"/>
      <c r="MA250" s="59"/>
      <c r="MB250" s="59"/>
      <c r="MC250" s="59"/>
      <c r="MD250" s="59"/>
      <c r="ME250" s="59"/>
      <c r="MF250" s="59"/>
      <c r="MG250" s="59"/>
      <c r="MH250" s="59"/>
      <c r="MI250" s="59"/>
      <c r="MJ250" s="59"/>
      <c r="MK250" s="59"/>
      <c r="ML250" s="59"/>
      <c r="MM250" s="59"/>
      <c r="MN250" s="59"/>
      <c r="MO250" s="59"/>
      <c r="MP250" s="59"/>
      <c r="MQ250" s="59"/>
      <c r="MR250" s="59"/>
      <c r="MS250" s="59"/>
      <c r="MT250" s="59"/>
      <c r="MU250" s="59"/>
      <c r="MV250" s="59"/>
      <c r="MW250" s="59"/>
      <c r="MX250" s="59"/>
      <c r="MY250" s="59"/>
      <c r="MZ250" s="59"/>
      <c r="NA250" s="59"/>
      <c r="NB250" s="59"/>
      <c r="NC250" s="59"/>
      <c r="ND250" s="59"/>
      <c r="NE250" s="59"/>
      <c r="NF250" s="59"/>
      <c r="NG250" s="59"/>
      <c r="NH250" s="59"/>
      <c r="NI250" s="59"/>
      <c r="NJ250" s="59"/>
      <c r="NK250" s="59"/>
      <c r="NL250" s="59"/>
      <c r="NM250" s="59"/>
      <c r="NN250" s="59"/>
      <c r="NO250" s="59"/>
      <c r="NP250" s="59"/>
      <c r="NQ250" s="59"/>
      <c r="NR250" s="59"/>
      <c r="NS250" s="59"/>
      <c r="NT250" s="59"/>
      <c r="NU250" s="59"/>
      <c r="NV250" s="59"/>
      <c r="NW250" s="59"/>
      <c r="NX250" s="59"/>
      <c r="NY250" s="59"/>
      <c r="NZ250" s="59"/>
      <c r="OA250" s="59"/>
      <c r="OB250" s="59"/>
      <c r="OC250" s="59"/>
      <c r="OD250" s="59"/>
      <c r="OE250" s="59"/>
      <c r="OF250" s="59"/>
      <c r="OG250" s="59"/>
      <c r="OH250" s="59"/>
      <c r="OI250" s="59"/>
      <c r="OJ250" s="59"/>
      <c r="OK250" s="59"/>
      <c r="OL250" s="59"/>
      <c r="OM250" s="59"/>
      <c r="ON250" s="59"/>
      <c r="OO250" s="59"/>
      <c r="OP250" s="59"/>
      <c r="OQ250" s="59"/>
      <c r="OR250" s="59"/>
      <c r="OS250" s="59"/>
      <c r="OT250" s="59"/>
      <c r="OU250" s="59"/>
      <c r="OV250" s="59"/>
      <c r="OW250" s="59"/>
      <c r="OX250" s="59"/>
      <c r="OY250" s="59"/>
      <c r="OZ250" s="59"/>
      <c r="PA250" s="59"/>
      <c r="PB250" s="59"/>
      <c r="PC250" s="59"/>
      <c r="PD250" s="59"/>
      <c r="PE250" s="59"/>
      <c r="PF250" s="59"/>
      <c r="PG250" s="59"/>
      <c r="PH250" s="59"/>
      <c r="PI250" s="59"/>
      <c r="PJ250" s="59"/>
      <c r="PK250" s="59"/>
      <c r="PL250" s="59"/>
      <c r="PM250" s="59"/>
      <c r="PN250" s="59"/>
      <c r="PO250" s="59"/>
      <c r="PP250" s="59"/>
      <c r="PQ250" s="59"/>
      <c r="PR250" s="59"/>
      <c r="PS250" s="59"/>
      <c r="PT250" s="59"/>
      <c r="PU250" s="59"/>
      <c r="PV250" s="59"/>
      <c r="PW250" s="59"/>
      <c r="PX250" s="59"/>
      <c r="PY250" s="59"/>
      <c r="PZ250" s="59"/>
      <c r="QA250" s="59"/>
      <c r="QB250" s="59"/>
      <c r="QC250" s="59"/>
      <c r="QD250" s="59"/>
      <c r="QE250" s="59"/>
      <c r="QF250" s="59"/>
      <c r="QG250" s="59"/>
      <c r="QH250" s="59"/>
      <c r="QI250" s="59"/>
      <c r="QJ250" s="59"/>
      <c r="QK250" s="59"/>
      <c r="QL250" s="59"/>
      <c r="QM250" s="59"/>
      <c r="QN250" s="59"/>
      <c r="QO250" s="59"/>
      <c r="QP250" s="59"/>
      <c r="QQ250" s="59"/>
      <c r="QR250" s="59"/>
      <c r="QS250" s="59"/>
      <c r="QT250" s="59"/>
      <c r="QU250" s="59"/>
      <c r="QV250" s="59"/>
      <c r="QW250" s="59"/>
      <c r="QX250" s="59"/>
      <c r="QY250" s="59"/>
      <c r="QZ250" s="59"/>
      <c r="RA250" s="59"/>
      <c r="RB250" s="107"/>
      <c r="RC250" s="107"/>
      <c r="RD250" s="59"/>
      <c r="RE250" s="59"/>
      <c r="RF250" s="59"/>
      <c r="RG250" s="59"/>
      <c r="RH250" s="59"/>
      <c r="RI250" s="59"/>
      <c r="RJ250" s="59"/>
      <c r="RK250" s="59"/>
      <c r="RL250" s="59"/>
      <c r="RM250" s="59"/>
      <c r="RN250" s="59"/>
      <c r="RO250" s="59"/>
      <c r="RP250" s="59"/>
      <c r="RQ250" s="59"/>
      <c r="RR250" s="59"/>
      <c r="RS250" s="59"/>
      <c r="RT250" s="59"/>
      <c r="RU250" s="59"/>
      <c r="RV250" s="59"/>
      <c r="RW250" s="59"/>
      <c r="RX250" s="59"/>
      <c r="RY250" s="59"/>
      <c r="RZ250" s="59"/>
      <c r="SA250" s="59"/>
      <c r="SB250" s="59"/>
      <c r="SC250" s="59"/>
      <c r="SD250" s="59"/>
      <c r="SE250" s="59"/>
      <c r="SF250" s="59"/>
      <c r="SG250" s="59"/>
      <c r="SH250" s="59"/>
      <c r="SI250" s="59"/>
      <c r="SJ250" s="59"/>
      <c r="SK250" s="59"/>
      <c r="SL250" s="59"/>
      <c r="SM250" s="59"/>
      <c r="SN250" s="59"/>
      <c r="SO250" s="59"/>
      <c r="SP250" s="59"/>
      <c r="SQ250" s="59"/>
      <c r="SR250" s="59"/>
      <c r="SS250" s="59"/>
      <c r="ST250" s="59"/>
      <c r="SU250" s="59"/>
      <c r="SV250" s="59"/>
      <c r="SW250" s="59"/>
      <c r="SX250" s="59"/>
      <c r="SY250" s="59"/>
      <c r="SZ250" s="59"/>
      <c r="TA250" s="59"/>
      <c r="TB250" s="59"/>
      <c r="TC250" s="59"/>
      <c r="TD250" s="59"/>
      <c r="TE250" s="59"/>
      <c r="TF250" s="59"/>
      <c r="TG250" s="59"/>
      <c r="TH250" s="59"/>
      <c r="TI250" s="59"/>
      <c r="TJ250" s="59"/>
      <c r="TK250" s="59"/>
      <c r="TL250" s="59"/>
      <c r="TM250" s="59"/>
      <c r="TN250" s="59"/>
      <c r="TO250" s="59"/>
      <c r="TP250" s="59"/>
      <c r="TQ250" s="59"/>
      <c r="TR250" s="59"/>
      <c r="TS250" s="59"/>
      <c r="TT250" s="59"/>
      <c r="TU250" s="59"/>
      <c r="TV250" s="59"/>
      <c r="TW250" s="59"/>
      <c r="TX250" s="59"/>
      <c r="TY250" s="59"/>
      <c r="TZ250" s="59"/>
      <c r="UA250" s="59"/>
      <c r="UB250" s="59"/>
      <c r="UC250" s="59"/>
      <c r="UD250" s="59"/>
      <c r="UE250" s="59"/>
      <c r="UF250" s="59"/>
      <c r="UG250" s="59"/>
      <c r="UH250" s="59"/>
      <c r="UI250" s="59"/>
      <c r="UJ250" s="59"/>
      <c r="UK250" s="59"/>
      <c r="UL250" s="59"/>
      <c r="UM250" s="86"/>
      <c r="UN250" s="86"/>
      <c r="UO250" s="86"/>
      <c r="UP250" s="86"/>
      <c r="UQ250" s="86"/>
      <c r="UR250" s="86"/>
      <c r="US250" s="86"/>
      <c r="UT250" s="86"/>
      <c r="UU250" s="86"/>
      <c r="UV250" s="86"/>
      <c r="UW250" s="86"/>
      <c r="UX250" s="86"/>
      <c r="UY250" s="86"/>
      <c r="UZ250" s="86"/>
      <c r="VA250" s="86"/>
      <c r="VB250" s="86"/>
      <c r="VC250" s="86"/>
      <c r="VD250" s="86"/>
      <c r="VE250" s="86"/>
      <c r="VF250" s="86"/>
      <c r="VG250" s="86"/>
      <c r="VH250" s="86"/>
      <c r="VI250" s="86"/>
      <c r="VJ250" s="86"/>
      <c r="VK250" s="86"/>
      <c r="VL250" s="86"/>
      <c r="VM250" s="86"/>
      <c r="VN250" s="86"/>
      <c r="VO250" s="86"/>
      <c r="VP250" s="86"/>
      <c r="VQ250" s="86"/>
      <c r="VR250" s="86"/>
      <c r="VS250" s="86"/>
      <c r="VT250" s="86"/>
      <c r="VU250" s="86"/>
      <c r="VV250" s="86"/>
      <c r="VW250" s="86"/>
      <c r="VX250" s="86"/>
      <c r="VY250" s="86"/>
      <c r="VZ250" s="86"/>
      <c r="WA250" s="86"/>
      <c r="WB250" s="86"/>
      <c r="WC250" s="86"/>
      <c r="WD250" s="86"/>
      <c r="WE250" s="86"/>
      <c r="WF250" s="86"/>
      <c r="WG250" s="8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row>
    <row r="251" spans="2:909" x14ac:dyDescent="0.25">
      <c r="B251" s="110"/>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c r="HY251" s="59"/>
      <c r="HZ251" s="59"/>
      <c r="IA251" s="59"/>
      <c r="IB251" s="59"/>
      <c r="IC251" s="59"/>
      <c r="ID251" s="59"/>
      <c r="IE251" s="59"/>
      <c r="IF251" s="59"/>
      <c r="IG251" s="59"/>
      <c r="IH251" s="59"/>
      <c r="II251" s="59"/>
      <c r="IJ251" s="59"/>
      <c r="IK251" s="59"/>
      <c r="IL251" s="59"/>
      <c r="IM251" s="59"/>
      <c r="IN251" s="59"/>
      <c r="IO251" s="59"/>
      <c r="IP251" s="59"/>
      <c r="IQ251" s="59"/>
      <c r="IR251" s="59"/>
      <c r="IS251" s="59"/>
      <c r="IT251" s="59"/>
      <c r="IU251" s="59"/>
      <c r="IV251" s="59"/>
      <c r="IW251" s="59"/>
      <c r="IX251" s="59"/>
      <c r="IY251" s="59"/>
      <c r="IZ251" s="59"/>
      <c r="JA251" s="59"/>
      <c r="JB251" s="59"/>
      <c r="JC251" s="59"/>
      <c r="JD251" s="59"/>
      <c r="JE251" s="59"/>
      <c r="JF251" s="59"/>
      <c r="JG251" s="59"/>
      <c r="JH251" s="59"/>
      <c r="JI251" s="59"/>
      <c r="JJ251" s="59"/>
      <c r="JK251" s="59"/>
      <c r="JL251" s="59"/>
      <c r="JM251" s="59"/>
      <c r="JN251" s="59"/>
      <c r="JO251" s="59"/>
      <c r="JP251" s="59"/>
      <c r="JQ251" s="59"/>
      <c r="JR251" s="59"/>
      <c r="JS251" s="59"/>
      <c r="JT251" s="59"/>
      <c r="JU251" s="59"/>
      <c r="JV251" s="59"/>
      <c r="JW251" s="59"/>
      <c r="JX251" s="59"/>
      <c r="JY251" s="59"/>
      <c r="JZ251" s="59"/>
      <c r="KA251" s="59"/>
      <c r="KB251" s="59"/>
      <c r="KC251" s="59"/>
      <c r="KD251" s="59"/>
      <c r="KE251" s="59"/>
      <c r="KF251" s="59"/>
      <c r="KG251" s="59"/>
      <c r="KH251" s="59"/>
      <c r="KI251" s="59"/>
      <c r="KJ251" s="59"/>
      <c r="KK251" s="59"/>
      <c r="KL251" s="59"/>
      <c r="KM251" s="59"/>
      <c r="KN251" s="59"/>
      <c r="KO251" s="59"/>
      <c r="KP251" s="59"/>
      <c r="KQ251" s="59"/>
      <c r="KR251" s="59"/>
      <c r="KS251" s="59"/>
      <c r="KT251" s="59"/>
      <c r="KU251" s="59"/>
      <c r="KV251" s="59"/>
      <c r="KW251" s="59"/>
      <c r="KX251" s="59"/>
      <c r="KY251" s="59"/>
      <c r="KZ251" s="59"/>
      <c r="LA251" s="59"/>
      <c r="LB251" s="59"/>
      <c r="LC251" s="59"/>
      <c r="LD251" s="59"/>
      <c r="LE251" s="59"/>
      <c r="LF251" s="59"/>
      <c r="LG251" s="59"/>
      <c r="LH251" s="59"/>
      <c r="LI251" s="59"/>
      <c r="LJ251" s="59"/>
      <c r="LK251" s="59"/>
      <c r="LL251" s="59"/>
      <c r="LM251" s="59"/>
      <c r="LN251" s="59"/>
      <c r="LO251" s="59"/>
      <c r="LP251" s="59"/>
      <c r="LQ251" s="59"/>
      <c r="LR251" s="59"/>
      <c r="LS251" s="59"/>
      <c r="LT251" s="59"/>
      <c r="LU251" s="59"/>
      <c r="LV251" s="59"/>
      <c r="LW251" s="59"/>
      <c r="LX251" s="59"/>
      <c r="LY251" s="59"/>
      <c r="LZ251" s="59"/>
      <c r="MA251" s="59"/>
      <c r="MB251" s="59"/>
      <c r="MC251" s="59"/>
      <c r="MD251" s="59"/>
      <c r="ME251" s="59"/>
      <c r="MF251" s="59"/>
      <c r="MG251" s="59"/>
      <c r="MH251" s="59"/>
      <c r="MI251" s="59"/>
      <c r="MJ251" s="59"/>
      <c r="MK251" s="59"/>
      <c r="ML251" s="59"/>
      <c r="MM251" s="59"/>
      <c r="MN251" s="59"/>
      <c r="MO251" s="59"/>
      <c r="MP251" s="59"/>
      <c r="MQ251" s="59"/>
      <c r="MR251" s="59"/>
      <c r="MS251" s="59"/>
      <c r="MT251" s="59"/>
      <c r="MU251" s="59"/>
      <c r="MV251" s="59"/>
      <c r="MW251" s="59"/>
      <c r="MX251" s="59"/>
      <c r="MY251" s="59"/>
      <c r="MZ251" s="59"/>
      <c r="NA251" s="59"/>
      <c r="NB251" s="59"/>
      <c r="NC251" s="59"/>
      <c r="ND251" s="59"/>
      <c r="NE251" s="59"/>
      <c r="NF251" s="59"/>
      <c r="NG251" s="59"/>
      <c r="NH251" s="59"/>
      <c r="NI251" s="59"/>
      <c r="NJ251" s="59"/>
      <c r="NK251" s="59"/>
      <c r="NL251" s="59"/>
      <c r="NM251" s="59"/>
      <c r="NN251" s="59"/>
      <c r="NO251" s="59"/>
      <c r="NP251" s="59"/>
      <c r="NQ251" s="59"/>
      <c r="NR251" s="59"/>
      <c r="NS251" s="59"/>
      <c r="NT251" s="59"/>
      <c r="NU251" s="59"/>
      <c r="NV251" s="59"/>
      <c r="NW251" s="59"/>
      <c r="NX251" s="59"/>
      <c r="NY251" s="59"/>
      <c r="NZ251" s="59"/>
      <c r="OA251" s="59"/>
      <c r="OB251" s="59"/>
      <c r="OC251" s="59"/>
      <c r="OD251" s="59"/>
      <c r="OE251" s="59"/>
      <c r="OF251" s="59"/>
      <c r="OG251" s="59"/>
      <c r="OH251" s="59"/>
      <c r="OI251" s="59"/>
      <c r="OJ251" s="59"/>
      <c r="OK251" s="59"/>
      <c r="OL251" s="59"/>
      <c r="OM251" s="59"/>
      <c r="ON251" s="59"/>
      <c r="OO251" s="59"/>
      <c r="OP251" s="59"/>
      <c r="OQ251" s="59"/>
      <c r="OR251" s="59"/>
      <c r="OS251" s="59"/>
      <c r="OT251" s="59"/>
      <c r="OU251" s="59"/>
      <c r="OV251" s="59"/>
      <c r="OW251" s="59"/>
      <c r="OX251" s="59"/>
      <c r="OY251" s="59"/>
      <c r="OZ251" s="59"/>
      <c r="PA251" s="59"/>
      <c r="PB251" s="59"/>
      <c r="PC251" s="59"/>
      <c r="PD251" s="59"/>
      <c r="PE251" s="59"/>
      <c r="PF251" s="59"/>
      <c r="PG251" s="59"/>
      <c r="PH251" s="59"/>
      <c r="PI251" s="59"/>
      <c r="PJ251" s="59"/>
      <c r="PK251" s="59"/>
      <c r="PL251" s="59"/>
      <c r="PM251" s="59"/>
      <c r="PN251" s="59"/>
      <c r="PO251" s="59"/>
      <c r="PP251" s="59"/>
      <c r="PQ251" s="59"/>
      <c r="PR251" s="59"/>
      <c r="PS251" s="59"/>
      <c r="PT251" s="59"/>
      <c r="PU251" s="59"/>
      <c r="PV251" s="59"/>
      <c r="PW251" s="59"/>
      <c r="PX251" s="59"/>
      <c r="PY251" s="59"/>
      <c r="PZ251" s="59"/>
      <c r="QA251" s="59"/>
      <c r="QB251" s="59"/>
      <c r="QC251" s="59"/>
      <c r="QD251" s="59"/>
      <c r="QE251" s="59"/>
      <c r="QF251" s="59"/>
      <c r="QG251" s="59"/>
      <c r="QH251" s="59"/>
      <c r="QI251" s="59"/>
      <c r="QJ251" s="59"/>
      <c r="QK251" s="59"/>
      <c r="QL251" s="59"/>
      <c r="QM251" s="59"/>
      <c r="QN251" s="59"/>
      <c r="QO251" s="59"/>
      <c r="QP251" s="59"/>
      <c r="QQ251" s="59"/>
      <c r="QR251" s="59"/>
      <c r="QS251" s="59"/>
      <c r="QT251" s="59"/>
      <c r="QU251" s="59"/>
      <c r="QV251" s="59"/>
      <c r="QW251" s="59"/>
      <c r="QX251" s="59"/>
      <c r="QY251" s="59"/>
      <c r="QZ251" s="59"/>
      <c r="RA251" s="59"/>
      <c r="RB251" s="107"/>
      <c r="RC251" s="107"/>
      <c r="RD251" s="59"/>
      <c r="RE251" s="59"/>
      <c r="RF251" s="59"/>
      <c r="RG251" s="59"/>
      <c r="RH251" s="59"/>
      <c r="RI251" s="59"/>
      <c r="RJ251" s="59"/>
      <c r="RK251" s="59"/>
      <c r="RL251" s="59"/>
      <c r="RM251" s="59"/>
      <c r="RN251" s="59"/>
      <c r="RO251" s="59"/>
      <c r="RP251" s="59"/>
      <c r="RQ251" s="59"/>
      <c r="RR251" s="59"/>
      <c r="RS251" s="59"/>
      <c r="RT251" s="59"/>
      <c r="RU251" s="59"/>
      <c r="RV251" s="59"/>
      <c r="RW251" s="59"/>
      <c r="RX251" s="59"/>
      <c r="RY251" s="59"/>
      <c r="RZ251" s="59"/>
      <c r="SA251" s="59"/>
      <c r="SB251" s="59"/>
      <c r="SC251" s="59"/>
      <c r="SD251" s="59"/>
      <c r="SE251" s="59"/>
      <c r="SF251" s="59"/>
      <c r="SG251" s="59"/>
      <c r="SH251" s="59"/>
      <c r="SI251" s="59"/>
      <c r="SJ251" s="59"/>
      <c r="SK251" s="59"/>
      <c r="SL251" s="59"/>
      <c r="SM251" s="59"/>
      <c r="SN251" s="59"/>
      <c r="SO251" s="59"/>
      <c r="SP251" s="59"/>
      <c r="SQ251" s="59"/>
      <c r="SR251" s="59"/>
      <c r="SS251" s="59"/>
      <c r="ST251" s="59"/>
      <c r="SU251" s="59"/>
      <c r="SV251" s="59"/>
      <c r="SW251" s="59"/>
      <c r="SX251" s="59"/>
      <c r="SY251" s="59"/>
      <c r="SZ251" s="59"/>
      <c r="TA251" s="59"/>
      <c r="TB251" s="59"/>
      <c r="TC251" s="59"/>
      <c r="TD251" s="59"/>
      <c r="TE251" s="59"/>
      <c r="TF251" s="59"/>
      <c r="TG251" s="59"/>
      <c r="TH251" s="59"/>
      <c r="TI251" s="59"/>
      <c r="TJ251" s="59"/>
      <c r="TK251" s="59"/>
      <c r="TL251" s="59"/>
      <c r="TM251" s="59"/>
      <c r="TN251" s="59"/>
      <c r="TO251" s="59"/>
      <c r="TP251" s="59"/>
      <c r="TQ251" s="59"/>
      <c r="TR251" s="59"/>
      <c r="TS251" s="59"/>
      <c r="TT251" s="59"/>
      <c r="TU251" s="59"/>
      <c r="TV251" s="59"/>
      <c r="TW251" s="59"/>
      <c r="TX251" s="59"/>
      <c r="TY251" s="59"/>
      <c r="TZ251" s="59"/>
      <c r="UA251" s="59"/>
      <c r="UB251" s="59"/>
      <c r="UC251" s="59"/>
      <c r="UD251" s="59"/>
      <c r="UE251" s="59"/>
      <c r="UF251" s="59"/>
      <c r="UG251" s="59"/>
      <c r="UH251" s="59"/>
      <c r="UI251" s="59"/>
      <c r="UJ251" s="59"/>
      <c r="UK251" s="59"/>
      <c r="UL251" s="59"/>
      <c r="UM251" s="86"/>
      <c r="UN251" s="86"/>
      <c r="UO251" s="86"/>
      <c r="UP251" s="86"/>
      <c r="UQ251" s="86"/>
      <c r="UR251" s="86"/>
      <c r="US251" s="86"/>
      <c r="UT251" s="86"/>
      <c r="UU251" s="86"/>
      <c r="UV251" s="86"/>
      <c r="UW251" s="86"/>
      <c r="UX251" s="86"/>
      <c r="UY251" s="86"/>
      <c r="UZ251" s="86"/>
      <c r="VA251" s="86"/>
      <c r="VB251" s="86"/>
      <c r="VC251" s="86"/>
      <c r="VD251" s="86"/>
      <c r="VE251" s="86"/>
      <c r="VF251" s="86"/>
      <c r="VG251" s="86"/>
      <c r="VH251" s="86"/>
      <c r="VI251" s="86"/>
      <c r="VJ251" s="86"/>
      <c r="VK251" s="86"/>
      <c r="VL251" s="86"/>
      <c r="VM251" s="86"/>
      <c r="VN251" s="86"/>
      <c r="VO251" s="86"/>
      <c r="VP251" s="86"/>
      <c r="VQ251" s="86"/>
      <c r="VR251" s="86"/>
      <c r="VS251" s="86"/>
      <c r="VT251" s="86"/>
      <c r="VU251" s="86"/>
      <c r="VV251" s="86"/>
      <c r="VW251" s="86"/>
      <c r="VX251" s="86"/>
      <c r="VY251" s="86"/>
      <c r="VZ251" s="86"/>
      <c r="WA251" s="86"/>
      <c r="WB251" s="86"/>
      <c r="WC251" s="86"/>
      <c r="WD251" s="86"/>
      <c r="WE251" s="86"/>
      <c r="WF251" s="86"/>
      <c r="WG251" s="8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row>
    <row r="252" spans="2:909" x14ac:dyDescent="0.25">
      <c r="B252" s="110"/>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c r="HY252" s="59"/>
      <c r="HZ252" s="59"/>
      <c r="IA252" s="59"/>
      <c r="IB252" s="59"/>
      <c r="IC252" s="59"/>
      <c r="ID252" s="59"/>
      <c r="IE252" s="59"/>
      <c r="IF252" s="59"/>
      <c r="IG252" s="59"/>
      <c r="IH252" s="59"/>
      <c r="II252" s="59"/>
      <c r="IJ252" s="59"/>
      <c r="IK252" s="59"/>
      <c r="IL252" s="59"/>
      <c r="IM252" s="59"/>
      <c r="IN252" s="59"/>
      <c r="IO252" s="59"/>
      <c r="IP252" s="59"/>
      <c r="IQ252" s="59"/>
      <c r="IR252" s="59"/>
      <c r="IS252" s="59"/>
      <c r="IT252" s="59"/>
      <c r="IU252" s="59"/>
      <c r="IV252" s="59"/>
      <c r="IW252" s="59"/>
      <c r="IX252" s="59"/>
      <c r="IY252" s="59"/>
      <c r="IZ252" s="59"/>
      <c r="JA252" s="59"/>
      <c r="JB252" s="59"/>
      <c r="JC252" s="59"/>
      <c r="JD252" s="59"/>
      <c r="JE252" s="59"/>
      <c r="JF252" s="59"/>
      <c r="JG252" s="59"/>
      <c r="JH252" s="59"/>
      <c r="JI252" s="59"/>
      <c r="JJ252" s="59"/>
      <c r="JK252" s="59"/>
      <c r="JL252" s="59"/>
      <c r="JM252" s="59"/>
      <c r="JN252" s="59"/>
      <c r="JO252" s="59"/>
      <c r="JP252" s="59"/>
      <c r="JQ252" s="59"/>
      <c r="JR252" s="59"/>
      <c r="JS252" s="59"/>
      <c r="JT252" s="59"/>
      <c r="JU252" s="59"/>
      <c r="JV252" s="59"/>
      <c r="JW252" s="59"/>
      <c r="JX252" s="59"/>
      <c r="JY252" s="59"/>
      <c r="JZ252" s="59"/>
      <c r="KA252" s="59"/>
      <c r="KB252" s="59"/>
      <c r="KC252" s="59"/>
      <c r="KD252" s="59"/>
      <c r="KE252" s="59"/>
      <c r="KF252" s="59"/>
      <c r="KG252" s="59"/>
      <c r="KH252" s="59"/>
      <c r="KI252" s="59"/>
      <c r="KJ252" s="59"/>
      <c r="KK252" s="59"/>
      <c r="KL252" s="59"/>
      <c r="KM252" s="59"/>
      <c r="KN252" s="59"/>
      <c r="KO252" s="59"/>
      <c r="KP252" s="59"/>
      <c r="KQ252" s="59"/>
      <c r="KR252" s="59"/>
      <c r="KS252" s="59"/>
      <c r="KT252" s="59"/>
      <c r="KU252" s="59"/>
      <c r="KV252" s="59"/>
      <c r="KW252" s="59"/>
      <c r="KX252" s="59"/>
      <c r="KY252" s="59"/>
      <c r="KZ252" s="59"/>
      <c r="LA252" s="59"/>
      <c r="LB252" s="59"/>
      <c r="LC252" s="59"/>
      <c r="LD252" s="59"/>
      <c r="LE252" s="59"/>
      <c r="LF252" s="59"/>
      <c r="LG252" s="59"/>
      <c r="LH252" s="59"/>
      <c r="LI252" s="59"/>
      <c r="LJ252" s="59"/>
      <c r="LK252" s="59"/>
      <c r="LL252" s="59"/>
      <c r="LM252" s="59"/>
      <c r="LN252" s="59"/>
      <c r="LO252" s="59"/>
      <c r="LP252" s="59"/>
      <c r="LQ252" s="59"/>
      <c r="LR252" s="59"/>
      <c r="LS252" s="59"/>
      <c r="LT252" s="59"/>
      <c r="LU252" s="59"/>
      <c r="LV252" s="59"/>
      <c r="LW252" s="59"/>
      <c r="LX252" s="59"/>
      <c r="LY252" s="59"/>
      <c r="LZ252" s="59"/>
      <c r="MA252" s="59"/>
      <c r="MB252" s="59"/>
      <c r="MC252" s="59"/>
      <c r="MD252" s="59"/>
      <c r="ME252" s="59"/>
      <c r="MF252" s="59"/>
      <c r="MG252" s="59"/>
      <c r="MH252" s="59"/>
      <c r="MI252" s="59"/>
      <c r="MJ252" s="59"/>
      <c r="MK252" s="59"/>
      <c r="ML252" s="59"/>
      <c r="MM252" s="59"/>
      <c r="MN252" s="59"/>
      <c r="MO252" s="59"/>
      <c r="MP252" s="59"/>
      <c r="MQ252" s="59"/>
      <c r="MR252" s="59"/>
      <c r="MS252" s="59"/>
      <c r="MT252" s="59"/>
      <c r="MU252" s="59"/>
      <c r="MV252" s="59"/>
      <c r="MW252" s="59"/>
      <c r="MX252" s="59"/>
      <c r="MY252" s="59"/>
      <c r="MZ252" s="59"/>
      <c r="NA252" s="59"/>
      <c r="NB252" s="59"/>
      <c r="NC252" s="59"/>
      <c r="ND252" s="59"/>
      <c r="NE252" s="59"/>
      <c r="NF252" s="59"/>
      <c r="NG252" s="59"/>
      <c r="NH252" s="59"/>
      <c r="NI252" s="59"/>
      <c r="NJ252" s="59"/>
      <c r="NK252" s="59"/>
      <c r="NL252" s="59"/>
      <c r="NM252" s="59"/>
      <c r="NN252" s="59"/>
      <c r="NO252" s="59"/>
      <c r="NP252" s="59"/>
      <c r="NQ252" s="59"/>
      <c r="NR252" s="59"/>
      <c r="NS252" s="59"/>
      <c r="NT252" s="59"/>
      <c r="NU252" s="59"/>
      <c r="NV252" s="59"/>
      <c r="NW252" s="59"/>
      <c r="NX252" s="59"/>
      <c r="NY252" s="59"/>
      <c r="NZ252" s="59"/>
      <c r="OA252" s="59"/>
      <c r="OB252" s="59"/>
      <c r="OC252" s="59"/>
      <c r="OD252" s="59"/>
      <c r="OE252" s="59"/>
      <c r="OF252" s="59"/>
      <c r="OG252" s="59"/>
      <c r="OH252" s="59"/>
      <c r="OI252" s="59"/>
      <c r="OJ252" s="59"/>
      <c r="OK252" s="59"/>
      <c r="OL252" s="59"/>
      <c r="OM252" s="59"/>
      <c r="ON252" s="59"/>
      <c r="OO252" s="59"/>
      <c r="OP252" s="59"/>
      <c r="OQ252" s="59"/>
      <c r="OR252" s="59"/>
      <c r="OS252" s="59"/>
      <c r="OT252" s="59"/>
      <c r="OU252" s="59"/>
      <c r="OV252" s="59"/>
      <c r="OW252" s="59"/>
      <c r="OX252" s="59"/>
      <c r="OY252" s="59"/>
      <c r="OZ252" s="59"/>
      <c r="PA252" s="59"/>
      <c r="PB252" s="59"/>
      <c r="PC252" s="59"/>
      <c r="PD252" s="59"/>
      <c r="PE252" s="59"/>
      <c r="PF252" s="59"/>
      <c r="PG252" s="59"/>
      <c r="PH252" s="59"/>
      <c r="PI252" s="59"/>
      <c r="PJ252" s="59"/>
      <c r="PK252" s="59"/>
      <c r="PL252" s="59"/>
      <c r="PM252" s="59"/>
      <c r="PN252" s="59"/>
      <c r="PO252" s="59"/>
      <c r="PP252" s="59"/>
      <c r="PQ252" s="59"/>
      <c r="PR252" s="59"/>
      <c r="PS252" s="59"/>
      <c r="PT252" s="59"/>
      <c r="PU252" s="59"/>
      <c r="PV252" s="59"/>
      <c r="PW252" s="59"/>
      <c r="PX252" s="59"/>
      <c r="PY252" s="59"/>
      <c r="PZ252" s="59"/>
      <c r="QA252" s="59"/>
      <c r="QB252" s="59"/>
      <c r="QC252" s="59"/>
      <c r="QD252" s="59"/>
      <c r="QE252" s="59"/>
      <c r="QF252" s="59"/>
      <c r="QG252" s="59"/>
      <c r="QH252" s="59"/>
      <c r="QI252" s="59"/>
      <c r="QJ252" s="59"/>
      <c r="QK252" s="59"/>
      <c r="QL252" s="59"/>
      <c r="QM252" s="59"/>
      <c r="QN252" s="59"/>
      <c r="QO252" s="59"/>
      <c r="QP252" s="59"/>
      <c r="QQ252" s="59"/>
      <c r="QR252" s="59"/>
      <c r="QS252" s="59"/>
      <c r="QT252" s="59"/>
      <c r="QU252" s="59"/>
      <c r="QV252" s="59"/>
      <c r="QW252" s="59"/>
      <c r="QX252" s="59"/>
      <c r="QY252" s="59"/>
      <c r="QZ252" s="59"/>
      <c r="RA252" s="59"/>
      <c r="RB252" s="107"/>
      <c r="RC252" s="107"/>
      <c r="RD252" s="59"/>
      <c r="RE252" s="59"/>
      <c r="RF252" s="59"/>
      <c r="RG252" s="59"/>
      <c r="RH252" s="59"/>
      <c r="RI252" s="59"/>
      <c r="RJ252" s="59"/>
      <c r="RK252" s="59"/>
      <c r="RL252" s="59"/>
      <c r="RM252" s="59"/>
      <c r="RN252" s="59"/>
      <c r="RO252" s="59"/>
      <c r="RP252" s="59"/>
      <c r="RQ252" s="59"/>
      <c r="RR252" s="59"/>
      <c r="RS252" s="59"/>
      <c r="RT252" s="59"/>
      <c r="RU252" s="59"/>
      <c r="RV252" s="59"/>
      <c r="RW252" s="59"/>
      <c r="RX252" s="59"/>
      <c r="RY252" s="59"/>
      <c r="RZ252" s="59"/>
      <c r="SA252" s="59"/>
      <c r="SB252" s="59"/>
      <c r="SC252" s="59"/>
      <c r="SD252" s="59"/>
      <c r="SE252" s="59"/>
      <c r="SF252" s="59"/>
      <c r="SG252" s="59"/>
      <c r="SH252" s="59"/>
      <c r="SI252" s="59"/>
      <c r="SJ252" s="59"/>
      <c r="SK252" s="59"/>
      <c r="SL252" s="59"/>
      <c r="SM252" s="59"/>
      <c r="SN252" s="59"/>
      <c r="SO252" s="59"/>
      <c r="SP252" s="59"/>
      <c r="SQ252" s="59"/>
      <c r="SR252" s="59"/>
      <c r="SS252" s="59"/>
      <c r="ST252" s="59"/>
      <c r="SU252" s="59"/>
      <c r="SV252" s="59"/>
      <c r="SW252" s="59"/>
      <c r="SX252" s="59"/>
      <c r="SY252" s="59"/>
      <c r="SZ252" s="59"/>
      <c r="TA252" s="59"/>
      <c r="TB252" s="59"/>
      <c r="TC252" s="59"/>
      <c r="TD252" s="59"/>
      <c r="TE252" s="59"/>
      <c r="TF252" s="59"/>
      <c r="TG252" s="59"/>
      <c r="TH252" s="59"/>
      <c r="TI252" s="59"/>
      <c r="TJ252" s="59"/>
      <c r="TK252" s="59"/>
      <c r="TL252" s="59"/>
      <c r="TM252" s="59"/>
      <c r="TN252" s="59"/>
      <c r="TO252" s="59"/>
      <c r="TP252" s="59"/>
      <c r="TQ252" s="59"/>
      <c r="TR252" s="59"/>
      <c r="TS252" s="59"/>
      <c r="TT252" s="59"/>
      <c r="TU252" s="59"/>
      <c r="TV252" s="59"/>
      <c r="TW252" s="59"/>
      <c r="TX252" s="59"/>
      <c r="TY252" s="59"/>
      <c r="TZ252" s="59"/>
      <c r="UA252" s="59"/>
      <c r="UB252" s="59"/>
      <c r="UC252" s="59"/>
      <c r="UD252" s="59"/>
      <c r="UE252" s="59"/>
      <c r="UF252" s="59"/>
      <c r="UG252" s="59"/>
      <c r="UH252" s="59"/>
      <c r="UI252" s="59"/>
      <c r="UJ252" s="59"/>
      <c r="UK252" s="59"/>
      <c r="UL252" s="59"/>
      <c r="UM252" s="86"/>
      <c r="UN252" s="86"/>
      <c r="UO252" s="86"/>
      <c r="UP252" s="86"/>
      <c r="UQ252" s="86"/>
      <c r="UR252" s="86"/>
      <c r="US252" s="86"/>
      <c r="UT252" s="86"/>
      <c r="UU252" s="86"/>
      <c r="UV252" s="86"/>
      <c r="UW252" s="86"/>
      <c r="UX252" s="86"/>
      <c r="UY252" s="86"/>
      <c r="UZ252" s="86"/>
      <c r="VA252" s="86"/>
      <c r="VB252" s="86"/>
      <c r="VC252" s="86"/>
      <c r="VD252" s="86"/>
      <c r="VE252" s="86"/>
      <c r="VF252" s="86"/>
      <c r="VG252" s="86"/>
      <c r="VH252" s="86"/>
      <c r="VI252" s="86"/>
      <c r="VJ252" s="86"/>
      <c r="VK252" s="86"/>
      <c r="VL252" s="86"/>
      <c r="VM252" s="86"/>
      <c r="VN252" s="86"/>
      <c r="VO252" s="86"/>
      <c r="VP252" s="86"/>
      <c r="VQ252" s="86"/>
      <c r="VR252" s="86"/>
      <c r="VS252" s="86"/>
      <c r="VT252" s="86"/>
      <c r="VU252" s="86"/>
      <c r="VV252" s="86"/>
      <c r="VW252" s="86"/>
      <c r="VX252" s="86"/>
      <c r="VY252" s="86"/>
      <c r="VZ252" s="86"/>
      <c r="WA252" s="86"/>
      <c r="WB252" s="86"/>
      <c r="WC252" s="86"/>
      <c r="WD252" s="86"/>
      <c r="WE252" s="86"/>
      <c r="WF252" s="86"/>
      <c r="WG252" s="8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row>
    <row r="253" spans="2:909" x14ac:dyDescent="0.25">
      <c r="B253" s="110"/>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c r="HY253" s="59"/>
      <c r="HZ253" s="59"/>
      <c r="IA253" s="59"/>
      <c r="IB253" s="59"/>
      <c r="IC253" s="59"/>
      <c r="ID253" s="59"/>
      <c r="IE253" s="59"/>
      <c r="IF253" s="59"/>
      <c r="IG253" s="59"/>
      <c r="IH253" s="59"/>
      <c r="II253" s="59"/>
      <c r="IJ253" s="59"/>
      <c r="IK253" s="59"/>
      <c r="IL253" s="59"/>
      <c r="IM253" s="59"/>
      <c r="IN253" s="59"/>
      <c r="IO253" s="59"/>
      <c r="IP253" s="59"/>
      <c r="IQ253" s="59"/>
      <c r="IR253" s="59"/>
      <c r="IS253" s="59"/>
      <c r="IT253" s="59"/>
      <c r="IU253" s="59"/>
      <c r="IV253" s="59"/>
      <c r="IW253" s="59"/>
      <c r="IX253" s="59"/>
      <c r="IY253" s="59"/>
      <c r="IZ253" s="59"/>
      <c r="JA253" s="59"/>
      <c r="JB253" s="59"/>
      <c r="JC253" s="59"/>
      <c r="JD253" s="59"/>
      <c r="JE253" s="59"/>
      <c r="JF253" s="59"/>
      <c r="JG253" s="59"/>
      <c r="JH253" s="59"/>
      <c r="JI253" s="59"/>
      <c r="JJ253" s="59"/>
      <c r="JK253" s="59"/>
      <c r="JL253" s="59"/>
      <c r="JM253" s="59"/>
      <c r="JN253" s="59"/>
      <c r="JO253" s="59"/>
      <c r="JP253" s="59"/>
      <c r="JQ253" s="59"/>
      <c r="JR253" s="59"/>
      <c r="JS253" s="59"/>
      <c r="JT253" s="59"/>
      <c r="JU253" s="59"/>
      <c r="JV253" s="59"/>
      <c r="JW253" s="59"/>
      <c r="JX253" s="59"/>
      <c r="JY253" s="59"/>
      <c r="JZ253" s="59"/>
      <c r="KA253" s="59"/>
      <c r="KB253" s="59"/>
      <c r="KC253" s="59"/>
      <c r="KD253" s="59"/>
      <c r="KE253" s="59"/>
      <c r="KF253" s="59"/>
      <c r="KG253" s="59"/>
      <c r="KH253" s="59"/>
      <c r="KI253" s="59"/>
      <c r="KJ253" s="59"/>
      <c r="KK253" s="59"/>
      <c r="KL253" s="59"/>
      <c r="KM253" s="59"/>
      <c r="KN253" s="59"/>
      <c r="KO253" s="59"/>
      <c r="KP253" s="59"/>
      <c r="KQ253" s="59"/>
      <c r="KR253" s="59"/>
      <c r="KS253" s="59"/>
      <c r="KT253" s="59"/>
      <c r="KU253" s="59"/>
      <c r="KV253" s="59"/>
      <c r="KW253" s="59"/>
      <c r="KX253" s="59"/>
      <c r="KY253" s="59"/>
      <c r="KZ253" s="59"/>
      <c r="LA253" s="59"/>
      <c r="LB253" s="59"/>
      <c r="LC253" s="59"/>
      <c r="LD253" s="59"/>
      <c r="LE253" s="59"/>
      <c r="LF253" s="59"/>
      <c r="LG253" s="59"/>
      <c r="LH253" s="59"/>
      <c r="LI253" s="59"/>
      <c r="LJ253" s="59"/>
      <c r="LK253" s="59"/>
      <c r="LL253" s="59"/>
      <c r="LM253" s="59"/>
      <c r="LN253" s="59"/>
      <c r="LO253" s="59"/>
      <c r="LP253" s="59"/>
      <c r="LQ253" s="59"/>
      <c r="LR253" s="59"/>
      <c r="LS253" s="59"/>
      <c r="LT253" s="59"/>
      <c r="LU253" s="59"/>
      <c r="LV253" s="59"/>
      <c r="LW253" s="59"/>
      <c r="LX253" s="59"/>
      <c r="LY253" s="59"/>
      <c r="LZ253" s="59"/>
      <c r="MA253" s="59"/>
      <c r="MB253" s="59"/>
      <c r="MC253" s="59"/>
      <c r="MD253" s="59"/>
      <c r="ME253" s="59"/>
      <c r="MF253" s="59"/>
      <c r="MG253" s="59"/>
      <c r="MH253" s="59"/>
      <c r="MI253" s="59"/>
      <c r="MJ253" s="59"/>
      <c r="MK253" s="59"/>
      <c r="ML253" s="59"/>
      <c r="MM253" s="59"/>
      <c r="MN253" s="59"/>
      <c r="MO253" s="59"/>
      <c r="MP253" s="59"/>
      <c r="MQ253" s="59"/>
      <c r="MR253" s="59"/>
      <c r="MS253" s="59"/>
      <c r="MT253" s="59"/>
      <c r="MU253" s="59"/>
      <c r="MV253" s="59"/>
      <c r="MW253" s="59"/>
      <c r="MX253" s="59"/>
      <c r="MY253" s="59"/>
      <c r="MZ253" s="59"/>
      <c r="NA253" s="59"/>
      <c r="NB253" s="59"/>
      <c r="NC253" s="59"/>
      <c r="ND253" s="59"/>
      <c r="NE253" s="59"/>
      <c r="NF253" s="59"/>
      <c r="NG253" s="59"/>
      <c r="NH253" s="59"/>
      <c r="NI253" s="59"/>
      <c r="NJ253" s="59"/>
      <c r="NK253" s="59"/>
      <c r="NL253" s="59"/>
      <c r="NM253" s="59"/>
      <c r="NN253" s="59"/>
      <c r="NO253" s="59"/>
      <c r="NP253" s="59"/>
      <c r="NQ253" s="59"/>
      <c r="NR253" s="59"/>
      <c r="NS253" s="59"/>
      <c r="NT253" s="59"/>
      <c r="NU253" s="59"/>
      <c r="NV253" s="59"/>
      <c r="NW253" s="59"/>
      <c r="NX253" s="59"/>
      <c r="NY253" s="59"/>
      <c r="NZ253" s="59"/>
      <c r="OA253" s="59"/>
      <c r="OB253" s="59"/>
      <c r="OC253" s="59"/>
      <c r="OD253" s="59"/>
      <c r="OE253" s="59"/>
      <c r="OF253" s="59"/>
      <c r="OG253" s="59"/>
      <c r="OH253" s="59"/>
      <c r="OI253" s="59"/>
      <c r="OJ253" s="59"/>
      <c r="OK253" s="59"/>
      <c r="OL253" s="59"/>
      <c r="OM253" s="59"/>
      <c r="ON253" s="59"/>
      <c r="OO253" s="59"/>
      <c r="OP253" s="59"/>
      <c r="OQ253" s="59"/>
      <c r="OR253" s="59"/>
      <c r="OS253" s="59"/>
      <c r="OT253" s="59"/>
      <c r="OU253" s="59"/>
      <c r="OV253" s="59"/>
      <c r="OW253" s="59"/>
      <c r="OX253" s="59"/>
      <c r="OY253" s="59"/>
      <c r="OZ253" s="59"/>
      <c r="PA253" s="59"/>
      <c r="PB253" s="59"/>
      <c r="PC253" s="59"/>
      <c r="PD253" s="59"/>
      <c r="PE253" s="59"/>
      <c r="PF253" s="59"/>
      <c r="PG253" s="59"/>
      <c r="PH253" s="59"/>
      <c r="PI253" s="59"/>
      <c r="PJ253" s="59"/>
      <c r="PK253" s="59"/>
      <c r="PL253" s="59"/>
      <c r="PM253" s="59"/>
      <c r="PN253" s="59"/>
      <c r="PO253" s="59"/>
      <c r="PP253" s="59"/>
      <c r="PQ253" s="59"/>
      <c r="PR253" s="59"/>
      <c r="PS253" s="59"/>
      <c r="PT253" s="59"/>
      <c r="PU253" s="59"/>
      <c r="PV253" s="59"/>
      <c r="PW253" s="59"/>
      <c r="PX253" s="59"/>
      <c r="PY253" s="59"/>
      <c r="PZ253" s="59"/>
      <c r="QA253" s="59"/>
      <c r="QB253" s="59"/>
      <c r="QC253" s="59"/>
      <c r="QD253" s="59"/>
      <c r="QE253" s="59"/>
      <c r="QF253" s="59"/>
      <c r="QG253" s="59"/>
      <c r="QH253" s="59"/>
      <c r="QI253" s="59"/>
      <c r="QJ253" s="59"/>
      <c r="QK253" s="59"/>
      <c r="QL253" s="59"/>
      <c r="QM253" s="59"/>
      <c r="QN253" s="59"/>
      <c r="QO253" s="59"/>
      <c r="QP253" s="59"/>
      <c r="QQ253" s="59"/>
      <c r="QR253" s="59"/>
      <c r="QS253" s="59"/>
      <c r="QT253" s="59"/>
      <c r="QU253" s="59"/>
      <c r="QV253" s="59"/>
      <c r="QW253" s="59"/>
      <c r="QX253" s="59"/>
      <c r="QY253" s="59"/>
      <c r="QZ253" s="59"/>
      <c r="RA253" s="59"/>
      <c r="RB253" s="107"/>
      <c r="RC253" s="107"/>
      <c r="RD253" s="59"/>
      <c r="RE253" s="59"/>
      <c r="RF253" s="59"/>
      <c r="RG253" s="59"/>
      <c r="RH253" s="59"/>
      <c r="RI253" s="59"/>
      <c r="RJ253" s="59"/>
      <c r="RK253" s="59"/>
      <c r="RL253" s="59"/>
      <c r="RM253" s="59"/>
      <c r="RN253" s="59"/>
      <c r="RO253" s="59"/>
      <c r="RP253" s="59"/>
      <c r="RQ253" s="59"/>
      <c r="RR253" s="59"/>
      <c r="RS253" s="59"/>
      <c r="RT253" s="59"/>
      <c r="RU253" s="59"/>
      <c r="RV253" s="59"/>
      <c r="RW253" s="59"/>
      <c r="RX253" s="59"/>
      <c r="RY253" s="59"/>
      <c r="RZ253" s="59"/>
      <c r="SA253" s="59"/>
      <c r="SB253" s="59"/>
      <c r="SC253" s="59"/>
      <c r="SD253" s="59"/>
      <c r="SE253" s="59"/>
      <c r="SF253" s="59"/>
      <c r="SG253" s="59"/>
      <c r="SH253" s="59"/>
      <c r="SI253" s="59"/>
      <c r="SJ253" s="59"/>
      <c r="SK253" s="59"/>
      <c r="SL253" s="59"/>
      <c r="SM253" s="59"/>
      <c r="SN253" s="59"/>
      <c r="SO253" s="59"/>
      <c r="SP253" s="59"/>
      <c r="SQ253" s="59"/>
      <c r="SR253" s="59"/>
      <c r="SS253" s="59"/>
      <c r="ST253" s="59"/>
      <c r="SU253" s="59"/>
      <c r="SV253" s="59"/>
      <c r="SW253" s="59"/>
      <c r="SX253" s="59"/>
      <c r="SY253" s="59"/>
      <c r="SZ253" s="59"/>
      <c r="TA253" s="59"/>
      <c r="TB253" s="59"/>
      <c r="TC253" s="59"/>
      <c r="TD253" s="59"/>
      <c r="TE253" s="59"/>
      <c r="TF253" s="59"/>
      <c r="TG253" s="59"/>
      <c r="TH253" s="59"/>
      <c r="TI253" s="59"/>
      <c r="TJ253" s="59"/>
      <c r="TK253" s="59"/>
      <c r="TL253" s="59"/>
      <c r="TM253" s="59"/>
      <c r="TN253" s="59"/>
      <c r="TO253" s="59"/>
      <c r="TP253" s="59"/>
      <c r="TQ253" s="59"/>
      <c r="TR253" s="59"/>
      <c r="TS253" s="59"/>
      <c r="TT253" s="59"/>
      <c r="TU253" s="59"/>
      <c r="TV253" s="59"/>
      <c r="TW253" s="59"/>
      <c r="TX253" s="59"/>
      <c r="TY253" s="59"/>
      <c r="TZ253" s="59"/>
      <c r="UA253" s="59"/>
      <c r="UB253" s="59"/>
      <c r="UC253" s="59"/>
      <c r="UD253" s="59"/>
      <c r="UE253" s="59"/>
      <c r="UF253" s="59"/>
      <c r="UG253" s="59"/>
      <c r="UH253" s="59"/>
      <c r="UI253" s="59"/>
      <c r="UJ253" s="59"/>
      <c r="UK253" s="59"/>
      <c r="UL253" s="59"/>
      <c r="UM253" s="86"/>
      <c r="UN253" s="86"/>
      <c r="UO253" s="86"/>
      <c r="UP253" s="86"/>
      <c r="UQ253" s="86"/>
      <c r="UR253" s="86"/>
      <c r="US253" s="86"/>
      <c r="UT253" s="86"/>
      <c r="UU253" s="86"/>
      <c r="UV253" s="86"/>
      <c r="UW253" s="86"/>
      <c r="UX253" s="86"/>
      <c r="UY253" s="86"/>
      <c r="UZ253" s="86"/>
      <c r="VA253" s="86"/>
      <c r="VB253" s="86"/>
      <c r="VC253" s="86"/>
      <c r="VD253" s="86"/>
      <c r="VE253" s="86"/>
      <c r="VF253" s="86"/>
      <c r="VG253" s="86"/>
      <c r="VH253" s="86"/>
      <c r="VI253" s="86"/>
      <c r="VJ253" s="86"/>
      <c r="VK253" s="86"/>
      <c r="VL253" s="86"/>
      <c r="VM253" s="86"/>
      <c r="VN253" s="86"/>
      <c r="VO253" s="86"/>
      <c r="VP253" s="86"/>
      <c r="VQ253" s="86"/>
      <c r="VR253" s="86"/>
      <c r="VS253" s="86"/>
      <c r="VT253" s="86"/>
      <c r="VU253" s="86"/>
      <c r="VV253" s="86"/>
      <c r="VW253" s="86"/>
      <c r="VX253" s="86"/>
      <c r="VY253" s="86"/>
      <c r="VZ253" s="86"/>
      <c r="WA253" s="86"/>
      <c r="WB253" s="86"/>
      <c r="WC253" s="86"/>
      <c r="WD253" s="86"/>
      <c r="WE253" s="86"/>
      <c r="WF253" s="86"/>
      <c r="WG253" s="8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row>
    <row r="254" spans="2:909" x14ac:dyDescent="0.25">
      <c r="B254" s="110"/>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c r="HY254" s="59"/>
      <c r="HZ254" s="59"/>
      <c r="IA254" s="59"/>
      <c r="IB254" s="59"/>
      <c r="IC254" s="59"/>
      <c r="ID254" s="59"/>
      <c r="IE254" s="59"/>
      <c r="IF254" s="59"/>
      <c r="IG254" s="59"/>
      <c r="IH254" s="59"/>
      <c r="II254" s="59"/>
      <c r="IJ254" s="59"/>
      <c r="IK254" s="59"/>
      <c r="IL254" s="59"/>
      <c r="IM254" s="59"/>
      <c r="IN254" s="59"/>
      <c r="IO254" s="59"/>
      <c r="IP254" s="59"/>
      <c r="IQ254" s="59"/>
      <c r="IR254" s="59"/>
      <c r="IS254" s="59"/>
      <c r="IT254" s="59"/>
      <c r="IU254" s="59"/>
      <c r="IV254" s="59"/>
      <c r="IW254" s="59"/>
      <c r="IX254" s="59"/>
      <c r="IY254" s="59"/>
      <c r="IZ254" s="59"/>
      <c r="JA254" s="59"/>
      <c r="JB254" s="59"/>
      <c r="JC254" s="59"/>
      <c r="JD254" s="59"/>
      <c r="JE254" s="59"/>
      <c r="JF254" s="59"/>
      <c r="JG254" s="59"/>
      <c r="JH254" s="59"/>
      <c r="JI254" s="59"/>
      <c r="JJ254" s="59"/>
      <c r="JK254" s="59"/>
      <c r="JL254" s="59"/>
      <c r="JM254" s="59"/>
      <c r="JN254" s="59"/>
      <c r="JO254" s="59"/>
      <c r="JP254" s="59"/>
      <c r="JQ254" s="59"/>
      <c r="JR254" s="59"/>
      <c r="JS254" s="59"/>
      <c r="JT254" s="59"/>
      <c r="JU254" s="59"/>
      <c r="JV254" s="59"/>
      <c r="JW254" s="59"/>
      <c r="JX254" s="59"/>
      <c r="JY254" s="59"/>
      <c r="JZ254" s="59"/>
      <c r="KA254" s="59"/>
      <c r="KB254" s="59"/>
      <c r="KC254" s="59"/>
      <c r="KD254" s="59"/>
      <c r="KE254" s="59"/>
      <c r="KF254" s="59"/>
      <c r="KG254" s="59"/>
      <c r="KH254" s="59"/>
      <c r="KI254" s="59"/>
      <c r="KJ254" s="59"/>
      <c r="KK254" s="59"/>
      <c r="KL254" s="59"/>
      <c r="KM254" s="59"/>
      <c r="KN254" s="59"/>
      <c r="KO254" s="59"/>
      <c r="KP254" s="59"/>
      <c r="KQ254" s="59"/>
      <c r="KR254" s="59"/>
      <c r="KS254" s="59"/>
      <c r="KT254" s="59"/>
      <c r="KU254" s="59"/>
      <c r="KV254" s="59"/>
      <c r="KW254" s="59"/>
      <c r="KX254" s="59"/>
      <c r="KY254" s="59"/>
      <c r="KZ254" s="59"/>
      <c r="LA254" s="59"/>
      <c r="LB254" s="59"/>
      <c r="LC254" s="59"/>
      <c r="LD254" s="59"/>
      <c r="LE254" s="59"/>
      <c r="LF254" s="59"/>
      <c r="LG254" s="59"/>
      <c r="LH254" s="59"/>
      <c r="LI254" s="59"/>
      <c r="LJ254" s="59"/>
      <c r="LK254" s="59"/>
      <c r="LL254" s="59"/>
      <c r="LM254" s="59"/>
      <c r="LN254" s="59"/>
      <c r="LO254" s="59"/>
      <c r="LP254" s="59"/>
      <c r="LQ254" s="59"/>
      <c r="LR254" s="59"/>
      <c r="LS254" s="59"/>
      <c r="LT254" s="59"/>
      <c r="LU254" s="59"/>
      <c r="LV254" s="59"/>
      <c r="LW254" s="59"/>
      <c r="LX254" s="59"/>
      <c r="LY254" s="59"/>
      <c r="LZ254" s="59"/>
      <c r="MA254" s="59"/>
      <c r="MB254" s="59"/>
      <c r="MC254" s="59"/>
      <c r="MD254" s="59"/>
      <c r="ME254" s="59"/>
      <c r="MF254" s="59"/>
      <c r="MG254" s="59"/>
      <c r="MH254" s="59"/>
      <c r="MI254" s="59"/>
      <c r="MJ254" s="59"/>
      <c r="MK254" s="59"/>
      <c r="ML254" s="59"/>
      <c r="MM254" s="59"/>
      <c r="MN254" s="59"/>
      <c r="MO254" s="59"/>
      <c r="MP254" s="59"/>
      <c r="MQ254" s="59"/>
      <c r="MR254" s="59"/>
      <c r="MS254" s="59"/>
      <c r="MT254" s="59"/>
      <c r="MU254" s="59"/>
      <c r="MV254" s="59"/>
      <c r="MW254" s="59"/>
      <c r="MX254" s="59"/>
      <c r="MY254" s="59"/>
      <c r="MZ254" s="59"/>
      <c r="NA254" s="59"/>
      <c r="NB254" s="59"/>
      <c r="NC254" s="59"/>
      <c r="ND254" s="59"/>
      <c r="NE254" s="59"/>
      <c r="NF254" s="59"/>
      <c r="NG254" s="59"/>
      <c r="NH254" s="59"/>
      <c r="NI254" s="59"/>
      <c r="NJ254" s="59"/>
      <c r="NK254" s="59"/>
      <c r="NL254" s="59"/>
      <c r="NM254" s="59"/>
      <c r="NN254" s="59"/>
      <c r="NO254" s="59"/>
      <c r="NP254" s="59"/>
      <c r="NQ254" s="59"/>
      <c r="NR254" s="59"/>
      <c r="NS254" s="59"/>
      <c r="NT254" s="59"/>
      <c r="NU254" s="59"/>
      <c r="NV254" s="59"/>
      <c r="NW254" s="59"/>
      <c r="NX254" s="59"/>
      <c r="NY254" s="59"/>
      <c r="NZ254" s="59"/>
      <c r="OA254" s="59"/>
      <c r="OB254" s="59"/>
      <c r="OC254" s="59"/>
      <c r="OD254" s="59"/>
      <c r="OE254" s="59"/>
      <c r="OF254" s="59"/>
      <c r="OG254" s="59"/>
      <c r="OH254" s="59"/>
      <c r="OI254" s="59"/>
      <c r="OJ254" s="59"/>
      <c r="OK254" s="59"/>
      <c r="OL254" s="59"/>
      <c r="OM254" s="59"/>
      <c r="ON254" s="59"/>
      <c r="OO254" s="59"/>
      <c r="OP254" s="59"/>
      <c r="OQ254" s="59"/>
      <c r="OR254" s="59"/>
      <c r="OS254" s="59"/>
      <c r="OT254" s="59"/>
      <c r="OU254" s="59"/>
      <c r="OV254" s="59"/>
      <c r="OW254" s="59"/>
      <c r="OX254" s="59"/>
      <c r="OY254" s="59"/>
      <c r="OZ254" s="59"/>
      <c r="PA254" s="59"/>
      <c r="PB254" s="59"/>
      <c r="PC254" s="59"/>
      <c r="PD254" s="59"/>
      <c r="PE254" s="59"/>
      <c r="PF254" s="59"/>
      <c r="PG254" s="59"/>
      <c r="PH254" s="59"/>
      <c r="PI254" s="59"/>
      <c r="PJ254" s="59"/>
      <c r="PK254" s="59"/>
      <c r="PL254" s="59"/>
      <c r="PM254" s="59"/>
      <c r="PN254" s="59"/>
      <c r="PO254" s="59"/>
      <c r="PP254" s="59"/>
      <c r="PQ254" s="59"/>
      <c r="PR254" s="59"/>
      <c r="PS254" s="59"/>
      <c r="PT254" s="59"/>
      <c r="PU254" s="59"/>
      <c r="PV254" s="59"/>
      <c r="PW254" s="59"/>
      <c r="PX254" s="59"/>
      <c r="PY254" s="59"/>
      <c r="PZ254" s="59"/>
      <c r="QA254" s="59"/>
      <c r="QB254" s="59"/>
      <c r="QC254" s="59"/>
      <c r="QD254" s="59"/>
      <c r="QE254" s="59"/>
      <c r="QF254" s="59"/>
      <c r="QG254" s="59"/>
      <c r="QH254" s="59"/>
      <c r="QI254" s="59"/>
      <c r="QJ254" s="59"/>
      <c r="QK254" s="59"/>
      <c r="QL254" s="59"/>
      <c r="QM254" s="59"/>
      <c r="QN254" s="59"/>
      <c r="QO254" s="59"/>
      <c r="QP254" s="59"/>
      <c r="QQ254" s="59"/>
      <c r="QR254" s="59"/>
      <c r="QS254" s="59"/>
      <c r="QT254" s="59"/>
      <c r="QU254" s="59"/>
      <c r="QV254" s="59"/>
      <c r="QW254" s="59"/>
      <c r="QX254" s="59"/>
      <c r="QY254" s="59"/>
      <c r="QZ254" s="59"/>
      <c r="RA254" s="59"/>
      <c r="RB254" s="107"/>
      <c r="RC254" s="107"/>
      <c r="RD254" s="59"/>
      <c r="RE254" s="59"/>
      <c r="RF254" s="59"/>
      <c r="RG254" s="59"/>
      <c r="RH254" s="59"/>
      <c r="RI254" s="59"/>
      <c r="RJ254" s="59"/>
      <c r="RK254" s="59"/>
      <c r="RL254" s="59"/>
      <c r="RM254" s="59"/>
      <c r="RN254" s="59"/>
      <c r="RO254" s="59"/>
      <c r="RP254" s="59"/>
      <c r="RQ254" s="59"/>
      <c r="RR254" s="59"/>
      <c r="RS254" s="59"/>
      <c r="RT254" s="59"/>
      <c r="RU254" s="59"/>
      <c r="RV254" s="59"/>
      <c r="RW254" s="59"/>
      <c r="RX254" s="59"/>
      <c r="RY254" s="59"/>
      <c r="RZ254" s="59"/>
      <c r="SA254" s="59"/>
      <c r="SB254" s="59"/>
      <c r="SC254" s="59"/>
      <c r="SD254" s="59"/>
      <c r="SE254" s="59"/>
      <c r="SF254" s="59"/>
      <c r="SG254" s="59"/>
      <c r="SH254" s="59"/>
      <c r="SI254" s="59"/>
      <c r="SJ254" s="59"/>
      <c r="SK254" s="59"/>
      <c r="SL254" s="59"/>
      <c r="SM254" s="59"/>
      <c r="SN254" s="59"/>
      <c r="SO254" s="59"/>
      <c r="SP254" s="59"/>
      <c r="SQ254" s="59"/>
      <c r="SR254" s="59"/>
      <c r="SS254" s="59"/>
      <c r="ST254" s="59"/>
      <c r="SU254" s="59"/>
      <c r="SV254" s="59"/>
      <c r="SW254" s="59"/>
      <c r="SX254" s="59"/>
      <c r="SY254" s="59"/>
      <c r="SZ254" s="59"/>
      <c r="TA254" s="59"/>
      <c r="TB254" s="59"/>
      <c r="TC254" s="59"/>
      <c r="TD254" s="59"/>
      <c r="TE254" s="59"/>
      <c r="TF254" s="59"/>
      <c r="TG254" s="59"/>
      <c r="TH254" s="59"/>
      <c r="TI254" s="59"/>
      <c r="TJ254" s="59"/>
      <c r="TK254" s="59"/>
      <c r="TL254" s="59"/>
      <c r="TM254" s="59"/>
      <c r="TN254" s="59"/>
      <c r="TO254" s="59"/>
      <c r="TP254" s="59"/>
      <c r="TQ254" s="59"/>
      <c r="TR254" s="59"/>
      <c r="TS254" s="59"/>
      <c r="TT254" s="59"/>
      <c r="TU254" s="59"/>
      <c r="TV254" s="59"/>
      <c r="TW254" s="59"/>
      <c r="TX254" s="59"/>
      <c r="TY254" s="59"/>
      <c r="TZ254" s="59"/>
      <c r="UA254" s="59"/>
      <c r="UB254" s="59"/>
      <c r="UC254" s="59"/>
      <c r="UD254" s="59"/>
      <c r="UE254" s="59"/>
      <c r="UF254" s="59"/>
      <c r="UG254" s="59"/>
      <c r="UH254" s="59"/>
      <c r="UI254" s="59"/>
      <c r="UJ254" s="59"/>
      <c r="UK254" s="59"/>
      <c r="UL254" s="59"/>
      <c r="UM254" s="86"/>
      <c r="UN254" s="86"/>
      <c r="UO254" s="86"/>
      <c r="UP254" s="86"/>
      <c r="UQ254" s="86"/>
      <c r="UR254" s="86"/>
      <c r="US254" s="86"/>
      <c r="UT254" s="86"/>
      <c r="UU254" s="86"/>
      <c r="UV254" s="86"/>
      <c r="UW254" s="86"/>
      <c r="UX254" s="86"/>
      <c r="UY254" s="86"/>
      <c r="UZ254" s="86"/>
      <c r="VA254" s="86"/>
      <c r="VB254" s="86"/>
      <c r="VC254" s="86"/>
      <c r="VD254" s="86"/>
      <c r="VE254" s="86"/>
      <c r="VF254" s="86"/>
      <c r="VG254" s="86"/>
      <c r="VH254" s="86"/>
      <c r="VI254" s="86"/>
      <c r="VJ254" s="86"/>
      <c r="VK254" s="86"/>
      <c r="VL254" s="86"/>
      <c r="VM254" s="86"/>
      <c r="VN254" s="86"/>
      <c r="VO254" s="86"/>
      <c r="VP254" s="86"/>
      <c r="VQ254" s="86"/>
      <c r="VR254" s="86"/>
      <c r="VS254" s="86"/>
      <c r="VT254" s="86"/>
      <c r="VU254" s="86"/>
      <c r="VV254" s="86"/>
      <c r="VW254" s="86"/>
      <c r="VX254" s="86"/>
      <c r="VY254" s="86"/>
      <c r="VZ254" s="86"/>
      <c r="WA254" s="86"/>
      <c r="WB254" s="86"/>
      <c r="WC254" s="86"/>
      <c r="WD254" s="86"/>
      <c r="WE254" s="86"/>
      <c r="WF254" s="86"/>
      <c r="WG254" s="8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row>
    <row r="255" spans="2:909" x14ac:dyDescent="0.25">
      <c r="B255" s="110"/>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59"/>
      <c r="HN255" s="59"/>
      <c r="HO255" s="59"/>
      <c r="HP255" s="59"/>
      <c r="HQ255" s="59"/>
      <c r="HR255" s="59"/>
      <c r="HS255" s="59"/>
      <c r="HT255" s="59"/>
      <c r="HU255" s="59"/>
      <c r="HV255" s="59"/>
      <c r="HW255" s="59"/>
      <c r="HX255" s="59"/>
      <c r="HY255" s="59"/>
      <c r="HZ255" s="59"/>
      <c r="IA255" s="59"/>
      <c r="IB255" s="59"/>
      <c r="IC255" s="59"/>
      <c r="ID255" s="59"/>
      <c r="IE255" s="59"/>
      <c r="IF255" s="59"/>
      <c r="IG255" s="59"/>
      <c r="IH255" s="59"/>
      <c r="II255" s="59"/>
      <c r="IJ255" s="59"/>
      <c r="IK255" s="59"/>
      <c r="IL255" s="59"/>
      <c r="IM255" s="59"/>
      <c r="IN255" s="59"/>
      <c r="IO255" s="59"/>
      <c r="IP255" s="59"/>
      <c r="IQ255" s="59"/>
      <c r="IR255" s="59"/>
      <c r="IS255" s="59"/>
      <c r="IT255" s="59"/>
      <c r="IU255" s="59"/>
      <c r="IV255" s="59"/>
      <c r="IW255" s="59"/>
      <c r="IX255" s="59"/>
      <c r="IY255" s="59"/>
      <c r="IZ255" s="59"/>
      <c r="JA255" s="59"/>
      <c r="JB255" s="59"/>
      <c r="JC255" s="59"/>
      <c r="JD255" s="59"/>
      <c r="JE255" s="59"/>
      <c r="JF255" s="59"/>
      <c r="JG255" s="59"/>
      <c r="JH255" s="59"/>
      <c r="JI255" s="59"/>
      <c r="JJ255" s="59"/>
      <c r="JK255" s="59"/>
      <c r="JL255" s="59"/>
      <c r="JM255" s="59"/>
      <c r="JN255" s="59"/>
      <c r="JO255" s="59"/>
      <c r="JP255" s="59"/>
      <c r="JQ255" s="59"/>
      <c r="JR255" s="59"/>
      <c r="JS255" s="59"/>
      <c r="JT255" s="59"/>
      <c r="JU255" s="59"/>
      <c r="JV255" s="59"/>
      <c r="JW255" s="59"/>
      <c r="JX255" s="59"/>
      <c r="JY255" s="59"/>
      <c r="JZ255" s="59"/>
      <c r="KA255" s="59"/>
      <c r="KB255" s="59"/>
      <c r="KC255" s="59"/>
      <c r="KD255" s="59"/>
      <c r="KE255" s="59"/>
      <c r="KF255" s="59"/>
      <c r="KG255" s="59"/>
      <c r="KH255" s="59"/>
      <c r="KI255" s="59"/>
      <c r="KJ255" s="59"/>
      <c r="KK255" s="59"/>
      <c r="KL255" s="59"/>
      <c r="KM255" s="59"/>
      <c r="KN255" s="59"/>
      <c r="KO255" s="59"/>
      <c r="KP255" s="59"/>
      <c r="KQ255" s="59"/>
      <c r="KR255" s="59"/>
      <c r="KS255" s="59"/>
      <c r="KT255" s="59"/>
      <c r="KU255" s="59"/>
      <c r="KV255" s="59"/>
      <c r="KW255" s="59"/>
      <c r="KX255" s="59"/>
      <c r="KY255" s="59"/>
      <c r="KZ255" s="59"/>
      <c r="LA255" s="59"/>
      <c r="LB255" s="59"/>
      <c r="LC255" s="59"/>
      <c r="LD255" s="59"/>
      <c r="LE255" s="59"/>
      <c r="LF255" s="59"/>
      <c r="LG255" s="59"/>
      <c r="LH255" s="59"/>
      <c r="LI255" s="59"/>
      <c r="LJ255" s="59"/>
      <c r="LK255" s="59"/>
      <c r="LL255" s="59"/>
      <c r="LM255" s="59"/>
      <c r="LN255" s="59"/>
      <c r="LO255" s="59"/>
      <c r="LP255" s="59"/>
      <c r="LQ255" s="59"/>
      <c r="LR255" s="59"/>
      <c r="LS255" s="59"/>
      <c r="LT255" s="59"/>
      <c r="LU255" s="59"/>
      <c r="LV255" s="59"/>
      <c r="LW255" s="59"/>
      <c r="LX255" s="59"/>
      <c r="LY255" s="59"/>
      <c r="LZ255" s="59"/>
      <c r="MA255" s="59"/>
      <c r="MB255" s="59"/>
      <c r="MC255" s="59"/>
      <c r="MD255" s="59"/>
      <c r="ME255" s="59"/>
      <c r="MF255" s="59"/>
      <c r="MG255" s="59"/>
      <c r="MH255" s="59"/>
      <c r="MI255" s="59"/>
      <c r="MJ255" s="59"/>
      <c r="MK255" s="59"/>
      <c r="ML255" s="59"/>
      <c r="MM255" s="59"/>
      <c r="MN255" s="59"/>
      <c r="MO255" s="59"/>
      <c r="MP255" s="59"/>
      <c r="MQ255" s="59"/>
      <c r="MR255" s="59"/>
      <c r="MS255" s="59"/>
      <c r="MT255" s="59"/>
      <c r="MU255" s="59"/>
      <c r="MV255" s="59"/>
      <c r="MW255" s="59"/>
      <c r="MX255" s="59"/>
      <c r="MY255" s="59"/>
      <c r="MZ255" s="59"/>
      <c r="NA255" s="59"/>
      <c r="NB255" s="59"/>
      <c r="NC255" s="59"/>
      <c r="ND255" s="59"/>
      <c r="NE255" s="59"/>
      <c r="NF255" s="59"/>
      <c r="NG255" s="59"/>
      <c r="NH255" s="59"/>
      <c r="NI255" s="59"/>
      <c r="NJ255" s="59"/>
      <c r="NK255" s="59"/>
      <c r="NL255" s="59"/>
      <c r="NM255" s="59"/>
      <c r="NN255" s="59"/>
      <c r="NO255" s="59"/>
      <c r="NP255" s="59"/>
      <c r="NQ255" s="59"/>
      <c r="NR255" s="59"/>
      <c r="NS255" s="59"/>
      <c r="NT255" s="59"/>
      <c r="NU255" s="59"/>
      <c r="NV255" s="59"/>
      <c r="NW255" s="59"/>
      <c r="NX255" s="59"/>
      <c r="NY255" s="59"/>
      <c r="NZ255" s="59"/>
      <c r="OA255" s="59"/>
      <c r="OB255" s="59"/>
      <c r="OC255" s="59"/>
      <c r="OD255" s="59"/>
      <c r="OE255" s="59"/>
      <c r="OF255" s="59"/>
      <c r="OG255" s="59"/>
      <c r="OH255" s="59"/>
      <c r="OI255" s="59"/>
      <c r="OJ255" s="59"/>
      <c r="OK255" s="59"/>
      <c r="OL255" s="59"/>
      <c r="OM255" s="59"/>
      <c r="ON255" s="59"/>
      <c r="OO255" s="59"/>
      <c r="OP255" s="59"/>
      <c r="OQ255" s="59"/>
      <c r="OR255" s="59"/>
      <c r="OS255" s="59"/>
      <c r="OT255" s="59"/>
      <c r="OU255" s="59"/>
      <c r="OV255" s="59"/>
      <c r="OW255" s="59"/>
      <c r="OX255" s="59"/>
      <c r="OY255" s="59"/>
      <c r="OZ255" s="59"/>
      <c r="PA255" s="59"/>
      <c r="PB255" s="59"/>
      <c r="PC255" s="59"/>
      <c r="PD255" s="59"/>
      <c r="PE255" s="59"/>
      <c r="PF255" s="59"/>
      <c r="PG255" s="59"/>
      <c r="PH255" s="59"/>
      <c r="PI255" s="59"/>
      <c r="PJ255" s="59"/>
      <c r="PK255" s="59"/>
      <c r="PL255" s="59"/>
      <c r="PM255" s="59"/>
      <c r="PN255" s="59"/>
      <c r="PO255" s="59"/>
      <c r="PP255" s="59"/>
      <c r="PQ255" s="59"/>
      <c r="PR255" s="59"/>
      <c r="PS255" s="59"/>
      <c r="PT255" s="59"/>
      <c r="PU255" s="59"/>
      <c r="PV255" s="59"/>
      <c r="PW255" s="59"/>
      <c r="PX255" s="59"/>
      <c r="PY255" s="59"/>
      <c r="PZ255" s="59"/>
      <c r="QA255" s="59"/>
      <c r="QB255" s="59"/>
      <c r="QC255" s="59"/>
      <c r="QD255" s="59"/>
      <c r="QE255" s="59"/>
      <c r="QF255" s="59"/>
      <c r="QG255" s="59"/>
      <c r="QH255" s="59"/>
      <c r="QI255" s="59"/>
      <c r="QJ255" s="59"/>
      <c r="QK255" s="59"/>
      <c r="QL255" s="59"/>
      <c r="QM255" s="59"/>
      <c r="QN255" s="59"/>
      <c r="QO255" s="59"/>
      <c r="QP255" s="59"/>
      <c r="QQ255" s="59"/>
      <c r="QR255" s="59"/>
      <c r="QS255" s="59"/>
      <c r="QT255" s="59"/>
      <c r="QU255" s="59"/>
      <c r="QV255" s="59"/>
      <c r="QW255" s="59"/>
      <c r="QX255" s="59"/>
      <c r="QY255" s="59"/>
      <c r="QZ255" s="59"/>
      <c r="RA255" s="59"/>
      <c r="RB255" s="107"/>
      <c r="RC255" s="107"/>
      <c r="RD255" s="59"/>
      <c r="RE255" s="59"/>
      <c r="RF255" s="59"/>
      <c r="RG255" s="59"/>
      <c r="RH255" s="59"/>
      <c r="RI255" s="59"/>
      <c r="RJ255" s="59"/>
      <c r="RK255" s="59"/>
      <c r="RL255" s="59"/>
      <c r="RM255" s="59"/>
      <c r="RN255" s="59"/>
      <c r="RO255" s="59"/>
      <c r="RP255" s="59"/>
      <c r="RQ255" s="59"/>
      <c r="RR255" s="59"/>
      <c r="RS255" s="59"/>
      <c r="RT255" s="59"/>
      <c r="RU255" s="59"/>
      <c r="RV255" s="59"/>
      <c r="RW255" s="59"/>
      <c r="RX255" s="59"/>
      <c r="RY255" s="59"/>
      <c r="RZ255" s="59"/>
      <c r="SA255" s="59"/>
      <c r="SB255" s="59"/>
      <c r="SC255" s="59"/>
      <c r="SD255" s="59"/>
      <c r="SE255" s="59"/>
      <c r="SF255" s="59"/>
      <c r="SG255" s="59"/>
      <c r="SH255" s="59"/>
      <c r="SI255" s="59"/>
      <c r="SJ255" s="59"/>
      <c r="SK255" s="59"/>
      <c r="SL255" s="59"/>
      <c r="SM255" s="59"/>
      <c r="SN255" s="59"/>
      <c r="SO255" s="59"/>
      <c r="SP255" s="59"/>
      <c r="SQ255" s="59"/>
      <c r="SR255" s="59"/>
      <c r="SS255" s="59"/>
      <c r="ST255" s="59"/>
      <c r="SU255" s="59"/>
      <c r="SV255" s="59"/>
      <c r="SW255" s="59"/>
      <c r="SX255" s="59"/>
      <c r="SY255" s="59"/>
      <c r="SZ255" s="59"/>
      <c r="TA255" s="59"/>
      <c r="TB255" s="59"/>
      <c r="TC255" s="59"/>
      <c r="TD255" s="59"/>
      <c r="TE255" s="59"/>
      <c r="TF255" s="59"/>
      <c r="TG255" s="59"/>
      <c r="TH255" s="59"/>
      <c r="TI255" s="59"/>
      <c r="TJ255" s="59"/>
      <c r="TK255" s="59"/>
      <c r="TL255" s="59"/>
      <c r="TM255" s="59"/>
      <c r="TN255" s="59"/>
      <c r="TO255" s="59"/>
      <c r="TP255" s="59"/>
      <c r="TQ255" s="59"/>
      <c r="TR255" s="59"/>
      <c r="TS255" s="59"/>
      <c r="TT255" s="59"/>
      <c r="TU255" s="59"/>
      <c r="TV255" s="59"/>
      <c r="TW255" s="59"/>
      <c r="TX255" s="59"/>
      <c r="TY255" s="59"/>
      <c r="TZ255" s="59"/>
      <c r="UA255" s="59"/>
      <c r="UB255" s="59"/>
      <c r="UC255" s="59"/>
      <c r="UD255" s="59"/>
      <c r="UE255" s="59"/>
      <c r="UF255" s="59"/>
      <c r="UG255" s="59"/>
      <c r="UH255" s="59"/>
      <c r="UI255" s="59"/>
      <c r="UJ255" s="59"/>
      <c r="UK255" s="59"/>
      <c r="UL255" s="59"/>
      <c r="UM255" s="86"/>
      <c r="UN255" s="86"/>
      <c r="UO255" s="86"/>
      <c r="UP255" s="86"/>
      <c r="UQ255" s="86"/>
      <c r="UR255" s="86"/>
      <c r="US255" s="86"/>
      <c r="UT255" s="86"/>
      <c r="UU255" s="86"/>
      <c r="UV255" s="86"/>
      <c r="UW255" s="86"/>
      <c r="UX255" s="86"/>
      <c r="UY255" s="86"/>
      <c r="UZ255" s="86"/>
      <c r="VA255" s="86"/>
      <c r="VB255" s="86"/>
      <c r="VC255" s="86"/>
      <c r="VD255" s="86"/>
      <c r="VE255" s="86"/>
      <c r="VF255" s="86"/>
      <c r="VG255" s="86"/>
      <c r="VH255" s="86"/>
      <c r="VI255" s="86"/>
      <c r="VJ255" s="86"/>
      <c r="VK255" s="86"/>
      <c r="VL255" s="86"/>
      <c r="VM255" s="86"/>
      <c r="VN255" s="86"/>
      <c r="VO255" s="86"/>
      <c r="VP255" s="86"/>
      <c r="VQ255" s="86"/>
      <c r="VR255" s="86"/>
      <c r="VS255" s="86"/>
      <c r="VT255" s="86"/>
      <c r="VU255" s="86"/>
      <c r="VV255" s="86"/>
      <c r="VW255" s="86"/>
      <c r="VX255" s="86"/>
      <c r="VY255" s="86"/>
      <c r="VZ255" s="86"/>
      <c r="WA255" s="86"/>
      <c r="WB255" s="86"/>
      <c r="WC255" s="86"/>
      <c r="WD255" s="86"/>
      <c r="WE255" s="86"/>
      <c r="WF255" s="86"/>
      <c r="WG255" s="8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row>
    <row r="256" spans="2:909" x14ac:dyDescent="0.25">
      <c r="B256" s="110"/>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59"/>
      <c r="HN256" s="59"/>
      <c r="HO256" s="59"/>
      <c r="HP256" s="59"/>
      <c r="HQ256" s="59"/>
      <c r="HR256" s="59"/>
      <c r="HS256" s="59"/>
      <c r="HT256" s="59"/>
      <c r="HU256" s="59"/>
      <c r="HV256" s="59"/>
      <c r="HW256" s="59"/>
      <c r="HX256" s="59"/>
      <c r="HY256" s="59"/>
      <c r="HZ256" s="59"/>
      <c r="IA256" s="59"/>
      <c r="IB256" s="59"/>
      <c r="IC256" s="59"/>
      <c r="ID256" s="59"/>
      <c r="IE256" s="59"/>
      <c r="IF256" s="59"/>
      <c r="IG256" s="59"/>
      <c r="IH256" s="59"/>
      <c r="II256" s="59"/>
      <c r="IJ256" s="59"/>
      <c r="IK256" s="59"/>
      <c r="IL256" s="59"/>
      <c r="IM256" s="59"/>
      <c r="IN256" s="59"/>
      <c r="IO256" s="59"/>
      <c r="IP256" s="59"/>
      <c r="IQ256" s="59"/>
      <c r="IR256" s="59"/>
      <c r="IS256" s="59"/>
      <c r="IT256" s="59"/>
      <c r="IU256" s="59"/>
      <c r="IV256" s="59"/>
      <c r="IW256" s="59"/>
      <c r="IX256" s="59"/>
      <c r="IY256" s="59"/>
      <c r="IZ256" s="59"/>
      <c r="JA256" s="59"/>
      <c r="JB256" s="59"/>
      <c r="JC256" s="59"/>
      <c r="JD256" s="59"/>
      <c r="JE256" s="59"/>
      <c r="JF256" s="59"/>
      <c r="JG256" s="59"/>
      <c r="JH256" s="59"/>
      <c r="JI256" s="59"/>
      <c r="JJ256" s="59"/>
      <c r="JK256" s="59"/>
      <c r="JL256" s="59"/>
      <c r="JM256" s="59"/>
      <c r="JN256" s="59"/>
      <c r="JO256" s="59"/>
      <c r="JP256" s="59"/>
      <c r="JQ256" s="59"/>
      <c r="JR256" s="59"/>
      <c r="JS256" s="59"/>
      <c r="JT256" s="59"/>
      <c r="JU256" s="59"/>
      <c r="JV256" s="59"/>
      <c r="JW256" s="59"/>
      <c r="JX256" s="59"/>
      <c r="JY256" s="59"/>
      <c r="JZ256" s="59"/>
      <c r="KA256" s="59"/>
      <c r="KB256" s="59"/>
      <c r="KC256" s="59"/>
      <c r="KD256" s="59"/>
      <c r="KE256" s="59"/>
      <c r="KF256" s="59"/>
      <c r="KG256" s="59"/>
      <c r="KH256" s="59"/>
      <c r="KI256" s="59"/>
      <c r="KJ256" s="59"/>
      <c r="KK256" s="59"/>
      <c r="KL256" s="59"/>
      <c r="KM256" s="59"/>
      <c r="KN256" s="59"/>
      <c r="KO256" s="59"/>
      <c r="KP256" s="59"/>
      <c r="KQ256" s="59"/>
      <c r="KR256" s="59"/>
      <c r="KS256" s="59"/>
      <c r="KT256" s="59"/>
      <c r="KU256" s="59"/>
      <c r="KV256" s="59"/>
      <c r="KW256" s="59"/>
      <c r="KX256" s="59"/>
      <c r="KY256" s="59"/>
      <c r="KZ256" s="59"/>
      <c r="LA256" s="59"/>
      <c r="LB256" s="59"/>
      <c r="LC256" s="59"/>
      <c r="LD256" s="59"/>
      <c r="LE256" s="59"/>
      <c r="LF256" s="59"/>
      <c r="LG256" s="59"/>
      <c r="LH256" s="59"/>
      <c r="LI256" s="59"/>
      <c r="LJ256" s="59"/>
      <c r="LK256" s="59"/>
      <c r="LL256" s="59"/>
      <c r="LM256" s="59"/>
      <c r="LN256" s="59"/>
      <c r="LO256" s="59"/>
      <c r="LP256" s="59"/>
      <c r="LQ256" s="59"/>
      <c r="LR256" s="59"/>
      <c r="LS256" s="59"/>
      <c r="LT256" s="59"/>
      <c r="LU256" s="59"/>
      <c r="LV256" s="59"/>
      <c r="LW256" s="59"/>
      <c r="LX256" s="59"/>
      <c r="LY256" s="59"/>
      <c r="LZ256" s="59"/>
      <c r="MA256" s="59"/>
      <c r="MB256" s="59"/>
      <c r="MC256" s="59"/>
      <c r="MD256" s="59"/>
      <c r="ME256" s="59"/>
      <c r="MF256" s="59"/>
      <c r="MG256" s="59"/>
      <c r="MH256" s="59"/>
      <c r="MI256" s="59"/>
      <c r="MJ256" s="59"/>
      <c r="MK256" s="59"/>
      <c r="ML256" s="59"/>
      <c r="MM256" s="59"/>
      <c r="MN256" s="59"/>
      <c r="MO256" s="59"/>
      <c r="MP256" s="59"/>
      <c r="MQ256" s="59"/>
      <c r="MR256" s="59"/>
      <c r="MS256" s="59"/>
      <c r="MT256" s="59"/>
      <c r="MU256" s="59"/>
      <c r="MV256" s="59"/>
      <c r="MW256" s="59"/>
      <c r="MX256" s="59"/>
      <c r="MY256" s="59"/>
      <c r="MZ256" s="59"/>
      <c r="NA256" s="59"/>
      <c r="NB256" s="59"/>
      <c r="NC256" s="59"/>
      <c r="ND256" s="59"/>
      <c r="NE256" s="59"/>
      <c r="NF256" s="59"/>
      <c r="NG256" s="59"/>
      <c r="NH256" s="59"/>
      <c r="NI256" s="59"/>
      <c r="NJ256" s="59"/>
      <c r="NK256" s="59"/>
      <c r="NL256" s="59"/>
      <c r="NM256" s="59"/>
      <c r="NN256" s="59"/>
      <c r="NO256" s="59"/>
      <c r="NP256" s="59"/>
      <c r="NQ256" s="59"/>
      <c r="NR256" s="59"/>
      <c r="NS256" s="59"/>
      <c r="NT256" s="59"/>
      <c r="NU256" s="59"/>
      <c r="NV256" s="59"/>
      <c r="NW256" s="59"/>
      <c r="NX256" s="59"/>
      <c r="NY256" s="59"/>
      <c r="NZ256" s="59"/>
      <c r="OA256" s="59"/>
      <c r="OB256" s="59"/>
      <c r="OC256" s="59"/>
      <c r="OD256" s="59"/>
      <c r="OE256" s="59"/>
      <c r="OF256" s="59"/>
      <c r="OG256" s="59"/>
      <c r="OH256" s="59"/>
      <c r="OI256" s="59"/>
      <c r="OJ256" s="59"/>
      <c r="OK256" s="59"/>
      <c r="OL256" s="59"/>
      <c r="OM256" s="59"/>
      <c r="ON256" s="59"/>
      <c r="OO256" s="59"/>
      <c r="OP256" s="59"/>
      <c r="OQ256" s="59"/>
      <c r="OR256" s="59"/>
      <c r="OS256" s="59"/>
      <c r="OT256" s="59"/>
      <c r="OU256" s="59"/>
      <c r="OV256" s="59"/>
      <c r="OW256" s="59"/>
      <c r="OX256" s="59"/>
      <c r="OY256" s="59"/>
      <c r="OZ256" s="59"/>
      <c r="PA256" s="59"/>
      <c r="PB256" s="59"/>
      <c r="PC256" s="59"/>
      <c r="PD256" s="59"/>
      <c r="PE256" s="59"/>
      <c r="PF256" s="59"/>
      <c r="PG256" s="59"/>
      <c r="PH256" s="59"/>
      <c r="PI256" s="59"/>
      <c r="PJ256" s="59"/>
      <c r="PK256" s="59"/>
      <c r="PL256" s="59"/>
      <c r="PM256" s="59"/>
      <c r="PN256" s="59"/>
      <c r="PO256" s="59"/>
      <c r="PP256" s="59"/>
      <c r="PQ256" s="59"/>
      <c r="PR256" s="59"/>
      <c r="PS256" s="59"/>
      <c r="PT256" s="59"/>
      <c r="PU256" s="59"/>
      <c r="PV256" s="59"/>
      <c r="PW256" s="59"/>
      <c r="PX256" s="59"/>
      <c r="PY256" s="59"/>
      <c r="PZ256" s="59"/>
      <c r="QA256" s="59"/>
      <c r="QB256" s="59"/>
      <c r="QC256" s="59"/>
      <c r="QD256" s="59"/>
      <c r="QE256" s="59"/>
      <c r="QF256" s="59"/>
      <c r="QG256" s="59"/>
      <c r="QH256" s="59"/>
      <c r="QI256" s="59"/>
      <c r="QJ256" s="59"/>
      <c r="QK256" s="59"/>
      <c r="QL256" s="59"/>
      <c r="QM256" s="59"/>
      <c r="QN256" s="59"/>
      <c r="QO256" s="59"/>
      <c r="QP256" s="59"/>
      <c r="QQ256" s="59"/>
      <c r="QR256" s="59"/>
      <c r="QS256" s="59"/>
      <c r="QT256" s="59"/>
      <c r="QU256" s="59"/>
      <c r="QV256" s="59"/>
      <c r="QW256" s="59"/>
      <c r="QX256" s="59"/>
      <c r="QY256" s="59"/>
      <c r="QZ256" s="59"/>
      <c r="RA256" s="59"/>
      <c r="RB256" s="107"/>
      <c r="RC256" s="107"/>
      <c r="RD256" s="59"/>
      <c r="RE256" s="59"/>
      <c r="RF256" s="59"/>
      <c r="RG256" s="59"/>
      <c r="RH256" s="59"/>
      <c r="RI256" s="59"/>
      <c r="RJ256" s="59"/>
      <c r="RK256" s="59"/>
      <c r="RL256" s="59"/>
      <c r="RM256" s="59"/>
      <c r="RN256" s="59"/>
      <c r="RO256" s="59"/>
      <c r="RP256" s="59"/>
      <c r="RQ256" s="59"/>
      <c r="RR256" s="59"/>
      <c r="RS256" s="59"/>
      <c r="RT256" s="59"/>
      <c r="RU256" s="59"/>
      <c r="RV256" s="59"/>
      <c r="RW256" s="59"/>
      <c r="RX256" s="59"/>
      <c r="RY256" s="59"/>
      <c r="RZ256" s="59"/>
      <c r="SA256" s="59"/>
      <c r="SB256" s="59"/>
      <c r="SC256" s="59"/>
      <c r="SD256" s="59"/>
      <c r="SE256" s="59"/>
      <c r="SF256" s="59"/>
      <c r="SG256" s="59"/>
      <c r="SH256" s="59"/>
      <c r="SI256" s="59"/>
      <c r="SJ256" s="59"/>
      <c r="SK256" s="59"/>
      <c r="SL256" s="59"/>
      <c r="SM256" s="59"/>
      <c r="SN256" s="59"/>
      <c r="SO256" s="59"/>
      <c r="SP256" s="59"/>
      <c r="SQ256" s="59"/>
      <c r="SR256" s="59"/>
      <c r="SS256" s="59"/>
      <c r="ST256" s="59"/>
      <c r="SU256" s="59"/>
      <c r="SV256" s="59"/>
      <c r="SW256" s="59"/>
      <c r="SX256" s="59"/>
      <c r="SY256" s="59"/>
      <c r="SZ256" s="59"/>
      <c r="TA256" s="59"/>
      <c r="TB256" s="59"/>
      <c r="TC256" s="59"/>
      <c r="TD256" s="59"/>
      <c r="TE256" s="59"/>
      <c r="TF256" s="59"/>
      <c r="TG256" s="59"/>
      <c r="TH256" s="59"/>
      <c r="TI256" s="59"/>
      <c r="TJ256" s="59"/>
      <c r="TK256" s="59"/>
      <c r="TL256" s="59"/>
      <c r="TM256" s="59"/>
      <c r="TN256" s="59"/>
      <c r="TO256" s="59"/>
      <c r="TP256" s="59"/>
      <c r="TQ256" s="59"/>
      <c r="TR256" s="59"/>
      <c r="TS256" s="59"/>
      <c r="TT256" s="59"/>
      <c r="TU256" s="59"/>
      <c r="TV256" s="59"/>
      <c r="TW256" s="59"/>
      <c r="TX256" s="59"/>
      <c r="TY256" s="59"/>
      <c r="TZ256" s="59"/>
      <c r="UA256" s="59"/>
      <c r="UB256" s="59"/>
      <c r="UC256" s="59"/>
      <c r="UD256" s="59"/>
      <c r="UE256" s="59"/>
      <c r="UF256" s="59"/>
      <c r="UG256" s="59"/>
      <c r="UH256" s="59"/>
      <c r="UI256" s="59"/>
      <c r="UJ256" s="59"/>
      <c r="UK256" s="59"/>
      <c r="UL256" s="59"/>
      <c r="UM256" s="86"/>
      <c r="UN256" s="86"/>
      <c r="UO256" s="86"/>
      <c r="UP256" s="86"/>
      <c r="UQ256" s="86"/>
      <c r="UR256" s="86"/>
      <c r="US256" s="86"/>
      <c r="UT256" s="86"/>
      <c r="UU256" s="86"/>
      <c r="UV256" s="86"/>
      <c r="UW256" s="86"/>
      <c r="UX256" s="86"/>
      <c r="UY256" s="86"/>
      <c r="UZ256" s="86"/>
      <c r="VA256" s="86"/>
      <c r="VB256" s="86"/>
      <c r="VC256" s="86"/>
      <c r="VD256" s="86"/>
      <c r="VE256" s="86"/>
      <c r="VF256" s="86"/>
      <c r="VG256" s="86"/>
      <c r="VH256" s="86"/>
      <c r="VI256" s="86"/>
      <c r="VJ256" s="86"/>
      <c r="VK256" s="86"/>
      <c r="VL256" s="86"/>
      <c r="VM256" s="86"/>
      <c r="VN256" s="86"/>
      <c r="VO256" s="86"/>
      <c r="VP256" s="86"/>
      <c r="VQ256" s="86"/>
      <c r="VR256" s="86"/>
      <c r="VS256" s="86"/>
      <c r="VT256" s="86"/>
      <c r="VU256" s="86"/>
      <c r="VV256" s="86"/>
      <c r="VW256" s="86"/>
      <c r="VX256" s="86"/>
      <c r="VY256" s="86"/>
      <c r="VZ256" s="86"/>
      <c r="WA256" s="86"/>
      <c r="WB256" s="86"/>
      <c r="WC256" s="86"/>
      <c r="WD256" s="86"/>
      <c r="WE256" s="86"/>
      <c r="WF256" s="86"/>
      <c r="WG256" s="8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row>
    <row r="257" spans="2:909" x14ac:dyDescent="0.25">
      <c r="B257" s="110"/>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c r="CD257" s="59"/>
      <c r="CE257" s="59"/>
      <c r="CF257" s="59"/>
      <c r="CG257" s="59"/>
      <c r="CH257" s="59"/>
      <c r="CI257" s="59"/>
      <c r="CJ257" s="59"/>
      <c r="CK257" s="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c r="HY257" s="59"/>
      <c r="HZ257" s="59"/>
      <c r="IA257" s="59"/>
      <c r="IB257" s="59"/>
      <c r="IC257" s="59"/>
      <c r="ID257" s="59"/>
      <c r="IE257" s="59"/>
      <c r="IF257" s="59"/>
      <c r="IG257" s="59"/>
      <c r="IH257" s="59"/>
      <c r="II257" s="59"/>
      <c r="IJ257" s="59"/>
      <c r="IK257" s="59"/>
      <c r="IL257" s="59"/>
      <c r="IM257" s="59"/>
      <c r="IN257" s="59"/>
      <c r="IO257" s="59"/>
      <c r="IP257" s="59"/>
      <c r="IQ257" s="59"/>
      <c r="IR257" s="59"/>
      <c r="IS257" s="59"/>
      <c r="IT257" s="59"/>
      <c r="IU257" s="59"/>
      <c r="IV257" s="59"/>
      <c r="IW257" s="59"/>
      <c r="IX257" s="59"/>
      <c r="IY257" s="59"/>
      <c r="IZ257" s="59"/>
      <c r="JA257" s="59"/>
      <c r="JB257" s="59"/>
      <c r="JC257" s="59"/>
      <c r="JD257" s="59"/>
      <c r="JE257" s="59"/>
      <c r="JF257" s="59"/>
      <c r="JG257" s="59"/>
      <c r="JH257" s="59"/>
      <c r="JI257" s="59"/>
      <c r="JJ257" s="59"/>
      <c r="JK257" s="59"/>
      <c r="JL257" s="59"/>
      <c r="JM257" s="59"/>
      <c r="JN257" s="59"/>
      <c r="JO257" s="59"/>
      <c r="JP257" s="59"/>
      <c r="JQ257" s="59"/>
      <c r="JR257" s="59"/>
      <c r="JS257" s="59"/>
      <c r="JT257" s="59"/>
      <c r="JU257" s="59"/>
      <c r="JV257" s="59"/>
      <c r="JW257" s="59"/>
      <c r="JX257" s="59"/>
      <c r="JY257" s="59"/>
      <c r="JZ257" s="59"/>
      <c r="KA257" s="59"/>
      <c r="KB257" s="59"/>
      <c r="KC257" s="59"/>
      <c r="KD257" s="59"/>
      <c r="KE257" s="59"/>
      <c r="KF257" s="59"/>
      <c r="KG257" s="59"/>
      <c r="KH257" s="59"/>
      <c r="KI257" s="59"/>
      <c r="KJ257" s="59"/>
      <c r="KK257" s="59"/>
      <c r="KL257" s="59"/>
      <c r="KM257" s="59"/>
      <c r="KN257" s="59"/>
      <c r="KO257" s="59"/>
      <c r="KP257" s="59"/>
      <c r="KQ257" s="59"/>
      <c r="KR257" s="59"/>
      <c r="KS257" s="59"/>
      <c r="KT257" s="59"/>
      <c r="KU257" s="59"/>
      <c r="KV257" s="59"/>
      <c r="KW257" s="59"/>
      <c r="KX257" s="59"/>
      <c r="KY257" s="59"/>
      <c r="KZ257" s="59"/>
      <c r="LA257" s="59"/>
      <c r="LB257" s="59"/>
      <c r="LC257" s="59"/>
      <c r="LD257" s="59"/>
      <c r="LE257" s="59"/>
      <c r="LF257" s="59"/>
      <c r="LG257" s="59"/>
      <c r="LH257" s="59"/>
      <c r="LI257" s="59"/>
      <c r="LJ257" s="59"/>
      <c r="LK257" s="59"/>
      <c r="LL257" s="59"/>
      <c r="LM257" s="59"/>
      <c r="LN257" s="59"/>
      <c r="LO257" s="59"/>
      <c r="LP257" s="59"/>
      <c r="LQ257" s="59"/>
      <c r="LR257" s="59"/>
      <c r="LS257" s="59"/>
      <c r="LT257" s="59"/>
      <c r="LU257" s="59"/>
      <c r="LV257" s="59"/>
      <c r="LW257" s="59"/>
      <c r="LX257" s="59"/>
      <c r="LY257" s="59"/>
      <c r="LZ257" s="59"/>
      <c r="MA257" s="59"/>
      <c r="MB257" s="59"/>
      <c r="MC257" s="59"/>
      <c r="MD257" s="59"/>
      <c r="ME257" s="59"/>
      <c r="MF257" s="59"/>
      <c r="MG257" s="59"/>
      <c r="MH257" s="59"/>
      <c r="MI257" s="59"/>
      <c r="MJ257" s="59"/>
      <c r="MK257" s="59"/>
      <c r="ML257" s="59"/>
      <c r="MM257" s="59"/>
      <c r="MN257" s="59"/>
      <c r="MO257" s="59"/>
      <c r="MP257" s="59"/>
      <c r="MQ257" s="59"/>
      <c r="MR257" s="59"/>
      <c r="MS257" s="59"/>
      <c r="MT257" s="59"/>
      <c r="MU257" s="59"/>
      <c r="MV257" s="59"/>
      <c r="MW257" s="59"/>
      <c r="MX257" s="59"/>
      <c r="MY257" s="59"/>
      <c r="MZ257" s="59"/>
      <c r="NA257" s="59"/>
      <c r="NB257" s="59"/>
      <c r="NC257" s="59"/>
      <c r="ND257" s="59"/>
      <c r="NE257" s="59"/>
      <c r="NF257" s="59"/>
      <c r="NG257" s="59"/>
      <c r="NH257" s="59"/>
      <c r="NI257" s="59"/>
      <c r="NJ257" s="59"/>
      <c r="NK257" s="59"/>
      <c r="NL257" s="59"/>
      <c r="NM257" s="59"/>
      <c r="NN257" s="59"/>
      <c r="NO257" s="59"/>
      <c r="NP257" s="59"/>
      <c r="NQ257" s="59"/>
      <c r="NR257" s="59"/>
      <c r="NS257" s="59"/>
      <c r="NT257" s="59"/>
      <c r="NU257" s="59"/>
      <c r="NV257" s="59"/>
      <c r="NW257" s="59"/>
      <c r="NX257" s="59"/>
      <c r="NY257" s="59"/>
      <c r="NZ257" s="59"/>
      <c r="OA257" s="59"/>
      <c r="OB257" s="59"/>
      <c r="OC257" s="59"/>
      <c r="OD257" s="59"/>
      <c r="OE257" s="59"/>
      <c r="OF257" s="59"/>
      <c r="OG257" s="59"/>
      <c r="OH257" s="59"/>
      <c r="OI257" s="59"/>
      <c r="OJ257" s="59"/>
      <c r="OK257" s="59"/>
      <c r="OL257" s="59"/>
      <c r="OM257" s="59"/>
      <c r="ON257" s="59"/>
      <c r="OO257" s="59"/>
      <c r="OP257" s="59"/>
      <c r="OQ257" s="59"/>
      <c r="OR257" s="59"/>
      <c r="OS257" s="59"/>
      <c r="OT257" s="59"/>
      <c r="OU257" s="59"/>
      <c r="OV257" s="59"/>
      <c r="OW257" s="59"/>
      <c r="OX257" s="59"/>
      <c r="OY257" s="59"/>
      <c r="OZ257" s="59"/>
      <c r="PA257" s="59"/>
      <c r="PB257" s="59"/>
      <c r="PC257" s="59"/>
      <c r="PD257" s="59"/>
      <c r="PE257" s="59"/>
      <c r="PF257" s="59"/>
      <c r="PG257" s="59"/>
      <c r="PH257" s="59"/>
      <c r="PI257" s="59"/>
      <c r="PJ257" s="59"/>
      <c r="PK257" s="59"/>
      <c r="PL257" s="59"/>
      <c r="PM257" s="59"/>
      <c r="PN257" s="59"/>
      <c r="PO257" s="59"/>
      <c r="PP257" s="59"/>
      <c r="PQ257" s="59"/>
      <c r="PR257" s="59"/>
      <c r="PS257" s="59"/>
      <c r="PT257" s="59"/>
      <c r="PU257" s="59"/>
      <c r="PV257" s="59"/>
      <c r="PW257" s="59"/>
      <c r="PX257" s="59"/>
      <c r="PY257" s="59"/>
      <c r="PZ257" s="59"/>
      <c r="QA257" s="59"/>
      <c r="QB257" s="59"/>
      <c r="QC257" s="59"/>
      <c r="QD257" s="59"/>
      <c r="QE257" s="59"/>
      <c r="QF257" s="59"/>
      <c r="QG257" s="59"/>
      <c r="QH257" s="59"/>
      <c r="QI257" s="59"/>
      <c r="QJ257" s="59"/>
      <c r="QK257" s="59"/>
      <c r="QL257" s="59"/>
      <c r="QM257" s="59"/>
      <c r="QN257" s="59"/>
      <c r="QO257" s="59"/>
      <c r="QP257" s="59"/>
      <c r="QQ257" s="59"/>
      <c r="QR257" s="59"/>
      <c r="QS257" s="59"/>
      <c r="QT257" s="59"/>
      <c r="QU257" s="59"/>
      <c r="QV257" s="59"/>
      <c r="QW257" s="59"/>
      <c r="QX257" s="59"/>
      <c r="QY257" s="59"/>
      <c r="QZ257" s="59"/>
      <c r="RA257" s="59"/>
      <c r="RB257" s="107"/>
      <c r="RC257" s="107"/>
      <c r="RD257" s="59"/>
      <c r="RE257" s="59"/>
      <c r="RF257" s="59"/>
      <c r="RG257" s="59"/>
      <c r="RH257" s="59"/>
      <c r="RI257" s="59"/>
      <c r="RJ257" s="59"/>
      <c r="RK257" s="59"/>
      <c r="RL257" s="59"/>
      <c r="RM257" s="59"/>
      <c r="RN257" s="59"/>
      <c r="RO257" s="59"/>
      <c r="RP257" s="59"/>
      <c r="RQ257" s="59"/>
      <c r="RR257" s="59"/>
      <c r="RS257" s="59"/>
      <c r="RT257" s="59"/>
      <c r="RU257" s="59"/>
      <c r="RV257" s="59"/>
      <c r="RW257" s="59"/>
      <c r="RX257" s="59"/>
      <c r="RY257" s="59"/>
      <c r="RZ257" s="59"/>
      <c r="SA257" s="59"/>
      <c r="SB257" s="59"/>
      <c r="SC257" s="59"/>
      <c r="SD257" s="59"/>
      <c r="SE257" s="59"/>
      <c r="SF257" s="59"/>
      <c r="SG257" s="59"/>
      <c r="SH257" s="59"/>
      <c r="SI257" s="59"/>
      <c r="SJ257" s="59"/>
      <c r="SK257" s="59"/>
      <c r="SL257" s="59"/>
      <c r="SM257" s="59"/>
      <c r="SN257" s="59"/>
      <c r="SO257" s="59"/>
      <c r="SP257" s="59"/>
      <c r="SQ257" s="59"/>
      <c r="SR257" s="59"/>
      <c r="SS257" s="59"/>
      <c r="ST257" s="59"/>
      <c r="SU257" s="59"/>
      <c r="SV257" s="59"/>
      <c r="SW257" s="59"/>
      <c r="SX257" s="59"/>
      <c r="SY257" s="59"/>
      <c r="SZ257" s="59"/>
      <c r="TA257" s="59"/>
      <c r="TB257" s="59"/>
      <c r="TC257" s="59"/>
      <c r="TD257" s="59"/>
      <c r="TE257" s="59"/>
      <c r="TF257" s="59"/>
      <c r="TG257" s="59"/>
      <c r="TH257" s="59"/>
      <c r="TI257" s="59"/>
      <c r="TJ257" s="59"/>
      <c r="TK257" s="59"/>
      <c r="TL257" s="59"/>
      <c r="TM257" s="59"/>
      <c r="TN257" s="59"/>
      <c r="TO257" s="59"/>
      <c r="TP257" s="59"/>
      <c r="TQ257" s="59"/>
      <c r="TR257" s="59"/>
      <c r="TS257" s="59"/>
      <c r="TT257" s="59"/>
      <c r="TU257" s="59"/>
      <c r="TV257" s="59"/>
      <c r="TW257" s="59"/>
      <c r="TX257" s="59"/>
      <c r="TY257" s="59"/>
      <c r="TZ257" s="59"/>
      <c r="UA257" s="59"/>
      <c r="UB257" s="59"/>
      <c r="UC257" s="59"/>
      <c r="UD257" s="59"/>
      <c r="UE257" s="59"/>
      <c r="UF257" s="59"/>
      <c r="UG257" s="59"/>
      <c r="UH257" s="59"/>
      <c r="UI257" s="59"/>
      <c r="UJ257" s="59"/>
      <c r="UK257" s="59"/>
      <c r="UL257" s="59"/>
      <c r="UM257" s="86"/>
      <c r="UN257" s="86"/>
      <c r="UO257" s="86"/>
      <c r="UP257" s="86"/>
      <c r="UQ257" s="86"/>
      <c r="UR257" s="86"/>
      <c r="US257" s="86"/>
      <c r="UT257" s="86"/>
      <c r="UU257" s="86"/>
      <c r="UV257" s="86"/>
      <c r="UW257" s="86"/>
      <c r="UX257" s="86"/>
      <c r="UY257" s="86"/>
      <c r="UZ257" s="86"/>
      <c r="VA257" s="86"/>
      <c r="VB257" s="86"/>
      <c r="VC257" s="86"/>
      <c r="VD257" s="86"/>
      <c r="VE257" s="86"/>
      <c r="VF257" s="86"/>
      <c r="VG257" s="86"/>
      <c r="VH257" s="86"/>
      <c r="VI257" s="86"/>
      <c r="VJ257" s="86"/>
      <c r="VK257" s="86"/>
      <c r="VL257" s="86"/>
      <c r="VM257" s="86"/>
      <c r="VN257" s="86"/>
      <c r="VO257" s="86"/>
      <c r="VP257" s="86"/>
      <c r="VQ257" s="86"/>
      <c r="VR257" s="86"/>
      <c r="VS257" s="86"/>
      <c r="VT257" s="86"/>
      <c r="VU257" s="86"/>
      <c r="VV257" s="86"/>
      <c r="VW257" s="86"/>
      <c r="VX257" s="86"/>
      <c r="VY257" s="86"/>
      <c r="VZ257" s="86"/>
      <c r="WA257" s="86"/>
      <c r="WB257" s="86"/>
      <c r="WC257" s="86"/>
      <c r="WD257" s="86"/>
      <c r="WE257" s="86"/>
      <c r="WF257" s="86"/>
      <c r="WG257" s="8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row>
    <row r="258" spans="2:909" x14ac:dyDescent="0.25">
      <c r="B258" s="110"/>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c r="CD258" s="59"/>
      <c r="CE258" s="59"/>
      <c r="CF258" s="59"/>
      <c r="CG258" s="59"/>
      <c r="CH258" s="59"/>
      <c r="CI258" s="59"/>
      <c r="CJ258" s="59"/>
      <c r="CK258" s="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59"/>
      <c r="ET258" s="59"/>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c r="HY258" s="59"/>
      <c r="HZ258" s="59"/>
      <c r="IA258" s="59"/>
      <c r="IB258" s="59"/>
      <c r="IC258" s="59"/>
      <c r="ID258" s="59"/>
      <c r="IE258" s="59"/>
      <c r="IF258" s="59"/>
      <c r="IG258" s="59"/>
      <c r="IH258" s="59"/>
      <c r="II258" s="59"/>
      <c r="IJ258" s="59"/>
      <c r="IK258" s="59"/>
      <c r="IL258" s="59"/>
      <c r="IM258" s="59"/>
      <c r="IN258" s="59"/>
      <c r="IO258" s="59"/>
      <c r="IP258" s="59"/>
      <c r="IQ258" s="59"/>
      <c r="IR258" s="59"/>
      <c r="IS258" s="59"/>
      <c r="IT258" s="59"/>
      <c r="IU258" s="59"/>
      <c r="IV258" s="59"/>
      <c r="IW258" s="59"/>
      <c r="IX258" s="59"/>
      <c r="IY258" s="59"/>
      <c r="IZ258" s="59"/>
      <c r="JA258" s="59"/>
      <c r="JB258" s="59"/>
      <c r="JC258" s="59"/>
      <c r="JD258" s="59"/>
      <c r="JE258" s="59"/>
      <c r="JF258" s="59"/>
      <c r="JG258" s="59"/>
      <c r="JH258" s="59"/>
      <c r="JI258" s="59"/>
      <c r="JJ258" s="59"/>
      <c r="JK258" s="59"/>
      <c r="JL258" s="59"/>
      <c r="JM258" s="59"/>
      <c r="JN258" s="59"/>
      <c r="JO258" s="59"/>
      <c r="JP258" s="59"/>
      <c r="JQ258" s="59"/>
      <c r="JR258" s="59"/>
      <c r="JS258" s="59"/>
      <c r="JT258" s="59"/>
      <c r="JU258" s="59"/>
      <c r="JV258" s="59"/>
      <c r="JW258" s="59"/>
      <c r="JX258" s="59"/>
      <c r="JY258" s="59"/>
      <c r="JZ258" s="59"/>
      <c r="KA258" s="59"/>
      <c r="KB258" s="59"/>
      <c r="KC258" s="59"/>
      <c r="KD258" s="59"/>
      <c r="KE258" s="59"/>
      <c r="KF258" s="59"/>
      <c r="KG258" s="59"/>
      <c r="KH258" s="59"/>
      <c r="KI258" s="59"/>
      <c r="KJ258" s="59"/>
      <c r="KK258" s="59"/>
      <c r="KL258" s="59"/>
      <c r="KM258" s="59"/>
      <c r="KN258" s="59"/>
      <c r="KO258" s="59"/>
      <c r="KP258" s="59"/>
      <c r="KQ258" s="59"/>
      <c r="KR258" s="59"/>
      <c r="KS258" s="59"/>
      <c r="KT258" s="59"/>
      <c r="KU258" s="59"/>
      <c r="KV258" s="59"/>
      <c r="KW258" s="59"/>
      <c r="KX258" s="59"/>
      <c r="KY258" s="59"/>
      <c r="KZ258" s="59"/>
      <c r="LA258" s="59"/>
      <c r="LB258" s="59"/>
      <c r="LC258" s="59"/>
      <c r="LD258" s="59"/>
      <c r="LE258" s="59"/>
      <c r="LF258" s="59"/>
      <c r="LG258" s="59"/>
      <c r="LH258" s="59"/>
      <c r="LI258" s="59"/>
      <c r="LJ258" s="59"/>
      <c r="LK258" s="59"/>
      <c r="LL258" s="59"/>
      <c r="LM258" s="59"/>
      <c r="LN258" s="59"/>
      <c r="LO258" s="59"/>
      <c r="LP258" s="59"/>
      <c r="LQ258" s="59"/>
      <c r="LR258" s="59"/>
      <c r="LS258" s="59"/>
      <c r="LT258" s="59"/>
      <c r="LU258" s="59"/>
      <c r="LV258" s="59"/>
      <c r="LW258" s="59"/>
      <c r="LX258" s="59"/>
      <c r="LY258" s="59"/>
      <c r="LZ258" s="59"/>
      <c r="MA258" s="59"/>
      <c r="MB258" s="59"/>
      <c r="MC258" s="59"/>
      <c r="MD258" s="59"/>
      <c r="ME258" s="59"/>
      <c r="MF258" s="59"/>
      <c r="MG258" s="59"/>
      <c r="MH258" s="59"/>
      <c r="MI258" s="59"/>
      <c r="MJ258" s="59"/>
      <c r="MK258" s="59"/>
      <c r="ML258" s="59"/>
      <c r="MM258" s="59"/>
      <c r="MN258" s="59"/>
      <c r="MO258" s="59"/>
      <c r="MP258" s="59"/>
      <c r="MQ258" s="59"/>
      <c r="MR258" s="59"/>
      <c r="MS258" s="59"/>
      <c r="MT258" s="59"/>
      <c r="MU258" s="59"/>
      <c r="MV258" s="59"/>
      <c r="MW258" s="59"/>
      <c r="MX258" s="59"/>
      <c r="MY258" s="59"/>
      <c r="MZ258" s="59"/>
      <c r="NA258" s="59"/>
      <c r="NB258" s="59"/>
      <c r="NC258" s="59"/>
      <c r="ND258" s="59"/>
      <c r="NE258" s="59"/>
      <c r="NF258" s="59"/>
      <c r="NG258" s="59"/>
      <c r="NH258" s="59"/>
      <c r="NI258" s="59"/>
      <c r="NJ258" s="59"/>
      <c r="NK258" s="59"/>
      <c r="NL258" s="59"/>
      <c r="NM258" s="59"/>
      <c r="NN258" s="59"/>
      <c r="NO258" s="59"/>
      <c r="NP258" s="59"/>
      <c r="NQ258" s="59"/>
      <c r="NR258" s="59"/>
      <c r="NS258" s="59"/>
      <c r="NT258" s="59"/>
      <c r="NU258" s="59"/>
      <c r="NV258" s="59"/>
      <c r="NW258" s="59"/>
      <c r="NX258" s="59"/>
      <c r="NY258" s="59"/>
      <c r="NZ258" s="59"/>
      <c r="OA258" s="59"/>
      <c r="OB258" s="59"/>
      <c r="OC258" s="59"/>
      <c r="OD258" s="59"/>
      <c r="OE258" s="59"/>
      <c r="OF258" s="59"/>
      <c r="OG258" s="59"/>
      <c r="OH258" s="59"/>
      <c r="OI258" s="59"/>
      <c r="OJ258" s="59"/>
      <c r="OK258" s="59"/>
      <c r="OL258" s="59"/>
      <c r="OM258" s="59"/>
      <c r="ON258" s="59"/>
      <c r="OO258" s="59"/>
      <c r="OP258" s="59"/>
      <c r="OQ258" s="59"/>
      <c r="OR258" s="59"/>
      <c r="OS258" s="59"/>
      <c r="OT258" s="59"/>
      <c r="OU258" s="59"/>
      <c r="OV258" s="59"/>
      <c r="OW258" s="59"/>
      <c r="OX258" s="59"/>
      <c r="OY258" s="59"/>
      <c r="OZ258" s="59"/>
      <c r="PA258" s="59"/>
      <c r="PB258" s="59"/>
      <c r="PC258" s="59"/>
      <c r="PD258" s="59"/>
      <c r="PE258" s="59"/>
      <c r="PF258" s="59"/>
      <c r="PG258" s="59"/>
      <c r="PH258" s="59"/>
      <c r="PI258" s="59"/>
      <c r="PJ258" s="59"/>
      <c r="PK258" s="59"/>
      <c r="PL258" s="59"/>
      <c r="PM258" s="59"/>
      <c r="PN258" s="59"/>
      <c r="PO258" s="59"/>
      <c r="PP258" s="59"/>
      <c r="PQ258" s="59"/>
      <c r="PR258" s="59"/>
      <c r="PS258" s="59"/>
      <c r="PT258" s="59"/>
      <c r="PU258" s="59"/>
      <c r="PV258" s="59"/>
      <c r="PW258" s="59"/>
      <c r="PX258" s="59"/>
      <c r="PY258" s="59"/>
      <c r="PZ258" s="59"/>
      <c r="QA258" s="59"/>
      <c r="QB258" s="59"/>
      <c r="QC258" s="59"/>
      <c r="QD258" s="59"/>
      <c r="QE258" s="59"/>
      <c r="QF258" s="59"/>
      <c r="QG258" s="59"/>
      <c r="QH258" s="59"/>
      <c r="QI258" s="59"/>
      <c r="QJ258" s="59"/>
      <c r="QK258" s="59"/>
      <c r="QL258" s="59"/>
      <c r="QM258" s="59"/>
      <c r="QN258" s="59"/>
      <c r="QO258" s="59"/>
      <c r="QP258" s="59"/>
      <c r="QQ258" s="59"/>
      <c r="QR258" s="59"/>
      <c r="QS258" s="59"/>
      <c r="QT258" s="59"/>
      <c r="QU258" s="59"/>
      <c r="QV258" s="59"/>
      <c r="QW258" s="59"/>
      <c r="QX258" s="59"/>
      <c r="QY258" s="59"/>
      <c r="QZ258" s="59"/>
      <c r="RA258" s="59"/>
      <c r="RB258" s="107"/>
      <c r="RC258" s="107"/>
      <c r="RD258" s="59"/>
      <c r="RE258" s="59"/>
      <c r="RF258" s="59"/>
      <c r="RG258" s="59"/>
      <c r="RH258" s="59"/>
      <c r="RI258" s="59"/>
      <c r="RJ258" s="59"/>
      <c r="RK258" s="59"/>
      <c r="RL258" s="59"/>
      <c r="RM258" s="59"/>
      <c r="RN258" s="59"/>
      <c r="RO258" s="59"/>
      <c r="RP258" s="59"/>
      <c r="RQ258" s="59"/>
      <c r="RR258" s="59"/>
      <c r="RS258" s="59"/>
      <c r="RT258" s="59"/>
      <c r="RU258" s="59"/>
      <c r="RV258" s="59"/>
      <c r="RW258" s="59"/>
      <c r="RX258" s="59"/>
      <c r="RY258" s="59"/>
      <c r="RZ258" s="59"/>
      <c r="SA258" s="59"/>
      <c r="SB258" s="59"/>
      <c r="SC258" s="59"/>
      <c r="SD258" s="59"/>
      <c r="SE258" s="59"/>
      <c r="SF258" s="59"/>
      <c r="SG258" s="59"/>
      <c r="SH258" s="59"/>
      <c r="SI258" s="59"/>
      <c r="SJ258" s="59"/>
      <c r="SK258" s="59"/>
      <c r="SL258" s="59"/>
      <c r="SM258" s="59"/>
      <c r="SN258" s="59"/>
      <c r="SO258" s="59"/>
      <c r="SP258" s="59"/>
      <c r="SQ258" s="59"/>
      <c r="SR258" s="59"/>
      <c r="SS258" s="59"/>
      <c r="ST258" s="59"/>
      <c r="SU258" s="59"/>
      <c r="SV258" s="59"/>
      <c r="SW258" s="59"/>
      <c r="SX258" s="59"/>
      <c r="SY258" s="59"/>
      <c r="SZ258" s="59"/>
      <c r="TA258" s="59"/>
      <c r="TB258" s="59"/>
      <c r="TC258" s="59"/>
      <c r="TD258" s="59"/>
      <c r="TE258" s="59"/>
      <c r="TF258" s="59"/>
      <c r="TG258" s="59"/>
      <c r="TH258" s="59"/>
      <c r="TI258" s="59"/>
      <c r="TJ258" s="59"/>
      <c r="TK258" s="59"/>
      <c r="TL258" s="59"/>
      <c r="TM258" s="59"/>
      <c r="TN258" s="59"/>
      <c r="TO258" s="59"/>
      <c r="TP258" s="59"/>
      <c r="TQ258" s="59"/>
      <c r="TR258" s="59"/>
      <c r="TS258" s="59"/>
      <c r="TT258" s="59"/>
      <c r="TU258" s="59"/>
      <c r="TV258" s="59"/>
      <c r="TW258" s="59"/>
      <c r="TX258" s="59"/>
      <c r="TY258" s="59"/>
      <c r="TZ258" s="59"/>
      <c r="UA258" s="59"/>
      <c r="UB258" s="59"/>
      <c r="UC258" s="59"/>
      <c r="UD258" s="59"/>
      <c r="UE258" s="59"/>
      <c r="UF258" s="59"/>
      <c r="UG258" s="59"/>
      <c r="UH258" s="59"/>
      <c r="UI258" s="59"/>
      <c r="UJ258" s="59"/>
      <c r="UK258" s="59"/>
      <c r="UL258" s="59"/>
      <c r="UM258" s="86"/>
      <c r="UN258" s="86"/>
      <c r="UO258" s="86"/>
      <c r="UP258" s="86"/>
      <c r="UQ258" s="86"/>
      <c r="UR258" s="86"/>
      <c r="US258" s="86"/>
      <c r="UT258" s="86"/>
      <c r="UU258" s="86"/>
      <c r="UV258" s="86"/>
      <c r="UW258" s="86"/>
      <c r="UX258" s="86"/>
      <c r="UY258" s="86"/>
      <c r="UZ258" s="86"/>
      <c r="VA258" s="86"/>
      <c r="VB258" s="86"/>
      <c r="VC258" s="86"/>
      <c r="VD258" s="86"/>
      <c r="VE258" s="86"/>
      <c r="VF258" s="86"/>
      <c r="VG258" s="86"/>
      <c r="VH258" s="86"/>
      <c r="VI258" s="86"/>
      <c r="VJ258" s="86"/>
      <c r="VK258" s="86"/>
      <c r="VL258" s="86"/>
      <c r="VM258" s="86"/>
      <c r="VN258" s="86"/>
      <c r="VO258" s="86"/>
      <c r="VP258" s="86"/>
      <c r="VQ258" s="86"/>
      <c r="VR258" s="86"/>
      <c r="VS258" s="86"/>
      <c r="VT258" s="86"/>
      <c r="VU258" s="86"/>
      <c r="VV258" s="86"/>
      <c r="VW258" s="86"/>
      <c r="VX258" s="86"/>
      <c r="VY258" s="86"/>
      <c r="VZ258" s="86"/>
      <c r="WA258" s="86"/>
      <c r="WB258" s="86"/>
      <c r="WC258" s="86"/>
      <c r="WD258" s="86"/>
      <c r="WE258" s="86"/>
      <c r="WF258" s="86"/>
      <c r="WG258" s="8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row>
    <row r="259" spans="2:909" x14ac:dyDescent="0.25">
      <c r="B259" s="110"/>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c r="CD259" s="59"/>
      <c r="CE259" s="59"/>
      <c r="CF259" s="59"/>
      <c r="CG259" s="59"/>
      <c r="CH259" s="59"/>
      <c r="CI259" s="59"/>
      <c r="CJ259" s="59"/>
      <c r="CK259" s="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59"/>
      <c r="ET259" s="59"/>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59"/>
      <c r="GD259" s="59"/>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c r="HY259" s="59"/>
      <c r="HZ259" s="59"/>
      <c r="IA259" s="59"/>
      <c r="IB259" s="59"/>
      <c r="IC259" s="59"/>
      <c r="ID259" s="59"/>
      <c r="IE259" s="59"/>
      <c r="IF259" s="59"/>
      <c r="IG259" s="59"/>
      <c r="IH259" s="59"/>
      <c r="II259" s="59"/>
      <c r="IJ259" s="59"/>
      <c r="IK259" s="59"/>
      <c r="IL259" s="59"/>
      <c r="IM259" s="59"/>
      <c r="IN259" s="59"/>
      <c r="IO259" s="59"/>
      <c r="IP259" s="59"/>
      <c r="IQ259" s="59"/>
      <c r="IR259" s="59"/>
      <c r="IS259" s="59"/>
      <c r="IT259" s="59"/>
      <c r="IU259" s="59"/>
      <c r="IV259" s="59"/>
      <c r="IW259" s="59"/>
      <c r="IX259" s="59"/>
      <c r="IY259" s="59"/>
      <c r="IZ259" s="59"/>
      <c r="JA259" s="59"/>
      <c r="JB259" s="59"/>
      <c r="JC259" s="59"/>
      <c r="JD259" s="59"/>
      <c r="JE259" s="59"/>
      <c r="JF259" s="59"/>
      <c r="JG259" s="59"/>
      <c r="JH259" s="59"/>
      <c r="JI259" s="59"/>
      <c r="JJ259" s="59"/>
      <c r="JK259" s="59"/>
      <c r="JL259" s="59"/>
      <c r="JM259" s="59"/>
      <c r="JN259" s="59"/>
      <c r="JO259" s="59"/>
      <c r="JP259" s="59"/>
      <c r="JQ259" s="59"/>
      <c r="JR259" s="59"/>
      <c r="JS259" s="59"/>
      <c r="JT259" s="59"/>
      <c r="JU259" s="59"/>
      <c r="JV259" s="59"/>
      <c r="JW259" s="59"/>
      <c r="JX259" s="59"/>
      <c r="JY259" s="59"/>
      <c r="JZ259" s="59"/>
      <c r="KA259" s="59"/>
      <c r="KB259" s="59"/>
      <c r="KC259" s="59"/>
      <c r="KD259" s="59"/>
      <c r="KE259" s="59"/>
      <c r="KF259" s="59"/>
      <c r="KG259" s="59"/>
      <c r="KH259" s="59"/>
      <c r="KI259" s="59"/>
      <c r="KJ259" s="59"/>
      <c r="KK259" s="59"/>
      <c r="KL259" s="59"/>
      <c r="KM259" s="59"/>
      <c r="KN259" s="59"/>
      <c r="KO259" s="59"/>
      <c r="KP259" s="59"/>
      <c r="KQ259" s="59"/>
      <c r="KR259" s="59"/>
      <c r="KS259" s="59"/>
      <c r="KT259" s="59"/>
      <c r="KU259" s="59"/>
      <c r="KV259" s="59"/>
      <c r="KW259" s="59"/>
      <c r="KX259" s="59"/>
      <c r="KY259" s="59"/>
      <c r="KZ259" s="59"/>
      <c r="LA259" s="59"/>
      <c r="LB259" s="59"/>
      <c r="LC259" s="59"/>
      <c r="LD259" s="59"/>
      <c r="LE259" s="59"/>
      <c r="LF259" s="59"/>
      <c r="LG259" s="59"/>
      <c r="LH259" s="59"/>
      <c r="LI259" s="59"/>
      <c r="LJ259" s="59"/>
      <c r="LK259" s="59"/>
      <c r="LL259" s="59"/>
      <c r="LM259" s="59"/>
      <c r="LN259" s="59"/>
      <c r="LO259" s="59"/>
      <c r="LP259" s="59"/>
      <c r="LQ259" s="59"/>
      <c r="LR259" s="59"/>
      <c r="LS259" s="59"/>
      <c r="LT259" s="59"/>
      <c r="LU259" s="59"/>
      <c r="LV259" s="59"/>
      <c r="LW259" s="59"/>
      <c r="LX259" s="59"/>
      <c r="LY259" s="59"/>
      <c r="LZ259" s="59"/>
      <c r="MA259" s="59"/>
      <c r="MB259" s="59"/>
      <c r="MC259" s="59"/>
      <c r="MD259" s="59"/>
      <c r="ME259" s="59"/>
      <c r="MF259" s="59"/>
      <c r="MG259" s="59"/>
      <c r="MH259" s="59"/>
      <c r="MI259" s="59"/>
      <c r="MJ259" s="59"/>
      <c r="MK259" s="59"/>
      <c r="ML259" s="59"/>
      <c r="MM259" s="59"/>
      <c r="MN259" s="59"/>
      <c r="MO259" s="59"/>
      <c r="MP259" s="59"/>
      <c r="MQ259" s="59"/>
      <c r="MR259" s="59"/>
      <c r="MS259" s="59"/>
      <c r="MT259" s="59"/>
      <c r="MU259" s="59"/>
      <c r="MV259" s="59"/>
      <c r="MW259" s="59"/>
      <c r="MX259" s="59"/>
      <c r="MY259" s="59"/>
      <c r="MZ259" s="59"/>
      <c r="NA259" s="59"/>
      <c r="NB259" s="59"/>
      <c r="NC259" s="59"/>
      <c r="ND259" s="59"/>
      <c r="NE259" s="59"/>
      <c r="NF259" s="59"/>
      <c r="NG259" s="59"/>
      <c r="NH259" s="59"/>
      <c r="NI259" s="59"/>
      <c r="NJ259" s="59"/>
      <c r="NK259" s="59"/>
      <c r="NL259" s="59"/>
      <c r="NM259" s="59"/>
      <c r="NN259" s="59"/>
      <c r="NO259" s="59"/>
      <c r="NP259" s="59"/>
      <c r="NQ259" s="59"/>
      <c r="NR259" s="59"/>
      <c r="NS259" s="59"/>
      <c r="NT259" s="59"/>
      <c r="NU259" s="59"/>
      <c r="NV259" s="59"/>
      <c r="NW259" s="59"/>
      <c r="NX259" s="59"/>
      <c r="NY259" s="59"/>
      <c r="NZ259" s="59"/>
      <c r="OA259" s="59"/>
      <c r="OB259" s="59"/>
      <c r="OC259" s="59"/>
      <c r="OD259" s="59"/>
      <c r="OE259" s="59"/>
      <c r="OF259" s="59"/>
      <c r="OG259" s="59"/>
      <c r="OH259" s="59"/>
      <c r="OI259" s="59"/>
      <c r="OJ259" s="59"/>
      <c r="OK259" s="59"/>
      <c r="OL259" s="59"/>
      <c r="OM259" s="59"/>
      <c r="ON259" s="59"/>
      <c r="OO259" s="59"/>
      <c r="OP259" s="59"/>
      <c r="OQ259" s="59"/>
      <c r="OR259" s="59"/>
      <c r="OS259" s="59"/>
      <c r="OT259" s="59"/>
      <c r="OU259" s="59"/>
      <c r="OV259" s="59"/>
      <c r="OW259" s="59"/>
      <c r="OX259" s="59"/>
      <c r="OY259" s="59"/>
      <c r="OZ259" s="59"/>
      <c r="PA259" s="59"/>
      <c r="PB259" s="59"/>
      <c r="PC259" s="59"/>
      <c r="PD259" s="59"/>
      <c r="PE259" s="59"/>
      <c r="PF259" s="59"/>
      <c r="PG259" s="59"/>
      <c r="PH259" s="59"/>
      <c r="PI259" s="59"/>
      <c r="PJ259" s="59"/>
      <c r="PK259" s="59"/>
      <c r="PL259" s="59"/>
      <c r="PM259" s="59"/>
      <c r="PN259" s="59"/>
      <c r="PO259" s="59"/>
      <c r="PP259" s="59"/>
      <c r="PQ259" s="59"/>
      <c r="PR259" s="59"/>
      <c r="PS259" s="59"/>
      <c r="PT259" s="59"/>
      <c r="PU259" s="59"/>
      <c r="PV259" s="59"/>
      <c r="PW259" s="59"/>
      <c r="PX259" s="59"/>
      <c r="PY259" s="59"/>
      <c r="PZ259" s="59"/>
      <c r="QA259" s="59"/>
      <c r="QB259" s="59"/>
      <c r="QC259" s="59"/>
      <c r="QD259" s="59"/>
      <c r="QE259" s="59"/>
      <c r="QF259" s="59"/>
      <c r="QG259" s="59"/>
      <c r="QH259" s="59"/>
      <c r="QI259" s="59"/>
      <c r="QJ259" s="59"/>
      <c r="QK259" s="59"/>
      <c r="QL259" s="59"/>
      <c r="QM259" s="59"/>
      <c r="QN259" s="59"/>
      <c r="QO259" s="59"/>
      <c r="QP259" s="59"/>
      <c r="QQ259" s="59"/>
      <c r="QR259" s="59"/>
      <c r="QS259" s="59"/>
      <c r="QT259" s="59"/>
      <c r="QU259" s="59"/>
      <c r="QV259" s="59"/>
      <c r="QW259" s="59"/>
      <c r="QX259" s="59"/>
      <c r="QY259" s="59"/>
      <c r="QZ259" s="59"/>
      <c r="RA259" s="59"/>
      <c r="RB259" s="107"/>
      <c r="RC259" s="107"/>
      <c r="RD259" s="59"/>
      <c r="RE259" s="59"/>
      <c r="RF259" s="59"/>
      <c r="RG259" s="59"/>
      <c r="RH259" s="59"/>
      <c r="RI259" s="59"/>
      <c r="RJ259" s="59"/>
      <c r="RK259" s="59"/>
      <c r="RL259" s="59"/>
      <c r="RM259" s="59"/>
      <c r="RN259" s="59"/>
      <c r="RO259" s="59"/>
      <c r="RP259" s="59"/>
      <c r="RQ259" s="59"/>
      <c r="RR259" s="59"/>
      <c r="RS259" s="59"/>
      <c r="RT259" s="59"/>
      <c r="RU259" s="59"/>
      <c r="RV259" s="59"/>
      <c r="RW259" s="59"/>
      <c r="RX259" s="59"/>
      <c r="RY259" s="59"/>
      <c r="RZ259" s="59"/>
      <c r="SA259" s="59"/>
      <c r="SB259" s="59"/>
      <c r="SC259" s="59"/>
      <c r="SD259" s="59"/>
      <c r="SE259" s="59"/>
      <c r="SF259" s="59"/>
      <c r="SG259" s="59"/>
      <c r="SH259" s="59"/>
      <c r="SI259" s="59"/>
      <c r="SJ259" s="59"/>
      <c r="SK259" s="59"/>
      <c r="SL259" s="59"/>
      <c r="SM259" s="59"/>
      <c r="SN259" s="59"/>
      <c r="SO259" s="59"/>
      <c r="SP259" s="59"/>
      <c r="SQ259" s="59"/>
      <c r="SR259" s="59"/>
      <c r="SS259" s="59"/>
      <c r="ST259" s="59"/>
      <c r="SU259" s="59"/>
      <c r="SV259" s="59"/>
      <c r="SW259" s="59"/>
      <c r="SX259" s="59"/>
      <c r="SY259" s="59"/>
      <c r="SZ259" s="59"/>
      <c r="TA259" s="59"/>
      <c r="TB259" s="59"/>
      <c r="TC259" s="59"/>
      <c r="TD259" s="59"/>
      <c r="TE259" s="59"/>
      <c r="TF259" s="59"/>
      <c r="TG259" s="59"/>
      <c r="TH259" s="59"/>
      <c r="TI259" s="59"/>
      <c r="TJ259" s="59"/>
      <c r="TK259" s="59"/>
      <c r="TL259" s="59"/>
      <c r="TM259" s="59"/>
      <c r="TN259" s="59"/>
      <c r="TO259" s="59"/>
      <c r="TP259" s="59"/>
      <c r="TQ259" s="59"/>
      <c r="TR259" s="59"/>
      <c r="TS259" s="59"/>
      <c r="TT259" s="59"/>
      <c r="TU259" s="59"/>
      <c r="TV259" s="59"/>
      <c r="TW259" s="59"/>
      <c r="TX259" s="59"/>
      <c r="TY259" s="59"/>
      <c r="TZ259" s="59"/>
      <c r="UA259" s="59"/>
      <c r="UB259" s="59"/>
      <c r="UC259" s="59"/>
      <c r="UD259" s="59"/>
      <c r="UE259" s="59"/>
      <c r="UF259" s="59"/>
      <c r="UG259" s="59"/>
      <c r="UH259" s="59"/>
      <c r="UI259" s="59"/>
      <c r="UJ259" s="59"/>
      <c r="UK259" s="59"/>
      <c r="UL259" s="59"/>
      <c r="UM259" s="86"/>
      <c r="UN259" s="86"/>
      <c r="UO259" s="86"/>
      <c r="UP259" s="86"/>
      <c r="UQ259" s="86"/>
      <c r="UR259" s="86"/>
      <c r="US259" s="86"/>
      <c r="UT259" s="86"/>
      <c r="UU259" s="86"/>
      <c r="UV259" s="86"/>
      <c r="UW259" s="86"/>
      <c r="UX259" s="86"/>
      <c r="UY259" s="86"/>
      <c r="UZ259" s="86"/>
      <c r="VA259" s="86"/>
      <c r="VB259" s="86"/>
      <c r="VC259" s="86"/>
      <c r="VD259" s="86"/>
      <c r="VE259" s="86"/>
      <c r="VF259" s="86"/>
      <c r="VG259" s="86"/>
      <c r="VH259" s="86"/>
      <c r="VI259" s="86"/>
      <c r="VJ259" s="86"/>
      <c r="VK259" s="86"/>
      <c r="VL259" s="86"/>
      <c r="VM259" s="86"/>
      <c r="VN259" s="86"/>
      <c r="VO259" s="86"/>
      <c r="VP259" s="86"/>
      <c r="VQ259" s="86"/>
      <c r="VR259" s="86"/>
      <c r="VS259" s="86"/>
      <c r="VT259" s="86"/>
      <c r="VU259" s="86"/>
      <c r="VV259" s="86"/>
      <c r="VW259" s="86"/>
      <c r="VX259" s="86"/>
      <c r="VY259" s="86"/>
      <c r="VZ259" s="86"/>
      <c r="WA259" s="86"/>
      <c r="WB259" s="86"/>
      <c r="WC259" s="86"/>
      <c r="WD259" s="86"/>
      <c r="WE259" s="86"/>
      <c r="WF259" s="86"/>
      <c r="WG259" s="8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row>
    <row r="260" spans="2:909" x14ac:dyDescent="0.25">
      <c r="B260" s="110"/>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c r="CD260" s="59"/>
      <c r="CE260" s="59"/>
      <c r="CF260" s="59"/>
      <c r="CG260" s="59"/>
      <c r="CH260" s="59"/>
      <c r="CI260" s="59"/>
      <c r="CJ260" s="59"/>
      <c r="CK260" s="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c r="HY260" s="59"/>
      <c r="HZ260" s="59"/>
      <c r="IA260" s="59"/>
      <c r="IB260" s="59"/>
      <c r="IC260" s="59"/>
      <c r="ID260" s="59"/>
      <c r="IE260" s="59"/>
      <c r="IF260" s="59"/>
      <c r="IG260" s="59"/>
      <c r="IH260" s="59"/>
      <c r="II260" s="59"/>
      <c r="IJ260" s="59"/>
      <c r="IK260" s="59"/>
      <c r="IL260" s="59"/>
      <c r="IM260" s="59"/>
      <c r="IN260" s="59"/>
      <c r="IO260" s="59"/>
      <c r="IP260" s="59"/>
      <c r="IQ260" s="59"/>
      <c r="IR260" s="59"/>
      <c r="IS260" s="59"/>
      <c r="IT260" s="59"/>
      <c r="IU260" s="59"/>
      <c r="IV260" s="59"/>
      <c r="IW260" s="59"/>
      <c r="IX260" s="59"/>
      <c r="IY260" s="59"/>
      <c r="IZ260" s="59"/>
      <c r="JA260" s="59"/>
      <c r="JB260" s="59"/>
      <c r="JC260" s="59"/>
      <c r="JD260" s="59"/>
      <c r="JE260" s="59"/>
      <c r="JF260" s="59"/>
      <c r="JG260" s="59"/>
      <c r="JH260" s="59"/>
      <c r="JI260" s="59"/>
      <c r="JJ260" s="59"/>
      <c r="JK260" s="59"/>
      <c r="JL260" s="59"/>
      <c r="JM260" s="59"/>
      <c r="JN260" s="59"/>
      <c r="JO260" s="59"/>
      <c r="JP260" s="59"/>
      <c r="JQ260" s="59"/>
      <c r="JR260" s="59"/>
      <c r="JS260" s="59"/>
      <c r="JT260" s="59"/>
      <c r="JU260" s="59"/>
      <c r="JV260" s="59"/>
      <c r="JW260" s="59"/>
      <c r="JX260" s="59"/>
      <c r="JY260" s="59"/>
      <c r="JZ260" s="59"/>
      <c r="KA260" s="59"/>
      <c r="KB260" s="59"/>
      <c r="KC260" s="59"/>
      <c r="KD260" s="59"/>
      <c r="KE260" s="59"/>
      <c r="KF260" s="59"/>
      <c r="KG260" s="59"/>
      <c r="KH260" s="59"/>
      <c r="KI260" s="59"/>
      <c r="KJ260" s="59"/>
      <c r="KK260" s="59"/>
      <c r="KL260" s="59"/>
      <c r="KM260" s="59"/>
      <c r="KN260" s="59"/>
      <c r="KO260" s="59"/>
      <c r="KP260" s="59"/>
      <c r="KQ260" s="59"/>
      <c r="KR260" s="59"/>
      <c r="KS260" s="59"/>
      <c r="KT260" s="59"/>
      <c r="KU260" s="59"/>
      <c r="KV260" s="59"/>
      <c r="KW260" s="59"/>
      <c r="KX260" s="59"/>
      <c r="KY260" s="59"/>
      <c r="KZ260" s="59"/>
      <c r="LA260" s="59"/>
      <c r="LB260" s="59"/>
      <c r="LC260" s="59"/>
      <c r="LD260" s="59"/>
      <c r="LE260" s="59"/>
      <c r="LF260" s="59"/>
      <c r="LG260" s="59"/>
      <c r="LH260" s="59"/>
      <c r="LI260" s="59"/>
      <c r="LJ260" s="59"/>
      <c r="LK260" s="59"/>
      <c r="LL260" s="59"/>
      <c r="LM260" s="59"/>
      <c r="LN260" s="59"/>
      <c r="LO260" s="59"/>
      <c r="LP260" s="59"/>
      <c r="LQ260" s="59"/>
      <c r="LR260" s="59"/>
      <c r="LS260" s="59"/>
      <c r="LT260" s="59"/>
      <c r="LU260" s="59"/>
      <c r="LV260" s="59"/>
      <c r="LW260" s="59"/>
      <c r="LX260" s="59"/>
      <c r="LY260" s="59"/>
      <c r="LZ260" s="59"/>
      <c r="MA260" s="59"/>
      <c r="MB260" s="59"/>
      <c r="MC260" s="59"/>
      <c r="MD260" s="59"/>
      <c r="ME260" s="59"/>
      <c r="MF260" s="59"/>
      <c r="MG260" s="59"/>
      <c r="MH260" s="59"/>
      <c r="MI260" s="59"/>
      <c r="MJ260" s="59"/>
      <c r="MK260" s="59"/>
      <c r="ML260" s="59"/>
      <c r="MM260" s="59"/>
      <c r="MN260" s="59"/>
      <c r="MO260" s="59"/>
      <c r="MP260" s="59"/>
      <c r="MQ260" s="59"/>
      <c r="MR260" s="59"/>
      <c r="MS260" s="59"/>
      <c r="MT260" s="59"/>
      <c r="MU260" s="59"/>
      <c r="MV260" s="59"/>
      <c r="MW260" s="59"/>
      <c r="MX260" s="59"/>
      <c r="MY260" s="59"/>
      <c r="MZ260" s="59"/>
      <c r="NA260" s="59"/>
      <c r="NB260" s="59"/>
      <c r="NC260" s="59"/>
      <c r="ND260" s="59"/>
      <c r="NE260" s="59"/>
      <c r="NF260" s="59"/>
      <c r="NG260" s="59"/>
      <c r="NH260" s="59"/>
      <c r="NI260" s="59"/>
      <c r="NJ260" s="59"/>
      <c r="NK260" s="59"/>
      <c r="NL260" s="59"/>
      <c r="NM260" s="59"/>
      <c r="NN260" s="59"/>
      <c r="NO260" s="59"/>
      <c r="NP260" s="59"/>
      <c r="NQ260" s="59"/>
      <c r="NR260" s="59"/>
      <c r="NS260" s="59"/>
      <c r="NT260" s="59"/>
      <c r="NU260" s="59"/>
      <c r="NV260" s="59"/>
      <c r="NW260" s="59"/>
      <c r="NX260" s="59"/>
      <c r="NY260" s="59"/>
      <c r="NZ260" s="59"/>
      <c r="OA260" s="59"/>
      <c r="OB260" s="59"/>
      <c r="OC260" s="59"/>
      <c r="OD260" s="59"/>
      <c r="OE260" s="59"/>
      <c r="OF260" s="59"/>
      <c r="OG260" s="59"/>
      <c r="OH260" s="59"/>
      <c r="OI260" s="59"/>
      <c r="OJ260" s="59"/>
      <c r="OK260" s="59"/>
      <c r="OL260" s="59"/>
      <c r="OM260" s="59"/>
      <c r="ON260" s="59"/>
      <c r="OO260" s="59"/>
      <c r="OP260" s="59"/>
      <c r="OQ260" s="59"/>
      <c r="OR260" s="59"/>
      <c r="OS260" s="59"/>
      <c r="OT260" s="59"/>
      <c r="OU260" s="59"/>
      <c r="OV260" s="59"/>
      <c r="OW260" s="59"/>
      <c r="OX260" s="59"/>
      <c r="OY260" s="59"/>
      <c r="OZ260" s="59"/>
      <c r="PA260" s="59"/>
      <c r="PB260" s="59"/>
      <c r="PC260" s="59"/>
      <c r="PD260" s="59"/>
      <c r="PE260" s="59"/>
      <c r="PF260" s="59"/>
      <c r="PG260" s="59"/>
      <c r="PH260" s="59"/>
      <c r="PI260" s="59"/>
      <c r="PJ260" s="59"/>
      <c r="PK260" s="59"/>
      <c r="PL260" s="59"/>
      <c r="PM260" s="59"/>
      <c r="PN260" s="59"/>
      <c r="PO260" s="59"/>
      <c r="PP260" s="59"/>
      <c r="PQ260" s="59"/>
      <c r="PR260" s="59"/>
      <c r="PS260" s="59"/>
      <c r="PT260" s="59"/>
      <c r="PU260" s="59"/>
      <c r="PV260" s="59"/>
      <c r="PW260" s="59"/>
      <c r="PX260" s="59"/>
      <c r="PY260" s="59"/>
      <c r="PZ260" s="59"/>
      <c r="QA260" s="59"/>
      <c r="QB260" s="59"/>
      <c r="QC260" s="59"/>
      <c r="QD260" s="59"/>
      <c r="QE260" s="59"/>
      <c r="QF260" s="59"/>
      <c r="QG260" s="59"/>
      <c r="QH260" s="59"/>
      <c r="QI260" s="59"/>
      <c r="QJ260" s="59"/>
      <c r="QK260" s="59"/>
      <c r="QL260" s="59"/>
      <c r="QM260" s="59"/>
      <c r="QN260" s="59"/>
      <c r="QO260" s="59"/>
      <c r="QP260" s="59"/>
      <c r="QQ260" s="59"/>
      <c r="QR260" s="59"/>
      <c r="QS260" s="59"/>
      <c r="QT260" s="59"/>
      <c r="QU260" s="59"/>
      <c r="QV260" s="59"/>
      <c r="QW260" s="59"/>
      <c r="QX260" s="59"/>
      <c r="QY260" s="59"/>
      <c r="QZ260" s="59"/>
      <c r="RA260" s="59"/>
      <c r="RB260" s="107"/>
      <c r="RC260" s="107"/>
      <c r="RD260" s="59"/>
      <c r="RE260" s="59"/>
      <c r="RF260" s="59"/>
      <c r="RG260" s="59"/>
      <c r="RH260" s="59"/>
      <c r="RI260" s="59"/>
      <c r="RJ260" s="59"/>
      <c r="RK260" s="59"/>
      <c r="RL260" s="59"/>
      <c r="RM260" s="59"/>
      <c r="RN260" s="59"/>
      <c r="RO260" s="59"/>
      <c r="RP260" s="59"/>
      <c r="RQ260" s="59"/>
      <c r="RR260" s="59"/>
      <c r="RS260" s="59"/>
      <c r="RT260" s="59"/>
      <c r="RU260" s="59"/>
      <c r="RV260" s="59"/>
      <c r="RW260" s="59"/>
      <c r="RX260" s="59"/>
      <c r="RY260" s="59"/>
      <c r="RZ260" s="59"/>
      <c r="SA260" s="59"/>
      <c r="SB260" s="59"/>
      <c r="SC260" s="59"/>
      <c r="SD260" s="59"/>
      <c r="SE260" s="59"/>
      <c r="SF260" s="59"/>
      <c r="SG260" s="59"/>
      <c r="SH260" s="59"/>
      <c r="SI260" s="59"/>
      <c r="SJ260" s="59"/>
      <c r="SK260" s="59"/>
      <c r="SL260" s="59"/>
      <c r="SM260" s="59"/>
      <c r="SN260" s="59"/>
      <c r="SO260" s="59"/>
      <c r="SP260" s="59"/>
      <c r="SQ260" s="59"/>
      <c r="SR260" s="59"/>
      <c r="SS260" s="59"/>
      <c r="ST260" s="59"/>
      <c r="SU260" s="59"/>
      <c r="SV260" s="59"/>
      <c r="SW260" s="59"/>
      <c r="SX260" s="59"/>
      <c r="SY260" s="59"/>
      <c r="SZ260" s="59"/>
      <c r="TA260" s="59"/>
      <c r="TB260" s="59"/>
      <c r="TC260" s="59"/>
      <c r="TD260" s="59"/>
      <c r="TE260" s="59"/>
      <c r="TF260" s="59"/>
      <c r="TG260" s="59"/>
      <c r="TH260" s="59"/>
      <c r="TI260" s="59"/>
      <c r="TJ260" s="59"/>
      <c r="TK260" s="59"/>
      <c r="TL260" s="59"/>
      <c r="TM260" s="59"/>
      <c r="TN260" s="59"/>
      <c r="TO260" s="59"/>
      <c r="TP260" s="59"/>
      <c r="TQ260" s="59"/>
      <c r="TR260" s="59"/>
      <c r="TS260" s="59"/>
      <c r="TT260" s="59"/>
      <c r="TU260" s="59"/>
      <c r="TV260" s="59"/>
      <c r="TW260" s="59"/>
      <c r="TX260" s="59"/>
      <c r="TY260" s="59"/>
      <c r="TZ260" s="59"/>
      <c r="UA260" s="59"/>
      <c r="UB260" s="59"/>
      <c r="UC260" s="59"/>
      <c r="UD260" s="59"/>
      <c r="UE260" s="59"/>
      <c r="UF260" s="59"/>
      <c r="UG260" s="59"/>
      <c r="UH260" s="59"/>
      <c r="UI260" s="59"/>
      <c r="UJ260" s="59"/>
      <c r="UK260" s="59"/>
      <c r="UL260" s="59"/>
      <c r="UM260" s="86"/>
      <c r="UN260" s="86"/>
      <c r="UO260" s="86"/>
      <c r="UP260" s="86"/>
      <c r="UQ260" s="86"/>
      <c r="UR260" s="86"/>
      <c r="US260" s="86"/>
      <c r="UT260" s="86"/>
      <c r="UU260" s="86"/>
      <c r="UV260" s="86"/>
      <c r="UW260" s="86"/>
      <c r="UX260" s="86"/>
      <c r="UY260" s="86"/>
      <c r="UZ260" s="86"/>
      <c r="VA260" s="86"/>
      <c r="VB260" s="86"/>
      <c r="VC260" s="86"/>
      <c r="VD260" s="86"/>
      <c r="VE260" s="86"/>
      <c r="VF260" s="86"/>
      <c r="VG260" s="86"/>
      <c r="VH260" s="86"/>
      <c r="VI260" s="86"/>
      <c r="VJ260" s="86"/>
      <c r="VK260" s="86"/>
      <c r="VL260" s="86"/>
      <c r="VM260" s="86"/>
      <c r="VN260" s="86"/>
      <c r="VO260" s="86"/>
      <c r="VP260" s="86"/>
      <c r="VQ260" s="86"/>
      <c r="VR260" s="86"/>
      <c r="VS260" s="86"/>
      <c r="VT260" s="86"/>
      <c r="VU260" s="86"/>
      <c r="VV260" s="86"/>
      <c r="VW260" s="86"/>
      <c r="VX260" s="86"/>
      <c r="VY260" s="86"/>
      <c r="VZ260" s="86"/>
      <c r="WA260" s="86"/>
      <c r="WB260" s="86"/>
      <c r="WC260" s="86"/>
      <c r="WD260" s="86"/>
      <c r="WE260" s="86"/>
      <c r="WF260" s="86"/>
      <c r="WG260" s="8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row>
    <row r="261" spans="2:909" x14ac:dyDescent="0.25">
      <c r="B261" s="110"/>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c r="CD261" s="59"/>
      <c r="CE261" s="59"/>
      <c r="CF261" s="59"/>
      <c r="CG261" s="59"/>
      <c r="CH261" s="59"/>
      <c r="CI261" s="59"/>
      <c r="CJ261" s="59"/>
      <c r="CK261" s="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c r="HY261" s="59"/>
      <c r="HZ261" s="59"/>
      <c r="IA261" s="59"/>
      <c r="IB261" s="59"/>
      <c r="IC261" s="59"/>
      <c r="ID261" s="59"/>
      <c r="IE261" s="59"/>
      <c r="IF261" s="59"/>
      <c r="IG261" s="59"/>
      <c r="IH261" s="59"/>
      <c r="II261" s="59"/>
      <c r="IJ261" s="59"/>
      <c r="IK261" s="59"/>
      <c r="IL261" s="59"/>
      <c r="IM261" s="59"/>
      <c r="IN261" s="59"/>
      <c r="IO261" s="59"/>
      <c r="IP261" s="59"/>
      <c r="IQ261" s="59"/>
      <c r="IR261" s="59"/>
      <c r="IS261" s="59"/>
      <c r="IT261" s="59"/>
      <c r="IU261" s="59"/>
      <c r="IV261" s="59"/>
      <c r="IW261" s="59"/>
      <c r="IX261" s="59"/>
      <c r="IY261" s="59"/>
      <c r="IZ261" s="59"/>
      <c r="JA261" s="59"/>
      <c r="JB261" s="59"/>
      <c r="JC261" s="59"/>
      <c r="JD261" s="59"/>
      <c r="JE261" s="59"/>
      <c r="JF261" s="59"/>
      <c r="JG261" s="59"/>
      <c r="JH261" s="59"/>
      <c r="JI261" s="59"/>
      <c r="JJ261" s="59"/>
      <c r="JK261" s="59"/>
      <c r="JL261" s="59"/>
      <c r="JM261" s="59"/>
      <c r="JN261" s="59"/>
      <c r="JO261" s="59"/>
      <c r="JP261" s="59"/>
      <c r="JQ261" s="59"/>
      <c r="JR261" s="59"/>
      <c r="JS261" s="59"/>
      <c r="JT261" s="59"/>
      <c r="JU261" s="59"/>
      <c r="JV261" s="59"/>
      <c r="JW261" s="59"/>
      <c r="JX261" s="59"/>
      <c r="JY261" s="59"/>
      <c r="JZ261" s="59"/>
      <c r="KA261" s="59"/>
      <c r="KB261" s="59"/>
      <c r="KC261" s="59"/>
      <c r="KD261" s="59"/>
      <c r="KE261" s="59"/>
      <c r="KF261" s="59"/>
      <c r="KG261" s="59"/>
      <c r="KH261" s="59"/>
      <c r="KI261" s="59"/>
      <c r="KJ261" s="59"/>
      <c r="KK261" s="59"/>
      <c r="KL261" s="59"/>
      <c r="KM261" s="59"/>
      <c r="KN261" s="59"/>
      <c r="KO261" s="59"/>
      <c r="KP261" s="59"/>
      <c r="KQ261" s="59"/>
      <c r="KR261" s="59"/>
      <c r="KS261" s="59"/>
      <c r="KT261" s="59"/>
      <c r="KU261" s="59"/>
      <c r="KV261" s="59"/>
      <c r="KW261" s="59"/>
      <c r="KX261" s="59"/>
      <c r="KY261" s="59"/>
      <c r="KZ261" s="59"/>
      <c r="LA261" s="59"/>
      <c r="LB261" s="59"/>
      <c r="LC261" s="59"/>
      <c r="LD261" s="59"/>
      <c r="LE261" s="59"/>
      <c r="LF261" s="59"/>
      <c r="LG261" s="59"/>
      <c r="LH261" s="59"/>
      <c r="LI261" s="59"/>
      <c r="LJ261" s="59"/>
      <c r="LK261" s="59"/>
      <c r="LL261" s="59"/>
      <c r="LM261" s="59"/>
      <c r="LN261" s="59"/>
      <c r="LO261" s="59"/>
      <c r="LP261" s="59"/>
      <c r="LQ261" s="59"/>
      <c r="LR261" s="59"/>
      <c r="LS261" s="59"/>
      <c r="LT261" s="59"/>
      <c r="LU261" s="59"/>
      <c r="LV261" s="59"/>
      <c r="LW261" s="59"/>
      <c r="LX261" s="59"/>
      <c r="LY261" s="59"/>
      <c r="LZ261" s="59"/>
      <c r="MA261" s="59"/>
      <c r="MB261" s="59"/>
      <c r="MC261" s="59"/>
      <c r="MD261" s="59"/>
      <c r="ME261" s="59"/>
      <c r="MF261" s="59"/>
      <c r="MG261" s="59"/>
      <c r="MH261" s="59"/>
      <c r="MI261" s="59"/>
      <c r="MJ261" s="59"/>
      <c r="MK261" s="59"/>
      <c r="ML261" s="59"/>
      <c r="MM261" s="59"/>
      <c r="MN261" s="59"/>
      <c r="MO261" s="59"/>
      <c r="MP261" s="59"/>
      <c r="MQ261" s="59"/>
      <c r="MR261" s="59"/>
      <c r="MS261" s="59"/>
      <c r="MT261" s="59"/>
      <c r="MU261" s="59"/>
      <c r="MV261" s="59"/>
      <c r="MW261" s="59"/>
      <c r="MX261" s="59"/>
      <c r="MY261" s="59"/>
      <c r="MZ261" s="59"/>
      <c r="NA261" s="59"/>
      <c r="NB261" s="59"/>
      <c r="NC261" s="59"/>
      <c r="ND261" s="59"/>
      <c r="NE261" s="59"/>
      <c r="NF261" s="59"/>
      <c r="NG261" s="59"/>
      <c r="NH261" s="59"/>
      <c r="NI261" s="59"/>
      <c r="NJ261" s="59"/>
      <c r="NK261" s="59"/>
      <c r="NL261" s="59"/>
      <c r="NM261" s="59"/>
      <c r="NN261" s="59"/>
      <c r="NO261" s="59"/>
      <c r="NP261" s="59"/>
      <c r="NQ261" s="59"/>
      <c r="NR261" s="59"/>
      <c r="NS261" s="59"/>
      <c r="NT261" s="59"/>
      <c r="NU261" s="59"/>
      <c r="NV261" s="59"/>
      <c r="NW261" s="59"/>
      <c r="NX261" s="59"/>
      <c r="NY261" s="59"/>
      <c r="NZ261" s="59"/>
      <c r="OA261" s="59"/>
      <c r="OB261" s="59"/>
      <c r="OC261" s="59"/>
      <c r="OD261" s="59"/>
      <c r="OE261" s="59"/>
      <c r="OF261" s="59"/>
      <c r="OG261" s="59"/>
      <c r="OH261" s="59"/>
      <c r="OI261" s="59"/>
      <c r="OJ261" s="59"/>
      <c r="OK261" s="59"/>
      <c r="OL261" s="59"/>
      <c r="OM261" s="59"/>
      <c r="ON261" s="59"/>
      <c r="OO261" s="59"/>
      <c r="OP261" s="59"/>
      <c r="OQ261" s="59"/>
      <c r="OR261" s="59"/>
      <c r="OS261" s="59"/>
      <c r="OT261" s="59"/>
      <c r="OU261" s="59"/>
      <c r="OV261" s="59"/>
      <c r="OW261" s="59"/>
      <c r="OX261" s="59"/>
      <c r="OY261" s="59"/>
      <c r="OZ261" s="59"/>
      <c r="PA261" s="59"/>
      <c r="PB261" s="59"/>
      <c r="PC261" s="59"/>
      <c r="PD261" s="59"/>
      <c r="PE261" s="59"/>
      <c r="PF261" s="59"/>
      <c r="PG261" s="59"/>
      <c r="PH261" s="59"/>
      <c r="PI261" s="59"/>
      <c r="PJ261" s="59"/>
      <c r="PK261" s="59"/>
      <c r="PL261" s="59"/>
      <c r="PM261" s="59"/>
      <c r="PN261" s="59"/>
      <c r="PO261" s="59"/>
      <c r="PP261" s="59"/>
      <c r="PQ261" s="59"/>
      <c r="PR261" s="59"/>
      <c r="PS261" s="59"/>
      <c r="PT261" s="59"/>
      <c r="PU261" s="59"/>
      <c r="PV261" s="59"/>
      <c r="PW261" s="59"/>
      <c r="PX261" s="59"/>
      <c r="PY261" s="59"/>
      <c r="PZ261" s="59"/>
      <c r="QA261" s="59"/>
      <c r="QB261" s="59"/>
      <c r="QC261" s="59"/>
      <c r="QD261" s="59"/>
      <c r="QE261" s="59"/>
      <c r="QF261" s="59"/>
      <c r="QG261" s="59"/>
      <c r="QH261" s="59"/>
      <c r="QI261" s="59"/>
      <c r="QJ261" s="59"/>
      <c r="QK261" s="59"/>
      <c r="QL261" s="59"/>
      <c r="QM261" s="59"/>
      <c r="QN261" s="59"/>
      <c r="QO261" s="59"/>
      <c r="QP261" s="59"/>
      <c r="QQ261" s="59"/>
      <c r="QR261" s="59"/>
      <c r="QS261" s="59"/>
      <c r="QT261" s="59"/>
      <c r="QU261" s="59"/>
      <c r="QV261" s="59"/>
      <c r="QW261" s="59"/>
      <c r="QX261" s="59"/>
      <c r="QY261" s="59"/>
      <c r="QZ261" s="59"/>
      <c r="RA261" s="59"/>
      <c r="RB261" s="107"/>
      <c r="RC261" s="107"/>
      <c r="RD261" s="59"/>
      <c r="RE261" s="59"/>
      <c r="RF261" s="59"/>
      <c r="RG261" s="59"/>
      <c r="RH261" s="59"/>
      <c r="RI261" s="59"/>
      <c r="RJ261" s="59"/>
      <c r="RK261" s="59"/>
      <c r="RL261" s="59"/>
      <c r="RM261" s="59"/>
      <c r="RN261" s="59"/>
      <c r="RO261" s="59"/>
      <c r="RP261" s="59"/>
      <c r="RQ261" s="59"/>
      <c r="RR261" s="59"/>
      <c r="RS261" s="59"/>
      <c r="RT261" s="59"/>
      <c r="RU261" s="59"/>
      <c r="RV261" s="59"/>
      <c r="RW261" s="59"/>
      <c r="RX261" s="59"/>
      <c r="RY261" s="59"/>
      <c r="RZ261" s="59"/>
      <c r="SA261" s="59"/>
      <c r="SB261" s="59"/>
      <c r="SC261" s="59"/>
      <c r="SD261" s="59"/>
      <c r="SE261" s="59"/>
      <c r="SF261" s="59"/>
      <c r="SG261" s="59"/>
      <c r="SH261" s="59"/>
      <c r="SI261" s="59"/>
      <c r="SJ261" s="59"/>
      <c r="SK261" s="59"/>
      <c r="SL261" s="59"/>
      <c r="SM261" s="59"/>
      <c r="SN261" s="59"/>
      <c r="SO261" s="59"/>
      <c r="SP261" s="59"/>
      <c r="SQ261" s="59"/>
      <c r="SR261" s="59"/>
      <c r="SS261" s="59"/>
      <c r="ST261" s="59"/>
      <c r="SU261" s="59"/>
      <c r="SV261" s="59"/>
      <c r="SW261" s="59"/>
      <c r="SX261" s="59"/>
      <c r="SY261" s="59"/>
      <c r="SZ261" s="59"/>
      <c r="TA261" s="59"/>
      <c r="TB261" s="59"/>
      <c r="TC261" s="59"/>
      <c r="TD261" s="59"/>
      <c r="TE261" s="59"/>
      <c r="TF261" s="59"/>
      <c r="TG261" s="59"/>
      <c r="TH261" s="59"/>
      <c r="TI261" s="59"/>
      <c r="TJ261" s="59"/>
      <c r="TK261" s="59"/>
      <c r="TL261" s="59"/>
      <c r="TM261" s="59"/>
      <c r="TN261" s="59"/>
      <c r="TO261" s="59"/>
      <c r="TP261" s="59"/>
      <c r="TQ261" s="59"/>
      <c r="TR261" s="59"/>
      <c r="TS261" s="59"/>
      <c r="TT261" s="59"/>
      <c r="TU261" s="59"/>
      <c r="TV261" s="59"/>
      <c r="TW261" s="59"/>
      <c r="TX261" s="59"/>
      <c r="TY261" s="59"/>
      <c r="TZ261" s="59"/>
      <c r="UA261" s="59"/>
      <c r="UB261" s="59"/>
      <c r="UC261" s="59"/>
      <c r="UD261" s="59"/>
      <c r="UE261" s="59"/>
      <c r="UF261" s="59"/>
      <c r="UG261" s="59"/>
      <c r="UH261" s="59"/>
      <c r="UI261" s="59"/>
      <c r="UJ261" s="59"/>
      <c r="UK261" s="59"/>
      <c r="UL261" s="59"/>
      <c r="UM261" s="86"/>
      <c r="UN261" s="86"/>
      <c r="UO261" s="86"/>
      <c r="UP261" s="86"/>
      <c r="UQ261" s="86"/>
      <c r="UR261" s="86"/>
      <c r="US261" s="86"/>
      <c r="UT261" s="86"/>
      <c r="UU261" s="86"/>
      <c r="UV261" s="86"/>
      <c r="UW261" s="86"/>
      <c r="UX261" s="86"/>
      <c r="UY261" s="86"/>
      <c r="UZ261" s="86"/>
      <c r="VA261" s="86"/>
      <c r="VB261" s="86"/>
      <c r="VC261" s="86"/>
      <c r="VD261" s="86"/>
      <c r="VE261" s="86"/>
      <c r="VF261" s="86"/>
      <c r="VG261" s="86"/>
      <c r="VH261" s="86"/>
      <c r="VI261" s="86"/>
      <c r="VJ261" s="86"/>
      <c r="VK261" s="86"/>
      <c r="VL261" s="86"/>
      <c r="VM261" s="86"/>
      <c r="VN261" s="86"/>
      <c r="VO261" s="86"/>
      <c r="VP261" s="86"/>
      <c r="VQ261" s="86"/>
      <c r="VR261" s="86"/>
      <c r="VS261" s="86"/>
      <c r="VT261" s="86"/>
      <c r="VU261" s="86"/>
      <c r="VV261" s="86"/>
      <c r="VW261" s="86"/>
      <c r="VX261" s="86"/>
      <c r="VY261" s="86"/>
      <c r="VZ261" s="86"/>
      <c r="WA261" s="86"/>
      <c r="WB261" s="86"/>
      <c r="WC261" s="86"/>
      <c r="WD261" s="86"/>
      <c r="WE261" s="86"/>
      <c r="WF261" s="86"/>
      <c r="WG261" s="8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row>
    <row r="262" spans="2:909" x14ac:dyDescent="0.25">
      <c r="B262" s="110"/>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c r="CD262" s="59"/>
      <c r="CE262" s="59"/>
      <c r="CF262" s="59"/>
      <c r="CG262" s="59"/>
      <c r="CH262" s="59"/>
      <c r="CI262" s="59"/>
      <c r="CJ262" s="59"/>
      <c r="CK262" s="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c r="HY262" s="59"/>
      <c r="HZ262" s="59"/>
      <c r="IA262" s="59"/>
      <c r="IB262" s="59"/>
      <c r="IC262" s="59"/>
      <c r="ID262" s="59"/>
      <c r="IE262" s="59"/>
      <c r="IF262" s="59"/>
      <c r="IG262" s="59"/>
      <c r="IH262" s="59"/>
      <c r="II262" s="59"/>
      <c r="IJ262" s="59"/>
      <c r="IK262" s="59"/>
      <c r="IL262" s="59"/>
      <c r="IM262" s="59"/>
      <c r="IN262" s="59"/>
      <c r="IO262" s="59"/>
      <c r="IP262" s="59"/>
      <c r="IQ262" s="59"/>
      <c r="IR262" s="59"/>
      <c r="IS262" s="59"/>
      <c r="IT262" s="59"/>
      <c r="IU262" s="59"/>
      <c r="IV262" s="59"/>
      <c r="IW262" s="59"/>
      <c r="IX262" s="59"/>
      <c r="IY262" s="59"/>
      <c r="IZ262" s="59"/>
      <c r="JA262" s="59"/>
      <c r="JB262" s="59"/>
      <c r="JC262" s="59"/>
      <c r="JD262" s="59"/>
      <c r="JE262" s="59"/>
      <c r="JF262" s="59"/>
      <c r="JG262" s="59"/>
      <c r="JH262" s="59"/>
      <c r="JI262" s="59"/>
      <c r="JJ262" s="59"/>
      <c r="JK262" s="59"/>
      <c r="JL262" s="59"/>
      <c r="JM262" s="59"/>
      <c r="JN262" s="59"/>
      <c r="JO262" s="59"/>
      <c r="JP262" s="59"/>
      <c r="JQ262" s="59"/>
      <c r="JR262" s="59"/>
      <c r="JS262" s="59"/>
      <c r="JT262" s="59"/>
      <c r="JU262" s="59"/>
      <c r="JV262" s="59"/>
      <c r="JW262" s="59"/>
      <c r="JX262" s="59"/>
      <c r="JY262" s="59"/>
      <c r="JZ262" s="59"/>
      <c r="KA262" s="59"/>
      <c r="KB262" s="59"/>
      <c r="KC262" s="59"/>
      <c r="KD262" s="59"/>
      <c r="KE262" s="59"/>
      <c r="KF262" s="59"/>
      <c r="KG262" s="59"/>
      <c r="KH262" s="59"/>
      <c r="KI262" s="59"/>
      <c r="KJ262" s="59"/>
      <c r="KK262" s="59"/>
      <c r="KL262" s="59"/>
      <c r="KM262" s="59"/>
      <c r="KN262" s="59"/>
      <c r="KO262" s="59"/>
      <c r="KP262" s="59"/>
      <c r="KQ262" s="59"/>
      <c r="KR262" s="59"/>
      <c r="KS262" s="59"/>
      <c r="KT262" s="59"/>
      <c r="KU262" s="59"/>
      <c r="KV262" s="59"/>
      <c r="KW262" s="59"/>
      <c r="KX262" s="59"/>
      <c r="KY262" s="59"/>
      <c r="KZ262" s="59"/>
      <c r="LA262" s="59"/>
      <c r="LB262" s="59"/>
      <c r="LC262" s="59"/>
      <c r="LD262" s="59"/>
      <c r="LE262" s="59"/>
      <c r="LF262" s="59"/>
      <c r="LG262" s="59"/>
      <c r="LH262" s="59"/>
      <c r="LI262" s="59"/>
      <c r="LJ262" s="59"/>
      <c r="LK262" s="59"/>
      <c r="LL262" s="59"/>
      <c r="LM262" s="59"/>
      <c r="LN262" s="59"/>
      <c r="LO262" s="59"/>
      <c r="LP262" s="59"/>
      <c r="LQ262" s="59"/>
      <c r="LR262" s="59"/>
      <c r="LS262" s="59"/>
      <c r="LT262" s="59"/>
      <c r="LU262" s="59"/>
      <c r="LV262" s="59"/>
      <c r="LW262" s="59"/>
      <c r="LX262" s="59"/>
      <c r="LY262" s="59"/>
      <c r="LZ262" s="59"/>
      <c r="MA262" s="59"/>
      <c r="MB262" s="59"/>
      <c r="MC262" s="59"/>
      <c r="MD262" s="59"/>
      <c r="ME262" s="59"/>
      <c r="MF262" s="59"/>
      <c r="MG262" s="59"/>
      <c r="MH262" s="59"/>
      <c r="MI262" s="59"/>
      <c r="MJ262" s="59"/>
      <c r="MK262" s="59"/>
      <c r="ML262" s="59"/>
      <c r="MM262" s="59"/>
      <c r="MN262" s="59"/>
      <c r="MO262" s="59"/>
      <c r="MP262" s="59"/>
      <c r="MQ262" s="59"/>
      <c r="MR262" s="59"/>
      <c r="MS262" s="59"/>
      <c r="MT262" s="59"/>
      <c r="MU262" s="59"/>
      <c r="MV262" s="59"/>
      <c r="MW262" s="59"/>
      <c r="MX262" s="59"/>
      <c r="MY262" s="59"/>
      <c r="MZ262" s="59"/>
      <c r="NA262" s="59"/>
      <c r="NB262" s="59"/>
      <c r="NC262" s="59"/>
      <c r="ND262" s="59"/>
      <c r="NE262" s="59"/>
      <c r="NF262" s="59"/>
      <c r="NG262" s="59"/>
      <c r="NH262" s="59"/>
      <c r="NI262" s="59"/>
      <c r="NJ262" s="59"/>
      <c r="NK262" s="59"/>
      <c r="NL262" s="59"/>
      <c r="NM262" s="59"/>
      <c r="NN262" s="59"/>
      <c r="NO262" s="59"/>
      <c r="NP262" s="59"/>
      <c r="NQ262" s="59"/>
      <c r="NR262" s="59"/>
      <c r="NS262" s="59"/>
      <c r="NT262" s="59"/>
      <c r="NU262" s="59"/>
      <c r="NV262" s="59"/>
      <c r="NW262" s="59"/>
      <c r="NX262" s="59"/>
      <c r="NY262" s="59"/>
      <c r="NZ262" s="59"/>
      <c r="OA262" s="59"/>
      <c r="OB262" s="59"/>
      <c r="OC262" s="59"/>
      <c r="OD262" s="59"/>
      <c r="OE262" s="59"/>
      <c r="OF262" s="59"/>
      <c r="OG262" s="59"/>
      <c r="OH262" s="59"/>
      <c r="OI262" s="59"/>
      <c r="OJ262" s="59"/>
      <c r="OK262" s="59"/>
      <c r="OL262" s="59"/>
      <c r="OM262" s="59"/>
      <c r="ON262" s="59"/>
      <c r="OO262" s="59"/>
      <c r="OP262" s="59"/>
      <c r="OQ262" s="59"/>
      <c r="OR262" s="59"/>
      <c r="OS262" s="59"/>
      <c r="OT262" s="59"/>
      <c r="OU262" s="59"/>
      <c r="OV262" s="59"/>
      <c r="OW262" s="59"/>
      <c r="OX262" s="59"/>
      <c r="OY262" s="59"/>
      <c r="OZ262" s="59"/>
      <c r="PA262" s="59"/>
      <c r="PB262" s="59"/>
      <c r="PC262" s="59"/>
      <c r="PD262" s="59"/>
      <c r="PE262" s="59"/>
      <c r="PF262" s="59"/>
      <c r="PG262" s="59"/>
      <c r="PH262" s="59"/>
      <c r="PI262" s="59"/>
      <c r="PJ262" s="59"/>
      <c r="PK262" s="59"/>
      <c r="PL262" s="59"/>
      <c r="PM262" s="59"/>
      <c r="PN262" s="59"/>
      <c r="PO262" s="59"/>
      <c r="PP262" s="59"/>
      <c r="PQ262" s="59"/>
      <c r="PR262" s="59"/>
      <c r="PS262" s="59"/>
      <c r="PT262" s="59"/>
      <c r="PU262" s="59"/>
      <c r="PV262" s="59"/>
      <c r="PW262" s="59"/>
      <c r="PX262" s="59"/>
      <c r="PY262" s="59"/>
      <c r="PZ262" s="59"/>
      <c r="QA262" s="59"/>
      <c r="QB262" s="59"/>
      <c r="QC262" s="59"/>
      <c r="QD262" s="59"/>
      <c r="QE262" s="59"/>
      <c r="QF262" s="59"/>
      <c r="QG262" s="59"/>
      <c r="QH262" s="59"/>
      <c r="QI262" s="59"/>
      <c r="QJ262" s="59"/>
      <c r="QK262" s="59"/>
      <c r="QL262" s="59"/>
      <c r="QM262" s="59"/>
      <c r="QN262" s="59"/>
      <c r="QO262" s="59"/>
      <c r="QP262" s="59"/>
      <c r="QQ262" s="59"/>
      <c r="QR262" s="59"/>
      <c r="QS262" s="59"/>
      <c r="QT262" s="59"/>
      <c r="QU262" s="59"/>
      <c r="QV262" s="59"/>
      <c r="QW262" s="59"/>
      <c r="QX262" s="59"/>
      <c r="QY262" s="59"/>
      <c r="QZ262" s="59"/>
      <c r="RA262" s="59"/>
      <c r="RB262" s="107"/>
      <c r="RC262" s="107"/>
      <c r="RD262" s="59"/>
      <c r="RE262" s="59"/>
      <c r="RF262" s="59"/>
      <c r="RG262" s="59"/>
      <c r="RH262" s="59"/>
      <c r="RI262" s="59"/>
      <c r="RJ262" s="59"/>
      <c r="RK262" s="59"/>
      <c r="RL262" s="59"/>
      <c r="RM262" s="59"/>
      <c r="RN262" s="59"/>
      <c r="RO262" s="59"/>
      <c r="RP262" s="59"/>
      <c r="RQ262" s="59"/>
      <c r="RR262" s="59"/>
      <c r="RS262" s="59"/>
      <c r="RT262" s="59"/>
      <c r="RU262" s="59"/>
      <c r="RV262" s="59"/>
      <c r="RW262" s="59"/>
      <c r="RX262" s="59"/>
      <c r="RY262" s="59"/>
      <c r="RZ262" s="59"/>
      <c r="SA262" s="59"/>
      <c r="SB262" s="59"/>
      <c r="SC262" s="59"/>
      <c r="SD262" s="59"/>
      <c r="SE262" s="59"/>
      <c r="SF262" s="59"/>
      <c r="SG262" s="59"/>
      <c r="SH262" s="59"/>
      <c r="SI262" s="59"/>
      <c r="SJ262" s="59"/>
      <c r="SK262" s="59"/>
      <c r="SL262" s="59"/>
      <c r="SM262" s="59"/>
      <c r="SN262" s="59"/>
      <c r="SO262" s="59"/>
      <c r="SP262" s="59"/>
      <c r="SQ262" s="59"/>
      <c r="SR262" s="59"/>
      <c r="SS262" s="59"/>
      <c r="ST262" s="59"/>
      <c r="SU262" s="59"/>
      <c r="SV262" s="59"/>
      <c r="SW262" s="59"/>
      <c r="SX262" s="59"/>
      <c r="SY262" s="59"/>
      <c r="SZ262" s="59"/>
      <c r="TA262" s="59"/>
      <c r="TB262" s="59"/>
      <c r="TC262" s="59"/>
      <c r="TD262" s="59"/>
      <c r="TE262" s="59"/>
      <c r="TF262" s="59"/>
      <c r="TG262" s="59"/>
      <c r="TH262" s="59"/>
      <c r="TI262" s="59"/>
      <c r="TJ262" s="59"/>
      <c r="TK262" s="59"/>
      <c r="TL262" s="59"/>
      <c r="TM262" s="59"/>
      <c r="TN262" s="59"/>
      <c r="TO262" s="59"/>
      <c r="TP262" s="59"/>
      <c r="TQ262" s="59"/>
      <c r="TR262" s="59"/>
      <c r="TS262" s="59"/>
      <c r="TT262" s="59"/>
      <c r="TU262" s="59"/>
      <c r="TV262" s="59"/>
      <c r="TW262" s="59"/>
      <c r="TX262" s="59"/>
      <c r="TY262" s="59"/>
      <c r="TZ262" s="59"/>
      <c r="UA262" s="59"/>
      <c r="UB262" s="59"/>
      <c r="UC262" s="59"/>
      <c r="UD262" s="59"/>
      <c r="UE262" s="59"/>
      <c r="UF262" s="59"/>
      <c r="UG262" s="59"/>
      <c r="UH262" s="59"/>
      <c r="UI262" s="59"/>
      <c r="UJ262" s="59"/>
      <c r="UK262" s="59"/>
      <c r="UL262" s="59"/>
      <c r="UM262" s="86"/>
      <c r="UN262" s="86"/>
      <c r="UO262" s="86"/>
      <c r="UP262" s="86"/>
      <c r="UQ262" s="86"/>
      <c r="UR262" s="86"/>
      <c r="US262" s="86"/>
      <c r="UT262" s="86"/>
      <c r="UU262" s="86"/>
      <c r="UV262" s="86"/>
      <c r="UW262" s="86"/>
      <c r="UX262" s="86"/>
      <c r="UY262" s="86"/>
      <c r="UZ262" s="86"/>
      <c r="VA262" s="86"/>
      <c r="VB262" s="86"/>
      <c r="VC262" s="86"/>
      <c r="VD262" s="86"/>
      <c r="VE262" s="86"/>
      <c r="VF262" s="86"/>
      <c r="VG262" s="86"/>
      <c r="VH262" s="86"/>
      <c r="VI262" s="86"/>
      <c r="VJ262" s="86"/>
      <c r="VK262" s="86"/>
      <c r="VL262" s="86"/>
      <c r="VM262" s="86"/>
      <c r="VN262" s="86"/>
      <c r="VO262" s="86"/>
      <c r="VP262" s="86"/>
      <c r="VQ262" s="86"/>
      <c r="VR262" s="86"/>
      <c r="VS262" s="86"/>
      <c r="VT262" s="86"/>
      <c r="VU262" s="86"/>
      <c r="VV262" s="86"/>
      <c r="VW262" s="86"/>
      <c r="VX262" s="86"/>
      <c r="VY262" s="86"/>
      <c r="VZ262" s="86"/>
      <c r="WA262" s="86"/>
      <c r="WB262" s="86"/>
      <c r="WC262" s="86"/>
      <c r="WD262" s="86"/>
      <c r="WE262" s="86"/>
      <c r="WF262" s="86"/>
      <c r="WG262" s="8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row>
    <row r="263" spans="2:909" x14ac:dyDescent="0.25">
      <c r="B263" s="110"/>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c r="CD263" s="59"/>
      <c r="CE263" s="59"/>
      <c r="CF263" s="59"/>
      <c r="CG263" s="59"/>
      <c r="CH263" s="59"/>
      <c r="CI263" s="59"/>
      <c r="CJ263" s="59"/>
      <c r="CK263" s="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59"/>
      <c r="ET263" s="59"/>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c r="HY263" s="59"/>
      <c r="HZ263" s="59"/>
      <c r="IA263" s="59"/>
      <c r="IB263" s="59"/>
      <c r="IC263" s="59"/>
      <c r="ID263" s="59"/>
      <c r="IE263" s="59"/>
      <c r="IF263" s="59"/>
      <c r="IG263" s="59"/>
      <c r="IH263" s="59"/>
      <c r="II263" s="59"/>
      <c r="IJ263" s="59"/>
      <c r="IK263" s="59"/>
      <c r="IL263" s="59"/>
      <c r="IM263" s="59"/>
      <c r="IN263" s="59"/>
      <c r="IO263" s="59"/>
      <c r="IP263" s="59"/>
      <c r="IQ263" s="59"/>
      <c r="IR263" s="59"/>
      <c r="IS263" s="59"/>
      <c r="IT263" s="59"/>
      <c r="IU263" s="59"/>
      <c r="IV263" s="59"/>
      <c r="IW263" s="59"/>
      <c r="IX263" s="59"/>
      <c r="IY263" s="59"/>
      <c r="IZ263" s="59"/>
      <c r="JA263" s="59"/>
      <c r="JB263" s="59"/>
      <c r="JC263" s="59"/>
      <c r="JD263" s="59"/>
      <c r="JE263" s="59"/>
      <c r="JF263" s="59"/>
      <c r="JG263" s="59"/>
      <c r="JH263" s="59"/>
      <c r="JI263" s="59"/>
      <c r="JJ263" s="59"/>
      <c r="JK263" s="59"/>
      <c r="JL263" s="59"/>
      <c r="JM263" s="59"/>
      <c r="JN263" s="59"/>
      <c r="JO263" s="59"/>
      <c r="JP263" s="59"/>
      <c r="JQ263" s="59"/>
      <c r="JR263" s="59"/>
      <c r="JS263" s="59"/>
      <c r="JT263" s="59"/>
      <c r="JU263" s="59"/>
      <c r="JV263" s="59"/>
      <c r="JW263" s="59"/>
      <c r="JX263" s="59"/>
      <c r="JY263" s="59"/>
      <c r="JZ263" s="59"/>
      <c r="KA263" s="59"/>
      <c r="KB263" s="59"/>
      <c r="KC263" s="59"/>
      <c r="KD263" s="59"/>
      <c r="KE263" s="59"/>
      <c r="KF263" s="59"/>
      <c r="KG263" s="59"/>
      <c r="KH263" s="59"/>
      <c r="KI263" s="59"/>
      <c r="KJ263" s="59"/>
      <c r="KK263" s="59"/>
      <c r="KL263" s="59"/>
      <c r="KM263" s="59"/>
      <c r="KN263" s="59"/>
      <c r="KO263" s="59"/>
      <c r="KP263" s="59"/>
      <c r="KQ263" s="59"/>
      <c r="KR263" s="59"/>
      <c r="KS263" s="59"/>
      <c r="KT263" s="59"/>
      <c r="KU263" s="59"/>
      <c r="KV263" s="59"/>
      <c r="KW263" s="59"/>
      <c r="KX263" s="59"/>
      <c r="KY263" s="59"/>
      <c r="KZ263" s="59"/>
      <c r="LA263" s="59"/>
      <c r="LB263" s="59"/>
      <c r="LC263" s="59"/>
      <c r="LD263" s="59"/>
      <c r="LE263" s="59"/>
      <c r="LF263" s="59"/>
      <c r="LG263" s="59"/>
      <c r="LH263" s="59"/>
      <c r="LI263" s="59"/>
      <c r="LJ263" s="59"/>
      <c r="LK263" s="59"/>
      <c r="LL263" s="59"/>
      <c r="LM263" s="59"/>
      <c r="LN263" s="59"/>
      <c r="LO263" s="59"/>
      <c r="LP263" s="59"/>
      <c r="LQ263" s="59"/>
      <c r="LR263" s="59"/>
      <c r="LS263" s="59"/>
      <c r="LT263" s="59"/>
      <c r="LU263" s="59"/>
      <c r="LV263" s="59"/>
      <c r="LW263" s="59"/>
      <c r="LX263" s="59"/>
      <c r="LY263" s="59"/>
      <c r="LZ263" s="59"/>
      <c r="MA263" s="59"/>
      <c r="MB263" s="59"/>
      <c r="MC263" s="59"/>
      <c r="MD263" s="59"/>
      <c r="ME263" s="59"/>
      <c r="MF263" s="59"/>
      <c r="MG263" s="59"/>
      <c r="MH263" s="59"/>
      <c r="MI263" s="59"/>
      <c r="MJ263" s="59"/>
      <c r="MK263" s="59"/>
      <c r="ML263" s="59"/>
      <c r="MM263" s="59"/>
      <c r="MN263" s="59"/>
      <c r="MO263" s="59"/>
      <c r="MP263" s="59"/>
      <c r="MQ263" s="59"/>
      <c r="MR263" s="59"/>
      <c r="MS263" s="59"/>
      <c r="MT263" s="59"/>
      <c r="MU263" s="59"/>
      <c r="MV263" s="59"/>
      <c r="MW263" s="59"/>
      <c r="MX263" s="59"/>
      <c r="MY263" s="59"/>
      <c r="MZ263" s="59"/>
      <c r="NA263" s="59"/>
      <c r="NB263" s="59"/>
      <c r="NC263" s="59"/>
      <c r="ND263" s="59"/>
      <c r="NE263" s="59"/>
      <c r="NF263" s="59"/>
      <c r="NG263" s="59"/>
      <c r="NH263" s="59"/>
      <c r="NI263" s="59"/>
      <c r="NJ263" s="59"/>
      <c r="NK263" s="59"/>
      <c r="NL263" s="59"/>
      <c r="NM263" s="59"/>
      <c r="NN263" s="59"/>
      <c r="NO263" s="59"/>
      <c r="NP263" s="59"/>
      <c r="NQ263" s="59"/>
      <c r="NR263" s="59"/>
      <c r="NS263" s="59"/>
      <c r="NT263" s="59"/>
      <c r="NU263" s="59"/>
      <c r="NV263" s="59"/>
      <c r="NW263" s="59"/>
      <c r="NX263" s="59"/>
      <c r="NY263" s="59"/>
      <c r="NZ263" s="59"/>
      <c r="OA263" s="59"/>
      <c r="OB263" s="59"/>
      <c r="OC263" s="59"/>
      <c r="OD263" s="59"/>
      <c r="OE263" s="59"/>
      <c r="OF263" s="59"/>
      <c r="OG263" s="59"/>
      <c r="OH263" s="59"/>
      <c r="OI263" s="59"/>
      <c r="OJ263" s="59"/>
      <c r="OK263" s="59"/>
      <c r="OL263" s="59"/>
      <c r="OM263" s="59"/>
      <c r="ON263" s="59"/>
      <c r="OO263" s="59"/>
      <c r="OP263" s="59"/>
      <c r="OQ263" s="59"/>
      <c r="OR263" s="59"/>
      <c r="OS263" s="59"/>
      <c r="OT263" s="59"/>
      <c r="OU263" s="59"/>
      <c r="OV263" s="59"/>
      <c r="OW263" s="59"/>
      <c r="OX263" s="59"/>
      <c r="OY263" s="59"/>
      <c r="OZ263" s="59"/>
      <c r="PA263" s="59"/>
      <c r="PB263" s="59"/>
      <c r="PC263" s="59"/>
      <c r="PD263" s="59"/>
      <c r="PE263" s="59"/>
      <c r="PF263" s="59"/>
      <c r="PG263" s="59"/>
      <c r="PH263" s="59"/>
      <c r="PI263" s="59"/>
      <c r="PJ263" s="59"/>
      <c r="PK263" s="59"/>
      <c r="PL263" s="59"/>
      <c r="PM263" s="59"/>
      <c r="PN263" s="59"/>
      <c r="PO263" s="59"/>
      <c r="PP263" s="59"/>
      <c r="PQ263" s="59"/>
      <c r="PR263" s="59"/>
      <c r="PS263" s="59"/>
      <c r="PT263" s="59"/>
      <c r="PU263" s="59"/>
      <c r="PV263" s="59"/>
      <c r="PW263" s="59"/>
      <c r="PX263" s="59"/>
      <c r="PY263" s="59"/>
      <c r="PZ263" s="59"/>
      <c r="QA263" s="59"/>
      <c r="QB263" s="59"/>
      <c r="QC263" s="59"/>
      <c r="QD263" s="59"/>
      <c r="QE263" s="59"/>
      <c r="QF263" s="59"/>
      <c r="QG263" s="59"/>
      <c r="QH263" s="59"/>
      <c r="QI263" s="59"/>
      <c r="QJ263" s="59"/>
      <c r="QK263" s="59"/>
      <c r="QL263" s="59"/>
      <c r="QM263" s="59"/>
      <c r="QN263" s="59"/>
      <c r="QO263" s="59"/>
      <c r="QP263" s="59"/>
      <c r="QQ263" s="59"/>
      <c r="QR263" s="59"/>
      <c r="QS263" s="59"/>
      <c r="QT263" s="59"/>
      <c r="QU263" s="59"/>
      <c r="QV263" s="59"/>
      <c r="QW263" s="59"/>
      <c r="QX263" s="59"/>
      <c r="QY263" s="59"/>
      <c r="QZ263" s="59"/>
      <c r="RA263" s="59"/>
      <c r="RB263" s="107"/>
      <c r="RC263" s="107"/>
      <c r="RD263" s="59"/>
      <c r="RE263" s="59"/>
      <c r="RF263" s="59"/>
      <c r="RG263" s="59"/>
      <c r="RH263" s="59"/>
      <c r="RI263" s="59"/>
      <c r="RJ263" s="59"/>
      <c r="RK263" s="59"/>
      <c r="RL263" s="59"/>
      <c r="RM263" s="59"/>
      <c r="RN263" s="59"/>
      <c r="RO263" s="59"/>
      <c r="RP263" s="59"/>
      <c r="RQ263" s="59"/>
      <c r="RR263" s="59"/>
      <c r="RS263" s="59"/>
      <c r="RT263" s="59"/>
      <c r="RU263" s="59"/>
      <c r="RV263" s="59"/>
      <c r="RW263" s="59"/>
      <c r="RX263" s="59"/>
      <c r="RY263" s="59"/>
      <c r="RZ263" s="59"/>
      <c r="SA263" s="59"/>
      <c r="SB263" s="59"/>
      <c r="SC263" s="59"/>
      <c r="SD263" s="59"/>
      <c r="SE263" s="59"/>
      <c r="SF263" s="59"/>
      <c r="SG263" s="59"/>
      <c r="SH263" s="59"/>
      <c r="SI263" s="59"/>
      <c r="SJ263" s="59"/>
      <c r="SK263" s="59"/>
      <c r="SL263" s="59"/>
      <c r="SM263" s="59"/>
      <c r="SN263" s="59"/>
      <c r="SO263" s="59"/>
      <c r="SP263" s="59"/>
      <c r="SQ263" s="59"/>
      <c r="SR263" s="59"/>
      <c r="SS263" s="59"/>
      <c r="ST263" s="59"/>
      <c r="SU263" s="59"/>
      <c r="SV263" s="59"/>
      <c r="SW263" s="59"/>
      <c r="SX263" s="59"/>
      <c r="SY263" s="59"/>
      <c r="SZ263" s="59"/>
      <c r="TA263" s="59"/>
      <c r="TB263" s="59"/>
      <c r="TC263" s="59"/>
      <c r="TD263" s="59"/>
      <c r="TE263" s="59"/>
      <c r="TF263" s="59"/>
      <c r="TG263" s="59"/>
      <c r="TH263" s="59"/>
      <c r="TI263" s="59"/>
      <c r="TJ263" s="59"/>
      <c r="TK263" s="59"/>
      <c r="TL263" s="59"/>
      <c r="TM263" s="59"/>
      <c r="TN263" s="59"/>
      <c r="TO263" s="59"/>
      <c r="TP263" s="59"/>
      <c r="TQ263" s="59"/>
      <c r="TR263" s="59"/>
      <c r="TS263" s="59"/>
      <c r="TT263" s="59"/>
      <c r="TU263" s="59"/>
      <c r="TV263" s="59"/>
      <c r="TW263" s="59"/>
      <c r="TX263" s="59"/>
      <c r="TY263" s="59"/>
      <c r="TZ263" s="59"/>
      <c r="UA263" s="59"/>
      <c r="UB263" s="59"/>
      <c r="UC263" s="59"/>
      <c r="UD263" s="59"/>
      <c r="UE263" s="59"/>
      <c r="UF263" s="59"/>
      <c r="UG263" s="59"/>
      <c r="UH263" s="59"/>
      <c r="UI263" s="59"/>
      <c r="UJ263" s="59"/>
      <c r="UK263" s="59"/>
      <c r="UL263" s="59"/>
      <c r="UM263" s="86"/>
      <c r="UN263" s="86"/>
      <c r="UO263" s="86"/>
      <c r="UP263" s="86"/>
      <c r="UQ263" s="86"/>
      <c r="UR263" s="86"/>
      <c r="US263" s="86"/>
      <c r="UT263" s="86"/>
      <c r="UU263" s="86"/>
      <c r="UV263" s="86"/>
      <c r="UW263" s="86"/>
      <c r="UX263" s="86"/>
      <c r="UY263" s="86"/>
      <c r="UZ263" s="86"/>
      <c r="VA263" s="86"/>
      <c r="VB263" s="86"/>
      <c r="VC263" s="86"/>
      <c r="VD263" s="86"/>
      <c r="VE263" s="86"/>
      <c r="VF263" s="86"/>
      <c r="VG263" s="86"/>
      <c r="VH263" s="86"/>
      <c r="VI263" s="86"/>
      <c r="VJ263" s="86"/>
      <c r="VK263" s="86"/>
      <c r="VL263" s="86"/>
      <c r="VM263" s="86"/>
      <c r="VN263" s="86"/>
      <c r="VO263" s="86"/>
      <c r="VP263" s="86"/>
      <c r="VQ263" s="86"/>
      <c r="VR263" s="86"/>
      <c r="VS263" s="86"/>
      <c r="VT263" s="86"/>
      <c r="VU263" s="86"/>
      <c r="VV263" s="86"/>
      <c r="VW263" s="86"/>
      <c r="VX263" s="86"/>
      <c r="VY263" s="86"/>
      <c r="VZ263" s="86"/>
      <c r="WA263" s="86"/>
      <c r="WB263" s="86"/>
      <c r="WC263" s="86"/>
      <c r="WD263" s="86"/>
      <c r="WE263" s="86"/>
      <c r="WF263" s="86"/>
      <c r="WG263" s="8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row>
    <row r="264" spans="2:909" x14ac:dyDescent="0.25">
      <c r="B264" s="110"/>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c r="CD264" s="59"/>
      <c r="CE264" s="59"/>
      <c r="CF264" s="59"/>
      <c r="CG264" s="59"/>
      <c r="CH264" s="59"/>
      <c r="CI264" s="59"/>
      <c r="CJ264" s="59"/>
      <c r="CK264" s="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59"/>
      <c r="ET264" s="59"/>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c r="HY264" s="59"/>
      <c r="HZ264" s="59"/>
      <c r="IA264" s="59"/>
      <c r="IB264" s="59"/>
      <c r="IC264" s="59"/>
      <c r="ID264" s="59"/>
      <c r="IE264" s="59"/>
      <c r="IF264" s="59"/>
      <c r="IG264" s="59"/>
      <c r="IH264" s="59"/>
      <c r="II264" s="59"/>
      <c r="IJ264" s="59"/>
      <c r="IK264" s="59"/>
      <c r="IL264" s="59"/>
      <c r="IM264" s="59"/>
      <c r="IN264" s="59"/>
      <c r="IO264" s="59"/>
      <c r="IP264" s="59"/>
      <c r="IQ264" s="59"/>
      <c r="IR264" s="59"/>
      <c r="IS264" s="59"/>
      <c r="IT264" s="59"/>
      <c r="IU264" s="59"/>
      <c r="IV264" s="59"/>
      <c r="IW264" s="59"/>
      <c r="IX264" s="59"/>
      <c r="IY264" s="59"/>
      <c r="IZ264" s="59"/>
      <c r="JA264" s="59"/>
      <c r="JB264" s="59"/>
      <c r="JC264" s="59"/>
      <c r="JD264" s="59"/>
      <c r="JE264" s="59"/>
      <c r="JF264" s="59"/>
      <c r="JG264" s="59"/>
      <c r="JH264" s="59"/>
      <c r="JI264" s="59"/>
      <c r="JJ264" s="59"/>
      <c r="JK264" s="59"/>
      <c r="JL264" s="59"/>
      <c r="JM264" s="59"/>
      <c r="JN264" s="59"/>
      <c r="JO264" s="59"/>
      <c r="JP264" s="59"/>
      <c r="JQ264" s="59"/>
      <c r="JR264" s="59"/>
      <c r="JS264" s="59"/>
      <c r="JT264" s="59"/>
      <c r="JU264" s="59"/>
      <c r="JV264" s="59"/>
      <c r="JW264" s="59"/>
      <c r="JX264" s="59"/>
      <c r="JY264" s="59"/>
      <c r="JZ264" s="59"/>
      <c r="KA264" s="59"/>
      <c r="KB264" s="59"/>
      <c r="KC264" s="59"/>
      <c r="KD264" s="59"/>
      <c r="KE264" s="59"/>
      <c r="KF264" s="59"/>
      <c r="KG264" s="59"/>
      <c r="KH264" s="59"/>
      <c r="KI264" s="59"/>
      <c r="KJ264" s="59"/>
      <c r="KK264" s="59"/>
      <c r="KL264" s="59"/>
      <c r="KM264" s="59"/>
      <c r="KN264" s="59"/>
      <c r="KO264" s="59"/>
      <c r="KP264" s="59"/>
      <c r="KQ264" s="59"/>
      <c r="KR264" s="59"/>
      <c r="KS264" s="59"/>
      <c r="KT264" s="59"/>
      <c r="KU264" s="59"/>
      <c r="KV264" s="59"/>
      <c r="KW264" s="59"/>
      <c r="KX264" s="59"/>
      <c r="KY264" s="59"/>
      <c r="KZ264" s="59"/>
      <c r="LA264" s="59"/>
      <c r="LB264" s="59"/>
      <c r="LC264" s="59"/>
      <c r="LD264" s="59"/>
      <c r="LE264" s="59"/>
      <c r="LF264" s="59"/>
      <c r="LG264" s="59"/>
      <c r="LH264" s="59"/>
      <c r="LI264" s="59"/>
      <c r="LJ264" s="59"/>
      <c r="LK264" s="59"/>
      <c r="LL264" s="59"/>
      <c r="LM264" s="59"/>
      <c r="LN264" s="59"/>
      <c r="LO264" s="59"/>
      <c r="LP264" s="59"/>
      <c r="LQ264" s="59"/>
      <c r="LR264" s="59"/>
      <c r="LS264" s="59"/>
      <c r="LT264" s="59"/>
      <c r="LU264" s="59"/>
      <c r="LV264" s="59"/>
      <c r="LW264" s="59"/>
      <c r="LX264" s="59"/>
      <c r="LY264" s="59"/>
      <c r="LZ264" s="59"/>
      <c r="MA264" s="59"/>
      <c r="MB264" s="59"/>
      <c r="MC264" s="59"/>
      <c r="MD264" s="59"/>
      <c r="ME264" s="59"/>
      <c r="MF264" s="59"/>
      <c r="MG264" s="59"/>
      <c r="MH264" s="59"/>
      <c r="MI264" s="59"/>
      <c r="MJ264" s="59"/>
      <c r="MK264" s="59"/>
      <c r="ML264" s="59"/>
      <c r="MM264" s="59"/>
      <c r="MN264" s="59"/>
      <c r="MO264" s="59"/>
      <c r="MP264" s="59"/>
      <c r="MQ264" s="59"/>
      <c r="MR264" s="59"/>
      <c r="MS264" s="59"/>
      <c r="MT264" s="59"/>
      <c r="MU264" s="59"/>
      <c r="MV264" s="59"/>
      <c r="MW264" s="59"/>
      <c r="MX264" s="59"/>
      <c r="MY264" s="59"/>
      <c r="MZ264" s="59"/>
      <c r="NA264" s="59"/>
      <c r="NB264" s="59"/>
      <c r="NC264" s="59"/>
      <c r="ND264" s="59"/>
      <c r="NE264" s="59"/>
      <c r="NF264" s="59"/>
      <c r="NG264" s="59"/>
      <c r="NH264" s="59"/>
      <c r="NI264" s="59"/>
      <c r="NJ264" s="59"/>
      <c r="NK264" s="59"/>
      <c r="NL264" s="59"/>
      <c r="NM264" s="59"/>
      <c r="NN264" s="59"/>
      <c r="NO264" s="59"/>
      <c r="NP264" s="59"/>
      <c r="NQ264" s="59"/>
      <c r="NR264" s="59"/>
      <c r="NS264" s="59"/>
      <c r="NT264" s="59"/>
      <c r="NU264" s="59"/>
      <c r="NV264" s="59"/>
      <c r="NW264" s="59"/>
      <c r="NX264" s="59"/>
      <c r="NY264" s="59"/>
      <c r="NZ264" s="59"/>
      <c r="OA264" s="59"/>
      <c r="OB264" s="59"/>
      <c r="OC264" s="59"/>
      <c r="OD264" s="59"/>
      <c r="OE264" s="59"/>
      <c r="OF264" s="59"/>
      <c r="OG264" s="59"/>
      <c r="OH264" s="59"/>
      <c r="OI264" s="59"/>
      <c r="OJ264" s="59"/>
      <c r="OK264" s="59"/>
      <c r="OL264" s="59"/>
      <c r="OM264" s="59"/>
      <c r="ON264" s="59"/>
      <c r="OO264" s="59"/>
      <c r="OP264" s="59"/>
      <c r="OQ264" s="59"/>
      <c r="OR264" s="59"/>
      <c r="OS264" s="59"/>
      <c r="OT264" s="59"/>
      <c r="OU264" s="59"/>
      <c r="OV264" s="59"/>
      <c r="OW264" s="59"/>
      <c r="OX264" s="59"/>
      <c r="OY264" s="59"/>
      <c r="OZ264" s="59"/>
      <c r="PA264" s="59"/>
      <c r="PB264" s="59"/>
      <c r="PC264" s="59"/>
      <c r="PD264" s="59"/>
      <c r="PE264" s="59"/>
      <c r="PF264" s="59"/>
      <c r="PG264" s="59"/>
      <c r="PH264" s="59"/>
      <c r="PI264" s="59"/>
      <c r="PJ264" s="59"/>
      <c r="PK264" s="59"/>
      <c r="PL264" s="59"/>
      <c r="PM264" s="59"/>
      <c r="PN264" s="59"/>
      <c r="PO264" s="59"/>
      <c r="PP264" s="59"/>
      <c r="PQ264" s="59"/>
      <c r="PR264" s="59"/>
      <c r="PS264" s="59"/>
      <c r="PT264" s="59"/>
      <c r="PU264" s="59"/>
      <c r="PV264" s="59"/>
      <c r="PW264" s="59"/>
      <c r="PX264" s="59"/>
      <c r="PY264" s="59"/>
      <c r="PZ264" s="59"/>
      <c r="QA264" s="59"/>
      <c r="QB264" s="59"/>
      <c r="QC264" s="59"/>
      <c r="QD264" s="59"/>
      <c r="QE264" s="59"/>
      <c r="QF264" s="59"/>
      <c r="QG264" s="59"/>
      <c r="QH264" s="59"/>
      <c r="QI264" s="59"/>
      <c r="QJ264" s="59"/>
      <c r="QK264" s="59"/>
      <c r="QL264" s="59"/>
      <c r="QM264" s="59"/>
      <c r="QN264" s="59"/>
      <c r="QO264" s="59"/>
      <c r="QP264" s="59"/>
      <c r="QQ264" s="59"/>
      <c r="QR264" s="59"/>
      <c r="QS264" s="59"/>
      <c r="QT264" s="59"/>
      <c r="QU264" s="59"/>
      <c r="QV264" s="59"/>
      <c r="QW264" s="59"/>
      <c r="QX264" s="59"/>
      <c r="QY264" s="59"/>
      <c r="QZ264" s="59"/>
      <c r="RA264" s="59"/>
      <c r="RB264" s="107"/>
      <c r="RC264" s="107"/>
      <c r="RD264" s="59"/>
      <c r="RE264" s="59"/>
      <c r="RF264" s="59"/>
      <c r="RG264" s="59"/>
      <c r="RH264" s="59"/>
      <c r="RI264" s="59"/>
      <c r="RJ264" s="59"/>
      <c r="RK264" s="59"/>
      <c r="RL264" s="59"/>
      <c r="RM264" s="59"/>
      <c r="RN264" s="59"/>
      <c r="RO264" s="59"/>
      <c r="RP264" s="59"/>
      <c r="RQ264" s="59"/>
      <c r="RR264" s="59"/>
      <c r="RS264" s="59"/>
      <c r="RT264" s="59"/>
      <c r="RU264" s="59"/>
      <c r="RV264" s="59"/>
      <c r="RW264" s="59"/>
      <c r="RX264" s="59"/>
      <c r="RY264" s="59"/>
      <c r="RZ264" s="59"/>
      <c r="SA264" s="59"/>
      <c r="SB264" s="59"/>
      <c r="SC264" s="59"/>
      <c r="SD264" s="59"/>
      <c r="SE264" s="59"/>
      <c r="SF264" s="59"/>
      <c r="SG264" s="59"/>
      <c r="SH264" s="59"/>
      <c r="SI264" s="59"/>
      <c r="SJ264" s="59"/>
      <c r="SK264" s="59"/>
      <c r="SL264" s="59"/>
      <c r="SM264" s="59"/>
      <c r="SN264" s="59"/>
      <c r="SO264" s="59"/>
      <c r="SP264" s="59"/>
      <c r="SQ264" s="59"/>
      <c r="SR264" s="59"/>
      <c r="SS264" s="59"/>
      <c r="ST264" s="59"/>
      <c r="SU264" s="59"/>
      <c r="SV264" s="59"/>
      <c r="SW264" s="59"/>
      <c r="SX264" s="59"/>
      <c r="SY264" s="59"/>
      <c r="SZ264" s="59"/>
      <c r="TA264" s="59"/>
      <c r="TB264" s="59"/>
      <c r="TC264" s="59"/>
      <c r="TD264" s="59"/>
      <c r="TE264" s="59"/>
      <c r="TF264" s="59"/>
      <c r="TG264" s="59"/>
      <c r="TH264" s="59"/>
      <c r="TI264" s="59"/>
      <c r="TJ264" s="59"/>
      <c r="TK264" s="59"/>
      <c r="TL264" s="59"/>
      <c r="TM264" s="59"/>
      <c r="TN264" s="59"/>
      <c r="TO264" s="59"/>
      <c r="TP264" s="59"/>
      <c r="TQ264" s="59"/>
      <c r="TR264" s="59"/>
      <c r="TS264" s="59"/>
      <c r="TT264" s="59"/>
      <c r="TU264" s="59"/>
      <c r="TV264" s="59"/>
      <c r="TW264" s="59"/>
      <c r="TX264" s="59"/>
      <c r="TY264" s="59"/>
      <c r="TZ264" s="59"/>
      <c r="UA264" s="59"/>
      <c r="UB264" s="59"/>
      <c r="UC264" s="59"/>
      <c r="UD264" s="59"/>
      <c r="UE264" s="59"/>
      <c r="UF264" s="59"/>
      <c r="UG264" s="59"/>
      <c r="UH264" s="59"/>
      <c r="UI264" s="59"/>
      <c r="UJ264" s="59"/>
      <c r="UK264" s="59"/>
      <c r="UL264" s="59"/>
      <c r="UM264" s="86"/>
      <c r="UN264" s="86"/>
      <c r="UO264" s="86"/>
      <c r="UP264" s="86"/>
      <c r="UQ264" s="86"/>
      <c r="UR264" s="86"/>
      <c r="US264" s="86"/>
      <c r="UT264" s="86"/>
      <c r="UU264" s="86"/>
      <c r="UV264" s="86"/>
      <c r="UW264" s="86"/>
      <c r="UX264" s="86"/>
      <c r="UY264" s="86"/>
      <c r="UZ264" s="86"/>
      <c r="VA264" s="86"/>
      <c r="VB264" s="86"/>
      <c r="VC264" s="86"/>
      <c r="VD264" s="86"/>
      <c r="VE264" s="86"/>
      <c r="VF264" s="86"/>
      <c r="VG264" s="86"/>
      <c r="VH264" s="86"/>
      <c r="VI264" s="86"/>
      <c r="VJ264" s="86"/>
      <c r="VK264" s="86"/>
      <c r="VL264" s="86"/>
      <c r="VM264" s="86"/>
      <c r="VN264" s="86"/>
      <c r="VO264" s="86"/>
      <c r="VP264" s="86"/>
      <c r="VQ264" s="86"/>
      <c r="VR264" s="86"/>
      <c r="VS264" s="86"/>
      <c r="VT264" s="86"/>
      <c r="VU264" s="86"/>
      <c r="VV264" s="86"/>
      <c r="VW264" s="86"/>
      <c r="VX264" s="86"/>
      <c r="VY264" s="86"/>
      <c r="VZ264" s="86"/>
      <c r="WA264" s="86"/>
      <c r="WB264" s="86"/>
      <c r="WC264" s="86"/>
      <c r="WD264" s="86"/>
      <c r="WE264" s="86"/>
      <c r="WF264" s="86"/>
      <c r="WG264" s="8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row>
    <row r="265" spans="2:909" x14ac:dyDescent="0.25">
      <c r="B265" s="110"/>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c r="CD265" s="59"/>
      <c r="CE265" s="59"/>
      <c r="CF265" s="59"/>
      <c r="CG265" s="59"/>
      <c r="CH265" s="59"/>
      <c r="CI265" s="59"/>
      <c r="CJ265" s="59"/>
      <c r="CK265" s="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59"/>
      <c r="GD265" s="59"/>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c r="HY265" s="59"/>
      <c r="HZ265" s="59"/>
      <c r="IA265" s="59"/>
      <c r="IB265" s="59"/>
      <c r="IC265" s="59"/>
      <c r="ID265" s="59"/>
      <c r="IE265" s="59"/>
      <c r="IF265" s="59"/>
      <c r="IG265" s="59"/>
      <c r="IH265" s="59"/>
      <c r="II265" s="59"/>
      <c r="IJ265" s="59"/>
      <c r="IK265" s="59"/>
      <c r="IL265" s="59"/>
      <c r="IM265" s="59"/>
      <c r="IN265" s="59"/>
      <c r="IO265" s="59"/>
      <c r="IP265" s="59"/>
      <c r="IQ265" s="59"/>
      <c r="IR265" s="59"/>
      <c r="IS265" s="59"/>
      <c r="IT265" s="59"/>
      <c r="IU265" s="59"/>
      <c r="IV265" s="59"/>
      <c r="IW265" s="59"/>
      <c r="IX265" s="59"/>
      <c r="IY265" s="59"/>
      <c r="IZ265" s="59"/>
      <c r="JA265" s="59"/>
      <c r="JB265" s="59"/>
      <c r="JC265" s="59"/>
      <c r="JD265" s="59"/>
      <c r="JE265" s="59"/>
      <c r="JF265" s="59"/>
      <c r="JG265" s="59"/>
      <c r="JH265" s="59"/>
      <c r="JI265" s="59"/>
      <c r="JJ265" s="59"/>
      <c r="JK265" s="59"/>
      <c r="JL265" s="59"/>
      <c r="JM265" s="59"/>
      <c r="JN265" s="59"/>
      <c r="JO265" s="59"/>
      <c r="JP265" s="59"/>
      <c r="JQ265" s="59"/>
      <c r="JR265" s="59"/>
      <c r="JS265" s="59"/>
      <c r="JT265" s="59"/>
      <c r="JU265" s="59"/>
      <c r="JV265" s="59"/>
      <c r="JW265" s="59"/>
      <c r="JX265" s="59"/>
      <c r="JY265" s="59"/>
      <c r="JZ265" s="59"/>
      <c r="KA265" s="59"/>
      <c r="KB265" s="59"/>
      <c r="KC265" s="59"/>
      <c r="KD265" s="59"/>
      <c r="KE265" s="59"/>
      <c r="KF265" s="59"/>
      <c r="KG265" s="59"/>
      <c r="KH265" s="59"/>
      <c r="KI265" s="59"/>
      <c r="KJ265" s="59"/>
      <c r="KK265" s="59"/>
      <c r="KL265" s="59"/>
      <c r="KM265" s="59"/>
      <c r="KN265" s="59"/>
      <c r="KO265" s="59"/>
      <c r="KP265" s="59"/>
      <c r="KQ265" s="59"/>
      <c r="KR265" s="59"/>
      <c r="KS265" s="59"/>
      <c r="KT265" s="59"/>
      <c r="KU265" s="59"/>
      <c r="KV265" s="59"/>
      <c r="KW265" s="59"/>
      <c r="KX265" s="59"/>
      <c r="KY265" s="59"/>
      <c r="KZ265" s="59"/>
      <c r="LA265" s="59"/>
      <c r="LB265" s="59"/>
      <c r="LC265" s="59"/>
      <c r="LD265" s="59"/>
      <c r="LE265" s="59"/>
      <c r="LF265" s="59"/>
      <c r="LG265" s="59"/>
      <c r="LH265" s="59"/>
      <c r="LI265" s="59"/>
      <c r="LJ265" s="59"/>
      <c r="LK265" s="59"/>
      <c r="LL265" s="59"/>
      <c r="LM265" s="59"/>
      <c r="LN265" s="59"/>
      <c r="LO265" s="59"/>
      <c r="LP265" s="59"/>
      <c r="LQ265" s="59"/>
      <c r="LR265" s="59"/>
      <c r="LS265" s="59"/>
      <c r="LT265" s="59"/>
      <c r="LU265" s="59"/>
      <c r="LV265" s="59"/>
      <c r="LW265" s="59"/>
      <c r="LX265" s="59"/>
      <c r="LY265" s="59"/>
      <c r="LZ265" s="59"/>
      <c r="MA265" s="59"/>
      <c r="MB265" s="59"/>
      <c r="MC265" s="59"/>
      <c r="MD265" s="59"/>
      <c r="ME265" s="59"/>
      <c r="MF265" s="59"/>
      <c r="MG265" s="59"/>
      <c r="MH265" s="59"/>
      <c r="MI265" s="59"/>
      <c r="MJ265" s="59"/>
      <c r="MK265" s="59"/>
      <c r="ML265" s="59"/>
      <c r="MM265" s="59"/>
      <c r="MN265" s="59"/>
      <c r="MO265" s="59"/>
      <c r="MP265" s="59"/>
      <c r="MQ265" s="59"/>
      <c r="MR265" s="59"/>
      <c r="MS265" s="59"/>
      <c r="MT265" s="59"/>
      <c r="MU265" s="59"/>
      <c r="MV265" s="59"/>
      <c r="MW265" s="59"/>
      <c r="MX265" s="59"/>
      <c r="MY265" s="59"/>
      <c r="MZ265" s="59"/>
      <c r="NA265" s="59"/>
      <c r="NB265" s="59"/>
      <c r="NC265" s="59"/>
      <c r="ND265" s="59"/>
      <c r="NE265" s="59"/>
      <c r="NF265" s="59"/>
      <c r="NG265" s="59"/>
      <c r="NH265" s="59"/>
      <c r="NI265" s="59"/>
      <c r="NJ265" s="59"/>
      <c r="NK265" s="59"/>
      <c r="NL265" s="59"/>
      <c r="NM265" s="59"/>
      <c r="NN265" s="59"/>
      <c r="NO265" s="59"/>
      <c r="NP265" s="59"/>
      <c r="NQ265" s="59"/>
      <c r="NR265" s="59"/>
      <c r="NS265" s="59"/>
      <c r="NT265" s="59"/>
      <c r="NU265" s="59"/>
      <c r="NV265" s="59"/>
      <c r="NW265" s="59"/>
      <c r="NX265" s="59"/>
      <c r="NY265" s="59"/>
      <c r="NZ265" s="59"/>
      <c r="OA265" s="59"/>
      <c r="OB265" s="59"/>
      <c r="OC265" s="59"/>
      <c r="OD265" s="59"/>
      <c r="OE265" s="59"/>
      <c r="OF265" s="59"/>
      <c r="OG265" s="59"/>
      <c r="OH265" s="59"/>
      <c r="OI265" s="59"/>
      <c r="OJ265" s="59"/>
      <c r="OK265" s="59"/>
      <c r="OL265" s="59"/>
      <c r="OM265" s="59"/>
      <c r="ON265" s="59"/>
      <c r="OO265" s="59"/>
      <c r="OP265" s="59"/>
      <c r="OQ265" s="59"/>
      <c r="OR265" s="59"/>
      <c r="OS265" s="59"/>
      <c r="OT265" s="59"/>
      <c r="OU265" s="59"/>
      <c r="OV265" s="59"/>
      <c r="OW265" s="59"/>
      <c r="OX265" s="59"/>
      <c r="OY265" s="59"/>
      <c r="OZ265" s="59"/>
      <c r="PA265" s="59"/>
      <c r="PB265" s="59"/>
      <c r="PC265" s="59"/>
      <c r="PD265" s="59"/>
      <c r="PE265" s="59"/>
      <c r="PF265" s="59"/>
      <c r="PG265" s="59"/>
      <c r="PH265" s="59"/>
      <c r="PI265" s="59"/>
      <c r="PJ265" s="59"/>
      <c r="PK265" s="59"/>
      <c r="PL265" s="59"/>
      <c r="PM265" s="59"/>
      <c r="PN265" s="59"/>
      <c r="PO265" s="59"/>
      <c r="PP265" s="59"/>
      <c r="PQ265" s="59"/>
      <c r="PR265" s="59"/>
      <c r="PS265" s="59"/>
      <c r="PT265" s="59"/>
      <c r="PU265" s="59"/>
      <c r="PV265" s="59"/>
      <c r="PW265" s="59"/>
      <c r="PX265" s="59"/>
      <c r="PY265" s="59"/>
      <c r="PZ265" s="59"/>
      <c r="QA265" s="59"/>
      <c r="QB265" s="59"/>
      <c r="QC265" s="59"/>
      <c r="QD265" s="59"/>
      <c r="QE265" s="59"/>
      <c r="QF265" s="59"/>
      <c r="QG265" s="59"/>
      <c r="QH265" s="59"/>
      <c r="QI265" s="59"/>
      <c r="QJ265" s="59"/>
      <c r="QK265" s="59"/>
      <c r="QL265" s="59"/>
      <c r="QM265" s="59"/>
      <c r="QN265" s="59"/>
      <c r="QO265" s="59"/>
      <c r="QP265" s="59"/>
      <c r="QQ265" s="59"/>
      <c r="QR265" s="59"/>
      <c r="QS265" s="59"/>
      <c r="QT265" s="59"/>
      <c r="QU265" s="59"/>
      <c r="QV265" s="59"/>
      <c r="QW265" s="59"/>
      <c r="QX265" s="59"/>
      <c r="QY265" s="59"/>
      <c r="QZ265" s="59"/>
      <c r="RA265" s="59"/>
      <c r="RB265" s="107"/>
      <c r="RC265" s="107"/>
      <c r="RD265" s="59"/>
      <c r="RE265" s="59"/>
      <c r="RF265" s="59"/>
      <c r="RG265" s="59"/>
      <c r="RH265" s="59"/>
      <c r="RI265" s="59"/>
      <c r="RJ265" s="59"/>
      <c r="RK265" s="59"/>
      <c r="RL265" s="59"/>
      <c r="RM265" s="59"/>
      <c r="RN265" s="59"/>
      <c r="RO265" s="59"/>
      <c r="RP265" s="59"/>
      <c r="RQ265" s="59"/>
      <c r="RR265" s="59"/>
      <c r="RS265" s="59"/>
      <c r="RT265" s="59"/>
      <c r="RU265" s="59"/>
      <c r="RV265" s="59"/>
      <c r="RW265" s="59"/>
      <c r="RX265" s="59"/>
      <c r="RY265" s="59"/>
      <c r="RZ265" s="59"/>
      <c r="SA265" s="59"/>
      <c r="SB265" s="59"/>
      <c r="SC265" s="59"/>
      <c r="SD265" s="59"/>
      <c r="SE265" s="59"/>
      <c r="SF265" s="59"/>
      <c r="SG265" s="59"/>
      <c r="SH265" s="59"/>
      <c r="SI265" s="59"/>
      <c r="SJ265" s="59"/>
      <c r="SK265" s="59"/>
      <c r="SL265" s="59"/>
      <c r="SM265" s="59"/>
      <c r="SN265" s="59"/>
      <c r="SO265" s="59"/>
      <c r="SP265" s="59"/>
      <c r="SQ265" s="59"/>
      <c r="SR265" s="59"/>
      <c r="SS265" s="59"/>
      <c r="ST265" s="59"/>
      <c r="SU265" s="59"/>
      <c r="SV265" s="59"/>
      <c r="SW265" s="59"/>
      <c r="SX265" s="59"/>
      <c r="SY265" s="59"/>
      <c r="SZ265" s="59"/>
      <c r="TA265" s="59"/>
      <c r="TB265" s="59"/>
      <c r="TC265" s="59"/>
      <c r="TD265" s="59"/>
      <c r="TE265" s="59"/>
      <c r="TF265" s="59"/>
      <c r="TG265" s="59"/>
      <c r="TH265" s="59"/>
      <c r="TI265" s="59"/>
      <c r="TJ265" s="59"/>
      <c r="TK265" s="59"/>
      <c r="TL265" s="59"/>
      <c r="TM265" s="59"/>
      <c r="TN265" s="59"/>
      <c r="TO265" s="59"/>
      <c r="TP265" s="59"/>
      <c r="TQ265" s="59"/>
      <c r="TR265" s="59"/>
      <c r="TS265" s="59"/>
      <c r="TT265" s="59"/>
      <c r="TU265" s="59"/>
      <c r="TV265" s="59"/>
      <c r="TW265" s="59"/>
      <c r="TX265" s="59"/>
      <c r="TY265" s="59"/>
      <c r="TZ265" s="59"/>
      <c r="UA265" s="59"/>
      <c r="UB265" s="59"/>
      <c r="UC265" s="59"/>
      <c r="UD265" s="59"/>
      <c r="UE265" s="59"/>
      <c r="UF265" s="59"/>
      <c r="UG265" s="59"/>
      <c r="UH265" s="59"/>
      <c r="UI265" s="59"/>
      <c r="UJ265" s="59"/>
      <c r="UK265" s="59"/>
      <c r="UL265" s="59"/>
      <c r="UM265" s="86"/>
      <c r="UN265" s="86"/>
      <c r="UO265" s="86"/>
      <c r="UP265" s="86"/>
      <c r="UQ265" s="86"/>
      <c r="UR265" s="86"/>
      <c r="US265" s="86"/>
      <c r="UT265" s="86"/>
      <c r="UU265" s="86"/>
      <c r="UV265" s="86"/>
      <c r="UW265" s="86"/>
      <c r="UX265" s="86"/>
      <c r="UY265" s="86"/>
      <c r="UZ265" s="86"/>
      <c r="VA265" s="86"/>
      <c r="VB265" s="86"/>
      <c r="VC265" s="86"/>
      <c r="VD265" s="86"/>
      <c r="VE265" s="86"/>
      <c r="VF265" s="86"/>
      <c r="VG265" s="86"/>
      <c r="VH265" s="86"/>
      <c r="VI265" s="86"/>
      <c r="VJ265" s="86"/>
      <c r="VK265" s="86"/>
      <c r="VL265" s="86"/>
      <c r="VM265" s="86"/>
      <c r="VN265" s="86"/>
      <c r="VO265" s="86"/>
      <c r="VP265" s="86"/>
      <c r="VQ265" s="86"/>
      <c r="VR265" s="86"/>
      <c r="VS265" s="86"/>
      <c r="VT265" s="86"/>
      <c r="VU265" s="86"/>
      <c r="VV265" s="86"/>
      <c r="VW265" s="86"/>
      <c r="VX265" s="86"/>
      <c r="VY265" s="86"/>
      <c r="VZ265" s="86"/>
      <c r="WA265" s="86"/>
      <c r="WB265" s="86"/>
      <c r="WC265" s="86"/>
      <c r="WD265" s="86"/>
      <c r="WE265" s="86"/>
      <c r="WF265" s="86"/>
      <c r="WG265" s="8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c r="AHR265" s="6"/>
      <c r="AHS265" s="6"/>
      <c r="AHT265" s="6"/>
      <c r="AHU265" s="6"/>
      <c r="AHV265" s="6"/>
      <c r="AHW265" s="6"/>
      <c r="AHX265" s="6"/>
      <c r="AHY265" s="6"/>
    </row>
    <row r="266" spans="2:909" x14ac:dyDescent="0.25">
      <c r="B266" s="110"/>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c r="CD266" s="59"/>
      <c r="CE266" s="59"/>
      <c r="CF266" s="59"/>
      <c r="CG266" s="59"/>
      <c r="CH266" s="59"/>
      <c r="CI266" s="59"/>
      <c r="CJ266" s="59"/>
      <c r="CK266" s="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c r="HY266" s="59"/>
      <c r="HZ266" s="59"/>
      <c r="IA266" s="59"/>
      <c r="IB266" s="59"/>
      <c r="IC266" s="59"/>
      <c r="ID266" s="59"/>
      <c r="IE266" s="59"/>
      <c r="IF266" s="59"/>
      <c r="IG266" s="59"/>
      <c r="IH266" s="59"/>
      <c r="II266" s="59"/>
      <c r="IJ266" s="59"/>
      <c r="IK266" s="59"/>
      <c r="IL266" s="59"/>
      <c r="IM266" s="59"/>
      <c r="IN266" s="59"/>
      <c r="IO266" s="59"/>
      <c r="IP266" s="59"/>
      <c r="IQ266" s="59"/>
      <c r="IR266" s="59"/>
      <c r="IS266" s="59"/>
      <c r="IT266" s="59"/>
      <c r="IU266" s="59"/>
      <c r="IV266" s="59"/>
      <c r="IW266" s="59"/>
      <c r="IX266" s="59"/>
      <c r="IY266" s="59"/>
      <c r="IZ266" s="59"/>
      <c r="JA266" s="59"/>
      <c r="JB266" s="59"/>
      <c r="JC266" s="59"/>
      <c r="JD266" s="59"/>
      <c r="JE266" s="59"/>
      <c r="JF266" s="59"/>
      <c r="JG266" s="59"/>
      <c r="JH266" s="59"/>
      <c r="JI266" s="59"/>
      <c r="JJ266" s="59"/>
      <c r="JK266" s="59"/>
      <c r="JL266" s="59"/>
      <c r="JM266" s="59"/>
      <c r="JN266" s="59"/>
      <c r="JO266" s="59"/>
      <c r="JP266" s="59"/>
      <c r="JQ266" s="59"/>
      <c r="JR266" s="59"/>
      <c r="JS266" s="59"/>
      <c r="JT266" s="59"/>
      <c r="JU266" s="59"/>
      <c r="JV266" s="59"/>
      <c r="JW266" s="59"/>
      <c r="JX266" s="59"/>
      <c r="JY266" s="59"/>
      <c r="JZ266" s="59"/>
      <c r="KA266" s="59"/>
      <c r="KB266" s="59"/>
      <c r="KC266" s="59"/>
      <c r="KD266" s="59"/>
      <c r="KE266" s="59"/>
      <c r="KF266" s="59"/>
      <c r="KG266" s="59"/>
      <c r="KH266" s="59"/>
      <c r="KI266" s="59"/>
      <c r="KJ266" s="59"/>
      <c r="KK266" s="59"/>
      <c r="KL266" s="59"/>
      <c r="KM266" s="59"/>
      <c r="KN266" s="59"/>
      <c r="KO266" s="59"/>
      <c r="KP266" s="59"/>
      <c r="KQ266" s="59"/>
      <c r="KR266" s="59"/>
      <c r="KS266" s="59"/>
      <c r="KT266" s="59"/>
      <c r="KU266" s="59"/>
      <c r="KV266" s="59"/>
      <c r="KW266" s="59"/>
      <c r="KX266" s="59"/>
      <c r="KY266" s="59"/>
      <c r="KZ266" s="59"/>
      <c r="LA266" s="59"/>
      <c r="LB266" s="59"/>
      <c r="LC266" s="59"/>
      <c r="LD266" s="59"/>
      <c r="LE266" s="59"/>
      <c r="LF266" s="59"/>
      <c r="LG266" s="59"/>
      <c r="LH266" s="59"/>
      <c r="LI266" s="59"/>
      <c r="LJ266" s="59"/>
      <c r="LK266" s="59"/>
      <c r="LL266" s="59"/>
      <c r="LM266" s="59"/>
      <c r="LN266" s="59"/>
      <c r="LO266" s="59"/>
      <c r="LP266" s="59"/>
      <c r="LQ266" s="59"/>
      <c r="LR266" s="59"/>
      <c r="LS266" s="59"/>
      <c r="LT266" s="59"/>
      <c r="LU266" s="59"/>
      <c r="LV266" s="59"/>
      <c r="LW266" s="59"/>
      <c r="LX266" s="59"/>
      <c r="LY266" s="59"/>
      <c r="LZ266" s="59"/>
      <c r="MA266" s="59"/>
      <c r="MB266" s="59"/>
      <c r="MC266" s="59"/>
      <c r="MD266" s="59"/>
      <c r="ME266" s="59"/>
      <c r="MF266" s="59"/>
      <c r="MG266" s="59"/>
      <c r="MH266" s="59"/>
      <c r="MI266" s="59"/>
      <c r="MJ266" s="59"/>
      <c r="MK266" s="59"/>
      <c r="ML266" s="59"/>
      <c r="MM266" s="59"/>
      <c r="MN266" s="59"/>
      <c r="MO266" s="59"/>
      <c r="MP266" s="59"/>
      <c r="MQ266" s="59"/>
      <c r="MR266" s="59"/>
      <c r="MS266" s="59"/>
      <c r="MT266" s="59"/>
      <c r="MU266" s="59"/>
      <c r="MV266" s="59"/>
      <c r="MW266" s="59"/>
      <c r="MX266" s="59"/>
      <c r="MY266" s="59"/>
      <c r="MZ266" s="59"/>
      <c r="NA266" s="59"/>
      <c r="NB266" s="59"/>
      <c r="NC266" s="59"/>
      <c r="ND266" s="59"/>
      <c r="NE266" s="59"/>
      <c r="NF266" s="59"/>
      <c r="NG266" s="59"/>
      <c r="NH266" s="59"/>
      <c r="NI266" s="59"/>
      <c r="NJ266" s="59"/>
      <c r="NK266" s="59"/>
      <c r="NL266" s="59"/>
      <c r="NM266" s="59"/>
      <c r="NN266" s="59"/>
      <c r="NO266" s="59"/>
      <c r="NP266" s="59"/>
      <c r="NQ266" s="59"/>
      <c r="NR266" s="59"/>
      <c r="NS266" s="59"/>
      <c r="NT266" s="59"/>
      <c r="NU266" s="59"/>
      <c r="NV266" s="59"/>
      <c r="NW266" s="59"/>
      <c r="NX266" s="59"/>
      <c r="NY266" s="59"/>
      <c r="NZ266" s="59"/>
      <c r="OA266" s="59"/>
      <c r="OB266" s="59"/>
      <c r="OC266" s="59"/>
      <c r="OD266" s="59"/>
      <c r="OE266" s="59"/>
      <c r="OF266" s="59"/>
      <c r="OG266" s="59"/>
      <c r="OH266" s="59"/>
      <c r="OI266" s="59"/>
      <c r="OJ266" s="59"/>
      <c r="OK266" s="59"/>
      <c r="OL266" s="59"/>
      <c r="OM266" s="59"/>
      <c r="ON266" s="59"/>
      <c r="OO266" s="59"/>
      <c r="OP266" s="59"/>
      <c r="OQ266" s="59"/>
      <c r="OR266" s="59"/>
      <c r="OS266" s="59"/>
      <c r="OT266" s="59"/>
      <c r="OU266" s="59"/>
      <c r="OV266" s="59"/>
      <c r="OW266" s="59"/>
      <c r="OX266" s="59"/>
      <c r="OY266" s="59"/>
      <c r="OZ266" s="59"/>
      <c r="PA266" s="59"/>
      <c r="PB266" s="59"/>
      <c r="PC266" s="59"/>
      <c r="PD266" s="59"/>
      <c r="PE266" s="59"/>
      <c r="PF266" s="59"/>
      <c r="PG266" s="59"/>
      <c r="PH266" s="59"/>
      <c r="PI266" s="59"/>
      <c r="PJ266" s="59"/>
      <c r="PK266" s="59"/>
      <c r="PL266" s="59"/>
      <c r="PM266" s="59"/>
      <c r="PN266" s="59"/>
      <c r="PO266" s="59"/>
      <c r="PP266" s="59"/>
      <c r="PQ266" s="59"/>
      <c r="PR266" s="59"/>
      <c r="PS266" s="59"/>
      <c r="PT266" s="59"/>
      <c r="PU266" s="59"/>
      <c r="PV266" s="59"/>
      <c r="PW266" s="59"/>
      <c r="PX266" s="59"/>
      <c r="PY266" s="59"/>
      <c r="PZ266" s="59"/>
      <c r="QA266" s="59"/>
      <c r="QB266" s="59"/>
      <c r="QC266" s="59"/>
      <c r="QD266" s="59"/>
      <c r="QE266" s="59"/>
      <c r="QF266" s="59"/>
      <c r="QG266" s="59"/>
      <c r="QH266" s="59"/>
      <c r="QI266" s="59"/>
      <c r="QJ266" s="59"/>
      <c r="QK266" s="59"/>
      <c r="QL266" s="59"/>
      <c r="QM266" s="59"/>
      <c r="QN266" s="59"/>
      <c r="QO266" s="59"/>
      <c r="QP266" s="59"/>
      <c r="QQ266" s="59"/>
      <c r="QR266" s="59"/>
      <c r="QS266" s="59"/>
      <c r="QT266" s="59"/>
      <c r="QU266" s="59"/>
      <c r="QV266" s="59"/>
      <c r="QW266" s="59"/>
      <c r="QX266" s="59"/>
      <c r="QY266" s="59"/>
      <c r="QZ266" s="59"/>
      <c r="RA266" s="59"/>
      <c r="RB266" s="107"/>
      <c r="RC266" s="107"/>
      <c r="RD266" s="59"/>
      <c r="RE266" s="59"/>
      <c r="RF266" s="59"/>
      <c r="RG266" s="59"/>
      <c r="RH266" s="59"/>
      <c r="RI266" s="59"/>
      <c r="RJ266" s="59"/>
      <c r="RK266" s="59"/>
      <c r="RL266" s="59"/>
      <c r="RM266" s="59"/>
      <c r="RN266" s="59"/>
      <c r="RO266" s="59"/>
      <c r="RP266" s="59"/>
      <c r="RQ266" s="59"/>
      <c r="RR266" s="59"/>
      <c r="RS266" s="59"/>
      <c r="RT266" s="59"/>
      <c r="RU266" s="59"/>
      <c r="RV266" s="59"/>
      <c r="RW266" s="59"/>
      <c r="RX266" s="59"/>
      <c r="RY266" s="59"/>
      <c r="RZ266" s="59"/>
      <c r="SA266" s="59"/>
      <c r="SB266" s="59"/>
      <c r="SC266" s="59"/>
      <c r="SD266" s="59"/>
      <c r="SE266" s="59"/>
      <c r="SF266" s="59"/>
      <c r="SG266" s="59"/>
      <c r="SH266" s="59"/>
      <c r="SI266" s="59"/>
      <c r="SJ266" s="59"/>
      <c r="SK266" s="59"/>
      <c r="SL266" s="59"/>
      <c r="SM266" s="59"/>
      <c r="SN266" s="59"/>
      <c r="SO266" s="59"/>
      <c r="SP266" s="59"/>
      <c r="SQ266" s="59"/>
      <c r="SR266" s="59"/>
      <c r="SS266" s="59"/>
      <c r="ST266" s="59"/>
      <c r="SU266" s="59"/>
      <c r="SV266" s="59"/>
      <c r="SW266" s="59"/>
      <c r="SX266" s="59"/>
      <c r="SY266" s="59"/>
      <c r="SZ266" s="59"/>
      <c r="TA266" s="59"/>
      <c r="TB266" s="59"/>
      <c r="TC266" s="59"/>
      <c r="TD266" s="59"/>
      <c r="TE266" s="59"/>
      <c r="TF266" s="59"/>
      <c r="TG266" s="59"/>
      <c r="TH266" s="59"/>
      <c r="TI266" s="59"/>
      <c r="TJ266" s="59"/>
      <c r="TK266" s="59"/>
      <c r="TL266" s="59"/>
      <c r="TM266" s="59"/>
      <c r="TN266" s="59"/>
      <c r="TO266" s="59"/>
      <c r="TP266" s="59"/>
      <c r="TQ266" s="59"/>
      <c r="TR266" s="59"/>
      <c r="TS266" s="59"/>
      <c r="TT266" s="59"/>
      <c r="TU266" s="59"/>
      <c r="TV266" s="59"/>
      <c r="TW266" s="59"/>
      <c r="TX266" s="59"/>
      <c r="TY266" s="59"/>
      <c r="TZ266" s="59"/>
      <c r="UA266" s="59"/>
      <c r="UB266" s="59"/>
      <c r="UC266" s="59"/>
      <c r="UD266" s="59"/>
      <c r="UE266" s="59"/>
      <c r="UF266" s="59"/>
      <c r="UG266" s="59"/>
      <c r="UH266" s="59"/>
      <c r="UI266" s="59"/>
      <c r="UJ266" s="59"/>
      <c r="UK266" s="59"/>
      <c r="UL266" s="59"/>
      <c r="UM266" s="86"/>
      <c r="UN266" s="86"/>
      <c r="UO266" s="86"/>
      <c r="UP266" s="86"/>
      <c r="UQ266" s="86"/>
      <c r="UR266" s="86"/>
      <c r="US266" s="86"/>
      <c r="UT266" s="86"/>
      <c r="UU266" s="86"/>
      <c r="UV266" s="86"/>
      <c r="UW266" s="86"/>
      <c r="UX266" s="86"/>
      <c r="UY266" s="86"/>
      <c r="UZ266" s="86"/>
      <c r="VA266" s="86"/>
      <c r="VB266" s="86"/>
      <c r="VC266" s="86"/>
      <c r="VD266" s="86"/>
      <c r="VE266" s="86"/>
      <c r="VF266" s="86"/>
      <c r="VG266" s="86"/>
      <c r="VH266" s="86"/>
      <c r="VI266" s="86"/>
      <c r="VJ266" s="86"/>
      <c r="VK266" s="86"/>
      <c r="VL266" s="86"/>
      <c r="VM266" s="86"/>
      <c r="VN266" s="86"/>
      <c r="VO266" s="86"/>
      <c r="VP266" s="86"/>
      <c r="VQ266" s="86"/>
      <c r="VR266" s="86"/>
      <c r="VS266" s="86"/>
      <c r="VT266" s="86"/>
      <c r="VU266" s="86"/>
      <c r="VV266" s="86"/>
      <c r="VW266" s="86"/>
      <c r="VX266" s="86"/>
      <c r="VY266" s="86"/>
      <c r="VZ266" s="86"/>
      <c r="WA266" s="86"/>
      <c r="WB266" s="86"/>
      <c r="WC266" s="86"/>
      <c r="WD266" s="86"/>
      <c r="WE266" s="86"/>
      <c r="WF266" s="86"/>
      <c r="WG266" s="8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c r="AHR266" s="6"/>
      <c r="AHS266" s="6"/>
      <c r="AHT266" s="6"/>
      <c r="AHU266" s="6"/>
      <c r="AHV266" s="6"/>
      <c r="AHW266" s="6"/>
      <c r="AHX266" s="6"/>
      <c r="AHY266" s="6"/>
    </row>
    <row r="267" spans="2:909" x14ac:dyDescent="0.25">
      <c r="B267" s="110"/>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c r="IU267" s="59"/>
      <c r="IV267" s="59"/>
      <c r="IW267" s="59"/>
      <c r="IX267" s="59"/>
      <c r="IY267" s="59"/>
      <c r="IZ267" s="59"/>
      <c r="JA267" s="59"/>
      <c r="JB267" s="59"/>
      <c r="JC267" s="59"/>
      <c r="JD267" s="59"/>
      <c r="JE267" s="59"/>
      <c r="JF267" s="59"/>
      <c r="JG267" s="59"/>
      <c r="JH267" s="59"/>
      <c r="JI267" s="59"/>
      <c r="JJ267" s="59"/>
      <c r="JK267" s="59"/>
      <c r="JL267" s="59"/>
      <c r="JM267" s="59"/>
      <c r="JN267" s="59"/>
      <c r="JO267" s="59"/>
      <c r="JP267" s="59"/>
      <c r="JQ267" s="59"/>
      <c r="JR267" s="59"/>
      <c r="JS267" s="59"/>
      <c r="JT267" s="59"/>
      <c r="JU267" s="59"/>
      <c r="JV267" s="59"/>
      <c r="JW267" s="59"/>
      <c r="JX267" s="59"/>
      <c r="JY267" s="59"/>
      <c r="JZ267" s="59"/>
      <c r="KA267" s="59"/>
      <c r="KB267" s="59"/>
      <c r="KC267" s="59"/>
      <c r="KD267" s="59"/>
      <c r="KE267" s="59"/>
      <c r="KF267" s="59"/>
      <c r="KG267" s="59"/>
      <c r="KH267" s="59"/>
      <c r="KI267" s="59"/>
      <c r="KJ267" s="59"/>
      <c r="KK267" s="59"/>
      <c r="KL267" s="59"/>
      <c r="KM267" s="59"/>
      <c r="KN267" s="59"/>
      <c r="KO267" s="59"/>
      <c r="KP267" s="59"/>
      <c r="KQ267" s="59"/>
      <c r="KR267" s="59"/>
      <c r="KS267" s="59"/>
      <c r="KT267" s="59"/>
      <c r="KU267" s="59"/>
      <c r="KV267" s="59"/>
      <c r="KW267" s="59"/>
      <c r="KX267" s="59"/>
      <c r="KY267" s="59"/>
      <c r="KZ267" s="59"/>
      <c r="LA267" s="59"/>
      <c r="LB267" s="59"/>
      <c r="LC267" s="59"/>
      <c r="LD267" s="59"/>
      <c r="LE267" s="59"/>
      <c r="LF267" s="59"/>
      <c r="LG267" s="59"/>
      <c r="LH267" s="59"/>
      <c r="LI267" s="59"/>
      <c r="LJ267" s="59"/>
      <c r="LK267" s="59"/>
      <c r="LL267" s="59"/>
      <c r="LM267" s="59"/>
      <c r="LN267" s="59"/>
      <c r="LO267" s="59"/>
      <c r="LP267" s="59"/>
      <c r="LQ267" s="59"/>
      <c r="LR267" s="59"/>
      <c r="LS267" s="59"/>
      <c r="LT267" s="59"/>
      <c r="LU267" s="59"/>
      <c r="LV267" s="59"/>
      <c r="LW267" s="59"/>
      <c r="LX267" s="59"/>
      <c r="LY267" s="59"/>
      <c r="LZ267" s="59"/>
      <c r="MA267" s="59"/>
      <c r="MB267" s="59"/>
      <c r="MC267" s="59"/>
      <c r="MD267" s="59"/>
      <c r="ME267" s="59"/>
      <c r="MF267" s="59"/>
      <c r="MG267" s="59"/>
      <c r="MH267" s="59"/>
      <c r="MI267" s="59"/>
      <c r="MJ267" s="59"/>
      <c r="MK267" s="59"/>
      <c r="ML267" s="59"/>
      <c r="MM267" s="59"/>
      <c r="MN267" s="59"/>
      <c r="MO267" s="59"/>
      <c r="MP267" s="59"/>
      <c r="MQ267" s="59"/>
      <c r="MR267" s="59"/>
      <c r="MS267" s="59"/>
      <c r="MT267" s="59"/>
      <c r="MU267" s="59"/>
      <c r="MV267" s="59"/>
      <c r="MW267" s="59"/>
      <c r="MX267" s="59"/>
      <c r="MY267" s="59"/>
      <c r="MZ267" s="59"/>
      <c r="NA267" s="59"/>
      <c r="NB267" s="59"/>
      <c r="NC267" s="59"/>
      <c r="ND267" s="59"/>
      <c r="NE267" s="59"/>
      <c r="NF267" s="59"/>
      <c r="NG267" s="59"/>
      <c r="NH267" s="59"/>
      <c r="NI267" s="59"/>
      <c r="NJ267" s="59"/>
      <c r="NK267" s="59"/>
      <c r="NL267" s="59"/>
      <c r="NM267" s="59"/>
      <c r="NN267" s="59"/>
      <c r="NO267" s="59"/>
      <c r="NP267" s="59"/>
      <c r="NQ267" s="59"/>
      <c r="NR267" s="59"/>
      <c r="NS267" s="59"/>
      <c r="NT267" s="59"/>
      <c r="NU267" s="59"/>
      <c r="NV267" s="59"/>
      <c r="NW267" s="59"/>
      <c r="NX267" s="59"/>
      <c r="NY267" s="59"/>
      <c r="NZ267" s="59"/>
      <c r="OA267" s="59"/>
      <c r="OB267" s="59"/>
      <c r="OC267" s="59"/>
      <c r="OD267" s="59"/>
      <c r="OE267" s="59"/>
      <c r="OF267" s="59"/>
      <c r="OG267" s="59"/>
      <c r="OH267" s="59"/>
      <c r="OI267" s="59"/>
      <c r="OJ267" s="59"/>
      <c r="OK267" s="59"/>
      <c r="OL267" s="59"/>
      <c r="OM267" s="59"/>
      <c r="ON267" s="59"/>
      <c r="OO267" s="59"/>
      <c r="OP267" s="59"/>
      <c r="OQ267" s="59"/>
      <c r="OR267" s="59"/>
      <c r="OS267" s="59"/>
      <c r="OT267" s="59"/>
      <c r="OU267" s="59"/>
      <c r="OV267" s="59"/>
      <c r="OW267" s="59"/>
      <c r="OX267" s="59"/>
      <c r="OY267" s="59"/>
      <c r="OZ267" s="59"/>
      <c r="PA267" s="59"/>
      <c r="PB267" s="59"/>
      <c r="PC267" s="59"/>
      <c r="PD267" s="59"/>
      <c r="PE267" s="59"/>
      <c r="PF267" s="59"/>
      <c r="PG267" s="59"/>
      <c r="PH267" s="59"/>
      <c r="PI267" s="59"/>
      <c r="PJ267" s="59"/>
      <c r="PK267" s="59"/>
      <c r="PL267" s="59"/>
      <c r="PM267" s="59"/>
      <c r="PN267" s="59"/>
      <c r="PO267" s="59"/>
      <c r="PP267" s="59"/>
      <c r="PQ267" s="59"/>
      <c r="PR267" s="59"/>
      <c r="PS267" s="59"/>
      <c r="PT267" s="59"/>
      <c r="PU267" s="59"/>
      <c r="PV267" s="59"/>
      <c r="PW267" s="59"/>
      <c r="PX267" s="59"/>
      <c r="PY267" s="59"/>
      <c r="PZ267" s="59"/>
      <c r="QA267" s="59"/>
      <c r="QB267" s="59"/>
      <c r="QC267" s="59"/>
      <c r="QD267" s="59"/>
      <c r="QE267" s="59"/>
      <c r="QF267" s="59"/>
      <c r="QG267" s="59"/>
      <c r="QH267" s="59"/>
      <c r="QI267" s="59"/>
      <c r="QJ267" s="59"/>
      <c r="QK267" s="59"/>
      <c r="QL267" s="59"/>
      <c r="QM267" s="59"/>
      <c r="QN267" s="59"/>
      <c r="QO267" s="59"/>
      <c r="QP267" s="59"/>
      <c r="QQ267" s="59"/>
      <c r="QR267" s="59"/>
      <c r="QS267" s="59"/>
      <c r="QT267" s="59"/>
      <c r="QU267" s="59"/>
      <c r="QV267" s="59"/>
      <c r="QW267" s="59"/>
      <c r="QX267" s="59"/>
      <c r="QY267" s="59"/>
      <c r="QZ267" s="59"/>
      <c r="RA267" s="59"/>
      <c r="RB267" s="107"/>
      <c r="RC267" s="107"/>
      <c r="RD267" s="59"/>
      <c r="RE267" s="59"/>
      <c r="RF267" s="59"/>
      <c r="RG267" s="59"/>
      <c r="RH267" s="59"/>
      <c r="RI267" s="59"/>
      <c r="RJ267" s="59"/>
      <c r="RK267" s="59"/>
      <c r="RL267" s="59"/>
      <c r="RM267" s="59"/>
      <c r="RN267" s="59"/>
      <c r="RO267" s="59"/>
      <c r="RP267" s="59"/>
      <c r="RQ267" s="59"/>
      <c r="RR267" s="59"/>
      <c r="RS267" s="59"/>
      <c r="RT267" s="59"/>
      <c r="RU267" s="59"/>
      <c r="RV267" s="59"/>
      <c r="RW267" s="59"/>
      <c r="RX267" s="59"/>
      <c r="RY267" s="59"/>
      <c r="RZ267" s="59"/>
      <c r="SA267" s="59"/>
      <c r="SB267" s="59"/>
      <c r="SC267" s="59"/>
      <c r="SD267" s="59"/>
      <c r="SE267" s="59"/>
      <c r="SF267" s="59"/>
      <c r="SG267" s="59"/>
      <c r="SH267" s="59"/>
      <c r="SI267" s="59"/>
      <c r="SJ267" s="59"/>
      <c r="SK267" s="59"/>
      <c r="SL267" s="59"/>
      <c r="SM267" s="59"/>
      <c r="SN267" s="59"/>
      <c r="SO267" s="59"/>
      <c r="SP267" s="59"/>
      <c r="SQ267" s="59"/>
      <c r="SR267" s="59"/>
      <c r="SS267" s="59"/>
      <c r="ST267" s="59"/>
      <c r="SU267" s="59"/>
      <c r="SV267" s="59"/>
      <c r="SW267" s="59"/>
      <c r="SX267" s="59"/>
      <c r="SY267" s="59"/>
      <c r="SZ267" s="59"/>
      <c r="TA267" s="59"/>
      <c r="TB267" s="59"/>
      <c r="TC267" s="59"/>
      <c r="TD267" s="59"/>
      <c r="TE267" s="59"/>
      <c r="TF267" s="59"/>
      <c r="TG267" s="59"/>
      <c r="TH267" s="59"/>
      <c r="TI267" s="59"/>
      <c r="TJ267" s="59"/>
      <c r="TK267" s="59"/>
      <c r="TL267" s="59"/>
      <c r="TM267" s="59"/>
      <c r="TN267" s="59"/>
      <c r="TO267" s="59"/>
      <c r="TP267" s="59"/>
      <c r="TQ267" s="59"/>
      <c r="TR267" s="59"/>
      <c r="TS267" s="59"/>
      <c r="TT267" s="59"/>
      <c r="TU267" s="59"/>
      <c r="TV267" s="59"/>
      <c r="TW267" s="59"/>
      <c r="TX267" s="59"/>
      <c r="TY267" s="59"/>
      <c r="TZ267" s="59"/>
      <c r="UA267" s="59"/>
      <c r="UB267" s="59"/>
      <c r="UC267" s="59"/>
      <c r="UD267" s="59"/>
      <c r="UE267" s="59"/>
      <c r="UF267" s="59"/>
      <c r="UG267" s="59"/>
      <c r="UH267" s="59"/>
      <c r="UI267" s="59"/>
      <c r="UJ267" s="59"/>
      <c r="UK267" s="59"/>
      <c r="UL267" s="59"/>
      <c r="UM267" s="86"/>
      <c r="UN267" s="86"/>
      <c r="UO267" s="86"/>
      <c r="UP267" s="86"/>
      <c r="UQ267" s="86"/>
      <c r="UR267" s="86"/>
      <c r="US267" s="86"/>
      <c r="UT267" s="86"/>
      <c r="UU267" s="86"/>
      <c r="UV267" s="86"/>
      <c r="UW267" s="86"/>
      <c r="UX267" s="86"/>
      <c r="UY267" s="86"/>
      <c r="UZ267" s="86"/>
      <c r="VA267" s="86"/>
      <c r="VB267" s="86"/>
      <c r="VC267" s="86"/>
      <c r="VD267" s="86"/>
      <c r="VE267" s="86"/>
      <c r="VF267" s="86"/>
      <c r="VG267" s="86"/>
      <c r="VH267" s="86"/>
      <c r="VI267" s="86"/>
      <c r="VJ267" s="86"/>
      <c r="VK267" s="86"/>
      <c r="VL267" s="86"/>
      <c r="VM267" s="86"/>
      <c r="VN267" s="86"/>
      <c r="VO267" s="86"/>
      <c r="VP267" s="86"/>
      <c r="VQ267" s="86"/>
      <c r="VR267" s="86"/>
      <c r="VS267" s="86"/>
      <c r="VT267" s="86"/>
      <c r="VU267" s="86"/>
      <c r="VV267" s="86"/>
      <c r="VW267" s="86"/>
      <c r="VX267" s="86"/>
      <c r="VY267" s="86"/>
      <c r="VZ267" s="86"/>
      <c r="WA267" s="86"/>
      <c r="WB267" s="86"/>
      <c r="WC267" s="86"/>
      <c r="WD267" s="86"/>
      <c r="WE267" s="86"/>
      <c r="WF267" s="86"/>
      <c r="WG267" s="8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c r="AHR267" s="6"/>
      <c r="AHS267" s="6"/>
      <c r="AHT267" s="6"/>
      <c r="AHU267" s="6"/>
      <c r="AHV267" s="6"/>
      <c r="AHW267" s="6"/>
      <c r="AHX267" s="6"/>
      <c r="AHY267" s="6"/>
    </row>
    <row r="268" spans="2:909" x14ac:dyDescent="0.25">
      <c r="B268" s="110"/>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c r="CD268" s="59"/>
      <c r="CE268" s="59"/>
      <c r="CF268" s="59"/>
      <c r="CG268" s="59"/>
      <c r="CH268" s="59"/>
      <c r="CI268" s="59"/>
      <c r="CJ268" s="59"/>
      <c r="CK268" s="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c r="HY268" s="59"/>
      <c r="HZ268" s="59"/>
      <c r="IA268" s="59"/>
      <c r="IB268" s="59"/>
      <c r="IC268" s="59"/>
      <c r="ID268" s="59"/>
      <c r="IE268" s="59"/>
      <c r="IF268" s="59"/>
      <c r="IG268" s="59"/>
      <c r="IH268" s="59"/>
      <c r="II268" s="59"/>
      <c r="IJ268" s="59"/>
      <c r="IK268" s="59"/>
      <c r="IL268" s="59"/>
      <c r="IM268" s="59"/>
      <c r="IN268" s="59"/>
      <c r="IO268" s="59"/>
      <c r="IP268" s="59"/>
      <c r="IQ268" s="59"/>
      <c r="IR268" s="59"/>
      <c r="IS268" s="59"/>
      <c r="IT268" s="59"/>
      <c r="IU268" s="59"/>
      <c r="IV268" s="59"/>
      <c r="IW268" s="59"/>
      <c r="IX268" s="59"/>
      <c r="IY268" s="59"/>
      <c r="IZ268" s="59"/>
      <c r="JA268" s="59"/>
      <c r="JB268" s="59"/>
      <c r="JC268" s="59"/>
      <c r="JD268" s="59"/>
      <c r="JE268" s="59"/>
      <c r="JF268" s="59"/>
      <c r="JG268" s="59"/>
      <c r="JH268" s="59"/>
      <c r="JI268" s="59"/>
      <c r="JJ268" s="59"/>
      <c r="JK268" s="59"/>
      <c r="JL268" s="59"/>
      <c r="JM268" s="59"/>
      <c r="JN268" s="59"/>
      <c r="JO268" s="59"/>
      <c r="JP268" s="59"/>
      <c r="JQ268" s="59"/>
      <c r="JR268" s="59"/>
      <c r="JS268" s="59"/>
      <c r="JT268" s="59"/>
      <c r="JU268" s="59"/>
      <c r="JV268" s="59"/>
      <c r="JW268" s="59"/>
      <c r="JX268" s="59"/>
      <c r="JY268" s="59"/>
      <c r="JZ268" s="59"/>
      <c r="KA268" s="59"/>
      <c r="KB268" s="59"/>
      <c r="KC268" s="59"/>
      <c r="KD268" s="59"/>
      <c r="KE268" s="59"/>
      <c r="KF268" s="59"/>
      <c r="KG268" s="59"/>
      <c r="KH268" s="59"/>
      <c r="KI268" s="59"/>
      <c r="KJ268" s="59"/>
      <c r="KK268" s="59"/>
      <c r="KL268" s="59"/>
      <c r="KM268" s="59"/>
      <c r="KN268" s="59"/>
      <c r="KO268" s="59"/>
      <c r="KP268" s="59"/>
      <c r="KQ268" s="59"/>
      <c r="KR268" s="59"/>
      <c r="KS268" s="59"/>
      <c r="KT268" s="59"/>
      <c r="KU268" s="59"/>
      <c r="KV268" s="59"/>
      <c r="KW268" s="59"/>
      <c r="KX268" s="59"/>
      <c r="KY268" s="59"/>
      <c r="KZ268" s="59"/>
      <c r="LA268" s="59"/>
      <c r="LB268" s="59"/>
      <c r="LC268" s="59"/>
      <c r="LD268" s="59"/>
      <c r="LE268" s="59"/>
      <c r="LF268" s="59"/>
      <c r="LG268" s="59"/>
      <c r="LH268" s="59"/>
      <c r="LI268" s="59"/>
      <c r="LJ268" s="59"/>
      <c r="LK268" s="59"/>
      <c r="LL268" s="59"/>
      <c r="LM268" s="59"/>
      <c r="LN268" s="59"/>
      <c r="LO268" s="59"/>
      <c r="LP268" s="59"/>
      <c r="LQ268" s="59"/>
      <c r="LR268" s="59"/>
      <c r="LS268" s="59"/>
      <c r="LT268" s="59"/>
      <c r="LU268" s="59"/>
      <c r="LV268" s="59"/>
      <c r="LW268" s="59"/>
      <c r="LX268" s="59"/>
      <c r="LY268" s="59"/>
      <c r="LZ268" s="59"/>
      <c r="MA268" s="59"/>
      <c r="MB268" s="59"/>
      <c r="MC268" s="59"/>
      <c r="MD268" s="59"/>
      <c r="ME268" s="59"/>
      <c r="MF268" s="59"/>
      <c r="MG268" s="59"/>
      <c r="MH268" s="59"/>
      <c r="MI268" s="59"/>
      <c r="MJ268" s="59"/>
      <c r="MK268" s="59"/>
      <c r="ML268" s="59"/>
      <c r="MM268" s="59"/>
      <c r="MN268" s="59"/>
      <c r="MO268" s="59"/>
      <c r="MP268" s="59"/>
      <c r="MQ268" s="59"/>
      <c r="MR268" s="59"/>
      <c r="MS268" s="59"/>
      <c r="MT268" s="59"/>
      <c r="MU268" s="59"/>
      <c r="MV268" s="59"/>
      <c r="MW268" s="59"/>
      <c r="MX268" s="59"/>
      <c r="MY268" s="59"/>
      <c r="MZ268" s="59"/>
      <c r="NA268" s="59"/>
      <c r="NB268" s="59"/>
      <c r="NC268" s="59"/>
      <c r="ND268" s="59"/>
      <c r="NE268" s="59"/>
      <c r="NF268" s="59"/>
      <c r="NG268" s="59"/>
      <c r="NH268" s="59"/>
      <c r="NI268" s="59"/>
      <c r="NJ268" s="59"/>
      <c r="NK268" s="59"/>
      <c r="NL268" s="59"/>
      <c r="NM268" s="59"/>
      <c r="NN268" s="59"/>
      <c r="NO268" s="59"/>
      <c r="NP268" s="59"/>
      <c r="NQ268" s="59"/>
      <c r="NR268" s="59"/>
      <c r="NS268" s="59"/>
      <c r="NT268" s="59"/>
      <c r="NU268" s="59"/>
      <c r="NV268" s="59"/>
      <c r="NW268" s="59"/>
      <c r="NX268" s="59"/>
      <c r="NY268" s="59"/>
      <c r="NZ268" s="59"/>
      <c r="OA268" s="59"/>
      <c r="OB268" s="59"/>
      <c r="OC268" s="59"/>
      <c r="OD268" s="59"/>
      <c r="OE268" s="59"/>
      <c r="OF268" s="59"/>
      <c r="OG268" s="59"/>
      <c r="OH268" s="59"/>
      <c r="OI268" s="59"/>
      <c r="OJ268" s="59"/>
      <c r="OK268" s="59"/>
      <c r="OL268" s="59"/>
      <c r="OM268" s="59"/>
      <c r="ON268" s="59"/>
      <c r="OO268" s="59"/>
      <c r="OP268" s="59"/>
      <c r="OQ268" s="59"/>
      <c r="OR268" s="59"/>
      <c r="OS268" s="59"/>
      <c r="OT268" s="59"/>
      <c r="OU268" s="59"/>
      <c r="OV268" s="59"/>
      <c r="OW268" s="59"/>
      <c r="OX268" s="59"/>
      <c r="OY268" s="59"/>
      <c r="OZ268" s="59"/>
      <c r="PA268" s="59"/>
      <c r="PB268" s="59"/>
      <c r="PC268" s="59"/>
      <c r="PD268" s="59"/>
      <c r="PE268" s="59"/>
      <c r="PF268" s="59"/>
      <c r="PG268" s="59"/>
      <c r="PH268" s="59"/>
      <c r="PI268" s="59"/>
      <c r="PJ268" s="59"/>
      <c r="PK268" s="59"/>
      <c r="PL268" s="59"/>
      <c r="PM268" s="59"/>
      <c r="PN268" s="59"/>
      <c r="PO268" s="59"/>
      <c r="PP268" s="59"/>
      <c r="PQ268" s="59"/>
      <c r="PR268" s="59"/>
      <c r="PS268" s="59"/>
      <c r="PT268" s="59"/>
      <c r="PU268" s="59"/>
      <c r="PV268" s="59"/>
      <c r="PW268" s="59"/>
      <c r="PX268" s="59"/>
      <c r="PY268" s="59"/>
      <c r="PZ268" s="59"/>
      <c r="QA268" s="59"/>
      <c r="QB268" s="59"/>
      <c r="QC268" s="59"/>
      <c r="QD268" s="59"/>
      <c r="QE268" s="59"/>
      <c r="QF268" s="59"/>
      <c r="QG268" s="59"/>
      <c r="QH268" s="59"/>
      <c r="QI268" s="59"/>
      <c r="QJ268" s="59"/>
      <c r="QK268" s="59"/>
      <c r="QL268" s="59"/>
      <c r="QM268" s="59"/>
      <c r="QN268" s="59"/>
      <c r="QO268" s="59"/>
      <c r="QP268" s="59"/>
      <c r="QQ268" s="59"/>
      <c r="QR268" s="59"/>
      <c r="QS268" s="59"/>
      <c r="QT268" s="59"/>
      <c r="QU268" s="59"/>
      <c r="QV268" s="59"/>
      <c r="QW268" s="59"/>
      <c r="QX268" s="59"/>
      <c r="QY268" s="59"/>
      <c r="QZ268" s="59"/>
      <c r="RA268" s="59"/>
      <c r="RB268" s="107"/>
      <c r="RC268" s="107"/>
      <c r="RD268" s="59"/>
      <c r="RE268" s="59"/>
      <c r="RF268" s="59"/>
      <c r="RG268" s="59"/>
      <c r="RH268" s="59"/>
      <c r="RI268" s="59"/>
      <c r="RJ268" s="59"/>
      <c r="RK268" s="59"/>
      <c r="RL268" s="59"/>
      <c r="RM268" s="59"/>
      <c r="RN268" s="59"/>
      <c r="RO268" s="59"/>
      <c r="RP268" s="59"/>
      <c r="RQ268" s="59"/>
      <c r="RR268" s="59"/>
      <c r="RS268" s="59"/>
      <c r="RT268" s="59"/>
      <c r="RU268" s="59"/>
      <c r="RV268" s="59"/>
      <c r="RW268" s="59"/>
      <c r="RX268" s="59"/>
      <c r="RY268" s="59"/>
      <c r="RZ268" s="59"/>
      <c r="SA268" s="59"/>
      <c r="SB268" s="59"/>
      <c r="SC268" s="59"/>
      <c r="SD268" s="59"/>
      <c r="SE268" s="59"/>
      <c r="SF268" s="59"/>
      <c r="SG268" s="59"/>
      <c r="SH268" s="59"/>
      <c r="SI268" s="59"/>
      <c r="SJ268" s="59"/>
      <c r="SK268" s="59"/>
      <c r="SL268" s="59"/>
      <c r="SM268" s="59"/>
      <c r="SN268" s="59"/>
      <c r="SO268" s="59"/>
      <c r="SP268" s="59"/>
      <c r="SQ268" s="59"/>
      <c r="SR268" s="59"/>
      <c r="SS268" s="59"/>
      <c r="ST268" s="59"/>
      <c r="SU268" s="59"/>
      <c r="SV268" s="59"/>
      <c r="SW268" s="59"/>
      <c r="SX268" s="59"/>
      <c r="SY268" s="59"/>
      <c r="SZ268" s="59"/>
      <c r="TA268" s="59"/>
      <c r="TB268" s="59"/>
      <c r="TC268" s="59"/>
      <c r="TD268" s="59"/>
      <c r="TE268" s="59"/>
      <c r="TF268" s="59"/>
      <c r="TG268" s="59"/>
      <c r="TH268" s="59"/>
      <c r="TI268" s="59"/>
      <c r="TJ268" s="59"/>
      <c r="TK268" s="59"/>
      <c r="TL268" s="59"/>
      <c r="TM268" s="59"/>
      <c r="TN268" s="59"/>
      <c r="TO268" s="59"/>
      <c r="TP268" s="59"/>
      <c r="TQ268" s="59"/>
      <c r="TR268" s="59"/>
      <c r="TS268" s="59"/>
      <c r="TT268" s="59"/>
      <c r="TU268" s="59"/>
      <c r="TV268" s="59"/>
      <c r="TW268" s="59"/>
      <c r="TX268" s="59"/>
      <c r="TY268" s="59"/>
      <c r="TZ268" s="59"/>
      <c r="UA268" s="59"/>
      <c r="UB268" s="59"/>
      <c r="UC268" s="59"/>
      <c r="UD268" s="59"/>
      <c r="UE268" s="59"/>
      <c r="UF268" s="59"/>
      <c r="UG268" s="59"/>
      <c r="UH268" s="59"/>
      <c r="UI268" s="59"/>
      <c r="UJ268" s="59"/>
      <c r="UK268" s="59"/>
      <c r="UL268" s="59"/>
      <c r="UM268" s="86"/>
      <c r="UN268" s="86"/>
      <c r="UO268" s="86"/>
      <c r="UP268" s="86"/>
      <c r="UQ268" s="86"/>
      <c r="UR268" s="86"/>
      <c r="US268" s="86"/>
      <c r="UT268" s="86"/>
      <c r="UU268" s="86"/>
      <c r="UV268" s="86"/>
      <c r="UW268" s="86"/>
      <c r="UX268" s="86"/>
      <c r="UY268" s="86"/>
      <c r="UZ268" s="86"/>
      <c r="VA268" s="86"/>
      <c r="VB268" s="86"/>
      <c r="VC268" s="86"/>
      <c r="VD268" s="86"/>
      <c r="VE268" s="86"/>
      <c r="VF268" s="86"/>
      <c r="VG268" s="86"/>
      <c r="VH268" s="86"/>
      <c r="VI268" s="86"/>
      <c r="VJ268" s="86"/>
      <c r="VK268" s="86"/>
      <c r="VL268" s="86"/>
      <c r="VM268" s="86"/>
      <c r="VN268" s="86"/>
      <c r="VO268" s="86"/>
      <c r="VP268" s="86"/>
      <c r="VQ268" s="86"/>
      <c r="VR268" s="86"/>
      <c r="VS268" s="86"/>
      <c r="VT268" s="86"/>
      <c r="VU268" s="86"/>
      <c r="VV268" s="86"/>
      <c r="VW268" s="86"/>
      <c r="VX268" s="86"/>
      <c r="VY268" s="86"/>
      <c r="VZ268" s="86"/>
      <c r="WA268" s="86"/>
      <c r="WB268" s="86"/>
      <c r="WC268" s="86"/>
      <c r="WD268" s="86"/>
      <c r="WE268" s="86"/>
      <c r="WF268" s="86"/>
      <c r="WG268" s="8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c r="AHR268" s="6"/>
      <c r="AHS268" s="6"/>
      <c r="AHT268" s="6"/>
      <c r="AHU268" s="6"/>
      <c r="AHV268" s="6"/>
      <c r="AHW268" s="6"/>
      <c r="AHX268" s="6"/>
      <c r="AHY268" s="6"/>
    </row>
    <row r="269" spans="2:909" x14ac:dyDescent="0.25">
      <c r="B269" s="110"/>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c r="CD269" s="59"/>
      <c r="CE269" s="59"/>
      <c r="CF269" s="59"/>
      <c r="CG269" s="59"/>
      <c r="CH269" s="59"/>
      <c r="CI269" s="59"/>
      <c r="CJ269" s="59"/>
      <c r="CK269" s="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c r="HY269" s="59"/>
      <c r="HZ269" s="59"/>
      <c r="IA269" s="59"/>
      <c r="IB269" s="59"/>
      <c r="IC269" s="59"/>
      <c r="ID269" s="59"/>
      <c r="IE269" s="59"/>
      <c r="IF269" s="59"/>
      <c r="IG269" s="59"/>
      <c r="IH269" s="59"/>
      <c r="II269" s="59"/>
      <c r="IJ269" s="59"/>
      <c r="IK269" s="59"/>
      <c r="IL269" s="59"/>
      <c r="IM269" s="59"/>
      <c r="IN269" s="59"/>
      <c r="IO269" s="59"/>
      <c r="IP269" s="59"/>
      <c r="IQ269" s="59"/>
      <c r="IR269" s="59"/>
      <c r="IS269" s="59"/>
      <c r="IT269" s="59"/>
      <c r="IU269" s="59"/>
      <c r="IV269" s="59"/>
      <c r="IW269" s="59"/>
      <c r="IX269" s="59"/>
      <c r="IY269" s="59"/>
      <c r="IZ269" s="59"/>
      <c r="JA269" s="59"/>
      <c r="JB269" s="59"/>
      <c r="JC269" s="59"/>
      <c r="JD269" s="59"/>
      <c r="JE269" s="59"/>
      <c r="JF269" s="59"/>
      <c r="JG269" s="59"/>
      <c r="JH269" s="59"/>
      <c r="JI269" s="59"/>
      <c r="JJ269" s="59"/>
      <c r="JK269" s="59"/>
      <c r="JL269" s="59"/>
      <c r="JM269" s="59"/>
      <c r="JN269" s="59"/>
      <c r="JO269" s="59"/>
      <c r="JP269" s="59"/>
      <c r="JQ269" s="59"/>
      <c r="JR269" s="59"/>
      <c r="JS269" s="59"/>
      <c r="JT269" s="59"/>
      <c r="JU269" s="59"/>
      <c r="JV269" s="59"/>
      <c r="JW269" s="59"/>
      <c r="JX269" s="59"/>
      <c r="JY269" s="59"/>
      <c r="JZ269" s="59"/>
      <c r="KA269" s="59"/>
      <c r="KB269" s="59"/>
      <c r="KC269" s="59"/>
      <c r="KD269" s="59"/>
      <c r="KE269" s="59"/>
      <c r="KF269" s="59"/>
      <c r="KG269" s="59"/>
      <c r="KH269" s="59"/>
      <c r="KI269" s="59"/>
      <c r="KJ269" s="59"/>
      <c r="KK269" s="59"/>
      <c r="KL269" s="59"/>
      <c r="KM269" s="59"/>
      <c r="KN269" s="59"/>
      <c r="KO269" s="59"/>
      <c r="KP269" s="59"/>
      <c r="KQ269" s="59"/>
      <c r="KR269" s="59"/>
      <c r="KS269" s="59"/>
      <c r="KT269" s="59"/>
      <c r="KU269" s="59"/>
      <c r="KV269" s="59"/>
      <c r="KW269" s="59"/>
      <c r="KX269" s="59"/>
      <c r="KY269" s="59"/>
      <c r="KZ269" s="59"/>
      <c r="LA269" s="59"/>
      <c r="LB269" s="59"/>
      <c r="LC269" s="59"/>
      <c r="LD269" s="59"/>
      <c r="LE269" s="59"/>
      <c r="LF269" s="59"/>
      <c r="LG269" s="59"/>
      <c r="LH269" s="59"/>
      <c r="LI269" s="59"/>
      <c r="LJ269" s="59"/>
      <c r="LK269" s="59"/>
      <c r="LL269" s="59"/>
      <c r="LM269" s="59"/>
      <c r="LN269" s="59"/>
      <c r="LO269" s="59"/>
      <c r="LP269" s="59"/>
      <c r="LQ269" s="59"/>
      <c r="LR269" s="59"/>
      <c r="LS269" s="59"/>
      <c r="LT269" s="59"/>
      <c r="LU269" s="59"/>
      <c r="LV269" s="59"/>
      <c r="LW269" s="59"/>
      <c r="LX269" s="59"/>
      <c r="LY269" s="59"/>
      <c r="LZ269" s="59"/>
      <c r="MA269" s="59"/>
      <c r="MB269" s="59"/>
      <c r="MC269" s="59"/>
      <c r="MD269" s="59"/>
      <c r="ME269" s="59"/>
      <c r="MF269" s="59"/>
      <c r="MG269" s="59"/>
      <c r="MH269" s="59"/>
      <c r="MI269" s="59"/>
      <c r="MJ269" s="59"/>
      <c r="MK269" s="59"/>
      <c r="ML269" s="59"/>
      <c r="MM269" s="59"/>
      <c r="MN269" s="59"/>
      <c r="MO269" s="59"/>
      <c r="MP269" s="59"/>
      <c r="MQ269" s="59"/>
      <c r="MR269" s="59"/>
      <c r="MS269" s="59"/>
      <c r="MT269" s="59"/>
      <c r="MU269" s="59"/>
      <c r="MV269" s="59"/>
      <c r="MW269" s="59"/>
      <c r="MX269" s="59"/>
      <c r="MY269" s="59"/>
      <c r="MZ269" s="59"/>
      <c r="NA269" s="59"/>
      <c r="NB269" s="59"/>
      <c r="NC269" s="59"/>
      <c r="ND269" s="59"/>
      <c r="NE269" s="59"/>
      <c r="NF269" s="59"/>
      <c r="NG269" s="59"/>
      <c r="NH269" s="59"/>
      <c r="NI269" s="59"/>
      <c r="NJ269" s="59"/>
      <c r="NK269" s="59"/>
      <c r="NL269" s="59"/>
      <c r="NM269" s="59"/>
      <c r="NN269" s="59"/>
      <c r="NO269" s="59"/>
      <c r="NP269" s="59"/>
      <c r="NQ269" s="59"/>
      <c r="NR269" s="59"/>
      <c r="NS269" s="59"/>
      <c r="NT269" s="59"/>
      <c r="NU269" s="59"/>
      <c r="NV269" s="59"/>
      <c r="NW269" s="59"/>
      <c r="NX269" s="59"/>
      <c r="NY269" s="59"/>
      <c r="NZ269" s="59"/>
      <c r="OA269" s="59"/>
      <c r="OB269" s="59"/>
      <c r="OC269" s="59"/>
      <c r="OD269" s="59"/>
      <c r="OE269" s="59"/>
      <c r="OF269" s="59"/>
      <c r="OG269" s="59"/>
      <c r="OH269" s="59"/>
      <c r="OI269" s="59"/>
      <c r="OJ269" s="59"/>
      <c r="OK269" s="59"/>
      <c r="OL269" s="59"/>
      <c r="OM269" s="59"/>
      <c r="ON269" s="59"/>
      <c r="OO269" s="59"/>
      <c r="OP269" s="59"/>
      <c r="OQ269" s="59"/>
      <c r="OR269" s="59"/>
      <c r="OS269" s="59"/>
      <c r="OT269" s="59"/>
      <c r="OU269" s="59"/>
      <c r="OV269" s="59"/>
      <c r="OW269" s="59"/>
      <c r="OX269" s="59"/>
      <c r="OY269" s="59"/>
      <c r="OZ269" s="59"/>
      <c r="PA269" s="59"/>
      <c r="PB269" s="59"/>
      <c r="PC269" s="59"/>
      <c r="PD269" s="59"/>
      <c r="PE269" s="59"/>
      <c r="PF269" s="59"/>
      <c r="PG269" s="59"/>
      <c r="PH269" s="59"/>
      <c r="PI269" s="59"/>
      <c r="PJ269" s="59"/>
      <c r="PK269" s="59"/>
      <c r="PL269" s="59"/>
      <c r="PM269" s="59"/>
      <c r="PN269" s="59"/>
      <c r="PO269" s="59"/>
      <c r="PP269" s="59"/>
      <c r="PQ269" s="59"/>
      <c r="PR269" s="59"/>
      <c r="PS269" s="59"/>
      <c r="PT269" s="59"/>
      <c r="PU269" s="59"/>
      <c r="PV269" s="59"/>
      <c r="PW269" s="59"/>
      <c r="PX269" s="59"/>
      <c r="PY269" s="59"/>
      <c r="PZ269" s="59"/>
      <c r="QA269" s="59"/>
      <c r="QB269" s="59"/>
      <c r="QC269" s="59"/>
      <c r="QD269" s="59"/>
      <c r="QE269" s="59"/>
      <c r="QF269" s="59"/>
      <c r="QG269" s="59"/>
      <c r="QH269" s="59"/>
      <c r="QI269" s="59"/>
      <c r="QJ269" s="59"/>
      <c r="QK269" s="59"/>
      <c r="QL269" s="59"/>
      <c r="QM269" s="59"/>
      <c r="QN269" s="59"/>
      <c r="QO269" s="59"/>
      <c r="QP269" s="59"/>
      <c r="QQ269" s="59"/>
      <c r="QR269" s="59"/>
      <c r="QS269" s="59"/>
      <c r="QT269" s="59"/>
      <c r="QU269" s="59"/>
      <c r="QV269" s="59"/>
      <c r="QW269" s="59"/>
      <c r="QX269" s="59"/>
      <c r="QY269" s="59"/>
      <c r="QZ269" s="59"/>
      <c r="RA269" s="59"/>
      <c r="RB269" s="107"/>
      <c r="RC269" s="107"/>
      <c r="RD269" s="59"/>
      <c r="RE269" s="59"/>
      <c r="RF269" s="59"/>
      <c r="RG269" s="59"/>
      <c r="RH269" s="59"/>
      <c r="RI269" s="59"/>
      <c r="RJ269" s="59"/>
      <c r="RK269" s="59"/>
      <c r="RL269" s="59"/>
      <c r="RM269" s="59"/>
      <c r="RN269" s="59"/>
      <c r="RO269" s="59"/>
      <c r="RP269" s="59"/>
      <c r="RQ269" s="59"/>
      <c r="RR269" s="59"/>
      <c r="RS269" s="59"/>
      <c r="RT269" s="59"/>
      <c r="RU269" s="59"/>
      <c r="RV269" s="59"/>
      <c r="RW269" s="59"/>
      <c r="RX269" s="59"/>
      <c r="RY269" s="59"/>
      <c r="RZ269" s="59"/>
      <c r="SA269" s="59"/>
      <c r="SB269" s="59"/>
      <c r="SC269" s="59"/>
      <c r="SD269" s="59"/>
      <c r="SE269" s="59"/>
      <c r="SF269" s="59"/>
      <c r="SG269" s="59"/>
      <c r="SH269" s="59"/>
      <c r="SI269" s="59"/>
      <c r="SJ269" s="59"/>
      <c r="SK269" s="59"/>
      <c r="SL269" s="59"/>
      <c r="SM269" s="59"/>
      <c r="SN269" s="59"/>
      <c r="SO269" s="59"/>
      <c r="SP269" s="59"/>
      <c r="SQ269" s="59"/>
      <c r="SR269" s="59"/>
      <c r="SS269" s="59"/>
      <c r="ST269" s="59"/>
      <c r="SU269" s="59"/>
      <c r="SV269" s="59"/>
      <c r="SW269" s="59"/>
      <c r="SX269" s="59"/>
      <c r="SY269" s="59"/>
      <c r="SZ269" s="59"/>
      <c r="TA269" s="59"/>
      <c r="TB269" s="59"/>
      <c r="TC269" s="59"/>
      <c r="TD269" s="59"/>
      <c r="TE269" s="59"/>
      <c r="TF269" s="59"/>
      <c r="TG269" s="59"/>
      <c r="TH269" s="59"/>
      <c r="TI269" s="59"/>
      <c r="TJ269" s="59"/>
      <c r="TK269" s="59"/>
      <c r="TL269" s="59"/>
      <c r="TM269" s="59"/>
      <c r="TN269" s="59"/>
      <c r="TO269" s="59"/>
      <c r="TP269" s="59"/>
      <c r="TQ269" s="59"/>
      <c r="TR269" s="59"/>
      <c r="TS269" s="59"/>
      <c r="TT269" s="59"/>
      <c r="TU269" s="59"/>
      <c r="TV269" s="59"/>
      <c r="TW269" s="59"/>
      <c r="TX269" s="59"/>
      <c r="TY269" s="59"/>
      <c r="TZ269" s="59"/>
      <c r="UA269" s="59"/>
      <c r="UB269" s="59"/>
      <c r="UC269" s="59"/>
      <c r="UD269" s="59"/>
      <c r="UE269" s="59"/>
      <c r="UF269" s="59"/>
      <c r="UG269" s="59"/>
      <c r="UH269" s="59"/>
      <c r="UI269" s="59"/>
      <c r="UJ269" s="59"/>
      <c r="UK269" s="59"/>
      <c r="UL269" s="59"/>
      <c r="UM269" s="86"/>
      <c r="UN269" s="86"/>
      <c r="UO269" s="86"/>
      <c r="UP269" s="86"/>
      <c r="UQ269" s="86"/>
      <c r="UR269" s="86"/>
      <c r="US269" s="86"/>
      <c r="UT269" s="86"/>
      <c r="UU269" s="86"/>
      <c r="UV269" s="86"/>
      <c r="UW269" s="86"/>
      <c r="UX269" s="86"/>
      <c r="UY269" s="86"/>
      <c r="UZ269" s="86"/>
      <c r="VA269" s="86"/>
      <c r="VB269" s="86"/>
      <c r="VC269" s="86"/>
      <c r="VD269" s="86"/>
      <c r="VE269" s="86"/>
      <c r="VF269" s="86"/>
      <c r="VG269" s="86"/>
      <c r="VH269" s="86"/>
      <c r="VI269" s="86"/>
      <c r="VJ269" s="86"/>
      <c r="VK269" s="86"/>
      <c r="VL269" s="86"/>
      <c r="VM269" s="86"/>
      <c r="VN269" s="86"/>
      <c r="VO269" s="86"/>
      <c r="VP269" s="86"/>
      <c r="VQ269" s="86"/>
      <c r="VR269" s="86"/>
      <c r="VS269" s="86"/>
      <c r="VT269" s="86"/>
      <c r="VU269" s="86"/>
      <c r="VV269" s="86"/>
      <c r="VW269" s="86"/>
      <c r="VX269" s="86"/>
      <c r="VY269" s="86"/>
      <c r="VZ269" s="86"/>
      <c r="WA269" s="86"/>
      <c r="WB269" s="86"/>
      <c r="WC269" s="86"/>
      <c r="WD269" s="86"/>
      <c r="WE269" s="86"/>
      <c r="WF269" s="86"/>
      <c r="WG269" s="8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c r="AHR269" s="6"/>
      <c r="AHS269" s="6"/>
      <c r="AHT269" s="6"/>
      <c r="AHU269" s="6"/>
      <c r="AHV269" s="6"/>
      <c r="AHW269" s="6"/>
      <c r="AHX269" s="6"/>
      <c r="AHY269" s="6"/>
    </row>
    <row r="270" spans="2:909" x14ac:dyDescent="0.25">
      <c r="B270" s="110"/>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c r="CD270" s="59"/>
      <c r="CE270" s="59"/>
      <c r="CF270" s="59"/>
      <c r="CG270" s="59"/>
      <c r="CH270" s="59"/>
      <c r="CI270" s="59"/>
      <c r="CJ270" s="59"/>
      <c r="CK270" s="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c r="HY270" s="59"/>
      <c r="HZ270" s="59"/>
      <c r="IA270" s="59"/>
      <c r="IB270" s="59"/>
      <c r="IC270" s="59"/>
      <c r="ID270" s="59"/>
      <c r="IE270" s="59"/>
      <c r="IF270" s="59"/>
      <c r="IG270" s="59"/>
      <c r="IH270" s="59"/>
      <c r="II270" s="59"/>
      <c r="IJ270" s="59"/>
      <c r="IK270" s="59"/>
      <c r="IL270" s="59"/>
      <c r="IM270" s="59"/>
      <c r="IN270" s="59"/>
      <c r="IO270" s="59"/>
      <c r="IP270" s="59"/>
      <c r="IQ270" s="59"/>
      <c r="IR270" s="59"/>
      <c r="IS270" s="59"/>
      <c r="IT270" s="59"/>
      <c r="IU270" s="59"/>
      <c r="IV270" s="59"/>
      <c r="IW270" s="59"/>
      <c r="IX270" s="59"/>
      <c r="IY270" s="59"/>
      <c r="IZ270" s="59"/>
      <c r="JA270" s="59"/>
      <c r="JB270" s="59"/>
      <c r="JC270" s="59"/>
      <c r="JD270" s="59"/>
      <c r="JE270" s="59"/>
      <c r="JF270" s="59"/>
      <c r="JG270" s="59"/>
      <c r="JH270" s="59"/>
      <c r="JI270" s="59"/>
      <c r="JJ270" s="59"/>
      <c r="JK270" s="59"/>
      <c r="JL270" s="59"/>
      <c r="JM270" s="59"/>
      <c r="JN270" s="59"/>
      <c r="JO270" s="59"/>
      <c r="JP270" s="59"/>
      <c r="JQ270" s="59"/>
      <c r="JR270" s="59"/>
      <c r="JS270" s="59"/>
      <c r="JT270" s="59"/>
      <c r="JU270" s="59"/>
      <c r="JV270" s="59"/>
      <c r="JW270" s="59"/>
      <c r="JX270" s="59"/>
      <c r="JY270" s="59"/>
      <c r="JZ270" s="59"/>
      <c r="KA270" s="59"/>
      <c r="KB270" s="59"/>
      <c r="KC270" s="59"/>
      <c r="KD270" s="59"/>
      <c r="KE270" s="59"/>
      <c r="KF270" s="59"/>
      <c r="KG270" s="59"/>
      <c r="KH270" s="59"/>
      <c r="KI270" s="59"/>
      <c r="KJ270" s="59"/>
      <c r="KK270" s="59"/>
      <c r="KL270" s="59"/>
      <c r="KM270" s="59"/>
      <c r="KN270" s="59"/>
      <c r="KO270" s="59"/>
      <c r="KP270" s="59"/>
      <c r="KQ270" s="59"/>
      <c r="KR270" s="59"/>
      <c r="KS270" s="59"/>
      <c r="KT270" s="59"/>
      <c r="KU270" s="59"/>
      <c r="KV270" s="59"/>
      <c r="KW270" s="59"/>
      <c r="KX270" s="59"/>
      <c r="KY270" s="59"/>
      <c r="KZ270" s="59"/>
      <c r="LA270" s="59"/>
      <c r="LB270" s="59"/>
      <c r="LC270" s="59"/>
      <c r="LD270" s="59"/>
      <c r="LE270" s="59"/>
      <c r="LF270" s="59"/>
      <c r="LG270" s="59"/>
      <c r="LH270" s="59"/>
      <c r="LI270" s="59"/>
      <c r="LJ270" s="59"/>
      <c r="LK270" s="59"/>
      <c r="LL270" s="59"/>
      <c r="LM270" s="59"/>
      <c r="LN270" s="59"/>
      <c r="LO270" s="59"/>
      <c r="LP270" s="59"/>
      <c r="LQ270" s="59"/>
      <c r="LR270" s="59"/>
      <c r="LS270" s="59"/>
      <c r="LT270" s="59"/>
      <c r="LU270" s="59"/>
      <c r="LV270" s="59"/>
      <c r="LW270" s="59"/>
      <c r="LX270" s="59"/>
      <c r="LY270" s="59"/>
      <c r="LZ270" s="59"/>
      <c r="MA270" s="59"/>
      <c r="MB270" s="59"/>
      <c r="MC270" s="59"/>
      <c r="MD270" s="59"/>
      <c r="ME270" s="59"/>
      <c r="MF270" s="59"/>
      <c r="MG270" s="59"/>
      <c r="MH270" s="59"/>
      <c r="MI270" s="59"/>
      <c r="MJ270" s="59"/>
      <c r="MK270" s="59"/>
      <c r="ML270" s="59"/>
      <c r="MM270" s="59"/>
      <c r="MN270" s="59"/>
      <c r="MO270" s="59"/>
      <c r="MP270" s="59"/>
      <c r="MQ270" s="59"/>
      <c r="MR270" s="59"/>
      <c r="MS270" s="59"/>
      <c r="MT270" s="59"/>
      <c r="MU270" s="59"/>
      <c r="MV270" s="59"/>
      <c r="MW270" s="59"/>
      <c r="MX270" s="59"/>
      <c r="MY270" s="59"/>
      <c r="MZ270" s="59"/>
      <c r="NA270" s="59"/>
      <c r="NB270" s="59"/>
      <c r="NC270" s="59"/>
      <c r="ND270" s="59"/>
      <c r="NE270" s="59"/>
      <c r="NF270" s="59"/>
      <c r="NG270" s="59"/>
      <c r="NH270" s="59"/>
      <c r="NI270" s="59"/>
      <c r="NJ270" s="59"/>
      <c r="NK270" s="59"/>
      <c r="NL270" s="59"/>
      <c r="NM270" s="59"/>
      <c r="NN270" s="59"/>
      <c r="NO270" s="59"/>
      <c r="NP270" s="59"/>
      <c r="NQ270" s="59"/>
      <c r="NR270" s="59"/>
      <c r="NS270" s="59"/>
      <c r="NT270" s="59"/>
      <c r="NU270" s="59"/>
      <c r="NV270" s="59"/>
      <c r="NW270" s="59"/>
      <c r="NX270" s="59"/>
      <c r="NY270" s="59"/>
      <c r="NZ270" s="59"/>
      <c r="OA270" s="59"/>
      <c r="OB270" s="59"/>
      <c r="OC270" s="59"/>
      <c r="OD270" s="59"/>
      <c r="OE270" s="59"/>
      <c r="OF270" s="59"/>
      <c r="OG270" s="59"/>
      <c r="OH270" s="59"/>
      <c r="OI270" s="59"/>
      <c r="OJ270" s="59"/>
      <c r="OK270" s="59"/>
      <c r="OL270" s="59"/>
      <c r="OM270" s="59"/>
      <c r="ON270" s="59"/>
      <c r="OO270" s="59"/>
      <c r="OP270" s="59"/>
      <c r="OQ270" s="59"/>
      <c r="OR270" s="59"/>
      <c r="OS270" s="59"/>
      <c r="OT270" s="59"/>
      <c r="OU270" s="59"/>
      <c r="OV270" s="59"/>
      <c r="OW270" s="59"/>
      <c r="OX270" s="59"/>
      <c r="OY270" s="59"/>
      <c r="OZ270" s="59"/>
      <c r="PA270" s="59"/>
      <c r="PB270" s="59"/>
      <c r="PC270" s="59"/>
      <c r="PD270" s="59"/>
      <c r="PE270" s="59"/>
      <c r="PF270" s="59"/>
      <c r="PG270" s="59"/>
      <c r="PH270" s="59"/>
      <c r="PI270" s="59"/>
      <c r="PJ270" s="59"/>
      <c r="PK270" s="59"/>
      <c r="PL270" s="59"/>
      <c r="PM270" s="59"/>
      <c r="PN270" s="59"/>
      <c r="PO270" s="59"/>
      <c r="PP270" s="59"/>
      <c r="PQ270" s="59"/>
      <c r="PR270" s="59"/>
      <c r="PS270" s="59"/>
      <c r="PT270" s="59"/>
      <c r="PU270" s="59"/>
      <c r="PV270" s="59"/>
      <c r="PW270" s="59"/>
      <c r="PX270" s="59"/>
      <c r="PY270" s="59"/>
      <c r="PZ270" s="59"/>
      <c r="QA270" s="59"/>
      <c r="QB270" s="59"/>
      <c r="QC270" s="59"/>
      <c r="QD270" s="59"/>
      <c r="QE270" s="59"/>
      <c r="QF270" s="59"/>
      <c r="QG270" s="59"/>
      <c r="QH270" s="59"/>
      <c r="QI270" s="59"/>
      <c r="QJ270" s="59"/>
      <c r="QK270" s="59"/>
      <c r="QL270" s="59"/>
      <c r="QM270" s="59"/>
      <c r="QN270" s="59"/>
      <c r="QO270" s="59"/>
      <c r="QP270" s="59"/>
      <c r="QQ270" s="59"/>
      <c r="QR270" s="59"/>
      <c r="QS270" s="59"/>
      <c r="QT270" s="59"/>
      <c r="QU270" s="59"/>
      <c r="QV270" s="59"/>
      <c r="QW270" s="59"/>
      <c r="QX270" s="59"/>
      <c r="QY270" s="59"/>
      <c r="QZ270" s="59"/>
      <c r="RA270" s="59"/>
      <c r="RB270" s="107"/>
      <c r="RC270" s="107"/>
      <c r="RD270" s="59"/>
      <c r="RE270" s="59"/>
      <c r="RF270" s="59"/>
      <c r="RG270" s="59"/>
      <c r="RH270" s="59"/>
      <c r="RI270" s="59"/>
      <c r="RJ270" s="59"/>
      <c r="RK270" s="59"/>
      <c r="RL270" s="59"/>
      <c r="RM270" s="59"/>
      <c r="RN270" s="59"/>
      <c r="RO270" s="59"/>
      <c r="RP270" s="59"/>
      <c r="RQ270" s="59"/>
      <c r="RR270" s="59"/>
      <c r="RS270" s="59"/>
      <c r="RT270" s="59"/>
      <c r="RU270" s="59"/>
      <c r="RV270" s="59"/>
      <c r="RW270" s="59"/>
      <c r="RX270" s="59"/>
      <c r="RY270" s="59"/>
      <c r="RZ270" s="59"/>
      <c r="SA270" s="59"/>
      <c r="SB270" s="59"/>
      <c r="SC270" s="59"/>
      <c r="SD270" s="59"/>
      <c r="SE270" s="59"/>
      <c r="SF270" s="59"/>
      <c r="SG270" s="59"/>
      <c r="SH270" s="59"/>
      <c r="SI270" s="59"/>
      <c r="SJ270" s="59"/>
      <c r="SK270" s="59"/>
      <c r="SL270" s="59"/>
      <c r="SM270" s="59"/>
      <c r="SN270" s="59"/>
      <c r="SO270" s="59"/>
      <c r="SP270" s="59"/>
      <c r="SQ270" s="59"/>
      <c r="SR270" s="59"/>
      <c r="SS270" s="59"/>
      <c r="ST270" s="59"/>
      <c r="SU270" s="59"/>
      <c r="SV270" s="59"/>
      <c r="SW270" s="59"/>
      <c r="SX270" s="59"/>
      <c r="SY270" s="59"/>
      <c r="SZ270" s="59"/>
      <c r="TA270" s="59"/>
      <c r="TB270" s="59"/>
      <c r="TC270" s="59"/>
      <c r="TD270" s="59"/>
      <c r="TE270" s="59"/>
      <c r="TF270" s="59"/>
      <c r="TG270" s="59"/>
      <c r="TH270" s="59"/>
      <c r="TI270" s="59"/>
      <c r="TJ270" s="59"/>
      <c r="TK270" s="59"/>
      <c r="TL270" s="59"/>
      <c r="TM270" s="59"/>
      <c r="TN270" s="59"/>
      <c r="TO270" s="59"/>
      <c r="TP270" s="59"/>
      <c r="TQ270" s="59"/>
      <c r="TR270" s="59"/>
      <c r="TS270" s="59"/>
      <c r="TT270" s="59"/>
      <c r="TU270" s="59"/>
      <c r="TV270" s="59"/>
      <c r="TW270" s="59"/>
      <c r="TX270" s="59"/>
      <c r="TY270" s="59"/>
      <c r="TZ270" s="59"/>
      <c r="UA270" s="59"/>
      <c r="UB270" s="59"/>
      <c r="UC270" s="59"/>
      <c r="UD270" s="59"/>
      <c r="UE270" s="59"/>
      <c r="UF270" s="59"/>
      <c r="UG270" s="59"/>
      <c r="UH270" s="59"/>
      <c r="UI270" s="59"/>
      <c r="UJ270" s="59"/>
      <c r="UK270" s="59"/>
      <c r="UL270" s="59"/>
      <c r="UM270" s="86"/>
      <c r="UN270" s="86"/>
      <c r="UO270" s="86"/>
      <c r="UP270" s="86"/>
      <c r="UQ270" s="86"/>
      <c r="UR270" s="86"/>
      <c r="US270" s="86"/>
      <c r="UT270" s="86"/>
      <c r="UU270" s="86"/>
      <c r="UV270" s="86"/>
      <c r="UW270" s="86"/>
      <c r="UX270" s="86"/>
      <c r="UY270" s="86"/>
      <c r="UZ270" s="86"/>
      <c r="VA270" s="86"/>
      <c r="VB270" s="86"/>
      <c r="VC270" s="86"/>
      <c r="VD270" s="86"/>
      <c r="VE270" s="86"/>
      <c r="VF270" s="86"/>
      <c r="VG270" s="86"/>
      <c r="VH270" s="86"/>
      <c r="VI270" s="86"/>
      <c r="VJ270" s="86"/>
      <c r="VK270" s="86"/>
      <c r="VL270" s="86"/>
      <c r="VM270" s="86"/>
      <c r="VN270" s="86"/>
      <c r="VO270" s="86"/>
      <c r="VP270" s="86"/>
      <c r="VQ270" s="86"/>
      <c r="VR270" s="86"/>
      <c r="VS270" s="86"/>
      <c r="VT270" s="86"/>
      <c r="VU270" s="86"/>
      <c r="VV270" s="86"/>
      <c r="VW270" s="86"/>
      <c r="VX270" s="86"/>
      <c r="VY270" s="86"/>
      <c r="VZ270" s="86"/>
      <c r="WA270" s="86"/>
      <c r="WB270" s="86"/>
      <c r="WC270" s="86"/>
      <c r="WD270" s="86"/>
      <c r="WE270" s="86"/>
      <c r="WF270" s="86"/>
      <c r="WG270" s="8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c r="AHR270" s="6"/>
      <c r="AHS270" s="6"/>
      <c r="AHT270" s="6"/>
      <c r="AHU270" s="6"/>
      <c r="AHV270" s="6"/>
      <c r="AHW270" s="6"/>
      <c r="AHX270" s="6"/>
      <c r="AHY270" s="6"/>
    </row>
    <row r="271" spans="2:909" x14ac:dyDescent="0.25">
      <c r="B271" s="110"/>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59"/>
      <c r="GD271" s="59"/>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59"/>
      <c r="HN271" s="59"/>
      <c r="HO271" s="59"/>
      <c r="HP271" s="59"/>
      <c r="HQ271" s="59"/>
      <c r="HR271" s="59"/>
      <c r="HS271" s="59"/>
      <c r="HT271" s="59"/>
      <c r="HU271" s="59"/>
      <c r="HV271" s="59"/>
      <c r="HW271" s="59"/>
      <c r="HX271" s="59"/>
      <c r="HY271" s="59"/>
      <c r="HZ271" s="59"/>
      <c r="IA271" s="59"/>
      <c r="IB271" s="59"/>
      <c r="IC271" s="59"/>
      <c r="ID271" s="59"/>
      <c r="IE271" s="59"/>
      <c r="IF271" s="59"/>
      <c r="IG271" s="59"/>
      <c r="IH271" s="59"/>
      <c r="II271" s="59"/>
      <c r="IJ271" s="59"/>
      <c r="IK271" s="59"/>
      <c r="IL271" s="59"/>
      <c r="IM271" s="59"/>
      <c r="IN271" s="59"/>
      <c r="IO271" s="59"/>
      <c r="IP271" s="59"/>
      <c r="IQ271" s="59"/>
      <c r="IR271" s="59"/>
      <c r="IS271" s="59"/>
      <c r="IT271" s="59"/>
      <c r="IU271" s="59"/>
      <c r="IV271" s="59"/>
      <c r="IW271" s="59"/>
      <c r="IX271" s="59"/>
      <c r="IY271" s="59"/>
      <c r="IZ271" s="59"/>
      <c r="JA271" s="59"/>
      <c r="JB271" s="59"/>
      <c r="JC271" s="59"/>
      <c r="JD271" s="59"/>
      <c r="JE271" s="59"/>
      <c r="JF271" s="59"/>
      <c r="JG271" s="59"/>
      <c r="JH271" s="59"/>
      <c r="JI271" s="59"/>
      <c r="JJ271" s="59"/>
      <c r="JK271" s="59"/>
      <c r="JL271" s="59"/>
      <c r="JM271" s="59"/>
      <c r="JN271" s="59"/>
      <c r="JO271" s="59"/>
      <c r="JP271" s="59"/>
      <c r="JQ271" s="59"/>
      <c r="JR271" s="59"/>
      <c r="JS271" s="59"/>
      <c r="JT271" s="59"/>
      <c r="JU271" s="59"/>
      <c r="JV271" s="59"/>
      <c r="JW271" s="59"/>
      <c r="JX271" s="59"/>
      <c r="JY271" s="59"/>
      <c r="JZ271" s="59"/>
      <c r="KA271" s="59"/>
      <c r="KB271" s="59"/>
      <c r="KC271" s="59"/>
      <c r="KD271" s="59"/>
      <c r="KE271" s="59"/>
      <c r="KF271" s="59"/>
      <c r="KG271" s="59"/>
      <c r="KH271" s="59"/>
      <c r="KI271" s="59"/>
      <c r="KJ271" s="59"/>
      <c r="KK271" s="59"/>
      <c r="KL271" s="59"/>
      <c r="KM271" s="59"/>
      <c r="KN271" s="59"/>
      <c r="KO271" s="59"/>
      <c r="KP271" s="59"/>
      <c r="KQ271" s="59"/>
      <c r="KR271" s="59"/>
      <c r="KS271" s="59"/>
      <c r="KT271" s="59"/>
      <c r="KU271" s="59"/>
      <c r="KV271" s="59"/>
      <c r="KW271" s="59"/>
      <c r="KX271" s="59"/>
      <c r="KY271" s="59"/>
      <c r="KZ271" s="59"/>
      <c r="LA271" s="59"/>
      <c r="LB271" s="59"/>
      <c r="LC271" s="59"/>
      <c r="LD271" s="59"/>
      <c r="LE271" s="59"/>
      <c r="LF271" s="59"/>
      <c r="LG271" s="59"/>
      <c r="LH271" s="59"/>
      <c r="LI271" s="59"/>
      <c r="LJ271" s="59"/>
      <c r="LK271" s="59"/>
      <c r="LL271" s="59"/>
      <c r="LM271" s="59"/>
      <c r="LN271" s="59"/>
      <c r="LO271" s="59"/>
      <c r="LP271" s="59"/>
      <c r="LQ271" s="59"/>
      <c r="LR271" s="59"/>
      <c r="LS271" s="59"/>
      <c r="LT271" s="59"/>
      <c r="LU271" s="59"/>
      <c r="LV271" s="59"/>
      <c r="LW271" s="59"/>
      <c r="LX271" s="59"/>
      <c r="LY271" s="59"/>
      <c r="LZ271" s="59"/>
      <c r="MA271" s="59"/>
      <c r="MB271" s="59"/>
      <c r="MC271" s="59"/>
      <c r="MD271" s="59"/>
      <c r="ME271" s="59"/>
      <c r="MF271" s="59"/>
      <c r="MG271" s="59"/>
      <c r="MH271" s="59"/>
      <c r="MI271" s="59"/>
      <c r="MJ271" s="59"/>
      <c r="MK271" s="59"/>
      <c r="ML271" s="59"/>
      <c r="MM271" s="59"/>
      <c r="MN271" s="59"/>
      <c r="MO271" s="59"/>
      <c r="MP271" s="59"/>
      <c r="MQ271" s="59"/>
      <c r="MR271" s="59"/>
      <c r="MS271" s="59"/>
      <c r="MT271" s="59"/>
      <c r="MU271" s="59"/>
      <c r="MV271" s="59"/>
      <c r="MW271" s="59"/>
      <c r="MX271" s="59"/>
      <c r="MY271" s="59"/>
      <c r="MZ271" s="59"/>
      <c r="NA271" s="59"/>
      <c r="NB271" s="59"/>
      <c r="NC271" s="59"/>
      <c r="ND271" s="59"/>
      <c r="NE271" s="59"/>
      <c r="NF271" s="59"/>
      <c r="NG271" s="59"/>
      <c r="NH271" s="59"/>
      <c r="NI271" s="59"/>
      <c r="NJ271" s="59"/>
      <c r="NK271" s="59"/>
      <c r="NL271" s="59"/>
      <c r="NM271" s="59"/>
      <c r="NN271" s="59"/>
      <c r="NO271" s="59"/>
      <c r="NP271" s="59"/>
      <c r="NQ271" s="59"/>
      <c r="NR271" s="59"/>
      <c r="NS271" s="59"/>
      <c r="NT271" s="59"/>
      <c r="NU271" s="59"/>
      <c r="NV271" s="59"/>
      <c r="NW271" s="59"/>
      <c r="NX271" s="59"/>
      <c r="NY271" s="59"/>
      <c r="NZ271" s="59"/>
      <c r="OA271" s="59"/>
      <c r="OB271" s="59"/>
      <c r="OC271" s="59"/>
      <c r="OD271" s="59"/>
      <c r="OE271" s="59"/>
      <c r="OF271" s="59"/>
      <c r="OG271" s="59"/>
      <c r="OH271" s="59"/>
      <c r="OI271" s="59"/>
      <c r="OJ271" s="59"/>
      <c r="OK271" s="59"/>
      <c r="OL271" s="59"/>
      <c r="OM271" s="59"/>
      <c r="ON271" s="59"/>
      <c r="OO271" s="59"/>
      <c r="OP271" s="59"/>
      <c r="OQ271" s="59"/>
      <c r="OR271" s="59"/>
      <c r="OS271" s="59"/>
      <c r="OT271" s="59"/>
      <c r="OU271" s="59"/>
      <c r="OV271" s="59"/>
      <c r="OW271" s="59"/>
      <c r="OX271" s="59"/>
      <c r="OY271" s="59"/>
      <c r="OZ271" s="59"/>
      <c r="PA271" s="59"/>
      <c r="PB271" s="59"/>
      <c r="PC271" s="59"/>
      <c r="PD271" s="59"/>
      <c r="PE271" s="59"/>
      <c r="PF271" s="59"/>
      <c r="PG271" s="59"/>
      <c r="PH271" s="59"/>
      <c r="PI271" s="59"/>
      <c r="PJ271" s="59"/>
      <c r="PK271" s="59"/>
      <c r="PL271" s="59"/>
      <c r="PM271" s="59"/>
      <c r="PN271" s="59"/>
      <c r="PO271" s="59"/>
      <c r="PP271" s="59"/>
      <c r="PQ271" s="59"/>
      <c r="PR271" s="59"/>
      <c r="PS271" s="59"/>
      <c r="PT271" s="59"/>
      <c r="PU271" s="59"/>
      <c r="PV271" s="59"/>
      <c r="PW271" s="59"/>
      <c r="PX271" s="59"/>
      <c r="PY271" s="59"/>
      <c r="PZ271" s="59"/>
      <c r="QA271" s="59"/>
      <c r="QB271" s="59"/>
      <c r="QC271" s="59"/>
      <c r="QD271" s="59"/>
      <c r="QE271" s="59"/>
      <c r="QF271" s="59"/>
      <c r="QG271" s="59"/>
      <c r="QH271" s="59"/>
      <c r="QI271" s="59"/>
      <c r="QJ271" s="59"/>
      <c r="QK271" s="59"/>
      <c r="QL271" s="59"/>
      <c r="QM271" s="59"/>
      <c r="QN271" s="59"/>
      <c r="QO271" s="59"/>
      <c r="QP271" s="59"/>
      <c r="QQ271" s="59"/>
      <c r="QR271" s="59"/>
      <c r="QS271" s="59"/>
      <c r="QT271" s="59"/>
      <c r="QU271" s="59"/>
      <c r="QV271" s="59"/>
      <c r="QW271" s="59"/>
      <c r="QX271" s="59"/>
      <c r="QY271" s="59"/>
      <c r="QZ271" s="59"/>
      <c r="RA271" s="59"/>
      <c r="RB271" s="107"/>
      <c r="RC271" s="107"/>
      <c r="RD271" s="59"/>
      <c r="RE271" s="59"/>
      <c r="RF271" s="59"/>
      <c r="RG271" s="59"/>
      <c r="RH271" s="59"/>
      <c r="RI271" s="59"/>
      <c r="RJ271" s="59"/>
      <c r="RK271" s="59"/>
      <c r="RL271" s="59"/>
      <c r="RM271" s="59"/>
      <c r="RN271" s="59"/>
      <c r="RO271" s="59"/>
      <c r="RP271" s="59"/>
      <c r="RQ271" s="59"/>
      <c r="RR271" s="59"/>
      <c r="RS271" s="59"/>
      <c r="RT271" s="59"/>
      <c r="RU271" s="59"/>
      <c r="RV271" s="59"/>
      <c r="RW271" s="59"/>
      <c r="RX271" s="59"/>
      <c r="RY271" s="59"/>
      <c r="RZ271" s="59"/>
      <c r="SA271" s="59"/>
      <c r="SB271" s="59"/>
      <c r="SC271" s="59"/>
      <c r="SD271" s="59"/>
      <c r="SE271" s="59"/>
      <c r="SF271" s="59"/>
      <c r="SG271" s="59"/>
      <c r="SH271" s="59"/>
      <c r="SI271" s="59"/>
      <c r="SJ271" s="59"/>
      <c r="SK271" s="59"/>
      <c r="SL271" s="59"/>
      <c r="SM271" s="59"/>
      <c r="SN271" s="59"/>
      <c r="SO271" s="59"/>
      <c r="SP271" s="59"/>
      <c r="SQ271" s="59"/>
      <c r="SR271" s="59"/>
      <c r="SS271" s="59"/>
      <c r="ST271" s="59"/>
      <c r="SU271" s="59"/>
      <c r="SV271" s="59"/>
      <c r="SW271" s="59"/>
      <c r="SX271" s="59"/>
      <c r="SY271" s="59"/>
      <c r="SZ271" s="59"/>
      <c r="TA271" s="59"/>
      <c r="TB271" s="59"/>
      <c r="TC271" s="59"/>
      <c r="TD271" s="59"/>
      <c r="TE271" s="59"/>
      <c r="TF271" s="59"/>
      <c r="TG271" s="59"/>
      <c r="TH271" s="59"/>
      <c r="TI271" s="59"/>
      <c r="TJ271" s="59"/>
      <c r="TK271" s="59"/>
      <c r="TL271" s="59"/>
      <c r="TM271" s="59"/>
      <c r="TN271" s="59"/>
      <c r="TO271" s="59"/>
      <c r="TP271" s="59"/>
      <c r="TQ271" s="59"/>
      <c r="TR271" s="59"/>
      <c r="TS271" s="59"/>
      <c r="TT271" s="59"/>
      <c r="TU271" s="59"/>
      <c r="TV271" s="59"/>
      <c r="TW271" s="59"/>
      <c r="TX271" s="59"/>
      <c r="TY271" s="59"/>
      <c r="TZ271" s="59"/>
      <c r="UA271" s="59"/>
      <c r="UB271" s="59"/>
      <c r="UC271" s="59"/>
      <c r="UD271" s="59"/>
      <c r="UE271" s="59"/>
      <c r="UF271" s="59"/>
      <c r="UG271" s="59"/>
      <c r="UH271" s="59"/>
      <c r="UI271" s="59"/>
      <c r="UJ271" s="59"/>
      <c r="UK271" s="59"/>
      <c r="UL271" s="59"/>
      <c r="UM271" s="86"/>
      <c r="UN271" s="86"/>
      <c r="UO271" s="86"/>
      <c r="UP271" s="86"/>
      <c r="UQ271" s="86"/>
      <c r="UR271" s="86"/>
      <c r="US271" s="86"/>
      <c r="UT271" s="86"/>
      <c r="UU271" s="86"/>
      <c r="UV271" s="86"/>
      <c r="UW271" s="86"/>
      <c r="UX271" s="86"/>
      <c r="UY271" s="86"/>
      <c r="UZ271" s="86"/>
      <c r="VA271" s="86"/>
      <c r="VB271" s="86"/>
      <c r="VC271" s="86"/>
      <c r="VD271" s="86"/>
      <c r="VE271" s="86"/>
      <c r="VF271" s="86"/>
      <c r="VG271" s="86"/>
      <c r="VH271" s="86"/>
      <c r="VI271" s="86"/>
      <c r="VJ271" s="86"/>
      <c r="VK271" s="86"/>
      <c r="VL271" s="86"/>
      <c r="VM271" s="86"/>
      <c r="VN271" s="86"/>
      <c r="VO271" s="86"/>
      <c r="VP271" s="86"/>
      <c r="VQ271" s="86"/>
      <c r="VR271" s="86"/>
      <c r="VS271" s="86"/>
      <c r="VT271" s="86"/>
      <c r="VU271" s="86"/>
      <c r="VV271" s="86"/>
      <c r="VW271" s="86"/>
      <c r="VX271" s="86"/>
      <c r="VY271" s="86"/>
      <c r="VZ271" s="86"/>
      <c r="WA271" s="86"/>
      <c r="WB271" s="86"/>
      <c r="WC271" s="86"/>
      <c r="WD271" s="86"/>
      <c r="WE271" s="86"/>
      <c r="WF271" s="86"/>
      <c r="WG271" s="8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row>
    <row r="272" spans="2:909" x14ac:dyDescent="0.25">
      <c r="B272" s="110"/>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c r="CD272" s="59"/>
      <c r="CE272" s="59"/>
      <c r="CF272" s="59"/>
      <c r="CG272" s="59"/>
      <c r="CH272" s="59"/>
      <c r="CI272" s="59"/>
      <c r="CJ272" s="59"/>
      <c r="CK272" s="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59"/>
      <c r="ET272" s="59"/>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59"/>
      <c r="HN272" s="59"/>
      <c r="HO272" s="59"/>
      <c r="HP272" s="59"/>
      <c r="HQ272" s="59"/>
      <c r="HR272" s="59"/>
      <c r="HS272" s="59"/>
      <c r="HT272" s="59"/>
      <c r="HU272" s="59"/>
      <c r="HV272" s="59"/>
      <c r="HW272" s="59"/>
      <c r="HX272" s="59"/>
      <c r="HY272" s="59"/>
      <c r="HZ272" s="59"/>
      <c r="IA272" s="59"/>
      <c r="IB272" s="59"/>
      <c r="IC272" s="59"/>
      <c r="ID272" s="59"/>
      <c r="IE272" s="59"/>
      <c r="IF272" s="59"/>
      <c r="IG272" s="59"/>
      <c r="IH272" s="59"/>
      <c r="II272" s="59"/>
      <c r="IJ272" s="59"/>
      <c r="IK272" s="59"/>
      <c r="IL272" s="59"/>
      <c r="IM272" s="59"/>
      <c r="IN272" s="59"/>
      <c r="IO272" s="59"/>
      <c r="IP272" s="59"/>
      <c r="IQ272" s="59"/>
      <c r="IR272" s="59"/>
      <c r="IS272" s="59"/>
      <c r="IT272" s="59"/>
      <c r="IU272" s="59"/>
      <c r="IV272" s="59"/>
      <c r="IW272" s="59"/>
      <c r="IX272" s="59"/>
      <c r="IY272" s="59"/>
      <c r="IZ272" s="59"/>
      <c r="JA272" s="59"/>
      <c r="JB272" s="59"/>
      <c r="JC272" s="59"/>
      <c r="JD272" s="59"/>
      <c r="JE272" s="59"/>
      <c r="JF272" s="59"/>
      <c r="JG272" s="59"/>
      <c r="JH272" s="59"/>
      <c r="JI272" s="59"/>
      <c r="JJ272" s="59"/>
      <c r="JK272" s="59"/>
      <c r="JL272" s="59"/>
      <c r="JM272" s="59"/>
      <c r="JN272" s="59"/>
      <c r="JO272" s="59"/>
      <c r="JP272" s="59"/>
      <c r="JQ272" s="59"/>
      <c r="JR272" s="59"/>
      <c r="JS272" s="59"/>
      <c r="JT272" s="59"/>
      <c r="JU272" s="59"/>
      <c r="JV272" s="59"/>
      <c r="JW272" s="59"/>
      <c r="JX272" s="59"/>
      <c r="JY272" s="59"/>
      <c r="JZ272" s="59"/>
      <c r="KA272" s="59"/>
      <c r="KB272" s="59"/>
      <c r="KC272" s="59"/>
      <c r="KD272" s="59"/>
      <c r="KE272" s="59"/>
      <c r="KF272" s="59"/>
      <c r="KG272" s="59"/>
      <c r="KH272" s="59"/>
      <c r="KI272" s="59"/>
      <c r="KJ272" s="59"/>
      <c r="KK272" s="59"/>
      <c r="KL272" s="59"/>
      <c r="KM272" s="59"/>
      <c r="KN272" s="59"/>
      <c r="KO272" s="59"/>
      <c r="KP272" s="59"/>
      <c r="KQ272" s="59"/>
      <c r="KR272" s="59"/>
      <c r="KS272" s="59"/>
      <c r="KT272" s="59"/>
      <c r="KU272" s="59"/>
      <c r="KV272" s="59"/>
      <c r="KW272" s="59"/>
      <c r="KX272" s="59"/>
      <c r="KY272" s="59"/>
      <c r="KZ272" s="59"/>
      <c r="LA272" s="59"/>
      <c r="LB272" s="59"/>
      <c r="LC272" s="59"/>
      <c r="LD272" s="59"/>
      <c r="LE272" s="59"/>
      <c r="LF272" s="59"/>
      <c r="LG272" s="59"/>
      <c r="LH272" s="59"/>
      <c r="LI272" s="59"/>
      <c r="LJ272" s="59"/>
      <c r="LK272" s="59"/>
      <c r="LL272" s="59"/>
      <c r="LM272" s="59"/>
      <c r="LN272" s="59"/>
      <c r="LO272" s="59"/>
      <c r="LP272" s="59"/>
      <c r="LQ272" s="59"/>
      <c r="LR272" s="59"/>
      <c r="LS272" s="59"/>
      <c r="LT272" s="59"/>
      <c r="LU272" s="59"/>
      <c r="LV272" s="59"/>
      <c r="LW272" s="59"/>
      <c r="LX272" s="59"/>
      <c r="LY272" s="59"/>
      <c r="LZ272" s="59"/>
      <c r="MA272" s="59"/>
      <c r="MB272" s="59"/>
      <c r="MC272" s="59"/>
      <c r="MD272" s="59"/>
      <c r="ME272" s="59"/>
      <c r="MF272" s="59"/>
      <c r="MG272" s="59"/>
      <c r="MH272" s="59"/>
      <c r="MI272" s="59"/>
      <c r="MJ272" s="59"/>
      <c r="MK272" s="59"/>
      <c r="ML272" s="59"/>
      <c r="MM272" s="59"/>
      <c r="MN272" s="59"/>
      <c r="MO272" s="59"/>
      <c r="MP272" s="59"/>
      <c r="MQ272" s="59"/>
      <c r="MR272" s="59"/>
      <c r="MS272" s="59"/>
      <c r="MT272" s="59"/>
      <c r="MU272" s="59"/>
      <c r="MV272" s="59"/>
      <c r="MW272" s="59"/>
      <c r="MX272" s="59"/>
      <c r="MY272" s="59"/>
      <c r="MZ272" s="59"/>
      <c r="NA272" s="59"/>
      <c r="NB272" s="59"/>
      <c r="NC272" s="59"/>
      <c r="ND272" s="59"/>
      <c r="NE272" s="59"/>
      <c r="NF272" s="59"/>
      <c r="NG272" s="59"/>
      <c r="NH272" s="59"/>
      <c r="NI272" s="59"/>
      <c r="NJ272" s="59"/>
      <c r="NK272" s="59"/>
      <c r="NL272" s="59"/>
      <c r="NM272" s="59"/>
      <c r="NN272" s="59"/>
      <c r="NO272" s="59"/>
      <c r="NP272" s="59"/>
      <c r="NQ272" s="59"/>
      <c r="NR272" s="59"/>
      <c r="NS272" s="59"/>
      <c r="NT272" s="59"/>
      <c r="NU272" s="59"/>
      <c r="NV272" s="59"/>
      <c r="NW272" s="59"/>
      <c r="NX272" s="59"/>
      <c r="NY272" s="59"/>
      <c r="NZ272" s="59"/>
      <c r="OA272" s="59"/>
      <c r="OB272" s="59"/>
      <c r="OC272" s="59"/>
      <c r="OD272" s="59"/>
      <c r="OE272" s="59"/>
      <c r="OF272" s="59"/>
      <c r="OG272" s="59"/>
      <c r="OH272" s="59"/>
      <c r="OI272" s="59"/>
      <c r="OJ272" s="59"/>
      <c r="OK272" s="59"/>
      <c r="OL272" s="59"/>
      <c r="OM272" s="59"/>
      <c r="ON272" s="59"/>
      <c r="OO272" s="59"/>
      <c r="OP272" s="59"/>
      <c r="OQ272" s="59"/>
      <c r="OR272" s="59"/>
      <c r="OS272" s="59"/>
      <c r="OT272" s="59"/>
      <c r="OU272" s="59"/>
      <c r="OV272" s="59"/>
      <c r="OW272" s="59"/>
      <c r="OX272" s="59"/>
      <c r="OY272" s="59"/>
      <c r="OZ272" s="59"/>
      <c r="PA272" s="59"/>
      <c r="PB272" s="59"/>
      <c r="PC272" s="59"/>
      <c r="PD272" s="59"/>
      <c r="PE272" s="59"/>
      <c r="PF272" s="59"/>
      <c r="PG272" s="59"/>
      <c r="PH272" s="59"/>
      <c r="PI272" s="59"/>
      <c r="PJ272" s="59"/>
      <c r="PK272" s="59"/>
      <c r="PL272" s="59"/>
      <c r="PM272" s="59"/>
      <c r="PN272" s="59"/>
      <c r="PO272" s="59"/>
      <c r="PP272" s="59"/>
      <c r="PQ272" s="59"/>
      <c r="PR272" s="59"/>
      <c r="PS272" s="59"/>
      <c r="PT272" s="59"/>
      <c r="PU272" s="59"/>
      <c r="PV272" s="59"/>
      <c r="PW272" s="59"/>
      <c r="PX272" s="59"/>
      <c r="PY272" s="59"/>
      <c r="PZ272" s="59"/>
      <c r="QA272" s="59"/>
      <c r="QB272" s="59"/>
      <c r="QC272" s="59"/>
      <c r="QD272" s="59"/>
      <c r="QE272" s="59"/>
      <c r="QF272" s="59"/>
      <c r="QG272" s="59"/>
      <c r="QH272" s="59"/>
      <c r="QI272" s="59"/>
      <c r="QJ272" s="59"/>
      <c r="QK272" s="59"/>
      <c r="QL272" s="59"/>
      <c r="QM272" s="59"/>
      <c r="QN272" s="59"/>
      <c r="QO272" s="59"/>
      <c r="QP272" s="59"/>
      <c r="QQ272" s="59"/>
      <c r="QR272" s="59"/>
      <c r="QS272" s="59"/>
      <c r="QT272" s="59"/>
      <c r="QU272" s="59"/>
      <c r="QV272" s="59"/>
      <c r="QW272" s="59"/>
      <c r="QX272" s="59"/>
      <c r="QY272" s="59"/>
      <c r="QZ272" s="59"/>
      <c r="RA272" s="59"/>
      <c r="RB272" s="107"/>
      <c r="RC272" s="107"/>
      <c r="RD272" s="59"/>
      <c r="RE272" s="59"/>
      <c r="RF272" s="59"/>
      <c r="RG272" s="59"/>
      <c r="RH272" s="59"/>
      <c r="RI272" s="59"/>
      <c r="RJ272" s="59"/>
      <c r="RK272" s="59"/>
      <c r="RL272" s="59"/>
      <c r="RM272" s="59"/>
      <c r="RN272" s="59"/>
      <c r="RO272" s="59"/>
      <c r="RP272" s="59"/>
      <c r="RQ272" s="59"/>
      <c r="RR272" s="59"/>
      <c r="RS272" s="59"/>
      <c r="RT272" s="59"/>
      <c r="RU272" s="59"/>
      <c r="RV272" s="59"/>
      <c r="RW272" s="59"/>
      <c r="RX272" s="59"/>
      <c r="RY272" s="59"/>
      <c r="RZ272" s="59"/>
      <c r="SA272" s="59"/>
      <c r="SB272" s="59"/>
      <c r="SC272" s="59"/>
      <c r="SD272" s="59"/>
      <c r="SE272" s="59"/>
      <c r="SF272" s="59"/>
      <c r="SG272" s="59"/>
      <c r="SH272" s="59"/>
      <c r="SI272" s="59"/>
      <c r="SJ272" s="59"/>
      <c r="SK272" s="59"/>
      <c r="SL272" s="59"/>
      <c r="SM272" s="59"/>
      <c r="SN272" s="59"/>
      <c r="SO272" s="59"/>
      <c r="SP272" s="59"/>
      <c r="SQ272" s="59"/>
      <c r="SR272" s="59"/>
      <c r="SS272" s="59"/>
      <c r="ST272" s="59"/>
      <c r="SU272" s="59"/>
      <c r="SV272" s="59"/>
      <c r="SW272" s="59"/>
      <c r="SX272" s="59"/>
      <c r="SY272" s="59"/>
      <c r="SZ272" s="59"/>
      <c r="TA272" s="59"/>
      <c r="TB272" s="59"/>
      <c r="TC272" s="59"/>
      <c r="TD272" s="59"/>
      <c r="TE272" s="59"/>
      <c r="TF272" s="59"/>
      <c r="TG272" s="59"/>
      <c r="TH272" s="59"/>
      <c r="TI272" s="59"/>
      <c r="TJ272" s="59"/>
      <c r="TK272" s="59"/>
      <c r="TL272" s="59"/>
      <c r="TM272" s="59"/>
      <c r="TN272" s="59"/>
      <c r="TO272" s="59"/>
      <c r="TP272" s="59"/>
      <c r="TQ272" s="59"/>
      <c r="TR272" s="59"/>
      <c r="TS272" s="59"/>
      <c r="TT272" s="59"/>
      <c r="TU272" s="59"/>
      <c r="TV272" s="59"/>
      <c r="TW272" s="59"/>
      <c r="TX272" s="59"/>
      <c r="TY272" s="59"/>
      <c r="TZ272" s="59"/>
      <c r="UA272" s="59"/>
      <c r="UB272" s="59"/>
      <c r="UC272" s="59"/>
      <c r="UD272" s="59"/>
      <c r="UE272" s="59"/>
      <c r="UF272" s="59"/>
      <c r="UG272" s="59"/>
      <c r="UH272" s="59"/>
      <c r="UI272" s="59"/>
      <c r="UJ272" s="59"/>
      <c r="UK272" s="59"/>
      <c r="UL272" s="59"/>
      <c r="UM272" s="86"/>
      <c r="UN272" s="86"/>
      <c r="UO272" s="86"/>
      <c r="UP272" s="86"/>
      <c r="UQ272" s="86"/>
      <c r="UR272" s="86"/>
      <c r="US272" s="86"/>
      <c r="UT272" s="86"/>
      <c r="UU272" s="86"/>
      <c r="UV272" s="86"/>
      <c r="UW272" s="86"/>
      <c r="UX272" s="86"/>
      <c r="UY272" s="86"/>
      <c r="UZ272" s="86"/>
      <c r="VA272" s="86"/>
      <c r="VB272" s="86"/>
      <c r="VC272" s="86"/>
      <c r="VD272" s="86"/>
      <c r="VE272" s="86"/>
      <c r="VF272" s="86"/>
      <c r="VG272" s="86"/>
      <c r="VH272" s="86"/>
      <c r="VI272" s="86"/>
      <c r="VJ272" s="86"/>
      <c r="VK272" s="86"/>
      <c r="VL272" s="86"/>
      <c r="VM272" s="86"/>
      <c r="VN272" s="86"/>
      <c r="VO272" s="86"/>
      <c r="VP272" s="86"/>
      <c r="VQ272" s="86"/>
      <c r="VR272" s="86"/>
      <c r="VS272" s="86"/>
      <c r="VT272" s="86"/>
      <c r="VU272" s="86"/>
      <c r="VV272" s="86"/>
      <c r="VW272" s="86"/>
      <c r="VX272" s="86"/>
      <c r="VY272" s="86"/>
      <c r="VZ272" s="86"/>
      <c r="WA272" s="86"/>
      <c r="WB272" s="86"/>
      <c r="WC272" s="86"/>
      <c r="WD272" s="86"/>
      <c r="WE272" s="86"/>
      <c r="WF272" s="86"/>
      <c r="WG272" s="8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row>
    <row r="273" spans="2:909" x14ac:dyDescent="0.25">
      <c r="B273" s="110"/>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c r="CD273" s="59"/>
      <c r="CE273" s="59"/>
      <c r="CF273" s="59"/>
      <c r="CG273" s="59"/>
      <c r="CH273" s="59"/>
      <c r="CI273" s="59"/>
      <c r="CJ273" s="59"/>
      <c r="CK273" s="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59"/>
      <c r="ET273" s="59"/>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59"/>
      <c r="HN273" s="59"/>
      <c r="HO273" s="59"/>
      <c r="HP273" s="59"/>
      <c r="HQ273" s="59"/>
      <c r="HR273" s="59"/>
      <c r="HS273" s="59"/>
      <c r="HT273" s="59"/>
      <c r="HU273" s="59"/>
      <c r="HV273" s="59"/>
      <c r="HW273" s="59"/>
      <c r="HX273" s="59"/>
      <c r="HY273" s="59"/>
      <c r="HZ273" s="59"/>
      <c r="IA273" s="59"/>
      <c r="IB273" s="59"/>
      <c r="IC273" s="59"/>
      <c r="ID273" s="59"/>
      <c r="IE273" s="59"/>
      <c r="IF273" s="59"/>
      <c r="IG273" s="59"/>
      <c r="IH273" s="59"/>
      <c r="II273" s="59"/>
      <c r="IJ273" s="59"/>
      <c r="IK273" s="59"/>
      <c r="IL273" s="59"/>
      <c r="IM273" s="59"/>
      <c r="IN273" s="59"/>
      <c r="IO273" s="59"/>
      <c r="IP273" s="59"/>
      <c r="IQ273" s="59"/>
      <c r="IR273" s="59"/>
      <c r="IS273" s="59"/>
      <c r="IT273" s="59"/>
      <c r="IU273" s="59"/>
      <c r="IV273" s="59"/>
      <c r="IW273" s="59"/>
      <c r="IX273" s="59"/>
      <c r="IY273" s="59"/>
      <c r="IZ273" s="59"/>
      <c r="JA273" s="59"/>
      <c r="JB273" s="59"/>
      <c r="JC273" s="59"/>
      <c r="JD273" s="59"/>
      <c r="JE273" s="59"/>
      <c r="JF273" s="59"/>
      <c r="JG273" s="59"/>
      <c r="JH273" s="59"/>
      <c r="JI273" s="59"/>
      <c r="JJ273" s="59"/>
      <c r="JK273" s="59"/>
      <c r="JL273" s="59"/>
      <c r="JM273" s="59"/>
      <c r="JN273" s="59"/>
      <c r="JO273" s="59"/>
      <c r="JP273" s="59"/>
      <c r="JQ273" s="59"/>
      <c r="JR273" s="59"/>
      <c r="JS273" s="59"/>
      <c r="JT273" s="59"/>
      <c r="JU273" s="59"/>
      <c r="JV273" s="59"/>
      <c r="JW273" s="59"/>
      <c r="JX273" s="59"/>
      <c r="JY273" s="59"/>
      <c r="JZ273" s="59"/>
      <c r="KA273" s="59"/>
      <c r="KB273" s="59"/>
      <c r="KC273" s="59"/>
      <c r="KD273" s="59"/>
      <c r="KE273" s="59"/>
      <c r="KF273" s="59"/>
      <c r="KG273" s="59"/>
      <c r="KH273" s="59"/>
      <c r="KI273" s="59"/>
      <c r="KJ273" s="59"/>
      <c r="KK273" s="59"/>
      <c r="KL273" s="59"/>
      <c r="KM273" s="59"/>
      <c r="KN273" s="59"/>
      <c r="KO273" s="59"/>
      <c r="KP273" s="59"/>
      <c r="KQ273" s="59"/>
      <c r="KR273" s="59"/>
      <c r="KS273" s="59"/>
      <c r="KT273" s="59"/>
      <c r="KU273" s="59"/>
      <c r="KV273" s="59"/>
      <c r="KW273" s="59"/>
      <c r="KX273" s="59"/>
      <c r="KY273" s="59"/>
      <c r="KZ273" s="59"/>
      <c r="LA273" s="59"/>
      <c r="LB273" s="59"/>
      <c r="LC273" s="59"/>
      <c r="LD273" s="59"/>
      <c r="LE273" s="59"/>
      <c r="LF273" s="59"/>
      <c r="LG273" s="59"/>
      <c r="LH273" s="59"/>
      <c r="LI273" s="59"/>
      <c r="LJ273" s="59"/>
      <c r="LK273" s="59"/>
      <c r="LL273" s="59"/>
      <c r="LM273" s="59"/>
      <c r="LN273" s="59"/>
      <c r="LO273" s="59"/>
      <c r="LP273" s="59"/>
      <c r="LQ273" s="59"/>
      <c r="LR273" s="59"/>
      <c r="LS273" s="59"/>
      <c r="LT273" s="59"/>
      <c r="LU273" s="59"/>
      <c r="LV273" s="59"/>
      <c r="LW273" s="59"/>
      <c r="LX273" s="59"/>
      <c r="LY273" s="59"/>
      <c r="LZ273" s="59"/>
      <c r="MA273" s="59"/>
      <c r="MB273" s="59"/>
      <c r="MC273" s="59"/>
      <c r="MD273" s="59"/>
      <c r="ME273" s="59"/>
      <c r="MF273" s="59"/>
      <c r="MG273" s="59"/>
      <c r="MH273" s="59"/>
      <c r="MI273" s="59"/>
      <c r="MJ273" s="59"/>
      <c r="MK273" s="59"/>
      <c r="ML273" s="59"/>
      <c r="MM273" s="59"/>
      <c r="MN273" s="59"/>
      <c r="MO273" s="59"/>
      <c r="MP273" s="59"/>
      <c r="MQ273" s="59"/>
      <c r="MR273" s="59"/>
      <c r="MS273" s="59"/>
      <c r="MT273" s="59"/>
      <c r="MU273" s="59"/>
      <c r="MV273" s="59"/>
      <c r="MW273" s="59"/>
      <c r="MX273" s="59"/>
      <c r="MY273" s="59"/>
      <c r="MZ273" s="59"/>
      <c r="NA273" s="59"/>
      <c r="NB273" s="59"/>
      <c r="NC273" s="59"/>
      <c r="ND273" s="59"/>
      <c r="NE273" s="59"/>
      <c r="NF273" s="59"/>
      <c r="NG273" s="59"/>
      <c r="NH273" s="59"/>
      <c r="NI273" s="59"/>
      <c r="NJ273" s="59"/>
      <c r="NK273" s="59"/>
      <c r="NL273" s="59"/>
      <c r="NM273" s="59"/>
      <c r="NN273" s="59"/>
      <c r="NO273" s="59"/>
      <c r="NP273" s="59"/>
      <c r="NQ273" s="59"/>
      <c r="NR273" s="59"/>
      <c r="NS273" s="59"/>
      <c r="NT273" s="59"/>
      <c r="NU273" s="59"/>
      <c r="NV273" s="59"/>
      <c r="NW273" s="59"/>
      <c r="NX273" s="59"/>
      <c r="NY273" s="59"/>
      <c r="NZ273" s="59"/>
      <c r="OA273" s="59"/>
      <c r="OB273" s="59"/>
      <c r="OC273" s="59"/>
      <c r="OD273" s="59"/>
      <c r="OE273" s="59"/>
      <c r="OF273" s="59"/>
      <c r="OG273" s="59"/>
      <c r="OH273" s="59"/>
      <c r="OI273" s="59"/>
      <c r="OJ273" s="59"/>
      <c r="OK273" s="59"/>
      <c r="OL273" s="59"/>
      <c r="OM273" s="59"/>
      <c r="ON273" s="59"/>
      <c r="OO273" s="59"/>
      <c r="OP273" s="59"/>
      <c r="OQ273" s="59"/>
      <c r="OR273" s="59"/>
      <c r="OS273" s="59"/>
      <c r="OT273" s="59"/>
      <c r="OU273" s="59"/>
      <c r="OV273" s="59"/>
      <c r="OW273" s="59"/>
      <c r="OX273" s="59"/>
      <c r="OY273" s="59"/>
      <c r="OZ273" s="59"/>
      <c r="PA273" s="59"/>
      <c r="PB273" s="59"/>
      <c r="PC273" s="59"/>
      <c r="PD273" s="59"/>
      <c r="PE273" s="59"/>
      <c r="PF273" s="59"/>
      <c r="PG273" s="59"/>
      <c r="PH273" s="59"/>
      <c r="PI273" s="59"/>
      <c r="PJ273" s="59"/>
      <c r="PK273" s="59"/>
      <c r="PL273" s="59"/>
      <c r="PM273" s="59"/>
      <c r="PN273" s="59"/>
      <c r="PO273" s="59"/>
      <c r="PP273" s="59"/>
      <c r="PQ273" s="59"/>
      <c r="PR273" s="59"/>
      <c r="PS273" s="59"/>
      <c r="PT273" s="59"/>
      <c r="PU273" s="59"/>
      <c r="PV273" s="59"/>
      <c r="PW273" s="59"/>
      <c r="PX273" s="59"/>
      <c r="PY273" s="59"/>
      <c r="PZ273" s="59"/>
      <c r="QA273" s="59"/>
      <c r="QB273" s="59"/>
      <c r="QC273" s="59"/>
      <c r="QD273" s="59"/>
      <c r="QE273" s="59"/>
      <c r="QF273" s="59"/>
      <c r="QG273" s="59"/>
      <c r="QH273" s="59"/>
      <c r="QI273" s="59"/>
      <c r="QJ273" s="59"/>
      <c r="QK273" s="59"/>
      <c r="QL273" s="59"/>
      <c r="QM273" s="59"/>
      <c r="QN273" s="59"/>
      <c r="QO273" s="59"/>
      <c r="QP273" s="59"/>
      <c r="QQ273" s="59"/>
      <c r="QR273" s="59"/>
      <c r="QS273" s="59"/>
      <c r="QT273" s="59"/>
      <c r="QU273" s="59"/>
      <c r="QV273" s="59"/>
      <c r="QW273" s="59"/>
      <c r="QX273" s="59"/>
      <c r="QY273" s="59"/>
      <c r="QZ273" s="59"/>
      <c r="RA273" s="59"/>
      <c r="RB273" s="107"/>
      <c r="RC273" s="107"/>
      <c r="RD273" s="59"/>
      <c r="RE273" s="59"/>
      <c r="RF273" s="59"/>
      <c r="RG273" s="59"/>
      <c r="RH273" s="59"/>
      <c r="RI273" s="59"/>
      <c r="RJ273" s="59"/>
      <c r="RK273" s="59"/>
      <c r="RL273" s="59"/>
      <c r="RM273" s="59"/>
      <c r="RN273" s="59"/>
      <c r="RO273" s="59"/>
      <c r="RP273" s="59"/>
      <c r="RQ273" s="59"/>
      <c r="RR273" s="59"/>
      <c r="RS273" s="59"/>
      <c r="RT273" s="59"/>
      <c r="RU273" s="59"/>
      <c r="RV273" s="59"/>
      <c r="RW273" s="59"/>
      <c r="RX273" s="59"/>
      <c r="RY273" s="59"/>
      <c r="RZ273" s="59"/>
      <c r="SA273" s="59"/>
      <c r="SB273" s="59"/>
      <c r="SC273" s="59"/>
      <c r="SD273" s="59"/>
      <c r="SE273" s="59"/>
      <c r="SF273" s="59"/>
      <c r="SG273" s="59"/>
      <c r="SH273" s="59"/>
      <c r="SI273" s="59"/>
      <c r="SJ273" s="59"/>
      <c r="SK273" s="59"/>
      <c r="SL273" s="59"/>
      <c r="SM273" s="59"/>
      <c r="SN273" s="59"/>
      <c r="SO273" s="59"/>
      <c r="SP273" s="59"/>
      <c r="SQ273" s="59"/>
      <c r="SR273" s="59"/>
      <c r="SS273" s="59"/>
      <c r="ST273" s="59"/>
      <c r="SU273" s="59"/>
      <c r="SV273" s="59"/>
      <c r="SW273" s="59"/>
      <c r="SX273" s="59"/>
      <c r="SY273" s="59"/>
      <c r="SZ273" s="59"/>
      <c r="TA273" s="59"/>
      <c r="TB273" s="59"/>
      <c r="TC273" s="59"/>
      <c r="TD273" s="59"/>
      <c r="TE273" s="59"/>
      <c r="TF273" s="59"/>
      <c r="TG273" s="59"/>
      <c r="TH273" s="59"/>
      <c r="TI273" s="59"/>
      <c r="TJ273" s="59"/>
      <c r="TK273" s="59"/>
      <c r="TL273" s="59"/>
      <c r="TM273" s="59"/>
      <c r="TN273" s="59"/>
      <c r="TO273" s="59"/>
      <c r="TP273" s="59"/>
      <c r="TQ273" s="59"/>
      <c r="TR273" s="59"/>
      <c r="TS273" s="59"/>
      <c r="TT273" s="59"/>
      <c r="TU273" s="59"/>
      <c r="TV273" s="59"/>
      <c r="TW273" s="59"/>
      <c r="TX273" s="59"/>
      <c r="TY273" s="59"/>
      <c r="TZ273" s="59"/>
      <c r="UA273" s="59"/>
      <c r="UB273" s="59"/>
      <c r="UC273" s="59"/>
      <c r="UD273" s="59"/>
      <c r="UE273" s="59"/>
      <c r="UF273" s="59"/>
      <c r="UG273" s="59"/>
      <c r="UH273" s="59"/>
      <c r="UI273" s="59"/>
      <c r="UJ273" s="59"/>
      <c r="UK273" s="59"/>
      <c r="UL273" s="59"/>
      <c r="UM273" s="86"/>
      <c r="UN273" s="86"/>
      <c r="UO273" s="86"/>
      <c r="UP273" s="86"/>
      <c r="UQ273" s="86"/>
      <c r="UR273" s="86"/>
      <c r="US273" s="86"/>
      <c r="UT273" s="86"/>
      <c r="UU273" s="86"/>
      <c r="UV273" s="86"/>
      <c r="UW273" s="86"/>
      <c r="UX273" s="86"/>
      <c r="UY273" s="86"/>
      <c r="UZ273" s="86"/>
      <c r="VA273" s="86"/>
      <c r="VB273" s="86"/>
      <c r="VC273" s="86"/>
      <c r="VD273" s="86"/>
      <c r="VE273" s="86"/>
      <c r="VF273" s="86"/>
      <c r="VG273" s="86"/>
      <c r="VH273" s="86"/>
      <c r="VI273" s="86"/>
      <c r="VJ273" s="86"/>
      <c r="VK273" s="86"/>
      <c r="VL273" s="86"/>
      <c r="VM273" s="86"/>
      <c r="VN273" s="86"/>
      <c r="VO273" s="86"/>
      <c r="VP273" s="86"/>
      <c r="VQ273" s="86"/>
      <c r="VR273" s="86"/>
      <c r="VS273" s="86"/>
      <c r="VT273" s="86"/>
      <c r="VU273" s="86"/>
      <c r="VV273" s="86"/>
      <c r="VW273" s="86"/>
      <c r="VX273" s="86"/>
      <c r="VY273" s="86"/>
      <c r="VZ273" s="86"/>
      <c r="WA273" s="86"/>
      <c r="WB273" s="86"/>
      <c r="WC273" s="86"/>
      <c r="WD273" s="86"/>
      <c r="WE273" s="86"/>
      <c r="WF273" s="86"/>
      <c r="WG273" s="8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row>
    <row r="274" spans="2:909" x14ac:dyDescent="0.25">
      <c r="B274" s="110"/>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c r="CD274" s="59"/>
      <c r="CE274" s="59"/>
      <c r="CF274" s="59"/>
      <c r="CG274" s="59"/>
      <c r="CH274" s="59"/>
      <c r="CI274" s="59"/>
      <c r="CJ274" s="59"/>
      <c r="CK274" s="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59"/>
      <c r="ET274" s="59"/>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59"/>
      <c r="GD274" s="59"/>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59"/>
      <c r="HN274" s="59"/>
      <c r="HO274" s="59"/>
      <c r="HP274" s="59"/>
      <c r="HQ274" s="59"/>
      <c r="HR274" s="59"/>
      <c r="HS274" s="59"/>
      <c r="HT274" s="59"/>
      <c r="HU274" s="59"/>
      <c r="HV274" s="59"/>
      <c r="HW274" s="59"/>
      <c r="HX274" s="59"/>
      <c r="HY274" s="59"/>
      <c r="HZ274" s="59"/>
      <c r="IA274" s="59"/>
      <c r="IB274" s="59"/>
      <c r="IC274" s="59"/>
      <c r="ID274" s="59"/>
      <c r="IE274" s="59"/>
      <c r="IF274" s="59"/>
      <c r="IG274" s="59"/>
      <c r="IH274" s="59"/>
      <c r="II274" s="59"/>
      <c r="IJ274" s="59"/>
      <c r="IK274" s="59"/>
      <c r="IL274" s="59"/>
      <c r="IM274" s="59"/>
      <c r="IN274" s="59"/>
      <c r="IO274" s="59"/>
      <c r="IP274" s="59"/>
      <c r="IQ274" s="59"/>
      <c r="IR274" s="59"/>
      <c r="IS274" s="59"/>
      <c r="IT274" s="59"/>
      <c r="IU274" s="59"/>
      <c r="IV274" s="59"/>
      <c r="IW274" s="59"/>
      <c r="IX274" s="59"/>
      <c r="IY274" s="59"/>
      <c r="IZ274" s="59"/>
      <c r="JA274" s="59"/>
      <c r="JB274" s="59"/>
      <c r="JC274" s="59"/>
      <c r="JD274" s="59"/>
      <c r="JE274" s="59"/>
      <c r="JF274" s="59"/>
      <c r="JG274" s="59"/>
      <c r="JH274" s="59"/>
      <c r="JI274" s="59"/>
      <c r="JJ274" s="59"/>
      <c r="JK274" s="59"/>
      <c r="JL274" s="59"/>
      <c r="JM274" s="59"/>
      <c r="JN274" s="59"/>
      <c r="JO274" s="59"/>
      <c r="JP274" s="59"/>
      <c r="JQ274" s="59"/>
      <c r="JR274" s="59"/>
      <c r="JS274" s="59"/>
      <c r="JT274" s="59"/>
      <c r="JU274" s="59"/>
      <c r="JV274" s="59"/>
      <c r="JW274" s="59"/>
      <c r="JX274" s="59"/>
      <c r="JY274" s="59"/>
      <c r="JZ274" s="59"/>
      <c r="KA274" s="59"/>
      <c r="KB274" s="59"/>
      <c r="KC274" s="59"/>
      <c r="KD274" s="59"/>
      <c r="KE274" s="59"/>
      <c r="KF274" s="59"/>
      <c r="KG274" s="59"/>
      <c r="KH274" s="59"/>
      <c r="KI274" s="59"/>
      <c r="KJ274" s="59"/>
      <c r="KK274" s="59"/>
      <c r="KL274" s="59"/>
      <c r="KM274" s="59"/>
      <c r="KN274" s="59"/>
      <c r="KO274" s="59"/>
      <c r="KP274" s="59"/>
      <c r="KQ274" s="59"/>
      <c r="KR274" s="59"/>
      <c r="KS274" s="59"/>
      <c r="KT274" s="59"/>
      <c r="KU274" s="59"/>
      <c r="KV274" s="59"/>
      <c r="KW274" s="59"/>
      <c r="KX274" s="59"/>
      <c r="KY274" s="59"/>
      <c r="KZ274" s="59"/>
      <c r="LA274" s="59"/>
      <c r="LB274" s="59"/>
      <c r="LC274" s="59"/>
      <c r="LD274" s="59"/>
      <c r="LE274" s="59"/>
      <c r="LF274" s="59"/>
      <c r="LG274" s="59"/>
      <c r="LH274" s="59"/>
      <c r="LI274" s="59"/>
      <c r="LJ274" s="59"/>
      <c r="LK274" s="59"/>
      <c r="LL274" s="59"/>
      <c r="LM274" s="59"/>
      <c r="LN274" s="59"/>
      <c r="LO274" s="59"/>
      <c r="LP274" s="59"/>
      <c r="LQ274" s="59"/>
      <c r="LR274" s="59"/>
      <c r="LS274" s="59"/>
      <c r="LT274" s="59"/>
      <c r="LU274" s="59"/>
      <c r="LV274" s="59"/>
      <c r="LW274" s="59"/>
      <c r="LX274" s="59"/>
      <c r="LY274" s="59"/>
      <c r="LZ274" s="59"/>
      <c r="MA274" s="59"/>
      <c r="MB274" s="59"/>
      <c r="MC274" s="59"/>
      <c r="MD274" s="59"/>
      <c r="ME274" s="59"/>
      <c r="MF274" s="59"/>
      <c r="MG274" s="59"/>
      <c r="MH274" s="59"/>
      <c r="MI274" s="59"/>
      <c r="MJ274" s="59"/>
      <c r="MK274" s="59"/>
      <c r="ML274" s="59"/>
      <c r="MM274" s="59"/>
      <c r="MN274" s="59"/>
      <c r="MO274" s="59"/>
      <c r="MP274" s="59"/>
      <c r="MQ274" s="59"/>
      <c r="MR274" s="59"/>
      <c r="MS274" s="59"/>
      <c r="MT274" s="59"/>
      <c r="MU274" s="59"/>
      <c r="MV274" s="59"/>
      <c r="MW274" s="59"/>
      <c r="MX274" s="59"/>
      <c r="MY274" s="59"/>
      <c r="MZ274" s="59"/>
      <c r="NA274" s="59"/>
      <c r="NB274" s="59"/>
      <c r="NC274" s="59"/>
      <c r="ND274" s="59"/>
      <c r="NE274" s="59"/>
      <c r="NF274" s="59"/>
      <c r="NG274" s="59"/>
      <c r="NH274" s="59"/>
      <c r="NI274" s="59"/>
      <c r="NJ274" s="59"/>
      <c r="NK274" s="59"/>
      <c r="NL274" s="59"/>
      <c r="NM274" s="59"/>
      <c r="NN274" s="59"/>
      <c r="NO274" s="59"/>
      <c r="NP274" s="59"/>
      <c r="NQ274" s="59"/>
      <c r="NR274" s="59"/>
      <c r="NS274" s="59"/>
      <c r="NT274" s="59"/>
      <c r="NU274" s="59"/>
      <c r="NV274" s="59"/>
      <c r="NW274" s="59"/>
      <c r="NX274" s="59"/>
      <c r="NY274" s="59"/>
      <c r="NZ274" s="59"/>
      <c r="OA274" s="59"/>
      <c r="OB274" s="59"/>
      <c r="OC274" s="59"/>
      <c r="OD274" s="59"/>
      <c r="OE274" s="59"/>
      <c r="OF274" s="59"/>
      <c r="OG274" s="59"/>
      <c r="OH274" s="59"/>
      <c r="OI274" s="59"/>
      <c r="OJ274" s="59"/>
      <c r="OK274" s="59"/>
      <c r="OL274" s="59"/>
      <c r="OM274" s="59"/>
      <c r="ON274" s="59"/>
      <c r="OO274" s="59"/>
      <c r="OP274" s="59"/>
      <c r="OQ274" s="59"/>
      <c r="OR274" s="59"/>
      <c r="OS274" s="59"/>
      <c r="OT274" s="59"/>
      <c r="OU274" s="59"/>
      <c r="OV274" s="59"/>
      <c r="OW274" s="59"/>
      <c r="OX274" s="59"/>
      <c r="OY274" s="59"/>
      <c r="OZ274" s="59"/>
      <c r="PA274" s="59"/>
      <c r="PB274" s="59"/>
      <c r="PC274" s="59"/>
      <c r="PD274" s="59"/>
      <c r="PE274" s="59"/>
      <c r="PF274" s="59"/>
      <c r="PG274" s="59"/>
      <c r="PH274" s="59"/>
      <c r="PI274" s="59"/>
      <c r="PJ274" s="59"/>
      <c r="PK274" s="59"/>
      <c r="PL274" s="59"/>
      <c r="PM274" s="59"/>
      <c r="PN274" s="59"/>
      <c r="PO274" s="59"/>
      <c r="PP274" s="59"/>
      <c r="PQ274" s="59"/>
      <c r="PR274" s="59"/>
      <c r="PS274" s="59"/>
      <c r="PT274" s="59"/>
      <c r="PU274" s="59"/>
      <c r="PV274" s="59"/>
      <c r="PW274" s="59"/>
      <c r="PX274" s="59"/>
      <c r="PY274" s="59"/>
      <c r="PZ274" s="59"/>
      <c r="QA274" s="59"/>
      <c r="QB274" s="59"/>
      <c r="QC274" s="59"/>
      <c r="QD274" s="59"/>
      <c r="QE274" s="59"/>
      <c r="QF274" s="59"/>
      <c r="QG274" s="59"/>
      <c r="QH274" s="59"/>
      <c r="QI274" s="59"/>
      <c r="QJ274" s="59"/>
      <c r="QK274" s="59"/>
      <c r="QL274" s="59"/>
      <c r="QM274" s="59"/>
      <c r="QN274" s="59"/>
      <c r="QO274" s="59"/>
      <c r="QP274" s="59"/>
      <c r="QQ274" s="59"/>
      <c r="QR274" s="59"/>
      <c r="QS274" s="59"/>
      <c r="QT274" s="59"/>
      <c r="QU274" s="59"/>
      <c r="QV274" s="59"/>
      <c r="QW274" s="59"/>
      <c r="QX274" s="59"/>
      <c r="QY274" s="59"/>
      <c r="QZ274" s="59"/>
      <c r="RA274" s="59"/>
      <c r="RB274" s="107"/>
      <c r="RC274" s="107"/>
      <c r="RD274" s="59"/>
      <c r="RE274" s="59"/>
      <c r="RF274" s="59"/>
      <c r="RG274" s="59"/>
      <c r="RH274" s="59"/>
      <c r="RI274" s="59"/>
      <c r="RJ274" s="59"/>
      <c r="RK274" s="59"/>
      <c r="RL274" s="59"/>
      <c r="RM274" s="59"/>
      <c r="RN274" s="59"/>
      <c r="RO274" s="59"/>
      <c r="RP274" s="59"/>
      <c r="RQ274" s="59"/>
      <c r="RR274" s="59"/>
      <c r="RS274" s="59"/>
      <c r="RT274" s="59"/>
      <c r="RU274" s="59"/>
      <c r="RV274" s="59"/>
      <c r="RW274" s="59"/>
      <c r="RX274" s="59"/>
      <c r="RY274" s="59"/>
      <c r="RZ274" s="59"/>
      <c r="SA274" s="59"/>
      <c r="SB274" s="59"/>
      <c r="SC274" s="59"/>
      <c r="SD274" s="59"/>
      <c r="SE274" s="59"/>
      <c r="SF274" s="59"/>
      <c r="SG274" s="59"/>
      <c r="SH274" s="59"/>
      <c r="SI274" s="59"/>
      <c r="SJ274" s="59"/>
      <c r="SK274" s="59"/>
      <c r="SL274" s="59"/>
      <c r="SM274" s="59"/>
      <c r="SN274" s="59"/>
      <c r="SO274" s="59"/>
      <c r="SP274" s="59"/>
      <c r="SQ274" s="59"/>
      <c r="SR274" s="59"/>
      <c r="SS274" s="59"/>
      <c r="ST274" s="59"/>
      <c r="SU274" s="59"/>
      <c r="SV274" s="59"/>
      <c r="SW274" s="59"/>
      <c r="SX274" s="59"/>
      <c r="SY274" s="59"/>
      <c r="SZ274" s="59"/>
      <c r="TA274" s="59"/>
      <c r="TB274" s="59"/>
      <c r="TC274" s="59"/>
      <c r="TD274" s="59"/>
      <c r="TE274" s="59"/>
      <c r="TF274" s="59"/>
      <c r="TG274" s="59"/>
      <c r="TH274" s="59"/>
      <c r="TI274" s="59"/>
      <c r="TJ274" s="59"/>
      <c r="TK274" s="59"/>
      <c r="TL274" s="59"/>
      <c r="TM274" s="59"/>
      <c r="TN274" s="59"/>
      <c r="TO274" s="59"/>
      <c r="TP274" s="59"/>
      <c r="TQ274" s="59"/>
      <c r="TR274" s="59"/>
      <c r="TS274" s="59"/>
      <c r="TT274" s="59"/>
      <c r="TU274" s="59"/>
      <c r="TV274" s="59"/>
      <c r="TW274" s="59"/>
      <c r="TX274" s="59"/>
      <c r="TY274" s="59"/>
      <c r="TZ274" s="59"/>
      <c r="UA274" s="59"/>
      <c r="UB274" s="59"/>
      <c r="UC274" s="59"/>
      <c r="UD274" s="59"/>
      <c r="UE274" s="59"/>
      <c r="UF274" s="59"/>
      <c r="UG274" s="59"/>
      <c r="UH274" s="59"/>
      <c r="UI274" s="59"/>
      <c r="UJ274" s="59"/>
      <c r="UK274" s="59"/>
      <c r="UL274" s="59"/>
      <c r="UM274" s="86"/>
      <c r="UN274" s="86"/>
      <c r="UO274" s="86"/>
      <c r="UP274" s="86"/>
      <c r="UQ274" s="86"/>
      <c r="UR274" s="86"/>
      <c r="US274" s="86"/>
      <c r="UT274" s="86"/>
      <c r="UU274" s="86"/>
      <c r="UV274" s="86"/>
      <c r="UW274" s="86"/>
      <c r="UX274" s="86"/>
      <c r="UY274" s="86"/>
      <c r="UZ274" s="86"/>
      <c r="VA274" s="86"/>
      <c r="VB274" s="86"/>
      <c r="VC274" s="86"/>
      <c r="VD274" s="86"/>
      <c r="VE274" s="86"/>
      <c r="VF274" s="86"/>
      <c r="VG274" s="86"/>
      <c r="VH274" s="86"/>
      <c r="VI274" s="86"/>
      <c r="VJ274" s="86"/>
      <c r="VK274" s="86"/>
      <c r="VL274" s="86"/>
      <c r="VM274" s="86"/>
      <c r="VN274" s="86"/>
      <c r="VO274" s="86"/>
      <c r="VP274" s="86"/>
      <c r="VQ274" s="86"/>
      <c r="VR274" s="86"/>
      <c r="VS274" s="86"/>
      <c r="VT274" s="86"/>
      <c r="VU274" s="86"/>
      <c r="VV274" s="86"/>
      <c r="VW274" s="86"/>
      <c r="VX274" s="86"/>
      <c r="VY274" s="86"/>
      <c r="VZ274" s="86"/>
      <c r="WA274" s="86"/>
      <c r="WB274" s="86"/>
      <c r="WC274" s="86"/>
      <c r="WD274" s="86"/>
      <c r="WE274" s="86"/>
      <c r="WF274" s="86"/>
      <c r="WG274" s="8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c r="AHR274" s="6"/>
      <c r="AHS274" s="6"/>
      <c r="AHT274" s="6"/>
      <c r="AHU274" s="6"/>
      <c r="AHV274" s="6"/>
      <c r="AHW274" s="6"/>
      <c r="AHX274" s="6"/>
      <c r="AHY274" s="6"/>
    </row>
    <row r="275" spans="2:909" x14ac:dyDescent="0.25">
      <c r="B275" s="110"/>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c r="CD275" s="59"/>
      <c r="CE275" s="59"/>
      <c r="CF275" s="59"/>
      <c r="CG275" s="59"/>
      <c r="CH275" s="59"/>
      <c r="CI275" s="59"/>
      <c r="CJ275" s="59"/>
      <c r="CK275" s="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c r="HY275" s="59"/>
      <c r="HZ275" s="59"/>
      <c r="IA275" s="59"/>
      <c r="IB275" s="59"/>
      <c r="IC275" s="59"/>
      <c r="ID275" s="59"/>
      <c r="IE275" s="59"/>
      <c r="IF275" s="59"/>
      <c r="IG275" s="59"/>
      <c r="IH275" s="59"/>
      <c r="II275" s="59"/>
      <c r="IJ275" s="59"/>
      <c r="IK275" s="59"/>
      <c r="IL275" s="59"/>
      <c r="IM275" s="59"/>
      <c r="IN275" s="59"/>
      <c r="IO275" s="59"/>
      <c r="IP275" s="59"/>
      <c r="IQ275" s="59"/>
      <c r="IR275" s="59"/>
      <c r="IS275" s="59"/>
      <c r="IT275" s="59"/>
      <c r="IU275" s="59"/>
      <c r="IV275" s="59"/>
      <c r="IW275" s="59"/>
      <c r="IX275" s="59"/>
      <c r="IY275" s="59"/>
      <c r="IZ275" s="59"/>
      <c r="JA275" s="59"/>
      <c r="JB275" s="59"/>
      <c r="JC275" s="59"/>
      <c r="JD275" s="59"/>
      <c r="JE275" s="59"/>
      <c r="JF275" s="59"/>
      <c r="JG275" s="59"/>
      <c r="JH275" s="59"/>
      <c r="JI275" s="59"/>
      <c r="JJ275" s="59"/>
      <c r="JK275" s="59"/>
      <c r="JL275" s="59"/>
      <c r="JM275" s="59"/>
      <c r="JN275" s="59"/>
      <c r="JO275" s="59"/>
      <c r="JP275" s="59"/>
      <c r="JQ275" s="59"/>
      <c r="JR275" s="59"/>
      <c r="JS275" s="59"/>
      <c r="JT275" s="59"/>
      <c r="JU275" s="59"/>
      <c r="JV275" s="59"/>
      <c r="JW275" s="59"/>
      <c r="JX275" s="59"/>
      <c r="JY275" s="59"/>
      <c r="JZ275" s="59"/>
      <c r="KA275" s="59"/>
      <c r="KB275" s="59"/>
      <c r="KC275" s="59"/>
      <c r="KD275" s="59"/>
      <c r="KE275" s="59"/>
      <c r="KF275" s="59"/>
      <c r="KG275" s="59"/>
      <c r="KH275" s="59"/>
      <c r="KI275" s="59"/>
      <c r="KJ275" s="59"/>
      <c r="KK275" s="59"/>
      <c r="KL275" s="59"/>
      <c r="KM275" s="59"/>
      <c r="KN275" s="59"/>
      <c r="KO275" s="59"/>
      <c r="KP275" s="59"/>
      <c r="KQ275" s="59"/>
      <c r="KR275" s="59"/>
      <c r="KS275" s="59"/>
      <c r="KT275" s="59"/>
      <c r="KU275" s="59"/>
      <c r="KV275" s="59"/>
      <c r="KW275" s="59"/>
      <c r="KX275" s="59"/>
      <c r="KY275" s="59"/>
      <c r="KZ275" s="59"/>
      <c r="LA275" s="59"/>
      <c r="LB275" s="59"/>
      <c r="LC275" s="59"/>
      <c r="LD275" s="59"/>
      <c r="LE275" s="59"/>
      <c r="LF275" s="59"/>
      <c r="LG275" s="59"/>
      <c r="LH275" s="59"/>
      <c r="LI275" s="59"/>
      <c r="LJ275" s="59"/>
      <c r="LK275" s="59"/>
      <c r="LL275" s="59"/>
      <c r="LM275" s="59"/>
      <c r="LN275" s="59"/>
      <c r="LO275" s="59"/>
      <c r="LP275" s="59"/>
      <c r="LQ275" s="59"/>
      <c r="LR275" s="59"/>
      <c r="LS275" s="59"/>
      <c r="LT275" s="59"/>
      <c r="LU275" s="59"/>
      <c r="LV275" s="59"/>
      <c r="LW275" s="59"/>
      <c r="LX275" s="59"/>
      <c r="LY275" s="59"/>
      <c r="LZ275" s="59"/>
      <c r="MA275" s="59"/>
      <c r="MB275" s="59"/>
      <c r="MC275" s="59"/>
      <c r="MD275" s="59"/>
      <c r="ME275" s="59"/>
      <c r="MF275" s="59"/>
      <c r="MG275" s="59"/>
      <c r="MH275" s="59"/>
      <c r="MI275" s="59"/>
      <c r="MJ275" s="59"/>
      <c r="MK275" s="59"/>
      <c r="ML275" s="59"/>
      <c r="MM275" s="59"/>
      <c r="MN275" s="59"/>
      <c r="MO275" s="59"/>
      <c r="MP275" s="59"/>
      <c r="MQ275" s="59"/>
      <c r="MR275" s="59"/>
      <c r="MS275" s="59"/>
      <c r="MT275" s="59"/>
      <c r="MU275" s="59"/>
      <c r="MV275" s="59"/>
      <c r="MW275" s="59"/>
      <c r="MX275" s="59"/>
      <c r="MY275" s="59"/>
      <c r="MZ275" s="59"/>
      <c r="NA275" s="59"/>
      <c r="NB275" s="59"/>
      <c r="NC275" s="59"/>
      <c r="ND275" s="59"/>
      <c r="NE275" s="59"/>
      <c r="NF275" s="59"/>
      <c r="NG275" s="59"/>
      <c r="NH275" s="59"/>
      <c r="NI275" s="59"/>
      <c r="NJ275" s="59"/>
      <c r="NK275" s="59"/>
      <c r="NL275" s="59"/>
      <c r="NM275" s="59"/>
      <c r="NN275" s="59"/>
      <c r="NO275" s="59"/>
      <c r="NP275" s="59"/>
      <c r="NQ275" s="59"/>
      <c r="NR275" s="59"/>
      <c r="NS275" s="59"/>
      <c r="NT275" s="59"/>
      <c r="NU275" s="59"/>
      <c r="NV275" s="59"/>
      <c r="NW275" s="59"/>
      <c r="NX275" s="59"/>
      <c r="NY275" s="59"/>
      <c r="NZ275" s="59"/>
      <c r="OA275" s="59"/>
      <c r="OB275" s="59"/>
      <c r="OC275" s="59"/>
      <c r="OD275" s="59"/>
      <c r="OE275" s="59"/>
      <c r="OF275" s="59"/>
      <c r="OG275" s="59"/>
      <c r="OH275" s="59"/>
      <c r="OI275" s="59"/>
      <c r="OJ275" s="59"/>
      <c r="OK275" s="59"/>
      <c r="OL275" s="59"/>
      <c r="OM275" s="59"/>
      <c r="ON275" s="59"/>
      <c r="OO275" s="59"/>
      <c r="OP275" s="59"/>
      <c r="OQ275" s="59"/>
      <c r="OR275" s="59"/>
      <c r="OS275" s="59"/>
      <c r="OT275" s="59"/>
      <c r="OU275" s="59"/>
      <c r="OV275" s="59"/>
      <c r="OW275" s="59"/>
      <c r="OX275" s="59"/>
      <c r="OY275" s="59"/>
      <c r="OZ275" s="59"/>
      <c r="PA275" s="59"/>
      <c r="PB275" s="59"/>
      <c r="PC275" s="59"/>
      <c r="PD275" s="59"/>
      <c r="PE275" s="59"/>
      <c r="PF275" s="59"/>
      <c r="PG275" s="59"/>
      <c r="PH275" s="59"/>
      <c r="PI275" s="59"/>
      <c r="PJ275" s="59"/>
      <c r="PK275" s="59"/>
      <c r="PL275" s="59"/>
      <c r="PM275" s="59"/>
      <c r="PN275" s="59"/>
      <c r="PO275" s="59"/>
      <c r="PP275" s="59"/>
      <c r="PQ275" s="59"/>
      <c r="PR275" s="59"/>
      <c r="PS275" s="59"/>
      <c r="PT275" s="59"/>
      <c r="PU275" s="59"/>
      <c r="PV275" s="59"/>
      <c r="PW275" s="59"/>
      <c r="PX275" s="59"/>
      <c r="PY275" s="59"/>
      <c r="PZ275" s="59"/>
      <c r="QA275" s="59"/>
      <c r="QB275" s="59"/>
      <c r="QC275" s="59"/>
      <c r="QD275" s="59"/>
      <c r="QE275" s="59"/>
      <c r="QF275" s="59"/>
      <c r="QG275" s="59"/>
      <c r="QH275" s="59"/>
      <c r="QI275" s="59"/>
      <c r="QJ275" s="59"/>
      <c r="QK275" s="59"/>
      <c r="QL275" s="59"/>
      <c r="QM275" s="59"/>
      <c r="QN275" s="59"/>
      <c r="QO275" s="59"/>
      <c r="QP275" s="59"/>
      <c r="QQ275" s="59"/>
      <c r="QR275" s="59"/>
      <c r="QS275" s="59"/>
      <c r="QT275" s="59"/>
      <c r="QU275" s="59"/>
      <c r="QV275" s="59"/>
      <c r="QW275" s="59"/>
      <c r="QX275" s="59"/>
      <c r="QY275" s="59"/>
      <c r="QZ275" s="59"/>
      <c r="RA275" s="59"/>
      <c r="RB275" s="107"/>
      <c r="RC275" s="107"/>
      <c r="RD275" s="59"/>
      <c r="RE275" s="59"/>
      <c r="RF275" s="59"/>
      <c r="RG275" s="59"/>
      <c r="RH275" s="59"/>
      <c r="RI275" s="59"/>
      <c r="RJ275" s="59"/>
      <c r="RK275" s="59"/>
      <c r="RL275" s="59"/>
      <c r="RM275" s="59"/>
      <c r="RN275" s="59"/>
      <c r="RO275" s="59"/>
      <c r="RP275" s="59"/>
      <c r="RQ275" s="59"/>
      <c r="RR275" s="59"/>
      <c r="RS275" s="59"/>
      <c r="RT275" s="59"/>
      <c r="RU275" s="59"/>
      <c r="RV275" s="59"/>
      <c r="RW275" s="59"/>
      <c r="RX275" s="59"/>
      <c r="RY275" s="59"/>
      <c r="RZ275" s="59"/>
      <c r="SA275" s="59"/>
      <c r="SB275" s="59"/>
      <c r="SC275" s="59"/>
      <c r="SD275" s="59"/>
      <c r="SE275" s="59"/>
      <c r="SF275" s="59"/>
      <c r="SG275" s="59"/>
      <c r="SH275" s="59"/>
      <c r="SI275" s="59"/>
      <c r="SJ275" s="59"/>
      <c r="SK275" s="59"/>
      <c r="SL275" s="59"/>
      <c r="SM275" s="59"/>
      <c r="SN275" s="59"/>
      <c r="SO275" s="59"/>
      <c r="SP275" s="59"/>
      <c r="SQ275" s="59"/>
      <c r="SR275" s="59"/>
      <c r="SS275" s="59"/>
      <c r="ST275" s="59"/>
      <c r="SU275" s="59"/>
      <c r="SV275" s="59"/>
      <c r="SW275" s="59"/>
      <c r="SX275" s="59"/>
      <c r="SY275" s="59"/>
      <c r="SZ275" s="59"/>
      <c r="TA275" s="59"/>
      <c r="TB275" s="59"/>
      <c r="TC275" s="59"/>
      <c r="TD275" s="59"/>
      <c r="TE275" s="59"/>
      <c r="TF275" s="59"/>
      <c r="TG275" s="59"/>
      <c r="TH275" s="59"/>
      <c r="TI275" s="59"/>
      <c r="TJ275" s="59"/>
      <c r="TK275" s="59"/>
      <c r="TL275" s="59"/>
      <c r="TM275" s="59"/>
      <c r="TN275" s="59"/>
      <c r="TO275" s="59"/>
      <c r="TP275" s="59"/>
      <c r="TQ275" s="59"/>
      <c r="TR275" s="59"/>
      <c r="TS275" s="59"/>
      <c r="TT275" s="59"/>
      <c r="TU275" s="59"/>
      <c r="TV275" s="59"/>
      <c r="TW275" s="59"/>
      <c r="TX275" s="59"/>
      <c r="TY275" s="59"/>
      <c r="TZ275" s="59"/>
      <c r="UA275" s="59"/>
      <c r="UB275" s="59"/>
      <c r="UC275" s="59"/>
      <c r="UD275" s="59"/>
      <c r="UE275" s="59"/>
      <c r="UF275" s="59"/>
      <c r="UG275" s="59"/>
      <c r="UH275" s="59"/>
      <c r="UI275" s="59"/>
      <c r="UJ275" s="59"/>
      <c r="UK275" s="59"/>
      <c r="UL275" s="59"/>
      <c r="UM275" s="86"/>
      <c r="UN275" s="86"/>
      <c r="UO275" s="86"/>
      <c r="UP275" s="86"/>
      <c r="UQ275" s="86"/>
      <c r="UR275" s="86"/>
      <c r="US275" s="86"/>
      <c r="UT275" s="86"/>
      <c r="UU275" s="86"/>
      <c r="UV275" s="86"/>
      <c r="UW275" s="86"/>
      <c r="UX275" s="86"/>
      <c r="UY275" s="86"/>
      <c r="UZ275" s="86"/>
      <c r="VA275" s="86"/>
      <c r="VB275" s="86"/>
      <c r="VC275" s="86"/>
      <c r="VD275" s="86"/>
      <c r="VE275" s="86"/>
      <c r="VF275" s="86"/>
      <c r="VG275" s="86"/>
      <c r="VH275" s="86"/>
      <c r="VI275" s="86"/>
      <c r="VJ275" s="86"/>
      <c r="VK275" s="86"/>
      <c r="VL275" s="86"/>
      <c r="VM275" s="86"/>
      <c r="VN275" s="86"/>
      <c r="VO275" s="86"/>
      <c r="VP275" s="86"/>
      <c r="VQ275" s="86"/>
      <c r="VR275" s="86"/>
      <c r="VS275" s="86"/>
      <c r="VT275" s="86"/>
      <c r="VU275" s="86"/>
      <c r="VV275" s="86"/>
      <c r="VW275" s="86"/>
      <c r="VX275" s="86"/>
      <c r="VY275" s="86"/>
      <c r="VZ275" s="86"/>
      <c r="WA275" s="86"/>
      <c r="WB275" s="86"/>
      <c r="WC275" s="86"/>
      <c r="WD275" s="86"/>
      <c r="WE275" s="86"/>
      <c r="WF275" s="86"/>
      <c r="WG275" s="8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c r="AHR275" s="6"/>
      <c r="AHS275" s="6"/>
      <c r="AHT275" s="6"/>
      <c r="AHU275" s="6"/>
      <c r="AHV275" s="6"/>
      <c r="AHW275" s="6"/>
      <c r="AHX275" s="6"/>
      <c r="AHY275" s="6"/>
    </row>
    <row r="276" spans="2:909" x14ac:dyDescent="0.25">
      <c r="B276" s="110"/>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c r="HY276" s="59"/>
      <c r="HZ276" s="59"/>
      <c r="IA276" s="59"/>
      <c r="IB276" s="59"/>
      <c r="IC276" s="59"/>
      <c r="ID276" s="59"/>
      <c r="IE276" s="59"/>
      <c r="IF276" s="59"/>
      <c r="IG276" s="59"/>
      <c r="IH276" s="59"/>
      <c r="II276" s="59"/>
      <c r="IJ276" s="59"/>
      <c r="IK276" s="59"/>
      <c r="IL276" s="59"/>
      <c r="IM276" s="59"/>
      <c r="IN276" s="59"/>
      <c r="IO276" s="59"/>
      <c r="IP276" s="59"/>
      <c r="IQ276" s="59"/>
      <c r="IR276" s="59"/>
      <c r="IS276" s="59"/>
      <c r="IT276" s="59"/>
      <c r="IU276" s="59"/>
      <c r="IV276" s="59"/>
      <c r="IW276" s="59"/>
      <c r="IX276" s="59"/>
      <c r="IY276" s="59"/>
      <c r="IZ276" s="59"/>
      <c r="JA276" s="59"/>
      <c r="JB276" s="59"/>
      <c r="JC276" s="59"/>
      <c r="JD276" s="59"/>
      <c r="JE276" s="59"/>
      <c r="JF276" s="59"/>
      <c r="JG276" s="59"/>
      <c r="JH276" s="59"/>
      <c r="JI276" s="59"/>
      <c r="JJ276" s="59"/>
      <c r="JK276" s="59"/>
      <c r="JL276" s="59"/>
      <c r="JM276" s="59"/>
      <c r="JN276" s="59"/>
      <c r="JO276" s="59"/>
      <c r="JP276" s="59"/>
      <c r="JQ276" s="59"/>
      <c r="JR276" s="59"/>
      <c r="JS276" s="59"/>
      <c r="JT276" s="59"/>
      <c r="JU276" s="59"/>
      <c r="JV276" s="59"/>
      <c r="JW276" s="59"/>
      <c r="JX276" s="59"/>
      <c r="JY276" s="59"/>
      <c r="JZ276" s="59"/>
      <c r="KA276" s="59"/>
      <c r="KB276" s="59"/>
      <c r="KC276" s="59"/>
      <c r="KD276" s="59"/>
      <c r="KE276" s="59"/>
      <c r="KF276" s="59"/>
      <c r="KG276" s="59"/>
      <c r="KH276" s="59"/>
      <c r="KI276" s="59"/>
      <c r="KJ276" s="59"/>
      <c r="KK276" s="59"/>
      <c r="KL276" s="59"/>
      <c r="KM276" s="59"/>
      <c r="KN276" s="59"/>
      <c r="KO276" s="59"/>
      <c r="KP276" s="59"/>
      <c r="KQ276" s="59"/>
      <c r="KR276" s="59"/>
      <c r="KS276" s="59"/>
      <c r="KT276" s="59"/>
      <c r="KU276" s="59"/>
      <c r="KV276" s="59"/>
      <c r="KW276" s="59"/>
      <c r="KX276" s="59"/>
      <c r="KY276" s="59"/>
      <c r="KZ276" s="59"/>
      <c r="LA276" s="59"/>
      <c r="LB276" s="59"/>
      <c r="LC276" s="59"/>
      <c r="LD276" s="59"/>
      <c r="LE276" s="59"/>
      <c r="LF276" s="59"/>
      <c r="LG276" s="59"/>
      <c r="LH276" s="59"/>
      <c r="LI276" s="59"/>
      <c r="LJ276" s="59"/>
      <c r="LK276" s="59"/>
      <c r="LL276" s="59"/>
      <c r="LM276" s="59"/>
      <c r="LN276" s="59"/>
      <c r="LO276" s="59"/>
      <c r="LP276" s="59"/>
      <c r="LQ276" s="59"/>
      <c r="LR276" s="59"/>
      <c r="LS276" s="59"/>
      <c r="LT276" s="59"/>
      <c r="LU276" s="59"/>
      <c r="LV276" s="59"/>
      <c r="LW276" s="59"/>
      <c r="LX276" s="59"/>
      <c r="LY276" s="59"/>
      <c r="LZ276" s="59"/>
      <c r="MA276" s="59"/>
      <c r="MB276" s="59"/>
      <c r="MC276" s="59"/>
      <c r="MD276" s="59"/>
      <c r="ME276" s="59"/>
      <c r="MF276" s="59"/>
      <c r="MG276" s="59"/>
      <c r="MH276" s="59"/>
      <c r="MI276" s="59"/>
      <c r="MJ276" s="59"/>
      <c r="MK276" s="59"/>
      <c r="ML276" s="59"/>
      <c r="MM276" s="59"/>
      <c r="MN276" s="59"/>
      <c r="MO276" s="59"/>
      <c r="MP276" s="59"/>
      <c r="MQ276" s="59"/>
      <c r="MR276" s="59"/>
      <c r="MS276" s="59"/>
      <c r="MT276" s="59"/>
      <c r="MU276" s="59"/>
      <c r="MV276" s="59"/>
      <c r="MW276" s="59"/>
      <c r="MX276" s="59"/>
      <c r="MY276" s="59"/>
      <c r="MZ276" s="59"/>
      <c r="NA276" s="59"/>
      <c r="NB276" s="59"/>
      <c r="NC276" s="59"/>
      <c r="ND276" s="59"/>
      <c r="NE276" s="59"/>
      <c r="NF276" s="59"/>
      <c r="NG276" s="59"/>
      <c r="NH276" s="59"/>
      <c r="NI276" s="59"/>
      <c r="NJ276" s="59"/>
      <c r="NK276" s="59"/>
      <c r="NL276" s="59"/>
      <c r="NM276" s="59"/>
      <c r="NN276" s="59"/>
      <c r="NO276" s="59"/>
      <c r="NP276" s="59"/>
      <c r="NQ276" s="59"/>
      <c r="NR276" s="59"/>
      <c r="NS276" s="59"/>
      <c r="NT276" s="59"/>
      <c r="NU276" s="59"/>
      <c r="NV276" s="59"/>
      <c r="NW276" s="59"/>
      <c r="NX276" s="59"/>
      <c r="NY276" s="59"/>
      <c r="NZ276" s="59"/>
      <c r="OA276" s="59"/>
      <c r="OB276" s="59"/>
      <c r="OC276" s="59"/>
      <c r="OD276" s="59"/>
      <c r="OE276" s="59"/>
      <c r="OF276" s="59"/>
      <c r="OG276" s="59"/>
      <c r="OH276" s="59"/>
      <c r="OI276" s="59"/>
      <c r="OJ276" s="59"/>
      <c r="OK276" s="59"/>
      <c r="OL276" s="59"/>
      <c r="OM276" s="59"/>
      <c r="ON276" s="59"/>
      <c r="OO276" s="59"/>
      <c r="OP276" s="59"/>
      <c r="OQ276" s="59"/>
      <c r="OR276" s="59"/>
      <c r="OS276" s="59"/>
      <c r="OT276" s="59"/>
      <c r="OU276" s="59"/>
      <c r="OV276" s="59"/>
      <c r="OW276" s="59"/>
      <c r="OX276" s="59"/>
      <c r="OY276" s="59"/>
      <c r="OZ276" s="59"/>
      <c r="PA276" s="59"/>
      <c r="PB276" s="59"/>
      <c r="PC276" s="59"/>
      <c r="PD276" s="59"/>
      <c r="PE276" s="59"/>
      <c r="PF276" s="59"/>
      <c r="PG276" s="59"/>
      <c r="PH276" s="59"/>
      <c r="PI276" s="59"/>
      <c r="PJ276" s="59"/>
      <c r="PK276" s="59"/>
      <c r="PL276" s="59"/>
      <c r="PM276" s="59"/>
      <c r="PN276" s="59"/>
      <c r="PO276" s="59"/>
      <c r="PP276" s="59"/>
      <c r="PQ276" s="59"/>
      <c r="PR276" s="59"/>
      <c r="PS276" s="59"/>
      <c r="PT276" s="59"/>
      <c r="PU276" s="59"/>
      <c r="PV276" s="59"/>
      <c r="PW276" s="59"/>
      <c r="PX276" s="59"/>
      <c r="PY276" s="59"/>
      <c r="PZ276" s="59"/>
      <c r="QA276" s="59"/>
      <c r="QB276" s="59"/>
      <c r="QC276" s="59"/>
      <c r="QD276" s="59"/>
      <c r="QE276" s="59"/>
      <c r="QF276" s="59"/>
      <c r="QG276" s="59"/>
      <c r="QH276" s="59"/>
      <c r="QI276" s="59"/>
      <c r="QJ276" s="59"/>
      <c r="QK276" s="59"/>
      <c r="QL276" s="59"/>
      <c r="QM276" s="59"/>
      <c r="QN276" s="59"/>
      <c r="QO276" s="59"/>
      <c r="QP276" s="59"/>
      <c r="QQ276" s="59"/>
      <c r="QR276" s="59"/>
      <c r="QS276" s="59"/>
      <c r="QT276" s="59"/>
      <c r="QU276" s="59"/>
      <c r="QV276" s="59"/>
      <c r="QW276" s="59"/>
      <c r="QX276" s="59"/>
      <c r="QY276" s="59"/>
      <c r="QZ276" s="59"/>
      <c r="RA276" s="59"/>
      <c r="RB276" s="107"/>
      <c r="RC276" s="107"/>
      <c r="RD276" s="59"/>
      <c r="RE276" s="59"/>
      <c r="RF276" s="59"/>
      <c r="RG276" s="59"/>
      <c r="RH276" s="59"/>
      <c r="RI276" s="59"/>
      <c r="RJ276" s="59"/>
      <c r="RK276" s="59"/>
      <c r="RL276" s="59"/>
      <c r="RM276" s="59"/>
      <c r="RN276" s="59"/>
      <c r="RO276" s="59"/>
      <c r="RP276" s="59"/>
      <c r="RQ276" s="59"/>
      <c r="RR276" s="59"/>
      <c r="RS276" s="59"/>
      <c r="RT276" s="59"/>
      <c r="RU276" s="59"/>
      <c r="RV276" s="59"/>
      <c r="RW276" s="59"/>
      <c r="RX276" s="59"/>
      <c r="RY276" s="59"/>
      <c r="RZ276" s="59"/>
      <c r="SA276" s="59"/>
      <c r="SB276" s="59"/>
      <c r="SC276" s="59"/>
      <c r="SD276" s="59"/>
      <c r="SE276" s="59"/>
      <c r="SF276" s="59"/>
      <c r="SG276" s="59"/>
      <c r="SH276" s="59"/>
      <c r="SI276" s="59"/>
      <c r="SJ276" s="59"/>
      <c r="SK276" s="59"/>
      <c r="SL276" s="59"/>
      <c r="SM276" s="59"/>
      <c r="SN276" s="59"/>
      <c r="SO276" s="59"/>
      <c r="SP276" s="59"/>
      <c r="SQ276" s="59"/>
      <c r="SR276" s="59"/>
      <c r="SS276" s="59"/>
      <c r="ST276" s="59"/>
      <c r="SU276" s="59"/>
      <c r="SV276" s="59"/>
      <c r="SW276" s="59"/>
      <c r="SX276" s="59"/>
      <c r="SY276" s="59"/>
      <c r="SZ276" s="59"/>
      <c r="TA276" s="59"/>
      <c r="TB276" s="59"/>
      <c r="TC276" s="59"/>
      <c r="TD276" s="59"/>
      <c r="TE276" s="59"/>
      <c r="TF276" s="59"/>
      <c r="TG276" s="59"/>
      <c r="TH276" s="59"/>
      <c r="TI276" s="59"/>
      <c r="TJ276" s="59"/>
      <c r="TK276" s="59"/>
      <c r="TL276" s="59"/>
      <c r="TM276" s="59"/>
      <c r="TN276" s="59"/>
      <c r="TO276" s="59"/>
      <c r="TP276" s="59"/>
      <c r="TQ276" s="59"/>
      <c r="TR276" s="59"/>
      <c r="TS276" s="59"/>
      <c r="TT276" s="59"/>
      <c r="TU276" s="59"/>
      <c r="TV276" s="59"/>
      <c r="TW276" s="59"/>
      <c r="TX276" s="59"/>
      <c r="TY276" s="59"/>
      <c r="TZ276" s="59"/>
      <c r="UA276" s="59"/>
      <c r="UB276" s="59"/>
      <c r="UC276" s="59"/>
      <c r="UD276" s="59"/>
      <c r="UE276" s="59"/>
      <c r="UF276" s="59"/>
      <c r="UG276" s="59"/>
      <c r="UH276" s="59"/>
      <c r="UI276" s="59"/>
      <c r="UJ276" s="59"/>
      <c r="UK276" s="59"/>
      <c r="UL276" s="59"/>
      <c r="UM276" s="86"/>
      <c r="UN276" s="86"/>
      <c r="UO276" s="86"/>
      <c r="UP276" s="86"/>
      <c r="UQ276" s="86"/>
      <c r="UR276" s="86"/>
      <c r="US276" s="86"/>
      <c r="UT276" s="86"/>
      <c r="UU276" s="86"/>
      <c r="UV276" s="86"/>
      <c r="UW276" s="86"/>
      <c r="UX276" s="86"/>
      <c r="UY276" s="86"/>
      <c r="UZ276" s="86"/>
      <c r="VA276" s="86"/>
      <c r="VB276" s="86"/>
      <c r="VC276" s="86"/>
      <c r="VD276" s="86"/>
      <c r="VE276" s="86"/>
      <c r="VF276" s="86"/>
      <c r="VG276" s="86"/>
      <c r="VH276" s="86"/>
      <c r="VI276" s="86"/>
      <c r="VJ276" s="86"/>
      <c r="VK276" s="86"/>
      <c r="VL276" s="86"/>
      <c r="VM276" s="86"/>
      <c r="VN276" s="86"/>
      <c r="VO276" s="86"/>
      <c r="VP276" s="86"/>
      <c r="VQ276" s="86"/>
      <c r="VR276" s="86"/>
      <c r="VS276" s="86"/>
      <c r="VT276" s="86"/>
      <c r="VU276" s="86"/>
      <c r="VV276" s="86"/>
      <c r="VW276" s="86"/>
      <c r="VX276" s="86"/>
      <c r="VY276" s="86"/>
      <c r="VZ276" s="86"/>
      <c r="WA276" s="86"/>
      <c r="WB276" s="86"/>
      <c r="WC276" s="86"/>
      <c r="WD276" s="86"/>
      <c r="WE276" s="86"/>
      <c r="WF276" s="86"/>
      <c r="WG276" s="8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c r="AHR276" s="6"/>
      <c r="AHS276" s="6"/>
      <c r="AHT276" s="6"/>
      <c r="AHU276" s="6"/>
      <c r="AHV276" s="6"/>
      <c r="AHW276" s="6"/>
      <c r="AHX276" s="6"/>
      <c r="AHY276" s="6"/>
    </row>
    <row r="277" spans="2:909" x14ac:dyDescent="0.25">
      <c r="B277" s="110"/>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c r="HY277" s="59"/>
      <c r="HZ277" s="59"/>
      <c r="IA277" s="59"/>
      <c r="IB277" s="59"/>
      <c r="IC277" s="59"/>
      <c r="ID277" s="59"/>
      <c r="IE277" s="59"/>
      <c r="IF277" s="59"/>
      <c r="IG277" s="59"/>
      <c r="IH277" s="59"/>
      <c r="II277" s="59"/>
      <c r="IJ277" s="59"/>
      <c r="IK277" s="59"/>
      <c r="IL277" s="59"/>
      <c r="IM277" s="59"/>
      <c r="IN277" s="59"/>
      <c r="IO277" s="59"/>
      <c r="IP277" s="59"/>
      <c r="IQ277" s="59"/>
      <c r="IR277" s="59"/>
      <c r="IS277" s="59"/>
      <c r="IT277" s="59"/>
      <c r="IU277" s="59"/>
      <c r="IV277" s="59"/>
      <c r="IW277" s="59"/>
      <c r="IX277" s="59"/>
      <c r="IY277" s="59"/>
      <c r="IZ277" s="59"/>
      <c r="JA277" s="59"/>
      <c r="JB277" s="59"/>
      <c r="JC277" s="59"/>
      <c r="JD277" s="59"/>
      <c r="JE277" s="59"/>
      <c r="JF277" s="59"/>
      <c r="JG277" s="59"/>
      <c r="JH277" s="59"/>
      <c r="JI277" s="59"/>
      <c r="JJ277" s="59"/>
      <c r="JK277" s="59"/>
      <c r="JL277" s="59"/>
      <c r="JM277" s="59"/>
      <c r="JN277" s="59"/>
      <c r="JO277" s="59"/>
      <c r="JP277" s="59"/>
      <c r="JQ277" s="59"/>
      <c r="JR277" s="59"/>
      <c r="JS277" s="59"/>
      <c r="JT277" s="59"/>
      <c r="JU277" s="59"/>
      <c r="JV277" s="59"/>
      <c r="JW277" s="59"/>
      <c r="JX277" s="59"/>
      <c r="JY277" s="59"/>
      <c r="JZ277" s="59"/>
      <c r="KA277" s="59"/>
      <c r="KB277" s="59"/>
      <c r="KC277" s="59"/>
      <c r="KD277" s="59"/>
      <c r="KE277" s="59"/>
      <c r="KF277" s="59"/>
      <c r="KG277" s="59"/>
      <c r="KH277" s="59"/>
      <c r="KI277" s="59"/>
      <c r="KJ277" s="59"/>
      <c r="KK277" s="59"/>
      <c r="KL277" s="59"/>
      <c r="KM277" s="59"/>
      <c r="KN277" s="59"/>
      <c r="KO277" s="59"/>
      <c r="KP277" s="59"/>
      <c r="KQ277" s="59"/>
      <c r="KR277" s="59"/>
      <c r="KS277" s="59"/>
      <c r="KT277" s="59"/>
      <c r="KU277" s="59"/>
      <c r="KV277" s="59"/>
      <c r="KW277" s="59"/>
      <c r="KX277" s="59"/>
      <c r="KY277" s="59"/>
      <c r="KZ277" s="59"/>
      <c r="LA277" s="59"/>
      <c r="LB277" s="59"/>
      <c r="LC277" s="59"/>
      <c r="LD277" s="59"/>
      <c r="LE277" s="59"/>
      <c r="LF277" s="59"/>
      <c r="LG277" s="59"/>
      <c r="LH277" s="59"/>
      <c r="LI277" s="59"/>
      <c r="LJ277" s="59"/>
      <c r="LK277" s="59"/>
      <c r="LL277" s="59"/>
      <c r="LM277" s="59"/>
      <c r="LN277" s="59"/>
      <c r="LO277" s="59"/>
      <c r="LP277" s="59"/>
      <c r="LQ277" s="59"/>
      <c r="LR277" s="59"/>
      <c r="LS277" s="59"/>
      <c r="LT277" s="59"/>
      <c r="LU277" s="59"/>
      <c r="LV277" s="59"/>
      <c r="LW277" s="59"/>
      <c r="LX277" s="59"/>
      <c r="LY277" s="59"/>
      <c r="LZ277" s="59"/>
      <c r="MA277" s="59"/>
      <c r="MB277" s="59"/>
      <c r="MC277" s="59"/>
      <c r="MD277" s="59"/>
      <c r="ME277" s="59"/>
      <c r="MF277" s="59"/>
      <c r="MG277" s="59"/>
      <c r="MH277" s="59"/>
      <c r="MI277" s="59"/>
      <c r="MJ277" s="59"/>
      <c r="MK277" s="59"/>
      <c r="ML277" s="59"/>
      <c r="MM277" s="59"/>
      <c r="MN277" s="59"/>
      <c r="MO277" s="59"/>
      <c r="MP277" s="59"/>
      <c r="MQ277" s="59"/>
      <c r="MR277" s="59"/>
      <c r="MS277" s="59"/>
      <c r="MT277" s="59"/>
      <c r="MU277" s="59"/>
      <c r="MV277" s="59"/>
      <c r="MW277" s="59"/>
      <c r="MX277" s="59"/>
      <c r="MY277" s="59"/>
      <c r="MZ277" s="59"/>
      <c r="NA277" s="59"/>
      <c r="NB277" s="59"/>
      <c r="NC277" s="59"/>
      <c r="ND277" s="59"/>
      <c r="NE277" s="59"/>
      <c r="NF277" s="59"/>
      <c r="NG277" s="59"/>
      <c r="NH277" s="59"/>
      <c r="NI277" s="59"/>
      <c r="NJ277" s="59"/>
      <c r="NK277" s="59"/>
      <c r="NL277" s="59"/>
      <c r="NM277" s="59"/>
      <c r="NN277" s="59"/>
      <c r="NO277" s="59"/>
      <c r="NP277" s="59"/>
      <c r="NQ277" s="59"/>
      <c r="NR277" s="59"/>
      <c r="NS277" s="59"/>
      <c r="NT277" s="59"/>
      <c r="NU277" s="59"/>
      <c r="NV277" s="59"/>
      <c r="NW277" s="59"/>
      <c r="NX277" s="59"/>
      <c r="NY277" s="59"/>
      <c r="NZ277" s="59"/>
      <c r="OA277" s="59"/>
      <c r="OB277" s="59"/>
      <c r="OC277" s="59"/>
      <c r="OD277" s="59"/>
      <c r="OE277" s="59"/>
      <c r="OF277" s="59"/>
      <c r="OG277" s="59"/>
      <c r="OH277" s="59"/>
      <c r="OI277" s="59"/>
      <c r="OJ277" s="59"/>
      <c r="OK277" s="59"/>
      <c r="OL277" s="59"/>
      <c r="OM277" s="59"/>
      <c r="ON277" s="59"/>
      <c r="OO277" s="59"/>
      <c r="OP277" s="59"/>
      <c r="OQ277" s="59"/>
      <c r="OR277" s="59"/>
      <c r="OS277" s="59"/>
      <c r="OT277" s="59"/>
      <c r="OU277" s="59"/>
      <c r="OV277" s="59"/>
      <c r="OW277" s="59"/>
      <c r="OX277" s="59"/>
      <c r="OY277" s="59"/>
      <c r="OZ277" s="59"/>
      <c r="PA277" s="59"/>
      <c r="PB277" s="59"/>
      <c r="PC277" s="59"/>
      <c r="PD277" s="59"/>
      <c r="PE277" s="59"/>
      <c r="PF277" s="59"/>
      <c r="PG277" s="59"/>
      <c r="PH277" s="59"/>
      <c r="PI277" s="59"/>
      <c r="PJ277" s="59"/>
      <c r="PK277" s="59"/>
      <c r="PL277" s="59"/>
      <c r="PM277" s="59"/>
      <c r="PN277" s="59"/>
      <c r="PO277" s="59"/>
      <c r="PP277" s="59"/>
      <c r="PQ277" s="59"/>
      <c r="PR277" s="59"/>
      <c r="PS277" s="59"/>
      <c r="PT277" s="59"/>
      <c r="PU277" s="59"/>
      <c r="PV277" s="59"/>
      <c r="PW277" s="59"/>
      <c r="PX277" s="59"/>
      <c r="PY277" s="59"/>
      <c r="PZ277" s="59"/>
      <c r="QA277" s="59"/>
      <c r="QB277" s="59"/>
      <c r="QC277" s="59"/>
      <c r="QD277" s="59"/>
      <c r="QE277" s="59"/>
      <c r="QF277" s="59"/>
      <c r="QG277" s="59"/>
      <c r="QH277" s="59"/>
      <c r="QI277" s="59"/>
      <c r="QJ277" s="59"/>
      <c r="QK277" s="59"/>
      <c r="QL277" s="59"/>
      <c r="QM277" s="59"/>
      <c r="QN277" s="59"/>
      <c r="QO277" s="59"/>
      <c r="QP277" s="59"/>
      <c r="QQ277" s="59"/>
      <c r="QR277" s="59"/>
      <c r="QS277" s="59"/>
      <c r="QT277" s="59"/>
      <c r="QU277" s="59"/>
      <c r="QV277" s="59"/>
      <c r="QW277" s="59"/>
      <c r="QX277" s="59"/>
      <c r="QY277" s="59"/>
      <c r="QZ277" s="59"/>
      <c r="RA277" s="59"/>
      <c r="RB277" s="107"/>
      <c r="RC277" s="107"/>
      <c r="RD277" s="59"/>
      <c r="RE277" s="59"/>
      <c r="RF277" s="59"/>
      <c r="RG277" s="59"/>
      <c r="RH277" s="59"/>
      <c r="RI277" s="59"/>
      <c r="RJ277" s="59"/>
      <c r="RK277" s="59"/>
      <c r="RL277" s="59"/>
      <c r="RM277" s="59"/>
      <c r="RN277" s="59"/>
      <c r="RO277" s="59"/>
      <c r="RP277" s="59"/>
      <c r="RQ277" s="59"/>
      <c r="RR277" s="59"/>
      <c r="RS277" s="59"/>
      <c r="RT277" s="59"/>
      <c r="RU277" s="59"/>
      <c r="RV277" s="59"/>
      <c r="RW277" s="59"/>
      <c r="RX277" s="59"/>
      <c r="RY277" s="59"/>
      <c r="RZ277" s="59"/>
      <c r="SA277" s="59"/>
      <c r="SB277" s="59"/>
      <c r="SC277" s="59"/>
      <c r="SD277" s="59"/>
      <c r="SE277" s="59"/>
      <c r="SF277" s="59"/>
      <c r="SG277" s="59"/>
      <c r="SH277" s="59"/>
      <c r="SI277" s="59"/>
      <c r="SJ277" s="59"/>
      <c r="SK277" s="59"/>
      <c r="SL277" s="59"/>
      <c r="SM277" s="59"/>
      <c r="SN277" s="59"/>
      <c r="SO277" s="59"/>
      <c r="SP277" s="59"/>
      <c r="SQ277" s="59"/>
      <c r="SR277" s="59"/>
      <c r="SS277" s="59"/>
      <c r="ST277" s="59"/>
      <c r="SU277" s="59"/>
      <c r="SV277" s="59"/>
      <c r="SW277" s="59"/>
      <c r="SX277" s="59"/>
      <c r="SY277" s="59"/>
      <c r="SZ277" s="59"/>
      <c r="TA277" s="59"/>
      <c r="TB277" s="59"/>
      <c r="TC277" s="59"/>
      <c r="TD277" s="59"/>
      <c r="TE277" s="59"/>
      <c r="TF277" s="59"/>
      <c r="TG277" s="59"/>
      <c r="TH277" s="59"/>
      <c r="TI277" s="59"/>
      <c r="TJ277" s="59"/>
      <c r="TK277" s="59"/>
      <c r="TL277" s="59"/>
      <c r="TM277" s="59"/>
      <c r="TN277" s="59"/>
      <c r="TO277" s="59"/>
      <c r="TP277" s="59"/>
      <c r="TQ277" s="59"/>
      <c r="TR277" s="59"/>
      <c r="TS277" s="59"/>
      <c r="TT277" s="59"/>
      <c r="TU277" s="59"/>
      <c r="TV277" s="59"/>
      <c r="TW277" s="59"/>
      <c r="TX277" s="59"/>
      <c r="TY277" s="59"/>
      <c r="TZ277" s="59"/>
      <c r="UA277" s="59"/>
      <c r="UB277" s="59"/>
      <c r="UC277" s="59"/>
      <c r="UD277" s="59"/>
      <c r="UE277" s="59"/>
      <c r="UF277" s="59"/>
      <c r="UG277" s="59"/>
      <c r="UH277" s="59"/>
      <c r="UI277" s="59"/>
      <c r="UJ277" s="59"/>
      <c r="UK277" s="59"/>
      <c r="UL277" s="59"/>
      <c r="UM277" s="86"/>
      <c r="UN277" s="86"/>
      <c r="UO277" s="86"/>
      <c r="UP277" s="86"/>
      <c r="UQ277" s="86"/>
      <c r="UR277" s="86"/>
      <c r="US277" s="86"/>
      <c r="UT277" s="86"/>
      <c r="UU277" s="86"/>
      <c r="UV277" s="86"/>
      <c r="UW277" s="86"/>
      <c r="UX277" s="86"/>
      <c r="UY277" s="86"/>
      <c r="UZ277" s="86"/>
      <c r="VA277" s="86"/>
      <c r="VB277" s="86"/>
      <c r="VC277" s="86"/>
      <c r="VD277" s="86"/>
      <c r="VE277" s="86"/>
      <c r="VF277" s="86"/>
      <c r="VG277" s="86"/>
      <c r="VH277" s="86"/>
      <c r="VI277" s="86"/>
      <c r="VJ277" s="86"/>
      <c r="VK277" s="86"/>
      <c r="VL277" s="86"/>
      <c r="VM277" s="86"/>
      <c r="VN277" s="86"/>
      <c r="VO277" s="86"/>
      <c r="VP277" s="86"/>
      <c r="VQ277" s="86"/>
      <c r="VR277" s="86"/>
      <c r="VS277" s="86"/>
      <c r="VT277" s="86"/>
      <c r="VU277" s="86"/>
      <c r="VV277" s="86"/>
      <c r="VW277" s="86"/>
      <c r="VX277" s="86"/>
      <c r="VY277" s="86"/>
      <c r="VZ277" s="86"/>
      <c r="WA277" s="86"/>
      <c r="WB277" s="86"/>
      <c r="WC277" s="86"/>
      <c r="WD277" s="86"/>
      <c r="WE277" s="86"/>
      <c r="WF277" s="86"/>
      <c r="WG277" s="8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c r="AHR277" s="6"/>
      <c r="AHS277" s="6"/>
      <c r="AHT277" s="6"/>
      <c r="AHU277" s="6"/>
      <c r="AHV277" s="6"/>
      <c r="AHW277" s="6"/>
      <c r="AHX277" s="6"/>
      <c r="AHY277" s="6"/>
    </row>
    <row r="278" spans="2:909" x14ac:dyDescent="0.25">
      <c r="B278" s="110"/>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c r="CD278" s="59"/>
      <c r="CE278" s="59"/>
      <c r="CF278" s="59"/>
      <c r="CG278" s="59"/>
      <c r="CH278" s="59"/>
      <c r="CI278" s="59"/>
      <c r="CJ278" s="59"/>
      <c r="CK278" s="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c r="HY278" s="59"/>
      <c r="HZ278" s="59"/>
      <c r="IA278" s="59"/>
      <c r="IB278" s="59"/>
      <c r="IC278" s="59"/>
      <c r="ID278" s="59"/>
      <c r="IE278" s="59"/>
      <c r="IF278" s="59"/>
      <c r="IG278" s="59"/>
      <c r="IH278" s="59"/>
      <c r="II278" s="59"/>
      <c r="IJ278" s="59"/>
      <c r="IK278" s="59"/>
      <c r="IL278" s="59"/>
      <c r="IM278" s="59"/>
      <c r="IN278" s="59"/>
      <c r="IO278" s="59"/>
      <c r="IP278" s="59"/>
      <c r="IQ278" s="59"/>
      <c r="IR278" s="59"/>
      <c r="IS278" s="59"/>
      <c r="IT278" s="59"/>
      <c r="IU278" s="59"/>
      <c r="IV278" s="59"/>
      <c r="IW278" s="59"/>
      <c r="IX278" s="59"/>
      <c r="IY278" s="59"/>
      <c r="IZ278" s="59"/>
      <c r="JA278" s="59"/>
      <c r="JB278" s="59"/>
      <c r="JC278" s="59"/>
      <c r="JD278" s="59"/>
      <c r="JE278" s="59"/>
      <c r="JF278" s="59"/>
      <c r="JG278" s="59"/>
      <c r="JH278" s="59"/>
      <c r="JI278" s="59"/>
      <c r="JJ278" s="59"/>
      <c r="JK278" s="59"/>
      <c r="JL278" s="59"/>
      <c r="JM278" s="59"/>
      <c r="JN278" s="59"/>
      <c r="JO278" s="59"/>
      <c r="JP278" s="59"/>
      <c r="JQ278" s="59"/>
      <c r="JR278" s="59"/>
      <c r="JS278" s="59"/>
      <c r="JT278" s="59"/>
      <c r="JU278" s="59"/>
      <c r="JV278" s="59"/>
      <c r="JW278" s="59"/>
      <c r="JX278" s="59"/>
      <c r="JY278" s="59"/>
      <c r="JZ278" s="59"/>
      <c r="KA278" s="59"/>
      <c r="KB278" s="59"/>
      <c r="KC278" s="59"/>
      <c r="KD278" s="59"/>
      <c r="KE278" s="59"/>
      <c r="KF278" s="59"/>
      <c r="KG278" s="59"/>
      <c r="KH278" s="59"/>
      <c r="KI278" s="59"/>
      <c r="KJ278" s="59"/>
      <c r="KK278" s="59"/>
      <c r="KL278" s="59"/>
      <c r="KM278" s="59"/>
      <c r="KN278" s="59"/>
      <c r="KO278" s="59"/>
      <c r="KP278" s="59"/>
      <c r="KQ278" s="59"/>
      <c r="KR278" s="59"/>
      <c r="KS278" s="59"/>
      <c r="KT278" s="59"/>
      <c r="KU278" s="59"/>
      <c r="KV278" s="59"/>
      <c r="KW278" s="59"/>
      <c r="KX278" s="59"/>
      <c r="KY278" s="59"/>
      <c r="KZ278" s="59"/>
      <c r="LA278" s="59"/>
      <c r="LB278" s="59"/>
      <c r="LC278" s="59"/>
      <c r="LD278" s="59"/>
      <c r="LE278" s="59"/>
      <c r="LF278" s="59"/>
      <c r="LG278" s="59"/>
      <c r="LH278" s="59"/>
      <c r="LI278" s="59"/>
      <c r="LJ278" s="59"/>
      <c r="LK278" s="59"/>
      <c r="LL278" s="59"/>
      <c r="LM278" s="59"/>
      <c r="LN278" s="59"/>
      <c r="LO278" s="59"/>
      <c r="LP278" s="59"/>
      <c r="LQ278" s="59"/>
      <c r="LR278" s="59"/>
      <c r="LS278" s="59"/>
      <c r="LT278" s="59"/>
      <c r="LU278" s="59"/>
      <c r="LV278" s="59"/>
      <c r="LW278" s="59"/>
      <c r="LX278" s="59"/>
      <c r="LY278" s="59"/>
      <c r="LZ278" s="59"/>
      <c r="MA278" s="59"/>
      <c r="MB278" s="59"/>
      <c r="MC278" s="59"/>
      <c r="MD278" s="59"/>
      <c r="ME278" s="59"/>
      <c r="MF278" s="59"/>
      <c r="MG278" s="59"/>
      <c r="MH278" s="59"/>
      <c r="MI278" s="59"/>
      <c r="MJ278" s="59"/>
      <c r="MK278" s="59"/>
      <c r="ML278" s="59"/>
      <c r="MM278" s="59"/>
      <c r="MN278" s="59"/>
      <c r="MO278" s="59"/>
      <c r="MP278" s="59"/>
      <c r="MQ278" s="59"/>
      <c r="MR278" s="59"/>
      <c r="MS278" s="59"/>
      <c r="MT278" s="59"/>
      <c r="MU278" s="59"/>
      <c r="MV278" s="59"/>
      <c r="MW278" s="59"/>
      <c r="MX278" s="59"/>
      <c r="MY278" s="59"/>
      <c r="MZ278" s="59"/>
      <c r="NA278" s="59"/>
      <c r="NB278" s="59"/>
      <c r="NC278" s="59"/>
      <c r="ND278" s="59"/>
      <c r="NE278" s="59"/>
      <c r="NF278" s="59"/>
      <c r="NG278" s="59"/>
      <c r="NH278" s="59"/>
      <c r="NI278" s="59"/>
      <c r="NJ278" s="59"/>
      <c r="NK278" s="59"/>
      <c r="NL278" s="59"/>
      <c r="NM278" s="59"/>
      <c r="NN278" s="59"/>
      <c r="NO278" s="59"/>
      <c r="NP278" s="59"/>
      <c r="NQ278" s="59"/>
      <c r="NR278" s="59"/>
      <c r="NS278" s="59"/>
      <c r="NT278" s="59"/>
      <c r="NU278" s="59"/>
      <c r="NV278" s="59"/>
      <c r="NW278" s="59"/>
      <c r="NX278" s="59"/>
      <c r="NY278" s="59"/>
      <c r="NZ278" s="59"/>
      <c r="OA278" s="59"/>
      <c r="OB278" s="59"/>
      <c r="OC278" s="59"/>
      <c r="OD278" s="59"/>
      <c r="OE278" s="59"/>
      <c r="OF278" s="59"/>
      <c r="OG278" s="59"/>
      <c r="OH278" s="59"/>
      <c r="OI278" s="59"/>
      <c r="OJ278" s="59"/>
      <c r="OK278" s="59"/>
      <c r="OL278" s="59"/>
      <c r="OM278" s="59"/>
      <c r="ON278" s="59"/>
      <c r="OO278" s="59"/>
      <c r="OP278" s="59"/>
      <c r="OQ278" s="59"/>
      <c r="OR278" s="59"/>
      <c r="OS278" s="59"/>
      <c r="OT278" s="59"/>
      <c r="OU278" s="59"/>
      <c r="OV278" s="59"/>
      <c r="OW278" s="59"/>
      <c r="OX278" s="59"/>
      <c r="OY278" s="59"/>
      <c r="OZ278" s="59"/>
      <c r="PA278" s="59"/>
      <c r="PB278" s="59"/>
      <c r="PC278" s="59"/>
      <c r="PD278" s="59"/>
      <c r="PE278" s="59"/>
      <c r="PF278" s="59"/>
      <c r="PG278" s="59"/>
      <c r="PH278" s="59"/>
      <c r="PI278" s="59"/>
      <c r="PJ278" s="59"/>
      <c r="PK278" s="59"/>
      <c r="PL278" s="59"/>
      <c r="PM278" s="59"/>
      <c r="PN278" s="59"/>
      <c r="PO278" s="59"/>
      <c r="PP278" s="59"/>
      <c r="PQ278" s="59"/>
      <c r="PR278" s="59"/>
      <c r="PS278" s="59"/>
      <c r="PT278" s="59"/>
      <c r="PU278" s="59"/>
      <c r="PV278" s="59"/>
      <c r="PW278" s="59"/>
      <c r="PX278" s="59"/>
      <c r="PY278" s="59"/>
      <c r="PZ278" s="59"/>
      <c r="QA278" s="59"/>
      <c r="QB278" s="59"/>
      <c r="QC278" s="59"/>
      <c r="QD278" s="59"/>
      <c r="QE278" s="59"/>
      <c r="QF278" s="59"/>
      <c r="QG278" s="59"/>
      <c r="QH278" s="59"/>
      <c r="QI278" s="59"/>
      <c r="QJ278" s="59"/>
      <c r="QK278" s="59"/>
      <c r="QL278" s="59"/>
      <c r="QM278" s="59"/>
      <c r="QN278" s="59"/>
      <c r="QO278" s="59"/>
      <c r="QP278" s="59"/>
      <c r="QQ278" s="59"/>
      <c r="QR278" s="59"/>
      <c r="QS278" s="59"/>
      <c r="QT278" s="59"/>
      <c r="QU278" s="59"/>
      <c r="QV278" s="59"/>
      <c r="QW278" s="59"/>
      <c r="QX278" s="59"/>
      <c r="QY278" s="59"/>
      <c r="QZ278" s="59"/>
      <c r="RA278" s="59"/>
      <c r="RB278" s="107"/>
      <c r="RC278" s="107"/>
      <c r="RD278" s="59"/>
      <c r="RE278" s="59"/>
      <c r="RF278" s="59"/>
      <c r="RG278" s="59"/>
      <c r="RH278" s="59"/>
      <c r="RI278" s="59"/>
      <c r="RJ278" s="59"/>
      <c r="RK278" s="59"/>
      <c r="RL278" s="59"/>
      <c r="RM278" s="59"/>
      <c r="RN278" s="59"/>
      <c r="RO278" s="59"/>
      <c r="RP278" s="59"/>
      <c r="RQ278" s="59"/>
      <c r="RR278" s="59"/>
      <c r="RS278" s="59"/>
      <c r="RT278" s="59"/>
      <c r="RU278" s="59"/>
      <c r="RV278" s="59"/>
      <c r="RW278" s="59"/>
      <c r="RX278" s="59"/>
      <c r="RY278" s="59"/>
      <c r="RZ278" s="59"/>
      <c r="SA278" s="59"/>
      <c r="SB278" s="59"/>
      <c r="SC278" s="59"/>
      <c r="SD278" s="59"/>
      <c r="SE278" s="59"/>
      <c r="SF278" s="59"/>
      <c r="SG278" s="59"/>
      <c r="SH278" s="59"/>
      <c r="SI278" s="59"/>
      <c r="SJ278" s="59"/>
      <c r="SK278" s="59"/>
      <c r="SL278" s="59"/>
      <c r="SM278" s="59"/>
      <c r="SN278" s="59"/>
      <c r="SO278" s="59"/>
      <c r="SP278" s="59"/>
      <c r="SQ278" s="59"/>
      <c r="SR278" s="59"/>
      <c r="SS278" s="59"/>
      <c r="ST278" s="59"/>
      <c r="SU278" s="59"/>
      <c r="SV278" s="59"/>
      <c r="SW278" s="59"/>
      <c r="SX278" s="59"/>
      <c r="SY278" s="59"/>
      <c r="SZ278" s="59"/>
      <c r="TA278" s="59"/>
      <c r="TB278" s="59"/>
      <c r="TC278" s="59"/>
      <c r="TD278" s="59"/>
      <c r="TE278" s="59"/>
      <c r="TF278" s="59"/>
      <c r="TG278" s="59"/>
      <c r="TH278" s="59"/>
      <c r="TI278" s="59"/>
      <c r="TJ278" s="59"/>
      <c r="TK278" s="59"/>
      <c r="TL278" s="59"/>
      <c r="TM278" s="59"/>
      <c r="TN278" s="59"/>
      <c r="TO278" s="59"/>
      <c r="TP278" s="59"/>
      <c r="TQ278" s="59"/>
      <c r="TR278" s="59"/>
      <c r="TS278" s="59"/>
      <c r="TT278" s="59"/>
      <c r="TU278" s="59"/>
      <c r="TV278" s="59"/>
      <c r="TW278" s="59"/>
      <c r="TX278" s="59"/>
      <c r="TY278" s="59"/>
      <c r="TZ278" s="59"/>
      <c r="UA278" s="59"/>
      <c r="UB278" s="59"/>
      <c r="UC278" s="59"/>
      <c r="UD278" s="59"/>
      <c r="UE278" s="59"/>
      <c r="UF278" s="59"/>
      <c r="UG278" s="59"/>
      <c r="UH278" s="59"/>
      <c r="UI278" s="59"/>
      <c r="UJ278" s="59"/>
      <c r="UK278" s="59"/>
      <c r="UL278" s="59"/>
      <c r="UM278" s="86"/>
      <c r="UN278" s="86"/>
      <c r="UO278" s="86"/>
      <c r="UP278" s="86"/>
      <c r="UQ278" s="86"/>
      <c r="UR278" s="86"/>
      <c r="US278" s="86"/>
      <c r="UT278" s="86"/>
      <c r="UU278" s="86"/>
      <c r="UV278" s="86"/>
      <c r="UW278" s="86"/>
      <c r="UX278" s="86"/>
      <c r="UY278" s="86"/>
      <c r="UZ278" s="86"/>
      <c r="VA278" s="86"/>
      <c r="VB278" s="86"/>
      <c r="VC278" s="86"/>
      <c r="VD278" s="86"/>
      <c r="VE278" s="86"/>
      <c r="VF278" s="86"/>
      <c r="VG278" s="86"/>
      <c r="VH278" s="86"/>
      <c r="VI278" s="86"/>
      <c r="VJ278" s="86"/>
      <c r="VK278" s="86"/>
      <c r="VL278" s="86"/>
      <c r="VM278" s="86"/>
      <c r="VN278" s="86"/>
      <c r="VO278" s="86"/>
      <c r="VP278" s="86"/>
      <c r="VQ278" s="86"/>
      <c r="VR278" s="86"/>
      <c r="VS278" s="86"/>
      <c r="VT278" s="86"/>
      <c r="VU278" s="86"/>
      <c r="VV278" s="86"/>
      <c r="VW278" s="86"/>
      <c r="VX278" s="86"/>
      <c r="VY278" s="86"/>
      <c r="VZ278" s="86"/>
      <c r="WA278" s="86"/>
      <c r="WB278" s="86"/>
      <c r="WC278" s="86"/>
      <c r="WD278" s="86"/>
      <c r="WE278" s="86"/>
      <c r="WF278" s="86"/>
      <c r="WG278" s="8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c r="AHR278" s="6"/>
      <c r="AHS278" s="6"/>
      <c r="AHT278" s="6"/>
      <c r="AHU278" s="6"/>
      <c r="AHV278" s="6"/>
      <c r="AHW278" s="6"/>
      <c r="AHX278" s="6"/>
      <c r="AHY278" s="6"/>
    </row>
    <row r="279" spans="2:909" x14ac:dyDescent="0.25">
      <c r="B279" s="110"/>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c r="CD279" s="59"/>
      <c r="CE279" s="59"/>
      <c r="CF279" s="59"/>
      <c r="CG279" s="59"/>
      <c r="CH279" s="59"/>
      <c r="CI279" s="59"/>
      <c r="CJ279" s="59"/>
      <c r="CK279" s="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59"/>
      <c r="ET279" s="59"/>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c r="HY279" s="59"/>
      <c r="HZ279" s="59"/>
      <c r="IA279" s="59"/>
      <c r="IB279" s="59"/>
      <c r="IC279" s="59"/>
      <c r="ID279" s="59"/>
      <c r="IE279" s="59"/>
      <c r="IF279" s="59"/>
      <c r="IG279" s="59"/>
      <c r="IH279" s="59"/>
      <c r="II279" s="59"/>
      <c r="IJ279" s="59"/>
      <c r="IK279" s="59"/>
      <c r="IL279" s="59"/>
      <c r="IM279" s="59"/>
      <c r="IN279" s="59"/>
      <c r="IO279" s="59"/>
      <c r="IP279" s="59"/>
      <c r="IQ279" s="59"/>
      <c r="IR279" s="59"/>
      <c r="IS279" s="59"/>
      <c r="IT279" s="59"/>
      <c r="IU279" s="59"/>
      <c r="IV279" s="59"/>
      <c r="IW279" s="59"/>
      <c r="IX279" s="59"/>
      <c r="IY279" s="59"/>
      <c r="IZ279" s="59"/>
      <c r="JA279" s="59"/>
      <c r="JB279" s="59"/>
      <c r="JC279" s="59"/>
      <c r="JD279" s="59"/>
      <c r="JE279" s="59"/>
      <c r="JF279" s="59"/>
      <c r="JG279" s="59"/>
      <c r="JH279" s="59"/>
      <c r="JI279" s="59"/>
      <c r="JJ279" s="59"/>
      <c r="JK279" s="59"/>
      <c r="JL279" s="59"/>
      <c r="JM279" s="59"/>
      <c r="JN279" s="59"/>
      <c r="JO279" s="59"/>
      <c r="JP279" s="59"/>
      <c r="JQ279" s="59"/>
      <c r="JR279" s="59"/>
      <c r="JS279" s="59"/>
      <c r="JT279" s="59"/>
      <c r="JU279" s="59"/>
      <c r="JV279" s="59"/>
      <c r="JW279" s="59"/>
      <c r="JX279" s="59"/>
      <c r="JY279" s="59"/>
      <c r="JZ279" s="59"/>
      <c r="KA279" s="59"/>
      <c r="KB279" s="59"/>
      <c r="KC279" s="59"/>
      <c r="KD279" s="59"/>
      <c r="KE279" s="59"/>
      <c r="KF279" s="59"/>
      <c r="KG279" s="59"/>
      <c r="KH279" s="59"/>
      <c r="KI279" s="59"/>
      <c r="KJ279" s="59"/>
      <c r="KK279" s="59"/>
      <c r="KL279" s="59"/>
      <c r="KM279" s="59"/>
      <c r="KN279" s="59"/>
      <c r="KO279" s="59"/>
      <c r="KP279" s="59"/>
      <c r="KQ279" s="59"/>
      <c r="KR279" s="59"/>
      <c r="KS279" s="59"/>
      <c r="KT279" s="59"/>
      <c r="KU279" s="59"/>
      <c r="KV279" s="59"/>
      <c r="KW279" s="59"/>
      <c r="KX279" s="59"/>
      <c r="KY279" s="59"/>
      <c r="KZ279" s="59"/>
      <c r="LA279" s="59"/>
      <c r="LB279" s="59"/>
      <c r="LC279" s="59"/>
      <c r="LD279" s="59"/>
      <c r="LE279" s="59"/>
      <c r="LF279" s="59"/>
      <c r="LG279" s="59"/>
      <c r="LH279" s="59"/>
      <c r="LI279" s="59"/>
      <c r="LJ279" s="59"/>
      <c r="LK279" s="59"/>
      <c r="LL279" s="59"/>
      <c r="LM279" s="59"/>
      <c r="LN279" s="59"/>
      <c r="LO279" s="59"/>
      <c r="LP279" s="59"/>
      <c r="LQ279" s="59"/>
      <c r="LR279" s="59"/>
      <c r="LS279" s="59"/>
      <c r="LT279" s="59"/>
      <c r="LU279" s="59"/>
      <c r="LV279" s="59"/>
      <c r="LW279" s="59"/>
      <c r="LX279" s="59"/>
      <c r="LY279" s="59"/>
      <c r="LZ279" s="59"/>
      <c r="MA279" s="59"/>
      <c r="MB279" s="59"/>
      <c r="MC279" s="59"/>
      <c r="MD279" s="59"/>
      <c r="ME279" s="59"/>
      <c r="MF279" s="59"/>
      <c r="MG279" s="59"/>
      <c r="MH279" s="59"/>
      <c r="MI279" s="59"/>
      <c r="MJ279" s="59"/>
      <c r="MK279" s="59"/>
      <c r="ML279" s="59"/>
      <c r="MM279" s="59"/>
      <c r="MN279" s="59"/>
      <c r="MO279" s="59"/>
      <c r="MP279" s="59"/>
      <c r="MQ279" s="59"/>
      <c r="MR279" s="59"/>
      <c r="MS279" s="59"/>
      <c r="MT279" s="59"/>
      <c r="MU279" s="59"/>
      <c r="MV279" s="59"/>
      <c r="MW279" s="59"/>
      <c r="MX279" s="59"/>
      <c r="MY279" s="59"/>
      <c r="MZ279" s="59"/>
      <c r="NA279" s="59"/>
      <c r="NB279" s="59"/>
      <c r="NC279" s="59"/>
      <c r="ND279" s="59"/>
      <c r="NE279" s="59"/>
      <c r="NF279" s="59"/>
      <c r="NG279" s="59"/>
      <c r="NH279" s="59"/>
      <c r="NI279" s="59"/>
      <c r="NJ279" s="59"/>
      <c r="NK279" s="59"/>
      <c r="NL279" s="59"/>
      <c r="NM279" s="59"/>
      <c r="NN279" s="59"/>
      <c r="NO279" s="59"/>
      <c r="NP279" s="59"/>
      <c r="NQ279" s="59"/>
      <c r="NR279" s="59"/>
      <c r="NS279" s="59"/>
      <c r="NT279" s="59"/>
      <c r="NU279" s="59"/>
      <c r="NV279" s="59"/>
      <c r="NW279" s="59"/>
      <c r="NX279" s="59"/>
      <c r="NY279" s="59"/>
      <c r="NZ279" s="59"/>
      <c r="OA279" s="59"/>
      <c r="OB279" s="59"/>
      <c r="OC279" s="59"/>
      <c r="OD279" s="59"/>
      <c r="OE279" s="59"/>
      <c r="OF279" s="59"/>
      <c r="OG279" s="59"/>
      <c r="OH279" s="59"/>
      <c r="OI279" s="59"/>
      <c r="OJ279" s="59"/>
      <c r="OK279" s="59"/>
      <c r="OL279" s="59"/>
      <c r="OM279" s="59"/>
      <c r="ON279" s="59"/>
      <c r="OO279" s="59"/>
      <c r="OP279" s="59"/>
      <c r="OQ279" s="59"/>
      <c r="OR279" s="59"/>
      <c r="OS279" s="59"/>
      <c r="OT279" s="59"/>
      <c r="OU279" s="59"/>
      <c r="OV279" s="59"/>
      <c r="OW279" s="59"/>
      <c r="OX279" s="59"/>
      <c r="OY279" s="59"/>
      <c r="OZ279" s="59"/>
      <c r="PA279" s="59"/>
      <c r="PB279" s="59"/>
      <c r="PC279" s="59"/>
      <c r="PD279" s="59"/>
      <c r="PE279" s="59"/>
      <c r="PF279" s="59"/>
      <c r="PG279" s="59"/>
      <c r="PH279" s="59"/>
      <c r="PI279" s="59"/>
      <c r="PJ279" s="59"/>
      <c r="PK279" s="59"/>
      <c r="PL279" s="59"/>
      <c r="PM279" s="59"/>
      <c r="PN279" s="59"/>
      <c r="PO279" s="59"/>
      <c r="PP279" s="59"/>
      <c r="PQ279" s="59"/>
      <c r="PR279" s="59"/>
      <c r="PS279" s="59"/>
      <c r="PT279" s="59"/>
      <c r="PU279" s="59"/>
      <c r="PV279" s="59"/>
      <c r="PW279" s="59"/>
      <c r="PX279" s="59"/>
      <c r="PY279" s="59"/>
      <c r="PZ279" s="59"/>
      <c r="QA279" s="59"/>
      <c r="QB279" s="59"/>
      <c r="QC279" s="59"/>
      <c r="QD279" s="59"/>
      <c r="QE279" s="59"/>
      <c r="QF279" s="59"/>
      <c r="QG279" s="59"/>
      <c r="QH279" s="59"/>
      <c r="QI279" s="59"/>
      <c r="QJ279" s="59"/>
      <c r="QK279" s="59"/>
      <c r="QL279" s="59"/>
      <c r="QM279" s="59"/>
      <c r="QN279" s="59"/>
      <c r="QO279" s="59"/>
      <c r="QP279" s="59"/>
      <c r="QQ279" s="59"/>
      <c r="QR279" s="59"/>
      <c r="QS279" s="59"/>
      <c r="QT279" s="59"/>
      <c r="QU279" s="59"/>
      <c r="QV279" s="59"/>
      <c r="QW279" s="59"/>
      <c r="QX279" s="59"/>
      <c r="QY279" s="59"/>
      <c r="QZ279" s="59"/>
      <c r="RA279" s="59"/>
      <c r="RB279" s="107"/>
      <c r="RC279" s="107"/>
      <c r="RD279" s="59"/>
      <c r="RE279" s="59"/>
      <c r="RF279" s="59"/>
      <c r="RG279" s="59"/>
      <c r="RH279" s="59"/>
      <c r="RI279" s="59"/>
      <c r="RJ279" s="59"/>
      <c r="RK279" s="59"/>
      <c r="RL279" s="59"/>
      <c r="RM279" s="59"/>
      <c r="RN279" s="59"/>
      <c r="RO279" s="59"/>
      <c r="RP279" s="59"/>
      <c r="RQ279" s="59"/>
      <c r="RR279" s="59"/>
      <c r="RS279" s="59"/>
      <c r="RT279" s="59"/>
      <c r="RU279" s="59"/>
      <c r="RV279" s="59"/>
      <c r="RW279" s="59"/>
      <c r="RX279" s="59"/>
      <c r="RY279" s="59"/>
      <c r="RZ279" s="59"/>
      <c r="SA279" s="59"/>
      <c r="SB279" s="59"/>
      <c r="SC279" s="59"/>
      <c r="SD279" s="59"/>
      <c r="SE279" s="59"/>
      <c r="SF279" s="59"/>
      <c r="SG279" s="59"/>
      <c r="SH279" s="59"/>
      <c r="SI279" s="59"/>
      <c r="SJ279" s="59"/>
      <c r="SK279" s="59"/>
      <c r="SL279" s="59"/>
      <c r="SM279" s="59"/>
      <c r="SN279" s="59"/>
      <c r="SO279" s="59"/>
      <c r="SP279" s="59"/>
      <c r="SQ279" s="59"/>
      <c r="SR279" s="59"/>
      <c r="SS279" s="59"/>
      <c r="ST279" s="59"/>
      <c r="SU279" s="59"/>
      <c r="SV279" s="59"/>
      <c r="SW279" s="59"/>
      <c r="SX279" s="59"/>
      <c r="SY279" s="59"/>
      <c r="SZ279" s="59"/>
      <c r="TA279" s="59"/>
      <c r="TB279" s="59"/>
      <c r="TC279" s="59"/>
      <c r="TD279" s="59"/>
      <c r="TE279" s="59"/>
      <c r="TF279" s="59"/>
      <c r="TG279" s="59"/>
      <c r="TH279" s="59"/>
      <c r="TI279" s="59"/>
      <c r="TJ279" s="59"/>
      <c r="TK279" s="59"/>
      <c r="TL279" s="59"/>
      <c r="TM279" s="59"/>
      <c r="TN279" s="59"/>
      <c r="TO279" s="59"/>
      <c r="TP279" s="59"/>
      <c r="TQ279" s="59"/>
      <c r="TR279" s="59"/>
      <c r="TS279" s="59"/>
      <c r="TT279" s="59"/>
      <c r="TU279" s="59"/>
      <c r="TV279" s="59"/>
      <c r="TW279" s="59"/>
      <c r="TX279" s="59"/>
      <c r="TY279" s="59"/>
      <c r="TZ279" s="59"/>
      <c r="UA279" s="59"/>
      <c r="UB279" s="59"/>
      <c r="UC279" s="59"/>
      <c r="UD279" s="59"/>
      <c r="UE279" s="59"/>
      <c r="UF279" s="59"/>
      <c r="UG279" s="59"/>
      <c r="UH279" s="59"/>
      <c r="UI279" s="59"/>
      <c r="UJ279" s="59"/>
      <c r="UK279" s="59"/>
      <c r="UL279" s="59"/>
      <c r="UM279" s="86"/>
      <c r="UN279" s="86"/>
      <c r="UO279" s="86"/>
      <c r="UP279" s="86"/>
      <c r="UQ279" s="86"/>
      <c r="UR279" s="86"/>
      <c r="US279" s="86"/>
      <c r="UT279" s="86"/>
      <c r="UU279" s="86"/>
      <c r="UV279" s="86"/>
      <c r="UW279" s="86"/>
      <c r="UX279" s="86"/>
      <c r="UY279" s="86"/>
      <c r="UZ279" s="86"/>
      <c r="VA279" s="86"/>
      <c r="VB279" s="86"/>
      <c r="VC279" s="86"/>
      <c r="VD279" s="86"/>
      <c r="VE279" s="86"/>
      <c r="VF279" s="86"/>
      <c r="VG279" s="86"/>
      <c r="VH279" s="86"/>
      <c r="VI279" s="86"/>
      <c r="VJ279" s="86"/>
      <c r="VK279" s="86"/>
      <c r="VL279" s="86"/>
      <c r="VM279" s="86"/>
      <c r="VN279" s="86"/>
      <c r="VO279" s="86"/>
      <c r="VP279" s="86"/>
      <c r="VQ279" s="86"/>
      <c r="VR279" s="86"/>
      <c r="VS279" s="86"/>
      <c r="VT279" s="86"/>
      <c r="VU279" s="86"/>
      <c r="VV279" s="86"/>
      <c r="VW279" s="86"/>
      <c r="VX279" s="86"/>
      <c r="VY279" s="86"/>
      <c r="VZ279" s="86"/>
      <c r="WA279" s="86"/>
      <c r="WB279" s="86"/>
      <c r="WC279" s="86"/>
      <c r="WD279" s="86"/>
      <c r="WE279" s="86"/>
      <c r="WF279" s="86"/>
      <c r="WG279" s="8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row>
    <row r="280" spans="2:909" x14ac:dyDescent="0.25">
      <c r="B280" s="110"/>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59"/>
      <c r="IN280" s="59"/>
      <c r="IO280" s="59"/>
      <c r="IP280" s="59"/>
      <c r="IQ280" s="59"/>
      <c r="IR280" s="59"/>
      <c r="IS280" s="59"/>
      <c r="IT280" s="59"/>
      <c r="IU280" s="59"/>
      <c r="IV280" s="59"/>
      <c r="IW280" s="59"/>
      <c r="IX280" s="59"/>
      <c r="IY280" s="59"/>
      <c r="IZ280" s="59"/>
      <c r="JA280" s="59"/>
      <c r="JB280" s="59"/>
      <c r="JC280" s="59"/>
      <c r="JD280" s="59"/>
      <c r="JE280" s="59"/>
      <c r="JF280" s="59"/>
      <c r="JG280" s="59"/>
      <c r="JH280" s="59"/>
      <c r="JI280" s="59"/>
      <c r="JJ280" s="59"/>
      <c r="JK280" s="59"/>
      <c r="JL280" s="59"/>
      <c r="JM280" s="59"/>
      <c r="JN280" s="59"/>
      <c r="JO280" s="59"/>
      <c r="JP280" s="59"/>
      <c r="JQ280" s="59"/>
      <c r="JR280" s="59"/>
      <c r="JS280" s="59"/>
      <c r="JT280" s="59"/>
      <c r="JU280" s="59"/>
      <c r="JV280" s="59"/>
      <c r="JW280" s="59"/>
      <c r="JX280" s="59"/>
      <c r="JY280" s="59"/>
      <c r="JZ280" s="59"/>
      <c r="KA280" s="59"/>
      <c r="KB280" s="59"/>
      <c r="KC280" s="59"/>
      <c r="KD280" s="59"/>
      <c r="KE280" s="59"/>
      <c r="KF280" s="59"/>
      <c r="KG280" s="59"/>
      <c r="KH280" s="59"/>
      <c r="KI280" s="59"/>
      <c r="KJ280" s="59"/>
      <c r="KK280" s="59"/>
      <c r="KL280" s="59"/>
      <c r="KM280" s="59"/>
      <c r="KN280" s="59"/>
      <c r="KO280" s="59"/>
      <c r="KP280" s="59"/>
      <c r="KQ280" s="59"/>
      <c r="KR280" s="59"/>
      <c r="KS280" s="59"/>
      <c r="KT280" s="59"/>
      <c r="KU280" s="59"/>
      <c r="KV280" s="59"/>
      <c r="KW280" s="59"/>
      <c r="KX280" s="59"/>
      <c r="KY280" s="59"/>
      <c r="KZ280" s="59"/>
      <c r="LA280" s="59"/>
      <c r="LB280" s="59"/>
      <c r="LC280" s="59"/>
      <c r="LD280" s="59"/>
      <c r="LE280" s="59"/>
      <c r="LF280" s="59"/>
      <c r="LG280" s="59"/>
      <c r="LH280" s="59"/>
      <c r="LI280" s="59"/>
      <c r="LJ280" s="59"/>
      <c r="LK280" s="59"/>
      <c r="LL280" s="59"/>
      <c r="LM280" s="59"/>
      <c r="LN280" s="59"/>
      <c r="LO280" s="59"/>
      <c r="LP280" s="59"/>
      <c r="LQ280" s="59"/>
      <c r="LR280" s="59"/>
      <c r="LS280" s="59"/>
      <c r="LT280" s="59"/>
      <c r="LU280" s="59"/>
      <c r="LV280" s="59"/>
      <c r="LW280" s="59"/>
      <c r="LX280" s="59"/>
      <c r="LY280" s="59"/>
      <c r="LZ280" s="59"/>
      <c r="MA280" s="59"/>
      <c r="MB280" s="59"/>
      <c r="MC280" s="59"/>
      <c r="MD280" s="59"/>
      <c r="ME280" s="59"/>
      <c r="MF280" s="59"/>
      <c r="MG280" s="59"/>
      <c r="MH280" s="59"/>
      <c r="MI280" s="59"/>
      <c r="MJ280" s="59"/>
      <c r="MK280" s="59"/>
      <c r="ML280" s="59"/>
      <c r="MM280" s="59"/>
      <c r="MN280" s="59"/>
      <c r="MO280" s="59"/>
      <c r="MP280" s="59"/>
      <c r="MQ280" s="59"/>
      <c r="MR280" s="59"/>
      <c r="MS280" s="59"/>
      <c r="MT280" s="59"/>
      <c r="MU280" s="59"/>
      <c r="MV280" s="59"/>
      <c r="MW280" s="59"/>
      <c r="MX280" s="59"/>
      <c r="MY280" s="59"/>
      <c r="MZ280" s="59"/>
      <c r="NA280" s="59"/>
      <c r="NB280" s="59"/>
      <c r="NC280" s="59"/>
      <c r="ND280" s="59"/>
      <c r="NE280" s="59"/>
      <c r="NF280" s="59"/>
      <c r="NG280" s="59"/>
      <c r="NH280" s="59"/>
      <c r="NI280" s="59"/>
      <c r="NJ280" s="59"/>
      <c r="NK280" s="59"/>
      <c r="NL280" s="59"/>
      <c r="NM280" s="59"/>
      <c r="NN280" s="59"/>
      <c r="NO280" s="59"/>
      <c r="NP280" s="59"/>
      <c r="NQ280" s="59"/>
      <c r="NR280" s="59"/>
      <c r="NS280" s="59"/>
      <c r="NT280" s="59"/>
      <c r="NU280" s="59"/>
      <c r="NV280" s="59"/>
      <c r="NW280" s="59"/>
      <c r="NX280" s="59"/>
      <c r="NY280" s="59"/>
      <c r="NZ280" s="59"/>
      <c r="OA280" s="59"/>
      <c r="OB280" s="59"/>
      <c r="OC280" s="59"/>
      <c r="OD280" s="59"/>
      <c r="OE280" s="59"/>
      <c r="OF280" s="59"/>
      <c r="OG280" s="59"/>
      <c r="OH280" s="59"/>
      <c r="OI280" s="59"/>
      <c r="OJ280" s="59"/>
      <c r="OK280" s="59"/>
      <c r="OL280" s="59"/>
      <c r="OM280" s="59"/>
      <c r="ON280" s="59"/>
      <c r="OO280" s="59"/>
      <c r="OP280" s="59"/>
      <c r="OQ280" s="59"/>
      <c r="OR280" s="59"/>
      <c r="OS280" s="59"/>
      <c r="OT280" s="59"/>
      <c r="OU280" s="59"/>
      <c r="OV280" s="59"/>
      <c r="OW280" s="59"/>
      <c r="OX280" s="59"/>
      <c r="OY280" s="59"/>
      <c r="OZ280" s="59"/>
      <c r="PA280" s="59"/>
      <c r="PB280" s="59"/>
      <c r="PC280" s="59"/>
      <c r="PD280" s="59"/>
      <c r="PE280" s="59"/>
      <c r="PF280" s="59"/>
      <c r="PG280" s="59"/>
      <c r="PH280" s="59"/>
      <c r="PI280" s="59"/>
      <c r="PJ280" s="59"/>
      <c r="PK280" s="59"/>
      <c r="PL280" s="59"/>
      <c r="PM280" s="59"/>
      <c r="PN280" s="59"/>
      <c r="PO280" s="59"/>
      <c r="PP280" s="59"/>
      <c r="PQ280" s="59"/>
      <c r="PR280" s="59"/>
      <c r="PS280" s="59"/>
      <c r="PT280" s="59"/>
      <c r="PU280" s="59"/>
      <c r="PV280" s="59"/>
      <c r="PW280" s="59"/>
      <c r="PX280" s="59"/>
      <c r="PY280" s="59"/>
      <c r="PZ280" s="59"/>
      <c r="QA280" s="59"/>
      <c r="QB280" s="59"/>
      <c r="QC280" s="59"/>
      <c r="QD280" s="59"/>
      <c r="QE280" s="59"/>
      <c r="QF280" s="59"/>
      <c r="QG280" s="59"/>
      <c r="QH280" s="59"/>
      <c r="QI280" s="59"/>
      <c r="QJ280" s="59"/>
      <c r="QK280" s="59"/>
      <c r="QL280" s="59"/>
      <c r="QM280" s="59"/>
      <c r="QN280" s="59"/>
      <c r="QO280" s="59"/>
      <c r="QP280" s="59"/>
      <c r="QQ280" s="59"/>
      <c r="QR280" s="59"/>
      <c r="QS280" s="59"/>
      <c r="QT280" s="59"/>
      <c r="QU280" s="59"/>
      <c r="QV280" s="59"/>
      <c r="QW280" s="59"/>
      <c r="QX280" s="59"/>
      <c r="QY280" s="59"/>
      <c r="QZ280" s="59"/>
      <c r="RA280" s="59"/>
      <c r="RB280" s="107"/>
      <c r="RC280" s="107"/>
      <c r="RD280" s="59"/>
      <c r="RE280" s="59"/>
      <c r="RF280" s="59"/>
      <c r="RG280" s="59"/>
      <c r="RH280" s="59"/>
      <c r="RI280" s="59"/>
      <c r="RJ280" s="59"/>
      <c r="RK280" s="59"/>
      <c r="RL280" s="59"/>
      <c r="RM280" s="59"/>
      <c r="RN280" s="59"/>
      <c r="RO280" s="59"/>
      <c r="RP280" s="59"/>
      <c r="RQ280" s="59"/>
      <c r="RR280" s="59"/>
      <c r="RS280" s="59"/>
      <c r="RT280" s="59"/>
      <c r="RU280" s="59"/>
      <c r="RV280" s="59"/>
      <c r="RW280" s="59"/>
      <c r="RX280" s="59"/>
      <c r="RY280" s="59"/>
      <c r="RZ280" s="59"/>
      <c r="SA280" s="59"/>
      <c r="SB280" s="59"/>
      <c r="SC280" s="59"/>
      <c r="SD280" s="59"/>
      <c r="SE280" s="59"/>
      <c r="SF280" s="59"/>
      <c r="SG280" s="59"/>
      <c r="SH280" s="59"/>
      <c r="SI280" s="59"/>
      <c r="SJ280" s="59"/>
      <c r="SK280" s="59"/>
      <c r="SL280" s="59"/>
      <c r="SM280" s="59"/>
      <c r="SN280" s="59"/>
      <c r="SO280" s="59"/>
      <c r="SP280" s="59"/>
      <c r="SQ280" s="59"/>
      <c r="SR280" s="59"/>
      <c r="SS280" s="59"/>
      <c r="ST280" s="59"/>
      <c r="SU280" s="59"/>
      <c r="SV280" s="59"/>
      <c r="SW280" s="59"/>
      <c r="SX280" s="59"/>
      <c r="SY280" s="59"/>
      <c r="SZ280" s="59"/>
      <c r="TA280" s="59"/>
      <c r="TB280" s="59"/>
      <c r="TC280" s="59"/>
      <c r="TD280" s="59"/>
      <c r="TE280" s="59"/>
      <c r="TF280" s="59"/>
      <c r="TG280" s="59"/>
      <c r="TH280" s="59"/>
      <c r="TI280" s="59"/>
      <c r="TJ280" s="59"/>
      <c r="TK280" s="59"/>
      <c r="TL280" s="59"/>
      <c r="TM280" s="59"/>
      <c r="TN280" s="59"/>
      <c r="TO280" s="59"/>
      <c r="TP280" s="59"/>
      <c r="TQ280" s="59"/>
      <c r="TR280" s="59"/>
      <c r="TS280" s="59"/>
      <c r="TT280" s="59"/>
      <c r="TU280" s="59"/>
      <c r="TV280" s="59"/>
      <c r="TW280" s="59"/>
      <c r="TX280" s="59"/>
      <c r="TY280" s="59"/>
      <c r="TZ280" s="59"/>
      <c r="UA280" s="59"/>
      <c r="UB280" s="59"/>
      <c r="UC280" s="59"/>
      <c r="UD280" s="59"/>
      <c r="UE280" s="59"/>
      <c r="UF280" s="59"/>
      <c r="UG280" s="59"/>
      <c r="UH280" s="59"/>
      <c r="UI280" s="59"/>
      <c r="UJ280" s="59"/>
      <c r="UK280" s="59"/>
      <c r="UL280" s="59"/>
      <c r="UM280" s="86"/>
      <c r="UN280" s="86"/>
      <c r="UO280" s="86"/>
      <c r="UP280" s="86"/>
      <c r="UQ280" s="86"/>
      <c r="UR280" s="86"/>
      <c r="US280" s="86"/>
      <c r="UT280" s="86"/>
      <c r="UU280" s="86"/>
      <c r="UV280" s="86"/>
      <c r="UW280" s="86"/>
      <c r="UX280" s="86"/>
      <c r="UY280" s="86"/>
      <c r="UZ280" s="86"/>
      <c r="VA280" s="86"/>
      <c r="VB280" s="86"/>
      <c r="VC280" s="86"/>
      <c r="VD280" s="86"/>
      <c r="VE280" s="86"/>
      <c r="VF280" s="86"/>
      <c r="VG280" s="86"/>
      <c r="VH280" s="86"/>
      <c r="VI280" s="86"/>
      <c r="VJ280" s="86"/>
      <c r="VK280" s="86"/>
      <c r="VL280" s="86"/>
      <c r="VM280" s="86"/>
      <c r="VN280" s="86"/>
      <c r="VO280" s="86"/>
      <c r="VP280" s="86"/>
      <c r="VQ280" s="86"/>
      <c r="VR280" s="86"/>
      <c r="VS280" s="86"/>
      <c r="VT280" s="86"/>
      <c r="VU280" s="86"/>
      <c r="VV280" s="86"/>
      <c r="VW280" s="86"/>
      <c r="VX280" s="86"/>
      <c r="VY280" s="86"/>
      <c r="VZ280" s="86"/>
      <c r="WA280" s="86"/>
      <c r="WB280" s="86"/>
      <c r="WC280" s="86"/>
      <c r="WD280" s="86"/>
      <c r="WE280" s="86"/>
      <c r="WF280" s="86"/>
      <c r="WG280" s="8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row>
    <row r="281" spans="2:909" x14ac:dyDescent="0.25">
      <c r="B281" s="110"/>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c r="IU281" s="59"/>
      <c r="IV281" s="59"/>
      <c r="IW281" s="59"/>
      <c r="IX281" s="59"/>
      <c r="IY281" s="59"/>
      <c r="IZ281" s="59"/>
      <c r="JA281" s="59"/>
      <c r="JB281" s="59"/>
      <c r="JC281" s="59"/>
      <c r="JD281" s="59"/>
      <c r="JE281" s="59"/>
      <c r="JF281" s="59"/>
      <c r="JG281" s="59"/>
      <c r="JH281" s="59"/>
      <c r="JI281" s="59"/>
      <c r="JJ281" s="59"/>
      <c r="JK281" s="59"/>
      <c r="JL281" s="59"/>
      <c r="JM281" s="59"/>
      <c r="JN281" s="59"/>
      <c r="JO281" s="59"/>
      <c r="JP281" s="59"/>
      <c r="JQ281" s="59"/>
      <c r="JR281" s="59"/>
      <c r="JS281" s="59"/>
      <c r="JT281" s="59"/>
      <c r="JU281" s="59"/>
      <c r="JV281" s="59"/>
      <c r="JW281" s="59"/>
      <c r="JX281" s="59"/>
      <c r="JY281" s="59"/>
      <c r="JZ281" s="59"/>
      <c r="KA281" s="59"/>
      <c r="KB281" s="59"/>
      <c r="KC281" s="59"/>
      <c r="KD281" s="59"/>
      <c r="KE281" s="59"/>
      <c r="KF281" s="59"/>
      <c r="KG281" s="59"/>
      <c r="KH281" s="59"/>
      <c r="KI281" s="59"/>
      <c r="KJ281" s="59"/>
      <c r="KK281" s="59"/>
      <c r="KL281" s="59"/>
      <c r="KM281" s="59"/>
      <c r="KN281" s="59"/>
      <c r="KO281" s="59"/>
      <c r="KP281" s="59"/>
      <c r="KQ281" s="59"/>
      <c r="KR281" s="59"/>
      <c r="KS281" s="59"/>
      <c r="KT281" s="59"/>
      <c r="KU281" s="59"/>
      <c r="KV281" s="59"/>
      <c r="KW281" s="59"/>
      <c r="KX281" s="59"/>
      <c r="KY281" s="59"/>
      <c r="KZ281" s="59"/>
      <c r="LA281" s="59"/>
      <c r="LB281" s="59"/>
      <c r="LC281" s="59"/>
      <c r="LD281" s="59"/>
      <c r="LE281" s="59"/>
      <c r="LF281" s="59"/>
      <c r="LG281" s="59"/>
      <c r="LH281" s="59"/>
      <c r="LI281" s="59"/>
      <c r="LJ281" s="59"/>
      <c r="LK281" s="59"/>
      <c r="LL281" s="59"/>
      <c r="LM281" s="59"/>
      <c r="LN281" s="59"/>
      <c r="LO281" s="59"/>
      <c r="LP281" s="59"/>
      <c r="LQ281" s="59"/>
      <c r="LR281" s="59"/>
      <c r="LS281" s="59"/>
      <c r="LT281" s="59"/>
      <c r="LU281" s="59"/>
      <c r="LV281" s="59"/>
      <c r="LW281" s="59"/>
      <c r="LX281" s="59"/>
      <c r="LY281" s="59"/>
      <c r="LZ281" s="59"/>
      <c r="MA281" s="59"/>
      <c r="MB281" s="59"/>
      <c r="MC281" s="59"/>
      <c r="MD281" s="59"/>
      <c r="ME281" s="59"/>
      <c r="MF281" s="59"/>
      <c r="MG281" s="59"/>
      <c r="MH281" s="59"/>
      <c r="MI281" s="59"/>
      <c r="MJ281" s="59"/>
      <c r="MK281" s="59"/>
      <c r="ML281" s="59"/>
      <c r="MM281" s="59"/>
      <c r="MN281" s="59"/>
      <c r="MO281" s="59"/>
      <c r="MP281" s="59"/>
      <c r="MQ281" s="59"/>
      <c r="MR281" s="59"/>
      <c r="MS281" s="59"/>
      <c r="MT281" s="59"/>
      <c r="MU281" s="59"/>
      <c r="MV281" s="59"/>
      <c r="MW281" s="59"/>
      <c r="MX281" s="59"/>
      <c r="MY281" s="59"/>
      <c r="MZ281" s="59"/>
      <c r="NA281" s="59"/>
      <c r="NB281" s="59"/>
      <c r="NC281" s="59"/>
      <c r="ND281" s="59"/>
      <c r="NE281" s="59"/>
      <c r="NF281" s="59"/>
      <c r="NG281" s="59"/>
      <c r="NH281" s="59"/>
      <c r="NI281" s="59"/>
      <c r="NJ281" s="59"/>
      <c r="NK281" s="59"/>
      <c r="NL281" s="59"/>
      <c r="NM281" s="59"/>
      <c r="NN281" s="59"/>
      <c r="NO281" s="59"/>
      <c r="NP281" s="59"/>
      <c r="NQ281" s="59"/>
      <c r="NR281" s="59"/>
      <c r="NS281" s="59"/>
      <c r="NT281" s="59"/>
      <c r="NU281" s="59"/>
      <c r="NV281" s="59"/>
      <c r="NW281" s="59"/>
      <c r="NX281" s="59"/>
      <c r="NY281" s="59"/>
      <c r="NZ281" s="59"/>
      <c r="OA281" s="59"/>
      <c r="OB281" s="59"/>
      <c r="OC281" s="59"/>
      <c r="OD281" s="59"/>
      <c r="OE281" s="59"/>
      <c r="OF281" s="59"/>
      <c r="OG281" s="59"/>
      <c r="OH281" s="59"/>
      <c r="OI281" s="59"/>
      <c r="OJ281" s="59"/>
      <c r="OK281" s="59"/>
      <c r="OL281" s="59"/>
      <c r="OM281" s="59"/>
      <c r="ON281" s="59"/>
      <c r="OO281" s="59"/>
      <c r="OP281" s="59"/>
      <c r="OQ281" s="59"/>
      <c r="OR281" s="59"/>
      <c r="OS281" s="59"/>
      <c r="OT281" s="59"/>
      <c r="OU281" s="59"/>
      <c r="OV281" s="59"/>
      <c r="OW281" s="59"/>
      <c r="OX281" s="59"/>
      <c r="OY281" s="59"/>
      <c r="OZ281" s="59"/>
      <c r="PA281" s="59"/>
      <c r="PB281" s="59"/>
      <c r="PC281" s="59"/>
      <c r="PD281" s="59"/>
      <c r="PE281" s="59"/>
      <c r="PF281" s="59"/>
      <c r="PG281" s="59"/>
      <c r="PH281" s="59"/>
      <c r="PI281" s="59"/>
      <c r="PJ281" s="59"/>
      <c r="PK281" s="59"/>
      <c r="PL281" s="59"/>
      <c r="PM281" s="59"/>
      <c r="PN281" s="59"/>
      <c r="PO281" s="59"/>
      <c r="PP281" s="59"/>
      <c r="PQ281" s="59"/>
      <c r="PR281" s="59"/>
      <c r="PS281" s="59"/>
      <c r="PT281" s="59"/>
      <c r="PU281" s="59"/>
      <c r="PV281" s="59"/>
      <c r="PW281" s="59"/>
      <c r="PX281" s="59"/>
      <c r="PY281" s="59"/>
      <c r="PZ281" s="59"/>
      <c r="QA281" s="59"/>
      <c r="QB281" s="59"/>
      <c r="QC281" s="59"/>
      <c r="QD281" s="59"/>
      <c r="QE281" s="59"/>
      <c r="QF281" s="59"/>
      <c r="QG281" s="59"/>
      <c r="QH281" s="59"/>
      <c r="QI281" s="59"/>
      <c r="QJ281" s="59"/>
      <c r="QK281" s="59"/>
      <c r="QL281" s="59"/>
      <c r="QM281" s="59"/>
      <c r="QN281" s="59"/>
      <c r="QO281" s="59"/>
      <c r="QP281" s="59"/>
      <c r="QQ281" s="59"/>
      <c r="QR281" s="59"/>
      <c r="QS281" s="59"/>
      <c r="QT281" s="59"/>
      <c r="QU281" s="59"/>
      <c r="QV281" s="59"/>
      <c r="QW281" s="59"/>
      <c r="QX281" s="59"/>
      <c r="QY281" s="59"/>
      <c r="QZ281" s="59"/>
      <c r="RA281" s="59"/>
      <c r="RB281" s="107"/>
      <c r="RC281" s="107"/>
      <c r="RD281" s="59"/>
      <c r="RE281" s="59"/>
      <c r="RF281" s="59"/>
      <c r="RG281" s="59"/>
      <c r="RH281" s="59"/>
      <c r="RI281" s="59"/>
      <c r="RJ281" s="59"/>
      <c r="RK281" s="59"/>
      <c r="RL281" s="59"/>
      <c r="RM281" s="59"/>
      <c r="RN281" s="59"/>
      <c r="RO281" s="59"/>
      <c r="RP281" s="59"/>
      <c r="RQ281" s="59"/>
      <c r="RR281" s="59"/>
      <c r="RS281" s="59"/>
      <c r="RT281" s="59"/>
      <c r="RU281" s="59"/>
      <c r="RV281" s="59"/>
      <c r="RW281" s="59"/>
      <c r="RX281" s="59"/>
      <c r="RY281" s="59"/>
      <c r="RZ281" s="59"/>
      <c r="SA281" s="59"/>
      <c r="SB281" s="59"/>
      <c r="SC281" s="59"/>
      <c r="SD281" s="59"/>
      <c r="SE281" s="59"/>
      <c r="SF281" s="59"/>
      <c r="SG281" s="59"/>
      <c r="SH281" s="59"/>
      <c r="SI281" s="59"/>
      <c r="SJ281" s="59"/>
      <c r="SK281" s="59"/>
      <c r="SL281" s="59"/>
      <c r="SM281" s="59"/>
      <c r="SN281" s="59"/>
      <c r="SO281" s="59"/>
      <c r="SP281" s="59"/>
      <c r="SQ281" s="59"/>
      <c r="SR281" s="59"/>
      <c r="SS281" s="59"/>
      <c r="ST281" s="59"/>
      <c r="SU281" s="59"/>
      <c r="SV281" s="59"/>
      <c r="SW281" s="59"/>
      <c r="SX281" s="59"/>
      <c r="SY281" s="59"/>
      <c r="SZ281" s="59"/>
      <c r="TA281" s="59"/>
      <c r="TB281" s="59"/>
      <c r="TC281" s="59"/>
      <c r="TD281" s="59"/>
      <c r="TE281" s="59"/>
      <c r="TF281" s="59"/>
      <c r="TG281" s="59"/>
      <c r="TH281" s="59"/>
      <c r="TI281" s="59"/>
      <c r="TJ281" s="59"/>
      <c r="TK281" s="59"/>
      <c r="TL281" s="59"/>
      <c r="TM281" s="59"/>
      <c r="TN281" s="59"/>
      <c r="TO281" s="59"/>
      <c r="TP281" s="59"/>
      <c r="TQ281" s="59"/>
      <c r="TR281" s="59"/>
      <c r="TS281" s="59"/>
      <c r="TT281" s="59"/>
      <c r="TU281" s="59"/>
      <c r="TV281" s="59"/>
      <c r="TW281" s="59"/>
      <c r="TX281" s="59"/>
      <c r="TY281" s="59"/>
      <c r="TZ281" s="59"/>
      <c r="UA281" s="59"/>
      <c r="UB281" s="59"/>
      <c r="UC281" s="59"/>
      <c r="UD281" s="59"/>
      <c r="UE281" s="59"/>
      <c r="UF281" s="59"/>
      <c r="UG281" s="59"/>
      <c r="UH281" s="59"/>
      <c r="UI281" s="59"/>
      <c r="UJ281" s="59"/>
      <c r="UK281" s="59"/>
      <c r="UL281" s="59"/>
      <c r="UM281" s="86"/>
      <c r="UN281" s="86"/>
      <c r="UO281" s="86"/>
      <c r="UP281" s="86"/>
      <c r="UQ281" s="86"/>
      <c r="UR281" s="86"/>
      <c r="US281" s="86"/>
      <c r="UT281" s="86"/>
      <c r="UU281" s="86"/>
      <c r="UV281" s="86"/>
      <c r="UW281" s="86"/>
      <c r="UX281" s="86"/>
      <c r="UY281" s="86"/>
      <c r="UZ281" s="86"/>
      <c r="VA281" s="86"/>
      <c r="VB281" s="86"/>
      <c r="VC281" s="86"/>
      <c r="VD281" s="86"/>
      <c r="VE281" s="86"/>
      <c r="VF281" s="86"/>
      <c r="VG281" s="86"/>
      <c r="VH281" s="86"/>
      <c r="VI281" s="86"/>
      <c r="VJ281" s="86"/>
      <c r="VK281" s="86"/>
      <c r="VL281" s="86"/>
      <c r="VM281" s="86"/>
      <c r="VN281" s="86"/>
      <c r="VO281" s="86"/>
      <c r="VP281" s="86"/>
      <c r="VQ281" s="86"/>
      <c r="VR281" s="86"/>
      <c r="VS281" s="86"/>
      <c r="VT281" s="86"/>
      <c r="VU281" s="86"/>
      <c r="VV281" s="86"/>
      <c r="VW281" s="86"/>
      <c r="VX281" s="86"/>
      <c r="VY281" s="86"/>
      <c r="VZ281" s="86"/>
      <c r="WA281" s="86"/>
      <c r="WB281" s="86"/>
      <c r="WC281" s="86"/>
      <c r="WD281" s="86"/>
      <c r="WE281" s="86"/>
      <c r="WF281" s="86"/>
      <c r="WG281" s="8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c r="AHR281" s="6"/>
      <c r="AHS281" s="6"/>
      <c r="AHT281" s="6"/>
      <c r="AHU281" s="6"/>
      <c r="AHV281" s="6"/>
      <c r="AHW281" s="6"/>
      <c r="AHX281" s="6"/>
      <c r="AHY281" s="6"/>
    </row>
    <row r="282" spans="2:909" x14ac:dyDescent="0.25">
      <c r="B282" s="110"/>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59"/>
      <c r="IN282" s="59"/>
      <c r="IO282" s="59"/>
      <c r="IP282" s="59"/>
      <c r="IQ282" s="59"/>
      <c r="IR282" s="59"/>
      <c r="IS282" s="59"/>
      <c r="IT282" s="59"/>
      <c r="IU282" s="59"/>
      <c r="IV282" s="59"/>
      <c r="IW282" s="59"/>
      <c r="IX282" s="59"/>
      <c r="IY282" s="59"/>
      <c r="IZ282" s="59"/>
      <c r="JA282" s="59"/>
      <c r="JB282" s="59"/>
      <c r="JC282" s="59"/>
      <c r="JD282" s="59"/>
      <c r="JE282" s="59"/>
      <c r="JF282" s="59"/>
      <c r="JG282" s="59"/>
      <c r="JH282" s="59"/>
      <c r="JI282" s="59"/>
      <c r="JJ282" s="59"/>
      <c r="JK282" s="59"/>
      <c r="JL282" s="59"/>
      <c r="JM282" s="59"/>
      <c r="JN282" s="59"/>
      <c r="JO282" s="59"/>
      <c r="JP282" s="59"/>
      <c r="JQ282" s="59"/>
      <c r="JR282" s="59"/>
      <c r="JS282" s="59"/>
      <c r="JT282" s="59"/>
      <c r="JU282" s="59"/>
      <c r="JV282" s="59"/>
      <c r="JW282" s="59"/>
      <c r="JX282" s="59"/>
      <c r="JY282" s="59"/>
      <c r="JZ282" s="59"/>
      <c r="KA282" s="59"/>
      <c r="KB282" s="59"/>
      <c r="KC282" s="59"/>
      <c r="KD282" s="59"/>
      <c r="KE282" s="59"/>
      <c r="KF282" s="59"/>
      <c r="KG282" s="59"/>
      <c r="KH282" s="59"/>
      <c r="KI282" s="59"/>
      <c r="KJ282" s="59"/>
      <c r="KK282" s="59"/>
      <c r="KL282" s="59"/>
      <c r="KM282" s="59"/>
      <c r="KN282" s="59"/>
      <c r="KO282" s="59"/>
      <c r="KP282" s="59"/>
      <c r="KQ282" s="59"/>
      <c r="KR282" s="59"/>
      <c r="KS282" s="59"/>
      <c r="KT282" s="59"/>
      <c r="KU282" s="59"/>
      <c r="KV282" s="59"/>
      <c r="KW282" s="59"/>
      <c r="KX282" s="59"/>
      <c r="KY282" s="59"/>
      <c r="KZ282" s="59"/>
      <c r="LA282" s="59"/>
      <c r="LB282" s="59"/>
      <c r="LC282" s="59"/>
      <c r="LD282" s="59"/>
      <c r="LE282" s="59"/>
      <c r="LF282" s="59"/>
      <c r="LG282" s="59"/>
      <c r="LH282" s="59"/>
      <c r="LI282" s="59"/>
      <c r="LJ282" s="59"/>
      <c r="LK282" s="59"/>
      <c r="LL282" s="59"/>
      <c r="LM282" s="59"/>
      <c r="LN282" s="59"/>
      <c r="LO282" s="59"/>
      <c r="LP282" s="59"/>
      <c r="LQ282" s="59"/>
      <c r="LR282" s="59"/>
      <c r="LS282" s="59"/>
      <c r="LT282" s="59"/>
      <c r="LU282" s="59"/>
      <c r="LV282" s="59"/>
      <c r="LW282" s="59"/>
      <c r="LX282" s="59"/>
      <c r="LY282" s="59"/>
      <c r="LZ282" s="59"/>
      <c r="MA282" s="59"/>
      <c r="MB282" s="59"/>
      <c r="MC282" s="59"/>
      <c r="MD282" s="59"/>
      <c r="ME282" s="59"/>
      <c r="MF282" s="59"/>
      <c r="MG282" s="59"/>
      <c r="MH282" s="59"/>
      <c r="MI282" s="59"/>
      <c r="MJ282" s="59"/>
      <c r="MK282" s="59"/>
      <c r="ML282" s="59"/>
      <c r="MM282" s="59"/>
      <c r="MN282" s="59"/>
      <c r="MO282" s="59"/>
      <c r="MP282" s="59"/>
      <c r="MQ282" s="59"/>
      <c r="MR282" s="59"/>
      <c r="MS282" s="59"/>
      <c r="MT282" s="59"/>
      <c r="MU282" s="59"/>
      <c r="MV282" s="59"/>
      <c r="MW282" s="59"/>
      <c r="MX282" s="59"/>
      <c r="MY282" s="59"/>
      <c r="MZ282" s="59"/>
      <c r="NA282" s="59"/>
      <c r="NB282" s="59"/>
      <c r="NC282" s="59"/>
      <c r="ND282" s="59"/>
      <c r="NE282" s="59"/>
      <c r="NF282" s="59"/>
      <c r="NG282" s="59"/>
      <c r="NH282" s="59"/>
      <c r="NI282" s="59"/>
      <c r="NJ282" s="59"/>
      <c r="NK282" s="59"/>
      <c r="NL282" s="59"/>
      <c r="NM282" s="59"/>
      <c r="NN282" s="59"/>
      <c r="NO282" s="59"/>
      <c r="NP282" s="59"/>
      <c r="NQ282" s="59"/>
      <c r="NR282" s="59"/>
      <c r="NS282" s="59"/>
      <c r="NT282" s="59"/>
      <c r="NU282" s="59"/>
      <c r="NV282" s="59"/>
      <c r="NW282" s="59"/>
      <c r="NX282" s="59"/>
      <c r="NY282" s="59"/>
      <c r="NZ282" s="59"/>
      <c r="OA282" s="59"/>
      <c r="OB282" s="59"/>
      <c r="OC282" s="59"/>
      <c r="OD282" s="59"/>
      <c r="OE282" s="59"/>
      <c r="OF282" s="59"/>
      <c r="OG282" s="59"/>
      <c r="OH282" s="59"/>
      <c r="OI282" s="59"/>
      <c r="OJ282" s="59"/>
      <c r="OK282" s="59"/>
      <c r="OL282" s="59"/>
      <c r="OM282" s="59"/>
      <c r="ON282" s="59"/>
      <c r="OO282" s="59"/>
      <c r="OP282" s="59"/>
      <c r="OQ282" s="59"/>
      <c r="OR282" s="59"/>
      <c r="OS282" s="59"/>
      <c r="OT282" s="59"/>
      <c r="OU282" s="59"/>
      <c r="OV282" s="59"/>
      <c r="OW282" s="59"/>
      <c r="OX282" s="59"/>
      <c r="OY282" s="59"/>
      <c r="OZ282" s="59"/>
      <c r="PA282" s="59"/>
      <c r="PB282" s="59"/>
      <c r="PC282" s="59"/>
      <c r="PD282" s="59"/>
      <c r="PE282" s="59"/>
      <c r="PF282" s="59"/>
      <c r="PG282" s="59"/>
      <c r="PH282" s="59"/>
      <c r="PI282" s="59"/>
      <c r="PJ282" s="59"/>
      <c r="PK282" s="59"/>
      <c r="PL282" s="59"/>
      <c r="PM282" s="59"/>
      <c r="PN282" s="59"/>
      <c r="PO282" s="59"/>
      <c r="PP282" s="59"/>
      <c r="PQ282" s="59"/>
      <c r="PR282" s="59"/>
      <c r="PS282" s="59"/>
      <c r="PT282" s="59"/>
      <c r="PU282" s="59"/>
      <c r="PV282" s="59"/>
      <c r="PW282" s="59"/>
      <c r="PX282" s="59"/>
      <c r="PY282" s="59"/>
      <c r="PZ282" s="59"/>
      <c r="QA282" s="59"/>
      <c r="QB282" s="59"/>
      <c r="QC282" s="59"/>
      <c r="QD282" s="59"/>
      <c r="QE282" s="59"/>
      <c r="QF282" s="59"/>
      <c r="QG282" s="59"/>
      <c r="QH282" s="59"/>
      <c r="QI282" s="59"/>
      <c r="QJ282" s="59"/>
      <c r="QK282" s="59"/>
      <c r="QL282" s="59"/>
      <c r="QM282" s="59"/>
      <c r="QN282" s="59"/>
      <c r="QO282" s="59"/>
      <c r="QP282" s="59"/>
      <c r="QQ282" s="59"/>
      <c r="QR282" s="59"/>
      <c r="QS282" s="59"/>
      <c r="QT282" s="59"/>
      <c r="QU282" s="59"/>
      <c r="QV282" s="59"/>
      <c r="QW282" s="59"/>
      <c r="QX282" s="59"/>
      <c r="QY282" s="59"/>
      <c r="QZ282" s="59"/>
      <c r="RA282" s="59"/>
      <c r="RB282" s="107"/>
      <c r="RC282" s="107"/>
      <c r="RD282" s="59"/>
      <c r="RE282" s="59"/>
      <c r="RF282" s="59"/>
      <c r="RG282" s="59"/>
      <c r="RH282" s="59"/>
      <c r="RI282" s="59"/>
      <c r="RJ282" s="59"/>
      <c r="RK282" s="59"/>
      <c r="RL282" s="59"/>
      <c r="RM282" s="59"/>
      <c r="RN282" s="59"/>
      <c r="RO282" s="59"/>
      <c r="RP282" s="59"/>
      <c r="RQ282" s="59"/>
      <c r="RR282" s="59"/>
      <c r="RS282" s="59"/>
      <c r="RT282" s="59"/>
      <c r="RU282" s="59"/>
      <c r="RV282" s="59"/>
      <c r="RW282" s="59"/>
      <c r="RX282" s="59"/>
      <c r="RY282" s="59"/>
      <c r="RZ282" s="59"/>
      <c r="SA282" s="59"/>
      <c r="SB282" s="59"/>
      <c r="SC282" s="59"/>
      <c r="SD282" s="59"/>
      <c r="SE282" s="59"/>
      <c r="SF282" s="59"/>
      <c r="SG282" s="59"/>
      <c r="SH282" s="59"/>
      <c r="SI282" s="59"/>
      <c r="SJ282" s="59"/>
      <c r="SK282" s="59"/>
      <c r="SL282" s="59"/>
      <c r="SM282" s="59"/>
      <c r="SN282" s="59"/>
      <c r="SO282" s="59"/>
      <c r="SP282" s="59"/>
      <c r="SQ282" s="59"/>
      <c r="SR282" s="59"/>
      <c r="SS282" s="59"/>
      <c r="ST282" s="59"/>
      <c r="SU282" s="59"/>
      <c r="SV282" s="59"/>
      <c r="SW282" s="59"/>
      <c r="SX282" s="59"/>
      <c r="SY282" s="59"/>
      <c r="SZ282" s="59"/>
      <c r="TA282" s="59"/>
      <c r="TB282" s="59"/>
      <c r="TC282" s="59"/>
      <c r="TD282" s="59"/>
      <c r="TE282" s="59"/>
      <c r="TF282" s="59"/>
      <c r="TG282" s="59"/>
      <c r="TH282" s="59"/>
      <c r="TI282" s="59"/>
      <c r="TJ282" s="59"/>
      <c r="TK282" s="59"/>
      <c r="TL282" s="59"/>
      <c r="TM282" s="59"/>
      <c r="TN282" s="59"/>
      <c r="TO282" s="59"/>
      <c r="TP282" s="59"/>
      <c r="TQ282" s="59"/>
      <c r="TR282" s="59"/>
      <c r="TS282" s="59"/>
      <c r="TT282" s="59"/>
      <c r="TU282" s="59"/>
      <c r="TV282" s="59"/>
      <c r="TW282" s="59"/>
      <c r="TX282" s="59"/>
      <c r="TY282" s="59"/>
      <c r="TZ282" s="59"/>
      <c r="UA282" s="59"/>
      <c r="UB282" s="59"/>
      <c r="UC282" s="59"/>
      <c r="UD282" s="59"/>
      <c r="UE282" s="59"/>
      <c r="UF282" s="59"/>
      <c r="UG282" s="59"/>
      <c r="UH282" s="59"/>
      <c r="UI282" s="59"/>
      <c r="UJ282" s="59"/>
      <c r="UK282" s="59"/>
      <c r="UL282" s="59"/>
      <c r="UM282" s="86"/>
      <c r="UN282" s="86"/>
      <c r="UO282" s="86"/>
      <c r="UP282" s="86"/>
      <c r="UQ282" s="86"/>
      <c r="UR282" s="86"/>
      <c r="US282" s="86"/>
      <c r="UT282" s="86"/>
      <c r="UU282" s="86"/>
      <c r="UV282" s="86"/>
      <c r="UW282" s="86"/>
      <c r="UX282" s="86"/>
      <c r="UY282" s="86"/>
      <c r="UZ282" s="86"/>
      <c r="VA282" s="86"/>
      <c r="VB282" s="86"/>
      <c r="VC282" s="86"/>
      <c r="VD282" s="86"/>
      <c r="VE282" s="86"/>
      <c r="VF282" s="86"/>
      <c r="VG282" s="86"/>
      <c r="VH282" s="86"/>
      <c r="VI282" s="86"/>
      <c r="VJ282" s="86"/>
      <c r="VK282" s="86"/>
      <c r="VL282" s="86"/>
      <c r="VM282" s="86"/>
      <c r="VN282" s="86"/>
      <c r="VO282" s="86"/>
      <c r="VP282" s="86"/>
      <c r="VQ282" s="86"/>
      <c r="VR282" s="86"/>
      <c r="VS282" s="86"/>
      <c r="VT282" s="86"/>
      <c r="VU282" s="86"/>
      <c r="VV282" s="86"/>
      <c r="VW282" s="86"/>
      <c r="VX282" s="86"/>
      <c r="VY282" s="86"/>
      <c r="VZ282" s="86"/>
      <c r="WA282" s="86"/>
      <c r="WB282" s="86"/>
      <c r="WC282" s="86"/>
      <c r="WD282" s="86"/>
      <c r="WE282" s="86"/>
      <c r="WF282" s="86"/>
      <c r="WG282" s="8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c r="AHR282" s="6"/>
      <c r="AHS282" s="6"/>
      <c r="AHT282" s="6"/>
      <c r="AHU282" s="6"/>
      <c r="AHV282" s="6"/>
      <c r="AHW282" s="6"/>
      <c r="AHX282" s="6"/>
      <c r="AHY282" s="6"/>
    </row>
    <row r="283" spans="2:909" x14ac:dyDescent="0.25">
      <c r="B283" s="110"/>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59"/>
      <c r="IN283" s="59"/>
      <c r="IO283" s="59"/>
      <c r="IP283" s="59"/>
      <c r="IQ283" s="59"/>
      <c r="IR283" s="59"/>
      <c r="IS283" s="59"/>
      <c r="IT283" s="59"/>
      <c r="IU283" s="59"/>
      <c r="IV283" s="59"/>
      <c r="IW283" s="59"/>
      <c r="IX283" s="59"/>
      <c r="IY283" s="59"/>
      <c r="IZ283" s="59"/>
      <c r="JA283" s="59"/>
      <c r="JB283" s="59"/>
      <c r="JC283" s="59"/>
      <c r="JD283" s="59"/>
      <c r="JE283" s="59"/>
      <c r="JF283" s="59"/>
      <c r="JG283" s="59"/>
      <c r="JH283" s="59"/>
      <c r="JI283" s="59"/>
      <c r="JJ283" s="59"/>
      <c r="JK283" s="59"/>
      <c r="JL283" s="59"/>
      <c r="JM283" s="59"/>
      <c r="JN283" s="59"/>
      <c r="JO283" s="59"/>
      <c r="JP283" s="59"/>
      <c r="JQ283" s="59"/>
      <c r="JR283" s="59"/>
      <c r="JS283" s="59"/>
      <c r="JT283" s="59"/>
      <c r="JU283" s="59"/>
      <c r="JV283" s="59"/>
      <c r="JW283" s="59"/>
      <c r="JX283" s="59"/>
      <c r="JY283" s="59"/>
      <c r="JZ283" s="59"/>
      <c r="KA283" s="59"/>
      <c r="KB283" s="59"/>
      <c r="KC283" s="59"/>
      <c r="KD283" s="59"/>
      <c r="KE283" s="59"/>
      <c r="KF283" s="59"/>
      <c r="KG283" s="59"/>
      <c r="KH283" s="59"/>
      <c r="KI283" s="59"/>
      <c r="KJ283" s="59"/>
      <c r="KK283" s="59"/>
      <c r="KL283" s="59"/>
      <c r="KM283" s="59"/>
      <c r="KN283" s="59"/>
      <c r="KO283" s="59"/>
      <c r="KP283" s="59"/>
      <c r="KQ283" s="59"/>
      <c r="KR283" s="59"/>
      <c r="KS283" s="59"/>
      <c r="KT283" s="59"/>
      <c r="KU283" s="59"/>
      <c r="KV283" s="59"/>
      <c r="KW283" s="59"/>
      <c r="KX283" s="59"/>
      <c r="KY283" s="59"/>
      <c r="KZ283" s="59"/>
      <c r="LA283" s="59"/>
      <c r="LB283" s="59"/>
      <c r="LC283" s="59"/>
      <c r="LD283" s="59"/>
      <c r="LE283" s="59"/>
      <c r="LF283" s="59"/>
      <c r="LG283" s="59"/>
      <c r="LH283" s="59"/>
      <c r="LI283" s="59"/>
      <c r="LJ283" s="59"/>
      <c r="LK283" s="59"/>
      <c r="LL283" s="59"/>
      <c r="LM283" s="59"/>
      <c r="LN283" s="59"/>
      <c r="LO283" s="59"/>
      <c r="LP283" s="59"/>
      <c r="LQ283" s="59"/>
      <c r="LR283" s="59"/>
      <c r="LS283" s="59"/>
      <c r="LT283" s="59"/>
      <c r="LU283" s="59"/>
      <c r="LV283" s="59"/>
      <c r="LW283" s="59"/>
      <c r="LX283" s="59"/>
      <c r="LY283" s="59"/>
      <c r="LZ283" s="59"/>
      <c r="MA283" s="59"/>
      <c r="MB283" s="59"/>
      <c r="MC283" s="59"/>
      <c r="MD283" s="59"/>
      <c r="ME283" s="59"/>
      <c r="MF283" s="59"/>
      <c r="MG283" s="59"/>
      <c r="MH283" s="59"/>
      <c r="MI283" s="59"/>
      <c r="MJ283" s="59"/>
      <c r="MK283" s="59"/>
      <c r="ML283" s="59"/>
      <c r="MM283" s="59"/>
      <c r="MN283" s="59"/>
      <c r="MO283" s="59"/>
      <c r="MP283" s="59"/>
      <c r="MQ283" s="59"/>
      <c r="MR283" s="59"/>
      <c r="MS283" s="59"/>
      <c r="MT283" s="59"/>
      <c r="MU283" s="59"/>
      <c r="MV283" s="59"/>
      <c r="MW283" s="59"/>
      <c r="MX283" s="59"/>
      <c r="MY283" s="59"/>
      <c r="MZ283" s="59"/>
      <c r="NA283" s="59"/>
      <c r="NB283" s="59"/>
      <c r="NC283" s="59"/>
      <c r="ND283" s="59"/>
      <c r="NE283" s="59"/>
      <c r="NF283" s="59"/>
      <c r="NG283" s="59"/>
      <c r="NH283" s="59"/>
      <c r="NI283" s="59"/>
      <c r="NJ283" s="59"/>
      <c r="NK283" s="59"/>
      <c r="NL283" s="59"/>
      <c r="NM283" s="59"/>
      <c r="NN283" s="59"/>
      <c r="NO283" s="59"/>
      <c r="NP283" s="59"/>
      <c r="NQ283" s="59"/>
      <c r="NR283" s="59"/>
      <c r="NS283" s="59"/>
      <c r="NT283" s="59"/>
      <c r="NU283" s="59"/>
      <c r="NV283" s="59"/>
      <c r="NW283" s="59"/>
      <c r="NX283" s="59"/>
      <c r="NY283" s="59"/>
      <c r="NZ283" s="59"/>
      <c r="OA283" s="59"/>
      <c r="OB283" s="59"/>
      <c r="OC283" s="59"/>
      <c r="OD283" s="59"/>
      <c r="OE283" s="59"/>
      <c r="OF283" s="59"/>
      <c r="OG283" s="59"/>
      <c r="OH283" s="59"/>
      <c r="OI283" s="59"/>
      <c r="OJ283" s="59"/>
      <c r="OK283" s="59"/>
      <c r="OL283" s="59"/>
      <c r="OM283" s="59"/>
      <c r="ON283" s="59"/>
      <c r="OO283" s="59"/>
      <c r="OP283" s="59"/>
      <c r="OQ283" s="59"/>
      <c r="OR283" s="59"/>
      <c r="OS283" s="59"/>
      <c r="OT283" s="59"/>
      <c r="OU283" s="59"/>
      <c r="OV283" s="59"/>
      <c r="OW283" s="59"/>
      <c r="OX283" s="59"/>
      <c r="OY283" s="59"/>
      <c r="OZ283" s="59"/>
      <c r="PA283" s="59"/>
      <c r="PB283" s="59"/>
      <c r="PC283" s="59"/>
      <c r="PD283" s="59"/>
      <c r="PE283" s="59"/>
      <c r="PF283" s="59"/>
      <c r="PG283" s="59"/>
      <c r="PH283" s="59"/>
      <c r="PI283" s="59"/>
      <c r="PJ283" s="59"/>
      <c r="PK283" s="59"/>
      <c r="PL283" s="59"/>
      <c r="PM283" s="59"/>
      <c r="PN283" s="59"/>
      <c r="PO283" s="59"/>
      <c r="PP283" s="59"/>
      <c r="PQ283" s="59"/>
      <c r="PR283" s="59"/>
      <c r="PS283" s="59"/>
      <c r="PT283" s="59"/>
      <c r="PU283" s="59"/>
      <c r="PV283" s="59"/>
      <c r="PW283" s="59"/>
      <c r="PX283" s="59"/>
      <c r="PY283" s="59"/>
      <c r="PZ283" s="59"/>
      <c r="QA283" s="59"/>
      <c r="QB283" s="59"/>
      <c r="QC283" s="59"/>
      <c r="QD283" s="59"/>
      <c r="QE283" s="59"/>
      <c r="QF283" s="59"/>
      <c r="QG283" s="59"/>
      <c r="QH283" s="59"/>
      <c r="QI283" s="59"/>
      <c r="QJ283" s="59"/>
      <c r="QK283" s="59"/>
      <c r="QL283" s="59"/>
      <c r="QM283" s="59"/>
      <c r="QN283" s="59"/>
      <c r="QO283" s="59"/>
      <c r="QP283" s="59"/>
      <c r="QQ283" s="59"/>
      <c r="QR283" s="59"/>
      <c r="QS283" s="59"/>
      <c r="QT283" s="59"/>
      <c r="QU283" s="59"/>
      <c r="QV283" s="59"/>
      <c r="QW283" s="59"/>
      <c r="QX283" s="59"/>
      <c r="QY283" s="59"/>
      <c r="QZ283" s="59"/>
      <c r="RA283" s="59"/>
      <c r="RB283" s="107"/>
      <c r="RC283" s="107"/>
      <c r="RD283" s="59"/>
      <c r="RE283" s="59"/>
      <c r="RF283" s="59"/>
      <c r="RG283" s="59"/>
      <c r="RH283" s="59"/>
      <c r="RI283" s="59"/>
      <c r="RJ283" s="59"/>
      <c r="RK283" s="59"/>
      <c r="RL283" s="59"/>
      <c r="RM283" s="59"/>
      <c r="RN283" s="59"/>
      <c r="RO283" s="59"/>
      <c r="RP283" s="59"/>
      <c r="RQ283" s="59"/>
      <c r="RR283" s="59"/>
      <c r="RS283" s="59"/>
      <c r="RT283" s="59"/>
      <c r="RU283" s="59"/>
      <c r="RV283" s="59"/>
      <c r="RW283" s="59"/>
      <c r="RX283" s="59"/>
      <c r="RY283" s="59"/>
      <c r="RZ283" s="59"/>
      <c r="SA283" s="59"/>
      <c r="SB283" s="59"/>
      <c r="SC283" s="59"/>
      <c r="SD283" s="59"/>
      <c r="SE283" s="59"/>
      <c r="SF283" s="59"/>
      <c r="SG283" s="59"/>
      <c r="SH283" s="59"/>
      <c r="SI283" s="59"/>
      <c r="SJ283" s="59"/>
      <c r="SK283" s="59"/>
      <c r="SL283" s="59"/>
      <c r="SM283" s="59"/>
      <c r="SN283" s="59"/>
      <c r="SO283" s="59"/>
      <c r="SP283" s="59"/>
      <c r="SQ283" s="59"/>
      <c r="SR283" s="59"/>
      <c r="SS283" s="59"/>
      <c r="ST283" s="59"/>
      <c r="SU283" s="59"/>
      <c r="SV283" s="59"/>
      <c r="SW283" s="59"/>
      <c r="SX283" s="59"/>
      <c r="SY283" s="59"/>
      <c r="SZ283" s="59"/>
      <c r="TA283" s="59"/>
      <c r="TB283" s="59"/>
      <c r="TC283" s="59"/>
      <c r="TD283" s="59"/>
      <c r="TE283" s="59"/>
      <c r="TF283" s="59"/>
      <c r="TG283" s="59"/>
      <c r="TH283" s="59"/>
      <c r="TI283" s="59"/>
      <c r="TJ283" s="59"/>
      <c r="TK283" s="59"/>
      <c r="TL283" s="59"/>
      <c r="TM283" s="59"/>
      <c r="TN283" s="59"/>
      <c r="TO283" s="59"/>
      <c r="TP283" s="59"/>
      <c r="TQ283" s="59"/>
      <c r="TR283" s="59"/>
      <c r="TS283" s="59"/>
      <c r="TT283" s="59"/>
      <c r="TU283" s="59"/>
      <c r="TV283" s="59"/>
      <c r="TW283" s="59"/>
      <c r="TX283" s="59"/>
      <c r="TY283" s="59"/>
      <c r="TZ283" s="59"/>
      <c r="UA283" s="59"/>
      <c r="UB283" s="59"/>
      <c r="UC283" s="59"/>
      <c r="UD283" s="59"/>
      <c r="UE283" s="59"/>
      <c r="UF283" s="59"/>
      <c r="UG283" s="59"/>
      <c r="UH283" s="59"/>
      <c r="UI283" s="59"/>
      <c r="UJ283" s="59"/>
      <c r="UK283" s="59"/>
      <c r="UL283" s="59"/>
      <c r="UM283" s="86"/>
      <c r="UN283" s="86"/>
      <c r="UO283" s="86"/>
      <c r="UP283" s="86"/>
      <c r="UQ283" s="86"/>
      <c r="UR283" s="86"/>
      <c r="US283" s="86"/>
      <c r="UT283" s="86"/>
      <c r="UU283" s="86"/>
      <c r="UV283" s="86"/>
      <c r="UW283" s="86"/>
      <c r="UX283" s="86"/>
      <c r="UY283" s="86"/>
      <c r="UZ283" s="86"/>
      <c r="VA283" s="86"/>
      <c r="VB283" s="86"/>
      <c r="VC283" s="86"/>
      <c r="VD283" s="86"/>
      <c r="VE283" s="86"/>
      <c r="VF283" s="86"/>
      <c r="VG283" s="86"/>
      <c r="VH283" s="86"/>
      <c r="VI283" s="86"/>
      <c r="VJ283" s="86"/>
      <c r="VK283" s="86"/>
      <c r="VL283" s="86"/>
      <c r="VM283" s="86"/>
      <c r="VN283" s="86"/>
      <c r="VO283" s="86"/>
      <c r="VP283" s="86"/>
      <c r="VQ283" s="86"/>
      <c r="VR283" s="86"/>
      <c r="VS283" s="86"/>
      <c r="VT283" s="86"/>
      <c r="VU283" s="86"/>
      <c r="VV283" s="86"/>
      <c r="VW283" s="86"/>
      <c r="VX283" s="86"/>
      <c r="VY283" s="86"/>
      <c r="VZ283" s="86"/>
      <c r="WA283" s="86"/>
      <c r="WB283" s="86"/>
      <c r="WC283" s="86"/>
      <c r="WD283" s="86"/>
      <c r="WE283" s="86"/>
      <c r="WF283" s="86"/>
      <c r="WG283" s="8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c r="AHR283" s="6"/>
      <c r="AHS283" s="6"/>
      <c r="AHT283" s="6"/>
      <c r="AHU283" s="6"/>
      <c r="AHV283" s="6"/>
      <c r="AHW283" s="6"/>
      <c r="AHX283" s="6"/>
      <c r="AHY283" s="6"/>
    </row>
    <row r="284" spans="2:909" x14ac:dyDescent="0.25">
      <c r="B284" s="110"/>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59"/>
      <c r="IM284" s="59"/>
      <c r="IN284" s="59"/>
      <c r="IO284" s="59"/>
      <c r="IP284" s="59"/>
      <c r="IQ284" s="59"/>
      <c r="IR284" s="59"/>
      <c r="IS284" s="59"/>
      <c r="IT284" s="59"/>
      <c r="IU284" s="59"/>
      <c r="IV284" s="59"/>
      <c r="IW284" s="59"/>
      <c r="IX284" s="59"/>
      <c r="IY284" s="59"/>
      <c r="IZ284" s="59"/>
      <c r="JA284" s="59"/>
      <c r="JB284" s="59"/>
      <c r="JC284" s="59"/>
      <c r="JD284" s="59"/>
      <c r="JE284" s="59"/>
      <c r="JF284" s="59"/>
      <c r="JG284" s="59"/>
      <c r="JH284" s="59"/>
      <c r="JI284" s="59"/>
      <c r="JJ284" s="59"/>
      <c r="JK284" s="59"/>
      <c r="JL284" s="59"/>
      <c r="JM284" s="59"/>
      <c r="JN284" s="59"/>
      <c r="JO284" s="59"/>
      <c r="JP284" s="59"/>
      <c r="JQ284" s="59"/>
      <c r="JR284" s="59"/>
      <c r="JS284" s="59"/>
      <c r="JT284" s="59"/>
      <c r="JU284" s="59"/>
      <c r="JV284" s="59"/>
      <c r="JW284" s="59"/>
      <c r="JX284" s="59"/>
      <c r="JY284" s="59"/>
      <c r="JZ284" s="59"/>
      <c r="KA284" s="59"/>
      <c r="KB284" s="59"/>
      <c r="KC284" s="59"/>
      <c r="KD284" s="59"/>
      <c r="KE284" s="59"/>
      <c r="KF284" s="59"/>
      <c r="KG284" s="59"/>
      <c r="KH284" s="59"/>
      <c r="KI284" s="59"/>
      <c r="KJ284" s="59"/>
      <c r="KK284" s="59"/>
      <c r="KL284" s="59"/>
      <c r="KM284" s="59"/>
      <c r="KN284" s="59"/>
      <c r="KO284" s="59"/>
      <c r="KP284" s="59"/>
      <c r="KQ284" s="59"/>
      <c r="KR284" s="59"/>
      <c r="KS284" s="59"/>
      <c r="KT284" s="59"/>
      <c r="KU284" s="59"/>
      <c r="KV284" s="59"/>
      <c r="KW284" s="59"/>
      <c r="KX284" s="59"/>
      <c r="KY284" s="59"/>
      <c r="KZ284" s="59"/>
      <c r="LA284" s="59"/>
      <c r="LB284" s="59"/>
      <c r="LC284" s="59"/>
      <c r="LD284" s="59"/>
      <c r="LE284" s="59"/>
      <c r="LF284" s="59"/>
      <c r="LG284" s="59"/>
      <c r="LH284" s="59"/>
      <c r="LI284" s="59"/>
      <c r="LJ284" s="59"/>
      <c r="LK284" s="59"/>
      <c r="LL284" s="59"/>
      <c r="LM284" s="59"/>
      <c r="LN284" s="59"/>
      <c r="LO284" s="59"/>
      <c r="LP284" s="59"/>
      <c r="LQ284" s="59"/>
      <c r="LR284" s="59"/>
      <c r="LS284" s="59"/>
      <c r="LT284" s="59"/>
      <c r="LU284" s="59"/>
      <c r="LV284" s="59"/>
      <c r="LW284" s="59"/>
      <c r="LX284" s="59"/>
      <c r="LY284" s="59"/>
      <c r="LZ284" s="59"/>
      <c r="MA284" s="59"/>
      <c r="MB284" s="59"/>
      <c r="MC284" s="59"/>
      <c r="MD284" s="59"/>
      <c r="ME284" s="59"/>
      <c r="MF284" s="59"/>
      <c r="MG284" s="59"/>
      <c r="MH284" s="59"/>
      <c r="MI284" s="59"/>
      <c r="MJ284" s="59"/>
      <c r="MK284" s="59"/>
      <c r="ML284" s="59"/>
      <c r="MM284" s="59"/>
      <c r="MN284" s="59"/>
      <c r="MO284" s="59"/>
      <c r="MP284" s="59"/>
      <c r="MQ284" s="59"/>
      <c r="MR284" s="59"/>
      <c r="MS284" s="59"/>
      <c r="MT284" s="59"/>
      <c r="MU284" s="59"/>
      <c r="MV284" s="59"/>
      <c r="MW284" s="59"/>
      <c r="MX284" s="59"/>
      <c r="MY284" s="59"/>
      <c r="MZ284" s="59"/>
      <c r="NA284" s="59"/>
      <c r="NB284" s="59"/>
      <c r="NC284" s="59"/>
      <c r="ND284" s="59"/>
      <c r="NE284" s="59"/>
      <c r="NF284" s="59"/>
      <c r="NG284" s="59"/>
      <c r="NH284" s="59"/>
      <c r="NI284" s="59"/>
      <c r="NJ284" s="59"/>
      <c r="NK284" s="59"/>
      <c r="NL284" s="59"/>
      <c r="NM284" s="59"/>
      <c r="NN284" s="59"/>
      <c r="NO284" s="59"/>
      <c r="NP284" s="59"/>
      <c r="NQ284" s="59"/>
      <c r="NR284" s="59"/>
      <c r="NS284" s="59"/>
      <c r="NT284" s="59"/>
      <c r="NU284" s="59"/>
      <c r="NV284" s="59"/>
      <c r="NW284" s="59"/>
      <c r="NX284" s="59"/>
      <c r="NY284" s="59"/>
      <c r="NZ284" s="59"/>
      <c r="OA284" s="59"/>
      <c r="OB284" s="59"/>
      <c r="OC284" s="59"/>
      <c r="OD284" s="59"/>
      <c r="OE284" s="59"/>
      <c r="OF284" s="59"/>
      <c r="OG284" s="59"/>
      <c r="OH284" s="59"/>
      <c r="OI284" s="59"/>
      <c r="OJ284" s="59"/>
      <c r="OK284" s="59"/>
      <c r="OL284" s="59"/>
      <c r="OM284" s="59"/>
      <c r="ON284" s="59"/>
      <c r="OO284" s="59"/>
      <c r="OP284" s="59"/>
      <c r="OQ284" s="59"/>
      <c r="OR284" s="59"/>
      <c r="OS284" s="59"/>
      <c r="OT284" s="59"/>
      <c r="OU284" s="59"/>
      <c r="OV284" s="59"/>
      <c r="OW284" s="59"/>
      <c r="OX284" s="59"/>
      <c r="OY284" s="59"/>
      <c r="OZ284" s="59"/>
      <c r="PA284" s="59"/>
      <c r="PB284" s="59"/>
      <c r="PC284" s="59"/>
      <c r="PD284" s="59"/>
      <c r="PE284" s="59"/>
      <c r="PF284" s="59"/>
      <c r="PG284" s="59"/>
      <c r="PH284" s="59"/>
      <c r="PI284" s="59"/>
      <c r="PJ284" s="59"/>
      <c r="PK284" s="59"/>
      <c r="PL284" s="59"/>
      <c r="PM284" s="59"/>
      <c r="PN284" s="59"/>
      <c r="PO284" s="59"/>
      <c r="PP284" s="59"/>
      <c r="PQ284" s="59"/>
      <c r="PR284" s="59"/>
      <c r="PS284" s="59"/>
      <c r="PT284" s="59"/>
      <c r="PU284" s="59"/>
      <c r="PV284" s="59"/>
      <c r="PW284" s="59"/>
      <c r="PX284" s="59"/>
      <c r="PY284" s="59"/>
      <c r="PZ284" s="59"/>
      <c r="QA284" s="59"/>
      <c r="QB284" s="59"/>
      <c r="QC284" s="59"/>
      <c r="QD284" s="59"/>
      <c r="QE284" s="59"/>
      <c r="QF284" s="59"/>
      <c r="QG284" s="59"/>
      <c r="QH284" s="59"/>
      <c r="QI284" s="59"/>
      <c r="QJ284" s="59"/>
      <c r="QK284" s="59"/>
      <c r="QL284" s="59"/>
      <c r="QM284" s="59"/>
      <c r="QN284" s="59"/>
      <c r="QO284" s="59"/>
      <c r="QP284" s="59"/>
      <c r="QQ284" s="59"/>
      <c r="QR284" s="59"/>
      <c r="QS284" s="59"/>
      <c r="QT284" s="59"/>
      <c r="QU284" s="59"/>
      <c r="QV284" s="59"/>
      <c r="QW284" s="59"/>
      <c r="QX284" s="59"/>
      <c r="QY284" s="59"/>
      <c r="QZ284" s="59"/>
      <c r="RA284" s="59"/>
      <c r="RB284" s="107"/>
      <c r="RC284" s="107"/>
      <c r="RD284" s="59"/>
      <c r="RE284" s="59"/>
      <c r="RF284" s="59"/>
      <c r="RG284" s="59"/>
      <c r="RH284" s="59"/>
      <c r="RI284" s="59"/>
      <c r="RJ284" s="59"/>
      <c r="RK284" s="59"/>
      <c r="RL284" s="59"/>
      <c r="RM284" s="59"/>
      <c r="RN284" s="59"/>
      <c r="RO284" s="59"/>
      <c r="RP284" s="59"/>
      <c r="RQ284" s="59"/>
      <c r="RR284" s="59"/>
      <c r="RS284" s="59"/>
      <c r="RT284" s="59"/>
      <c r="RU284" s="59"/>
      <c r="RV284" s="59"/>
      <c r="RW284" s="59"/>
      <c r="RX284" s="59"/>
      <c r="RY284" s="59"/>
      <c r="RZ284" s="59"/>
      <c r="SA284" s="59"/>
      <c r="SB284" s="59"/>
      <c r="SC284" s="59"/>
      <c r="SD284" s="59"/>
      <c r="SE284" s="59"/>
      <c r="SF284" s="59"/>
      <c r="SG284" s="59"/>
      <c r="SH284" s="59"/>
      <c r="SI284" s="59"/>
      <c r="SJ284" s="59"/>
      <c r="SK284" s="59"/>
      <c r="SL284" s="59"/>
      <c r="SM284" s="59"/>
      <c r="SN284" s="59"/>
      <c r="SO284" s="59"/>
      <c r="SP284" s="59"/>
      <c r="SQ284" s="59"/>
      <c r="SR284" s="59"/>
      <c r="SS284" s="59"/>
      <c r="ST284" s="59"/>
      <c r="SU284" s="59"/>
      <c r="SV284" s="59"/>
      <c r="SW284" s="59"/>
      <c r="SX284" s="59"/>
      <c r="SY284" s="59"/>
      <c r="SZ284" s="59"/>
      <c r="TA284" s="59"/>
      <c r="TB284" s="59"/>
      <c r="TC284" s="59"/>
      <c r="TD284" s="59"/>
      <c r="TE284" s="59"/>
      <c r="TF284" s="59"/>
      <c r="TG284" s="59"/>
      <c r="TH284" s="59"/>
      <c r="TI284" s="59"/>
      <c r="TJ284" s="59"/>
      <c r="TK284" s="59"/>
      <c r="TL284" s="59"/>
      <c r="TM284" s="59"/>
      <c r="TN284" s="59"/>
      <c r="TO284" s="59"/>
      <c r="TP284" s="59"/>
      <c r="TQ284" s="59"/>
      <c r="TR284" s="59"/>
      <c r="TS284" s="59"/>
      <c r="TT284" s="59"/>
      <c r="TU284" s="59"/>
      <c r="TV284" s="59"/>
      <c r="TW284" s="59"/>
      <c r="TX284" s="59"/>
      <c r="TY284" s="59"/>
      <c r="TZ284" s="59"/>
      <c r="UA284" s="59"/>
      <c r="UB284" s="59"/>
      <c r="UC284" s="59"/>
      <c r="UD284" s="59"/>
      <c r="UE284" s="59"/>
      <c r="UF284" s="59"/>
      <c r="UG284" s="59"/>
      <c r="UH284" s="59"/>
      <c r="UI284" s="59"/>
      <c r="UJ284" s="59"/>
      <c r="UK284" s="59"/>
      <c r="UL284" s="59"/>
      <c r="UM284" s="86"/>
      <c r="UN284" s="86"/>
      <c r="UO284" s="86"/>
      <c r="UP284" s="86"/>
      <c r="UQ284" s="86"/>
      <c r="UR284" s="86"/>
      <c r="US284" s="86"/>
      <c r="UT284" s="86"/>
      <c r="UU284" s="86"/>
      <c r="UV284" s="86"/>
      <c r="UW284" s="86"/>
      <c r="UX284" s="86"/>
      <c r="UY284" s="86"/>
      <c r="UZ284" s="86"/>
      <c r="VA284" s="86"/>
      <c r="VB284" s="86"/>
      <c r="VC284" s="86"/>
      <c r="VD284" s="86"/>
      <c r="VE284" s="86"/>
      <c r="VF284" s="86"/>
      <c r="VG284" s="86"/>
      <c r="VH284" s="86"/>
      <c r="VI284" s="86"/>
      <c r="VJ284" s="86"/>
      <c r="VK284" s="86"/>
      <c r="VL284" s="86"/>
      <c r="VM284" s="86"/>
      <c r="VN284" s="86"/>
      <c r="VO284" s="86"/>
      <c r="VP284" s="86"/>
      <c r="VQ284" s="86"/>
      <c r="VR284" s="86"/>
      <c r="VS284" s="86"/>
      <c r="VT284" s="86"/>
      <c r="VU284" s="86"/>
      <c r="VV284" s="86"/>
      <c r="VW284" s="86"/>
      <c r="VX284" s="86"/>
      <c r="VY284" s="86"/>
      <c r="VZ284" s="86"/>
      <c r="WA284" s="86"/>
      <c r="WB284" s="86"/>
      <c r="WC284" s="86"/>
      <c r="WD284" s="86"/>
      <c r="WE284" s="86"/>
      <c r="WF284" s="86"/>
      <c r="WG284" s="8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c r="AHR284" s="6"/>
      <c r="AHS284" s="6"/>
      <c r="AHT284" s="6"/>
      <c r="AHU284" s="6"/>
      <c r="AHV284" s="6"/>
      <c r="AHW284" s="6"/>
      <c r="AHX284" s="6"/>
      <c r="AHY284" s="6"/>
    </row>
    <row r="285" spans="2:909" x14ac:dyDescent="0.25">
      <c r="B285" s="110"/>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U285" s="59"/>
      <c r="JV285" s="59"/>
      <c r="JW285" s="59"/>
      <c r="JX285" s="59"/>
      <c r="JY285" s="59"/>
      <c r="JZ285" s="59"/>
      <c r="KA285" s="59"/>
      <c r="KB285" s="59"/>
      <c r="KC285" s="59"/>
      <c r="KD285" s="59"/>
      <c r="KE285" s="59"/>
      <c r="KF285" s="59"/>
      <c r="KG285" s="59"/>
      <c r="KH285" s="59"/>
      <c r="KI285" s="59"/>
      <c r="KJ285" s="59"/>
      <c r="KK285" s="59"/>
      <c r="KL285" s="59"/>
      <c r="KM285" s="59"/>
      <c r="KN285" s="59"/>
      <c r="KO285" s="59"/>
      <c r="KP285" s="59"/>
      <c r="KQ285" s="59"/>
      <c r="KR285" s="59"/>
      <c r="KS285" s="59"/>
      <c r="KT285" s="59"/>
      <c r="KU285" s="59"/>
      <c r="KV285" s="59"/>
      <c r="KW285" s="59"/>
      <c r="KX285" s="59"/>
      <c r="KY285" s="59"/>
      <c r="KZ285" s="59"/>
      <c r="LA285" s="59"/>
      <c r="LB285" s="59"/>
      <c r="LC285" s="59"/>
      <c r="LD285" s="59"/>
      <c r="LE285" s="59"/>
      <c r="LF285" s="59"/>
      <c r="LG285" s="59"/>
      <c r="LH285" s="59"/>
      <c r="LI285" s="59"/>
      <c r="LJ285" s="59"/>
      <c r="LK285" s="59"/>
      <c r="LL285" s="59"/>
      <c r="LM285" s="59"/>
      <c r="LN285" s="59"/>
      <c r="LO285" s="59"/>
      <c r="LP285" s="59"/>
      <c r="LQ285" s="59"/>
      <c r="LR285" s="59"/>
      <c r="LS285" s="59"/>
      <c r="LT285" s="59"/>
      <c r="LU285" s="59"/>
      <c r="LV285" s="59"/>
      <c r="LW285" s="59"/>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59"/>
      <c r="MY285" s="59"/>
      <c r="MZ285" s="59"/>
      <c r="NA285" s="59"/>
      <c r="NB285" s="59"/>
      <c r="NC285" s="59"/>
      <c r="ND285" s="59"/>
      <c r="NE285" s="59"/>
      <c r="NF285" s="59"/>
      <c r="NG285" s="59"/>
      <c r="NH285" s="59"/>
      <c r="NI285" s="59"/>
      <c r="NJ285" s="59"/>
      <c r="NK285" s="59"/>
      <c r="NL285" s="59"/>
      <c r="NM285" s="59"/>
      <c r="NN285" s="59"/>
      <c r="NO285" s="59"/>
      <c r="NP285" s="59"/>
      <c r="NQ285" s="59"/>
      <c r="NR285" s="59"/>
      <c r="NS285" s="59"/>
      <c r="NT285" s="59"/>
      <c r="NU285" s="59"/>
      <c r="NV285" s="59"/>
      <c r="NW285" s="59"/>
      <c r="NX285" s="59"/>
      <c r="NY285" s="59"/>
      <c r="NZ285" s="59"/>
      <c r="OA285" s="59"/>
      <c r="OB285" s="59"/>
      <c r="OC285" s="59"/>
      <c r="OD285" s="59"/>
      <c r="OE285" s="59"/>
      <c r="OF285" s="59"/>
      <c r="OG285" s="59"/>
      <c r="OH285" s="59"/>
      <c r="OI285" s="59"/>
      <c r="OJ285" s="59"/>
      <c r="OK285" s="59"/>
      <c r="OL285" s="59"/>
      <c r="OM285" s="59"/>
      <c r="ON285" s="59"/>
      <c r="OO285" s="59"/>
      <c r="OP285" s="59"/>
      <c r="OQ285" s="59"/>
      <c r="OR285" s="59"/>
      <c r="OS285" s="59"/>
      <c r="OT285" s="59"/>
      <c r="OU285" s="59"/>
      <c r="OV285" s="59"/>
      <c r="OW285" s="59"/>
      <c r="OX285" s="59"/>
      <c r="OY285" s="59"/>
      <c r="OZ285" s="59"/>
      <c r="PA285" s="59"/>
      <c r="PB285" s="59"/>
      <c r="PC285" s="59"/>
      <c r="PD285" s="59"/>
      <c r="PE285" s="59"/>
      <c r="PF285" s="59"/>
      <c r="PG285" s="59"/>
      <c r="PH285" s="59"/>
      <c r="PI285" s="59"/>
      <c r="PJ285" s="59"/>
      <c r="PK285" s="59"/>
      <c r="PL285" s="59"/>
      <c r="PM285" s="59"/>
      <c r="PN285" s="59"/>
      <c r="PO285" s="59"/>
      <c r="PP285" s="59"/>
      <c r="PQ285" s="59"/>
      <c r="PR285" s="59"/>
      <c r="PS285" s="59"/>
      <c r="PT285" s="59"/>
      <c r="PU285" s="59"/>
      <c r="PV285" s="59"/>
      <c r="PW285" s="59"/>
      <c r="PX285" s="59"/>
      <c r="PY285" s="59"/>
      <c r="PZ285" s="59"/>
      <c r="QA285" s="59"/>
      <c r="QB285" s="59"/>
      <c r="QC285" s="59"/>
      <c r="QD285" s="59"/>
      <c r="QE285" s="59"/>
      <c r="QF285" s="59"/>
      <c r="QG285" s="59"/>
      <c r="QH285" s="59"/>
      <c r="QI285" s="59"/>
      <c r="QJ285" s="59"/>
      <c r="QK285" s="59"/>
      <c r="QL285" s="59"/>
      <c r="QM285" s="59"/>
      <c r="QN285" s="59"/>
      <c r="QO285" s="59"/>
      <c r="QP285" s="59"/>
      <c r="QQ285" s="59"/>
      <c r="QR285" s="59"/>
      <c r="QS285" s="59"/>
      <c r="QT285" s="59"/>
      <c r="QU285" s="59"/>
      <c r="QV285" s="59"/>
      <c r="QW285" s="59"/>
      <c r="QX285" s="59"/>
      <c r="QY285" s="59"/>
      <c r="QZ285" s="59"/>
      <c r="RA285" s="59"/>
      <c r="RB285" s="107"/>
      <c r="RC285" s="107"/>
      <c r="RD285" s="59"/>
      <c r="RE285" s="59"/>
      <c r="RF285" s="59"/>
      <c r="RG285" s="59"/>
      <c r="RH285" s="59"/>
      <c r="RI285" s="59"/>
      <c r="RJ285" s="59"/>
      <c r="RK285" s="59"/>
      <c r="RL285" s="59"/>
      <c r="RM285" s="59"/>
      <c r="RN285" s="59"/>
      <c r="RO285" s="59"/>
      <c r="RP285" s="59"/>
      <c r="RQ285" s="59"/>
      <c r="RR285" s="59"/>
      <c r="RS285" s="59"/>
      <c r="RT285" s="59"/>
      <c r="RU285" s="59"/>
      <c r="RV285" s="59"/>
      <c r="RW285" s="59"/>
      <c r="RX285" s="59"/>
      <c r="RY285" s="59"/>
      <c r="RZ285" s="59"/>
      <c r="SA285" s="59"/>
      <c r="SB285" s="59"/>
      <c r="SC285" s="59"/>
      <c r="SD285" s="59"/>
      <c r="SE285" s="59"/>
      <c r="SF285" s="59"/>
      <c r="SG285" s="59"/>
      <c r="SH285" s="59"/>
      <c r="SI285" s="59"/>
      <c r="SJ285" s="59"/>
      <c r="SK285" s="59"/>
      <c r="SL285" s="59"/>
      <c r="SM285" s="59"/>
      <c r="SN285" s="59"/>
      <c r="SO285" s="59"/>
      <c r="SP285" s="59"/>
      <c r="SQ285" s="59"/>
      <c r="SR285" s="59"/>
      <c r="SS285" s="59"/>
      <c r="ST285" s="59"/>
      <c r="SU285" s="59"/>
      <c r="SV285" s="59"/>
      <c r="SW285" s="59"/>
      <c r="SX285" s="59"/>
      <c r="SY285" s="59"/>
      <c r="SZ285" s="59"/>
      <c r="TA285" s="59"/>
      <c r="TB285" s="59"/>
      <c r="TC285" s="59"/>
      <c r="TD285" s="59"/>
      <c r="TE285" s="59"/>
      <c r="TF285" s="59"/>
      <c r="TG285" s="59"/>
      <c r="TH285" s="59"/>
      <c r="TI285" s="59"/>
      <c r="TJ285" s="59"/>
      <c r="TK285" s="59"/>
      <c r="TL285" s="59"/>
      <c r="TM285" s="59"/>
      <c r="TN285" s="59"/>
      <c r="TO285" s="59"/>
      <c r="TP285" s="59"/>
      <c r="TQ285" s="59"/>
      <c r="TR285" s="59"/>
      <c r="TS285" s="59"/>
      <c r="TT285" s="59"/>
      <c r="TU285" s="59"/>
      <c r="TV285" s="59"/>
      <c r="TW285" s="59"/>
      <c r="TX285" s="59"/>
      <c r="TY285" s="59"/>
      <c r="TZ285" s="59"/>
      <c r="UA285" s="59"/>
      <c r="UB285" s="59"/>
      <c r="UC285" s="59"/>
      <c r="UD285" s="59"/>
      <c r="UE285" s="59"/>
      <c r="UF285" s="59"/>
      <c r="UG285" s="59"/>
      <c r="UH285" s="59"/>
      <c r="UI285" s="59"/>
      <c r="UJ285" s="59"/>
      <c r="UK285" s="59"/>
      <c r="UL285" s="59"/>
      <c r="UM285" s="86"/>
      <c r="UN285" s="86"/>
      <c r="UO285" s="86"/>
      <c r="UP285" s="86"/>
      <c r="UQ285" s="86"/>
      <c r="UR285" s="86"/>
      <c r="US285" s="86"/>
      <c r="UT285" s="86"/>
      <c r="UU285" s="86"/>
      <c r="UV285" s="86"/>
      <c r="UW285" s="86"/>
      <c r="UX285" s="86"/>
      <c r="UY285" s="86"/>
      <c r="UZ285" s="86"/>
      <c r="VA285" s="86"/>
      <c r="VB285" s="86"/>
      <c r="VC285" s="86"/>
      <c r="VD285" s="86"/>
      <c r="VE285" s="86"/>
      <c r="VF285" s="86"/>
      <c r="VG285" s="86"/>
      <c r="VH285" s="86"/>
      <c r="VI285" s="86"/>
      <c r="VJ285" s="86"/>
      <c r="VK285" s="86"/>
      <c r="VL285" s="86"/>
      <c r="VM285" s="86"/>
      <c r="VN285" s="86"/>
      <c r="VO285" s="86"/>
      <c r="VP285" s="86"/>
      <c r="VQ285" s="86"/>
      <c r="VR285" s="86"/>
      <c r="VS285" s="86"/>
      <c r="VT285" s="86"/>
      <c r="VU285" s="86"/>
      <c r="VV285" s="86"/>
      <c r="VW285" s="86"/>
      <c r="VX285" s="86"/>
      <c r="VY285" s="86"/>
      <c r="VZ285" s="86"/>
      <c r="WA285" s="86"/>
      <c r="WB285" s="86"/>
      <c r="WC285" s="86"/>
      <c r="WD285" s="86"/>
      <c r="WE285" s="86"/>
      <c r="WF285" s="86"/>
      <c r="WG285" s="8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c r="AHR285" s="6"/>
      <c r="AHS285" s="6"/>
      <c r="AHT285" s="6"/>
      <c r="AHU285" s="6"/>
      <c r="AHV285" s="6"/>
      <c r="AHW285" s="6"/>
      <c r="AHX285" s="6"/>
      <c r="AHY285" s="6"/>
    </row>
    <row r="286" spans="2:909" x14ac:dyDescent="0.25">
      <c r="B286" s="110"/>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U286" s="59"/>
      <c r="JV286" s="59"/>
      <c r="JW286" s="59"/>
      <c r="JX286" s="59"/>
      <c r="JY286" s="59"/>
      <c r="JZ286" s="59"/>
      <c r="KA286" s="59"/>
      <c r="KB286" s="59"/>
      <c r="KC286" s="59"/>
      <c r="KD286" s="59"/>
      <c r="KE286" s="59"/>
      <c r="KF286" s="59"/>
      <c r="KG286" s="59"/>
      <c r="KH286" s="59"/>
      <c r="KI286" s="59"/>
      <c r="KJ286" s="59"/>
      <c r="KK286" s="59"/>
      <c r="KL286" s="59"/>
      <c r="KM286" s="59"/>
      <c r="KN286" s="59"/>
      <c r="KO286" s="59"/>
      <c r="KP286" s="59"/>
      <c r="KQ286" s="59"/>
      <c r="KR286" s="59"/>
      <c r="KS286" s="59"/>
      <c r="KT286" s="59"/>
      <c r="KU286" s="59"/>
      <c r="KV286" s="59"/>
      <c r="KW286" s="59"/>
      <c r="KX286" s="59"/>
      <c r="KY286" s="59"/>
      <c r="KZ286" s="59"/>
      <c r="LA286" s="59"/>
      <c r="LB286" s="59"/>
      <c r="LC286" s="59"/>
      <c r="LD286" s="59"/>
      <c r="LE286" s="59"/>
      <c r="LF286" s="59"/>
      <c r="LG286" s="59"/>
      <c r="LH286" s="59"/>
      <c r="LI286" s="59"/>
      <c r="LJ286" s="59"/>
      <c r="LK286" s="59"/>
      <c r="LL286" s="59"/>
      <c r="LM286" s="59"/>
      <c r="LN286" s="59"/>
      <c r="LO286" s="59"/>
      <c r="LP286" s="59"/>
      <c r="LQ286" s="59"/>
      <c r="LR286" s="59"/>
      <c r="LS286" s="59"/>
      <c r="LT286" s="59"/>
      <c r="LU286" s="59"/>
      <c r="LV286" s="59"/>
      <c r="LW286" s="59"/>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59"/>
      <c r="MY286" s="59"/>
      <c r="MZ286" s="59"/>
      <c r="NA286" s="59"/>
      <c r="NB286" s="59"/>
      <c r="NC286" s="59"/>
      <c r="ND286" s="59"/>
      <c r="NE286" s="59"/>
      <c r="NF286" s="59"/>
      <c r="NG286" s="59"/>
      <c r="NH286" s="59"/>
      <c r="NI286" s="59"/>
      <c r="NJ286" s="59"/>
      <c r="NK286" s="59"/>
      <c r="NL286" s="59"/>
      <c r="NM286" s="59"/>
      <c r="NN286" s="59"/>
      <c r="NO286" s="59"/>
      <c r="NP286" s="59"/>
      <c r="NQ286" s="59"/>
      <c r="NR286" s="59"/>
      <c r="NS286" s="59"/>
      <c r="NT286" s="59"/>
      <c r="NU286" s="59"/>
      <c r="NV286" s="59"/>
      <c r="NW286" s="59"/>
      <c r="NX286" s="59"/>
      <c r="NY286" s="59"/>
      <c r="NZ286" s="59"/>
      <c r="OA286" s="59"/>
      <c r="OB286" s="59"/>
      <c r="OC286" s="59"/>
      <c r="OD286" s="59"/>
      <c r="OE286" s="59"/>
      <c r="OF286" s="59"/>
      <c r="OG286" s="59"/>
      <c r="OH286" s="59"/>
      <c r="OI286" s="59"/>
      <c r="OJ286" s="59"/>
      <c r="OK286" s="59"/>
      <c r="OL286" s="59"/>
      <c r="OM286" s="59"/>
      <c r="ON286" s="59"/>
      <c r="OO286" s="59"/>
      <c r="OP286" s="59"/>
      <c r="OQ286" s="59"/>
      <c r="OR286" s="59"/>
      <c r="OS286" s="59"/>
      <c r="OT286" s="59"/>
      <c r="OU286" s="59"/>
      <c r="OV286" s="59"/>
      <c r="OW286" s="59"/>
      <c r="OX286" s="59"/>
      <c r="OY286" s="59"/>
      <c r="OZ286" s="59"/>
      <c r="PA286" s="59"/>
      <c r="PB286" s="59"/>
      <c r="PC286" s="59"/>
      <c r="PD286" s="59"/>
      <c r="PE286" s="59"/>
      <c r="PF286" s="59"/>
      <c r="PG286" s="59"/>
      <c r="PH286" s="59"/>
      <c r="PI286" s="59"/>
      <c r="PJ286" s="59"/>
      <c r="PK286" s="59"/>
      <c r="PL286" s="59"/>
      <c r="PM286" s="59"/>
      <c r="PN286" s="59"/>
      <c r="PO286" s="59"/>
      <c r="PP286" s="59"/>
      <c r="PQ286" s="59"/>
      <c r="PR286" s="59"/>
      <c r="PS286" s="59"/>
      <c r="PT286" s="59"/>
      <c r="PU286" s="59"/>
      <c r="PV286" s="59"/>
      <c r="PW286" s="59"/>
      <c r="PX286" s="59"/>
      <c r="PY286" s="59"/>
      <c r="PZ286" s="59"/>
      <c r="QA286" s="59"/>
      <c r="QB286" s="59"/>
      <c r="QC286" s="59"/>
      <c r="QD286" s="59"/>
      <c r="QE286" s="59"/>
      <c r="QF286" s="59"/>
      <c r="QG286" s="59"/>
      <c r="QH286" s="59"/>
      <c r="QI286" s="59"/>
      <c r="QJ286" s="59"/>
      <c r="QK286" s="59"/>
      <c r="QL286" s="59"/>
      <c r="QM286" s="59"/>
      <c r="QN286" s="59"/>
      <c r="QO286" s="59"/>
      <c r="QP286" s="59"/>
      <c r="QQ286" s="59"/>
      <c r="QR286" s="59"/>
      <c r="QS286" s="59"/>
      <c r="QT286" s="59"/>
      <c r="QU286" s="59"/>
      <c r="QV286" s="59"/>
      <c r="QW286" s="59"/>
      <c r="QX286" s="59"/>
      <c r="QY286" s="59"/>
      <c r="QZ286" s="59"/>
      <c r="RA286" s="59"/>
      <c r="RB286" s="107"/>
      <c r="RC286" s="107"/>
      <c r="RD286" s="59"/>
      <c r="RE286" s="59"/>
      <c r="RF286" s="59"/>
      <c r="RG286" s="59"/>
      <c r="RH286" s="59"/>
      <c r="RI286" s="59"/>
      <c r="RJ286" s="59"/>
      <c r="RK286" s="59"/>
      <c r="RL286" s="59"/>
      <c r="RM286" s="59"/>
      <c r="RN286" s="59"/>
      <c r="RO286" s="59"/>
      <c r="RP286" s="59"/>
      <c r="RQ286" s="59"/>
      <c r="RR286" s="59"/>
      <c r="RS286" s="59"/>
      <c r="RT286" s="59"/>
      <c r="RU286" s="59"/>
      <c r="RV286" s="59"/>
      <c r="RW286" s="59"/>
      <c r="RX286" s="59"/>
      <c r="RY286" s="59"/>
      <c r="RZ286" s="59"/>
      <c r="SA286" s="59"/>
      <c r="SB286" s="59"/>
      <c r="SC286" s="59"/>
      <c r="SD286" s="59"/>
      <c r="SE286" s="59"/>
      <c r="SF286" s="59"/>
      <c r="SG286" s="59"/>
      <c r="SH286" s="59"/>
      <c r="SI286" s="59"/>
      <c r="SJ286" s="59"/>
      <c r="SK286" s="59"/>
      <c r="SL286" s="59"/>
      <c r="SM286" s="59"/>
      <c r="SN286" s="59"/>
      <c r="SO286" s="59"/>
      <c r="SP286" s="59"/>
      <c r="SQ286" s="59"/>
      <c r="SR286" s="59"/>
      <c r="SS286" s="59"/>
      <c r="ST286" s="59"/>
      <c r="SU286" s="59"/>
      <c r="SV286" s="59"/>
      <c r="SW286" s="59"/>
      <c r="SX286" s="59"/>
      <c r="SY286" s="59"/>
      <c r="SZ286" s="59"/>
      <c r="TA286" s="59"/>
      <c r="TB286" s="59"/>
      <c r="TC286" s="59"/>
      <c r="TD286" s="59"/>
      <c r="TE286" s="59"/>
      <c r="TF286" s="59"/>
      <c r="TG286" s="59"/>
      <c r="TH286" s="59"/>
      <c r="TI286" s="59"/>
      <c r="TJ286" s="59"/>
      <c r="TK286" s="59"/>
      <c r="TL286" s="59"/>
      <c r="TM286" s="59"/>
      <c r="TN286" s="59"/>
      <c r="TO286" s="59"/>
      <c r="TP286" s="59"/>
      <c r="TQ286" s="59"/>
      <c r="TR286" s="59"/>
      <c r="TS286" s="59"/>
      <c r="TT286" s="59"/>
      <c r="TU286" s="59"/>
      <c r="TV286" s="59"/>
      <c r="TW286" s="59"/>
      <c r="TX286" s="59"/>
      <c r="TY286" s="59"/>
      <c r="TZ286" s="59"/>
      <c r="UA286" s="59"/>
      <c r="UB286" s="59"/>
      <c r="UC286" s="59"/>
      <c r="UD286" s="59"/>
      <c r="UE286" s="59"/>
      <c r="UF286" s="59"/>
      <c r="UG286" s="59"/>
      <c r="UH286" s="59"/>
      <c r="UI286" s="59"/>
      <c r="UJ286" s="59"/>
      <c r="UK286" s="59"/>
      <c r="UL286" s="59"/>
      <c r="UM286" s="86"/>
      <c r="UN286" s="86"/>
      <c r="UO286" s="86"/>
      <c r="UP286" s="86"/>
      <c r="UQ286" s="86"/>
      <c r="UR286" s="86"/>
      <c r="US286" s="86"/>
      <c r="UT286" s="86"/>
      <c r="UU286" s="86"/>
      <c r="UV286" s="86"/>
      <c r="UW286" s="86"/>
      <c r="UX286" s="86"/>
      <c r="UY286" s="86"/>
      <c r="UZ286" s="86"/>
      <c r="VA286" s="86"/>
      <c r="VB286" s="86"/>
      <c r="VC286" s="86"/>
      <c r="VD286" s="86"/>
      <c r="VE286" s="86"/>
      <c r="VF286" s="86"/>
      <c r="VG286" s="86"/>
      <c r="VH286" s="86"/>
      <c r="VI286" s="86"/>
      <c r="VJ286" s="86"/>
      <c r="VK286" s="86"/>
      <c r="VL286" s="86"/>
      <c r="VM286" s="86"/>
      <c r="VN286" s="86"/>
      <c r="VO286" s="86"/>
      <c r="VP286" s="86"/>
      <c r="VQ286" s="86"/>
      <c r="VR286" s="86"/>
      <c r="VS286" s="86"/>
      <c r="VT286" s="86"/>
      <c r="VU286" s="86"/>
      <c r="VV286" s="86"/>
      <c r="VW286" s="86"/>
      <c r="VX286" s="86"/>
      <c r="VY286" s="86"/>
      <c r="VZ286" s="86"/>
      <c r="WA286" s="86"/>
      <c r="WB286" s="86"/>
      <c r="WC286" s="86"/>
      <c r="WD286" s="86"/>
      <c r="WE286" s="86"/>
      <c r="WF286" s="86"/>
      <c r="WG286" s="8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c r="AHR286" s="6"/>
      <c r="AHS286" s="6"/>
      <c r="AHT286" s="6"/>
      <c r="AHU286" s="6"/>
      <c r="AHV286" s="6"/>
      <c r="AHW286" s="6"/>
      <c r="AHX286" s="6"/>
      <c r="AHY286" s="6"/>
    </row>
    <row r="287" spans="2:909" x14ac:dyDescent="0.25">
      <c r="B287" s="110"/>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c r="IU287" s="59"/>
      <c r="IV287" s="59"/>
      <c r="IW287" s="59"/>
      <c r="IX287" s="59"/>
      <c r="IY287" s="59"/>
      <c r="IZ287" s="59"/>
      <c r="JA287" s="59"/>
      <c r="JB287" s="59"/>
      <c r="JC287" s="59"/>
      <c r="JD287" s="59"/>
      <c r="JE287" s="59"/>
      <c r="JF287" s="59"/>
      <c r="JG287" s="59"/>
      <c r="JH287" s="59"/>
      <c r="JI287" s="59"/>
      <c r="JJ287" s="59"/>
      <c r="JK287" s="59"/>
      <c r="JL287" s="59"/>
      <c r="JM287" s="59"/>
      <c r="JN287" s="59"/>
      <c r="JO287" s="59"/>
      <c r="JP287" s="59"/>
      <c r="JQ287" s="59"/>
      <c r="JR287" s="59"/>
      <c r="JS287" s="59"/>
      <c r="JT287" s="59"/>
      <c r="JU287" s="59"/>
      <c r="JV287" s="59"/>
      <c r="JW287" s="59"/>
      <c r="JX287" s="59"/>
      <c r="JY287" s="59"/>
      <c r="JZ287" s="59"/>
      <c r="KA287" s="59"/>
      <c r="KB287" s="59"/>
      <c r="KC287" s="59"/>
      <c r="KD287" s="59"/>
      <c r="KE287" s="59"/>
      <c r="KF287" s="59"/>
      <c r="KG287" s="59"/>
      <c r="KH287" s="59"/>
      <c r="KI287" s="59"/>
      <c r="KJ287" s="59"/>
      <c r="KK287" s="59"/>
      <c r="KL287" s="59"/>
      <c r="KM287" s="59"/>
      <c r="KN287" s="59"/>
      <c r="KO287" s="59"/>
      <c r="KP287" s="59"/>
      <c r="KQ287" s="59"/>
      <c r="KR287" s="59"/>
      <c r="KS287" s="59"/>
      <c r="KT287" s="59"/>
      <c r="KU287" s="59"/>
      <c r="KV287" s="59"/>
      <c r="KW287" s="59"/>
      <c r="KX287" s="59"/>
      <c r="KY287" s="59"/>
      <c r="KZ287" s="59"/>
      <c r="LA287" s="59"/>
      <c r="LB287" s="59"/>
      <c r="LC287" s="59"/>
      <c r="LD287" s="59"/>
      <c r="LE287" s="59"/>
      <c r="LF287" s="59"/>
      <c r="LG287" s="59"/>
      <c r="LH287" s="59"/>
      <c r="LI287" s="59"/>
      <c r="LJ287" s="59"/>
      <c r="LK287" s="59"/>
      <c r="LL287" s="59"/>
      <c r="LM287" s="59"/>
      <c r="LN287" s="59"/>
      <c r="LO287" s="59"/>
      <c r="LP287" s="59"/>
      <c r="LQ287" s="59"/>
      <c r="LR287" s="59"/>
      <c r="LS287" s="59"/>
      <c r="LT287" s="59"/>
      <c r="LU287" s="59"/>
      <c r="LV287" s="59"/>
      <c r="LW287" s="59"/>
      <c r="LX287" s="59"/>
      <c r="LY287" s="59"/>
      <c r="LZ287" s="59"/>
      <c r="MA287" s="59"/>
      <c r="MB287" s="59"/>
      <c r="MC287" s="59"/>
      <c r="MD287" s="59"/>
      <c r="ME287" s="59"/>
      <c r="MF287" s="59"/>
      <c r="MG287" s="59"/>
      <c r="MH287" s="59"/>
      <c r="MI287" s="59"/>
      <c r="MJ287" s="59"/>
      <c r="MK287" s="59"/>
      <c r="ML287" s="59"/>
      <c r="MM287" s="59"/>
      <c r="MN287" s="59"/>
      <c r="MO287" s="59"/>
      <c r="MP287" s="59"/>
      <c r="MQ287" s="59"/>
      <c r="MR287" s="59"/>
      <c r="MS287" s="59"/>
      <c r="MT287" s="59"/>
      <c r="MU287" s="59"/>
      <c r="MV287" s="59"/>
      <c r="MW287" s="59"/>
      <c r="MX287" s="59"/>
      <c r="MY287" s="59"/>
      <c r="MZ287" s="59"/>
      <c r="NA287" s="59"/>
      <c r="NB287" s="59"/>
      <c r="NC287" s="59"/>
      <c r="ND287" s="59"/>
      <c r="NE287" s="59"/>
      <c r="NF287" s="59"/>
      <c r="NG287" s="59"/>
      <c r="NH287" s="59"/>
      <c r="NI287" s="59"/>
      <c r="NJ287" s="59"/>
      <c r="NK287" s="59"/>
      <c r="NL287" s="59"/>
      <c r="NM287" s="59"/>
      <c r="NN287" s="59"/>
      <c r="NO287" s="59"/>
      <c r="NP287" s="59"/>
      <c r="NQ287" s="59"/>
      <c r="NR287" s="59"/>
      <c r="NS287" s="59"/>
      <c r="NT287" s="59"/>
      <c r="NU287" s="59"/>
      <c r="NV287" s="59"/>
      <c r="NW287" s="59"/>
      <c r="NX287" s="59"/>
      <c r="NY287" s="59"/>
      <c r="NZ287" s="59"/>
      <c r="OA287" s="59"/>
      <c r="OB287" s="59"/>
      <c r="OC287" s="59"/>
      <c r="OD287" s="59"/>
      <c r="OE287" s="59"/>
      <c r="OF287" s="59"/>
      <c r="OG287" s="59"/>
      <c r="OH287" s="59"/>
      <c r="OI287" s="59"/>
      <c r="OJ287" s="59"/>
      <c r="OK287" s="59"/>
      <c r="OL287" s="59"/>
      <c r="OM287" s="59"/>
      <c r="ON287" s="59"/>
      <c r="OO287" s="59"/>
      <c r="OP287" s="59"/>
      <c r="OQ287" s="59"/>
      <c r="OR287" s="59"/>
      <c r="OS287" s="59"/>
      <c r="OT287" s="59"/>
      <c r="OU287" s="59"/>
      <c r="OV287" s="59"/>
      <c r="OW287" s="59"/>
      <c r="OX287" s="59"/>
      <c r="OY287" s="59"/>
      <c r="OZ287" s="59"/>
      <c r="PA287" s="59"/>
      <c r="PB287" s="59"/>
      <c r="PC287" s="59"/>
      <c r="PD287" s="59"/>
      <c r="PE287" s="59"/>
      <c r="PF287" s="59"/>
      <c r="PG287" s="59"/>
      <c r="PH287" s="59"/>
      <c r="PI287" s="59"/>
      <c r="PJ287" s="59"/>
      <c r="PK287" s="59"/>
      <c r="PL287" s="59"/>
      <c r="PM287" s="59"/>
      <c r="PN287" s="59"/>
      <c r="PO287" s="59"/>
      <c r="PP287" s="59"/>
      <c r="PQ287" s="59"/>
      <c r="PR287" s="59"/>
      <c r="PS287" s="59"/>
      <c r="PT287" s="59"/>
      <c r="PU287" s="59"/>
      <c r="PV287" s="59"/>
      <c r="PW287" s="59"/>
      <c r="PX287" s="59"/>
      <c r="PY287" s="59"/>
      <c r="PZ287" s="59"/>
      <c r="QA287" s="59"/>
      <c r="QB287" s="59"/>
      <c r="QC287" s="59"/>
      <c r="QD287" s="59"/>
      <c r="QE287" s="59"/>
      <c r="QF287" s="59"/>
      <c r="QG287" s="59"/>
      <c r="QH287" s="59"/>
      <c r="QI287" s="59"/>
      <c r="QJ287" s="59"/>
      <c r="QK287" s="59"/>
      <c r="QL287" s="59"/>
      <c r="QM287" s="59"/>
      <c r="QN287" s="59"/>
      <c r="QO287" s="59"/>
      <c r="QP287" s="59"/>
      <c r="QQ287" s="59"/>
      <c r="QR287" s="59"/>
      <c r="QS287" s="59"/>
      <c r="QT287" s="59"/>
      <c r="QU287" s="59"/>
      <c r="QV287" s="59"/>
      <c r="QW287" s="59"/>
      <c r="QX287" s="59"/>
      <c r="QY287" s="59"/>
      <c r="QZ287" s="59"/>
      <c r="RA287" s="59"/>
      <c r="RB287" s="107"/>
      <c r="RC287" s="107"/>
      <c r="RD287" s="59"/>
      <c r="RE287" s="59"/>
      <c r="RF287" s="59"/>
      <c r="RG287" s="59"/>
      <c r="RH287" s="59"/>
      <c r="RI287" s="59"/>
      <c r="RJ287" s="59"/>
      <c r="RK287" s="59"/>
      <c r="RL287" s="59"/>
      <c r="RM287" s="59"/>
      <c r="RN287" s="59"/>
      <c r="RO287" s="59"/>
      <c r="RP287" s="59"/>
      <c r="RQ287" s="59"/>
      <c r="RR287" s="59"/>
      <c r="RS287" s="59"/>
      <c r="RT287" s="59"/>
      <c r="RU287" s="59"/>
      <c r="RV287" s="59"/>
      <c r="RW287" s="59"/>
      <c r="RX287" s="59"/>
      <c r="RY287" s="59"/>
      <c r="RZ287" s="59"/>
      <c r="SA287" s="59"/>
      <c r="SB287" s="59"/>
      <c r="SC287" s="59"/>
      <c r="SD287" s="59"/>
      <c r="SE287" s="59"/>
      <c r="SF287" s="59"/>
      <c r="SG287" s="59"/>
      <c r="SH287" s="59"/>
      <c r="SI287" s="59"/>
      <c r="SJ287" s="59"/>
      <c r="SK287" s="59"/>
      <c r="SL287" s="59"/>
      <c r="SM287" s="59"/>
      <c r="SN287" s="59"/>
      <c r="SO287" s="59"/>
      <c r="SP287" s="59"/>
      <c r="SQ287" s="59"/>
      <c r="SR287" s="59"/>
      <c r="SS287" s="59"/>
      <c r="ST287" s="59"/>
      <c r="SU287" s="59"/>
      <c r="SV287" s="59"/>
      <c r="SW287" s="59"/>
      <c r="SX287" s="59"/>
      <c r="SY287" s="59"/>
      <c r="SZ287" s="59"/>
      <c r="TA287" s="59"/>
      <c r="TB287" s="59"/>
      <c r="TC287" s="59"/>
      <c r="TD287" s="59"/>
      <c r="TE287" s="59"/>
      <c r="TF287" s="59"/>
      <c r="TG287" s="59"/>
      <c r="TH287" s="59"/>
      <c r="TI287" s="59"/>
      <c r="TJ287" s="59"/>
      <c r="TK287" s="59"/>
      <c r="TL287" s="59"/>
      <c r="TM287" s="59"/>
      <c r="TN287" s="59"/>
      <c r="TO287" s="59"/>
      <c r="TP287" s="59"/>
      <c r="TQ287" s="59"/>
      <c r="TR287" s="59"/>
      <c r="TS287" s="59"/>
      <c r="TT287" s="59"/>
      <c r="TU287" s="59"/>
      <c r="TV287" s="59"/>
      <c r="TW287" s="59"/>
      <c r="TX287" s="59"/>
      <c r="TY287" s="59"/>
      <c r="TZ287" s="59"/>
      <c r="UA287" s="59"/>
      <c r="UB287" s="59"/>
      <c r="UC287" s="59"/>
      <c r="UD287" s="59"/>
      <c r="UE287" s="59"/>
      <c r="UF287" s="59"/>
      <c r="UG287" s="59"/>
      <c r="UH287" s="59"/>
      <c r="UI287" s="59"/>
      <c r="UJ287" s="59"/>
      <c r="UK287" s="59"/>
      <c r="UL287" s="59"/>
      <c r="UM287" s="86"/>
      <c r="UN287" s="86"/>
      <c r="UO287" s="86"/>
      <c r="UP287" s="86"/>
      <c r="UQ287" s="86"/>
      <c r="UR287" s="86"/>
      <c r="US287" s="86"/>
      <c r="UT287" s="86"/>
      <c r="UU287" s="86"/>
      <c r="UV287" s="86"/>
      <c r="UW287" s="86"/>
      <c r="UX287" s="86"/>
      <c r="UY287" s="86"/>
      <c r="UZ287" s="86"/>
      <c r="VA287" s="86"/>
      <c r="VB287" s="86"/>
      <c r="VC287" s="86"/>
      <c r="VD287" s="86"/>
      <c r="VE287" s="86"/>
      <c r="VF287" s="86"/>
      <c r="VG287" s="86"/>
      <c r="VH287" s="86"/>
      <c r="VI287" s="86"/>
      <c r="VJ287" s="86"/>
      <c r="VK287" s="86"/>
      <c r="VL287" s="86"/>
      <c r="VM287" s="86"/>
      <c r="VN287" s="86"/>
      <c r="VO287" s="86"/>
      <c r="VP287" s="86"/>
      <c r="VQ287" s="86"/>
      <c r="VR287" s="86"/>
      <c r="VS287" s="86"/>
      <c r="VT287" s="86"/>
      <c r="VU287" s="86"/>
      <c r="VV287" s="86"/>
      <c r="VW287" s="86"/>
      <c r="VX287" s="86"/>
      <c r="VY287" s="86"/>
      <c r="VZ287" s="86"/>
      <c r="WA287" s="86"/>
      <c r="WB287" s="86"/>
      <c r="WC287" s="86"/>
      <c r="WD287" s="86"/>
      <c r="WE287" s="86"/>
      <c r="WF287" s="86"/>
      <c r="WG287" s="8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c r="AHR287" s="6"/>
      <c r="AHS287" s="6"/>
      <c r="AHT287" s="6"/>
      <c r="AHU287" s="6"/>
      <c r="AHV287" s="6"/>
      <c r="AHW287" s="6"/>
      <c r="AHX287" s="6"/>
      <c r="AHY287" s="6"/>
    </row>
    <row r="288" spans="2:909" x14ac:dyDescent="0.25">
      <c r="B288" s="110"/>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c r="IU288" s="59"/>
      <c r="IV288" s="59"/>
      <c r="IW288" s="59"/>
      <c r="IX288" s="59"/>
      <c r="IY288" s="59"/>
      <c r="IZ288" s="59"/>
      <c r="JA288" s="59"/>
      <c r="JB288" s="59"/>
      <c r="JC288" s="59"/>
      <c r="JD288" s="59"/>
      <c r="JE288" s="59"/>
      <c r="JF288" s="59"/>
      <c r="JG288" s="59"/>
      <c r="JH288" s="59"/>
      <c r="JI288" s="59"/>
      <c r="JJ288" s="59"/>
      <c r="JK288" s="59"/>
      <c r="JL288" s="59"/>
      <c r="JM288" s="59"/>
      <c r="JN288" s="59"/>
      <c r="JO288" s="59"/>
      <c r="JP288" s="59"/>
      <c r="JQ288" s="59"/>
      <c r="JR288" s="59"/>
      <c r="JS288" s="59"/>
      <c r="JT288" s="59"/>
      <c r="JU288" s="59"/>
      <c r="JV288" s="59"/>
      <c r="JW288" s="59"/>
      <c r="JX288" s="59"/>
      <c r="JY288" s="59"/>
      <c r="JZ288" s="59"/>
      <c r="KA288" s="59"/>
      <c r="KB288" s="59"/>
      <c r="KC288" s="59"/>
      <c r="KD288" s="59"/>
      <c r="KE288" s="59"/>
      <c r="KF288" s="59"/>
      <c r="KG288" s="59"/>
      <c r="KH288" s="59"/>
      <c r="KI288" s="59"/>
      <c r="KJ288" s="59"/>
      <c r="KK288" s="59"/>
      <c r="KL288" s="59"/>
      <c r="KM288" s="59"/>
      <c r="KN288" s="59"/>
      <c r="KO288" s="59"/>
      <c r="KP288" s="59"/>
      <c r="KQ288" s="59"/>
      <c r="KR288" s="59"/>
      <c r="KS288" s="59"/>
      <c r="KT288" s="59"/>
      <c r="KU288" s="59"/>
      <c r="KV288" s="59"/>
      <c r="KW288" s="59"/>
      <c r="KX288" s="59"/>
      <c r="KY288" s="59"/>
      <c r="KZ288" s="59"/>
      <c r="LA288" s="59"/>
      <c r="LB288" s="59"/>
      <c r="LC288" s="59"/>
      <c r="LD288" s="59"/>
      <c r="LE288" s="59"/>
      <c r="LF288" s="59"/>
      <c r="LG288" s="59"/>
      <c r="LH288" s="59"/>
      <c r="LI288" s="59"/>
      <c r="LJ288" s="59"/>
      <c r="LK288" s="59"/>
      <c r="LL288" s="59"/>
      <c r="LM288" s="59"/>
      <c r="LN288" s="59"/>
      <c r="LO288" s="59"/>
      <c r="LP288" s="59"/>
      <c r="LQ288" s="59"/>
      <c r="LR288" s="59"/>
      <c r="LS288" s="59"/>
      <c r="LT288" s="59"/>
      <c r="LU288" s="59"/>
      <c r="LV288" s="59"/>
      <c r="LW288" s="59"/>
      <c r="LX288" s="59"/>
      <c r="LY288" s="59"/>
      <c r="LZ288" s="59"/>
      <c r="MA288" s="59"/>
      <c r="MB288" s="59"/>
      <c r="MC288" s="59"/>
      <c r="MD288" s="59"/>
      <c r="ME288" s="59"/>
      <c r="MF288" s="59"/>
      <c r="MG288" s="59"/>
      <c r="MH288" s="59"/>
      <c r="MI288" s="59"/>
      <c r="MJ288" s="59"/>
      <c r="MK288" s="59"/>
      <c r="ML288" s="59"/>
      <c r="MM288" s="59"/>
      <c r="MN288" s="59"/>
      <c r="MO288" s="59"/>
      <c r="MP288" s="59"/>
      <c r="MQ288" s="59"/>
      <c r="MR288" s="59"/>
      <c r="MS288" s="59"/>
      <c r="MT288" s="59"/>
      <c r="MU288" s="59"/>
      <c r="MV288" s="59"/>
      <c r="MW288" s="59"/>
      <c r="MX288" s="59"/>
      <c r="MY288" s="59"/>
      <c r="MZ288" s="59"/>
      <c r="NA288" s="59"/>
      <c r="NB288" s="59"/>
      <c r="NC288" s="59"/>
      <c r="ND288" s="59"/>
      <c r="NE288" s="59"/>
      <c r="NF288" s="59"/>
      <c r="NG288" s="59"/>
      <c r="NH288" s="59"/>
      <c r="NI288" s="59"/>
      <c r="NJ288" s="59"/>
      <c r="NK288" s="59"/>
      <c r="NL288" s="59"/>
      <c r="NM288" s="59"/>
      <c r="NN288" s="59"/>
      <c r="NO288" s="59"/>
      <c r="NP288" s="59"/>
      <c r="NQ288" s="59"/>
      <c r="NR288" s="59"/>
      <c r="NS288" s="59"/>
      <c r="NT288" s="59"/>
      <c r="NU288" s="59"/>
      <c r="NV288" s="59"/>
      <c r="NW288" s="59"/>
      <c r="NX288" s="59"/>
      <c r="NY288" s="59"/>
      <c r="NZ288" s="59"/>
      <c r="OA288" s="59"/>
      <c r="OB288" s="59"/>
      <c r="OC288" s="59"/>
      <c r="OD288" s="59"/>
      <c r="OE288" s="59"/>
      <c r="OF288" s="59"/>
      <c r="OG288" s="59"/>
      <c r="OH288" s="59"/>
      <c r="OI288" s="59"/>
      <c r="OJ288" s="59"/>
      <c r="OK288" s="59"/>
      <c r="OL288" s="59"/>
      <c r="OM288" s="59"/>
      <c r="ON288" s="59"/>
      <c r="OO288" s="59"/>
      <c r="OP288" s="59"/>
      <c r="OQ288" s="59"/>
      <c r="OR288" s="59"/>
      <c r="OS288" s="59"/>
      <c r="OT288" s="59"/>
      <c r="OU288" s="59"/>
      <c r="OV288" s="59"/>
      <c r="OW288" s="59"/>
      <c r="OX288" s="59"/>
      <c r="OY288" s="59"/>
      <c r="OZ288" s="59"/>
      <c r="PA288" s="59"/>
      <c r="PB288" s="59"/>
      <c r="PC288" s="59"/>
      <c r="PD288" s="59"/>
      <c r="PE288" s="59"/>
      <c r="PF288" s="59"/>
      <c r="PG288" s="59"/>
      <c r="PH288" s="59"/>
      <c r="PI288" s="59"/>
      <c r="PJ288" s="59"/>
      <c r="PK288" s="59"/>
      <c r="PL288" s="59"/>
      <c r="PM288" s="59"/>
      <c r="PN288" s="59"/>
      <c r="PO288" s="59"/>
      <c r="PP288" s="59"/>
      <c r="PQ288" s="59"/>
      <c r="PR288" s="59"/>
      <c r="PS288" s="59"/>
      <c r="PT288" s="59"/>
      <c r="PU288" s="59"/>
      <c r="PV288" s="59"/>
      <c r="PW288" s="59"/>
      <c r="PX288" s="59"/>
      <c r="PY288" s="59"/>
      <c r="PZ288" s="59"/>
      <c r="QA288" s="59"/>
      <c r="QB288" s="59"/>
      <c r="QC288" s="59"/>
      <c r="QD288" s="59"/>
      <c r="QE288" s="59"/>
      <c r="QF288" s="59"/>
      <c r="QG288" s="59"/>
      <c r="QH288" s="59"/>
      <c r="QI288" s="59"/>
      <c r="QJ288" s="59"/>
      <c r="QK288" s="59"/>
      <c r="QL288" s="59"/>
      <c r="QM288" s="59"/>
      <c r="QN288" s="59"/>
      <c r="QO288" s="59"/>
      <c r="QP288" s="59"/>
      <c r="QQ288" s="59"/>
      <c r="QR288" s="59"/>
      <c r="QS288" s="59"/>
      <c r="QT288" s="59"/>
      <c r="QU288" s="59"/>
      <c r="QV288" s="59"/>
      <c r="QW288" s="59"/>
      <c r="QX288" s="59"/>
      <c r="QY288" s="59"/>
      <c r="QZ288" s="59"/>
      <c r="RA288" s="59"/>
      <c r="RB288" s="107"/>
      <c r="RC288" s="107"/>
      <c r="RD288" s="59"/>
      <c r="RE288" s="59"/>
      <c r="RF288" s="59"/>
      <c r="RG288" s="59"/>
      <c r="RH288" s="59"/>
      <c r="RI288" s="59"/>
      <c r="RJ288" s="59"/>
      <c r="RK288" s="59"/>
      <c r="RL288" s="59"/>
      <c r="RM288" s="59"/>
      <c r="RN288" s="59"/>
      <c r="RO288" s="59"/>
      <c r="RP288" s="59"/>
      <c r="RQ288" s="59"/>
      <c r="RR288" s="59"/>
      <c r="RS288" s="59"/>
      <c r="RT288" s="59"/>
      <c r="RU288" s="59"/>
      <c r="RV288" s="59"/>
      <c r="RW288" s="59"/>
      <c r="RX288" s="59"/>
      <c r="RY288" s="59"/>
      <c r="RZ288" s="59"/>
      <c r="SA288" s="59"/>
      <c r="SB288" s="59"/>
      <c r="SC288" s="59"/>
      <c r="SD288" s="59"/>
      <c r="SE288" s="59"/>
      <c r="SF288" s="59"/>
      <c r="SG288" s="59"/>
      <c r="SH288" s="59"/>
      <c r="SI288" s="59"/>
      <c r="SJ288" s="59"/>
      <c r="SK288" s="59"/>
      <c r="SL288" s="59"/>
      <c r="SM288" s="59"/>
      <c r="SN288" s="59"/>
      <c r="SO288" s="59"/>
      <c r="SP288" s="59"/>
      <c r="SQ288" s="59"/>
      <c r="SR288" s="59"/>
      <c r="SS288" s="59"/>
      <c r="ST288" s="59"/>
      <c r="SU288" s="59"/>
      <c r="SV288" s="59"/>
      <c r="SW288" s="59"/>
      <c r="SX288" s="59"/>
      <c r="SY288" s="59"/>
      <c r="SZ288" s="59"/>
      <c r="TA288" s="59"/>
      <c r="TB288" s="59"/>
      <c r="TC288" s="59"/>
      <c r="TD288" s="59"/>
      <c r="TE288" s="59"/>
      <c r="TF288" s="59"/>
      <c r="TG288" s="59"/>
      <c r="TH288" s="59"/>
      <c r="TI288" s="59"/>
      <c r="TJ288" s="59"/>
      <c r="TK288" s="59"/>
      <c r="TL288" s="59"/>
      <c r="TM288" s="59"/>
      <c r="TN288" s="59"/>
      <c r="TO288" s="59"/>
      <c r="TP288" s="59"/>
      <c r="TQ288" s="59"/>
      <c r="TR288" s="59"/>
      <c r="TS288" s="59"/>
      <c r="TT288" s="59"/>
      <c r="TU288" s="59"/>
      <c r="TV288" s="59"/>
      <c r="TW288" s="59"/>
      <c r="TX288" s="59"/>
      <c r="TY288" s="59"/>
      <c r="TZ288" s="59"/>
      <c r="UA288" s="59"/>
      <c r="UB288" s="59"/>
      <c r="UC288" s="59"/>
      <c r="UD288" s="59"/>
      <c r="UE288" s="59"/>
      <c r="UF288" s="59"/>
      <c r="UG288" s="59"/>
      <c r="UH288" s="59"/>
      <c r="UI288" s="59"/>
      <c r="UJ288" s="59"/>
      <c r="UK288" s="59"/>
      <c r="UL288" s="59"/>
      <c r="UM288" s="86"/>
      <c r="UN288" s="86"/>
      <c r="UO288" s="86"/>
      <c r="UP288" s="86"/>
      <c r="UQ288" s="86"/>
      <c r="UR288" s="86"/>
      <c r="US288" s="86"/>
      <c r="UT288" s="86"/>
      <c r="UU288" s="86"/>
      <c r="UV288" s="86"/>
      <c r="UW288" s="86"/>
      <c r="UX288" s="86"/>
      <c r="UY288" s="86"/>
      <c r="UZ288" s="86"/>
      <c r="VA288" s="86"/>
      <c r="VB288" s="86"/>
      <c r="VC288" s="86"/>
      <c r="VD288" s="86"/>
      <c r="VE288" s="86"/>
      <c r="VF288" s="86"/>
      <c r="VG288" s="86"/>
      <c r="VH288" s="86"/>
      <c r="VI288" s="86"/>
      <c r="VJ288" s="86"/>
      <c r="VK288" s="86"/>
      <c r="VL288" s="86"/>
      <c r="VM288" s="86"/>
      <c r="VN288" s="86"/>
      <c r="VO288" s="86"/>
      <c r="VP288" s="86"/>
      <c r="VQ288" s="86"/>
      <c r="VR288" s="86"/>
      <c r="VS288" s="86"/>
      <c r="VT288" s="86"/>
      <c r="VU288" s="86"/>
      <c r="VV288" s="86"/>
      <c r="VW288" s="86"/>
      <c r="VX288" s="86"/>
      <c r="VY288" s="86"/>
      <c r="VZ288" s="86"/>
      <c r="WA288" s="86"/>
      <c r="WB288" s="86"/>
      <c r="WC288" s="86"/>
      <c r="WD288" s="86"/>
      <c r="WE288" s="86"/>
      <c r="WF288" s="86"/>
      <c r="WG288" s="8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c r="AHR288" s="6"/>
      <c r="AHS288" s="6"/>
      <c r="AHT288" s="6"/>
      <c r="AHU288" s="6"/>
      <c r="AHV288" s="6"/>
      <c r="AHW288" s="6"/>
      <c r="AHX288" s="6"/>
      <c r="AHY288" s="6"/>
    </row>
    <row r="289" spans="2:909" x14ac:dyDescent="0.25">
      <c r="B289" s="110"/>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c r="IZ289" s="59"/>
      <c r="JA289" s="59"/>
      <c r="JB289" s="59"/>
      <c r="JC289" s="59"/>
      <c r="JD289" s="59"/>
      <c r="JE289" s="59"/>
      <c r="JF289" s="59"/>
      <c r="JG289" s="59"/>
      <c r="JH289" s="59"/>
      <c r="JI289" s="59"/>
      <c r="JJ289" s="59"/>
      <c r="JK289" s="59"/>
      <c r="JL289" s="59"/>
      <c r="JM289" s="59"/>
      <c r="JN289" s="59"/>
      <c r="JO289" s="59"/>
      <c r="JP289" s="59"/>
      <c r="JQ289" s="59"/>
      <c r="JR289" s="59"/>
      <c r="JS289" s="59"/>
      <c r="JT289" s="59"/>
      <c r="JU289" s="59"/>
      <c r="JV289" s="59"/>
      <c r="JW289" s="59"/>
      <c r="JX289" s="59"/>
      <c r="JY289" s="59"/>
      <c r="JZ289" s="59"/>
      <c r="KA289" s="59"/>
      <c r="KB289" s="59"/>
      <c r="KC289" s="59"/>
      <c r="KD289" s="59"/>
      <c r="KE289" s="59"/>
      <c r="KF289" s="59"/>
      <c r="KG289" s="59"/>
      <c r="KH289" s="59"/>
      <c r="KI289" s="59"/>
      <c r="KJ289" s="59"/>
      <c r="KK289" s="59"/>
      <c r="KL289" s="59"/>
      <c r="KM289" s="59"/>
      <c r="KN289" s="59"/>
      <c r="KO289" s="59"/>
      <c r="KP289" s="59"/>
      <c r="KQ289" s="59"/>
      <c r="KR289" s="59"/>
      <c r="KS289" s="59"/>
      <c r="KT289" s="59"/>
      <c r="KU289" s="59"/>
      <c r="KV289" s="59"/>
      <c r="KW289" s="59"/>
      <c r="KX289" s="59"/>
      <c r="KY289" s="59"/>
      <c r="KZ289" s="59"/>
      <c r="LA289" s="59"/>
      <c r="LB289" s="59"/>
      <c r="LC289" s="59"/>
      <c r="LD289" s="59"/>
      <c r="LE289" s="59"/>
      <c r="LF289" s="59"/>
      <c r="LG289" s="59"/>
      <c r="LH289" s="59"/>
      <c r="LI289" s="59"/>
      <c r="LJ289" s="59"/>
      <c r="LK289" s="59"/>
      <c r="LL289" s="59"/>
      <c r="LM289" s="59"/>
      <c r="LN289" s="59"/>
      <c r="LO289" s="59"/>
      <c r="LP289" s="59"/>
      <c r="LQ289" s="59"/>
      <c r="LR289" s="59"/>
      <c r="LS289" s="59"/>
      <c r="LT289" s="59"/>
      <c r="LU289" s="59"/>
      <c r="LV289" s="59"/>
      <c r="LW289" s="59"/>
      <c r="LX289" s="59"/>
      <c r="LY289" s="59"/>
      <c r="LZ289" s="59"/>
      <c r="MA289" s="59"/>
      <c r="MB289" s="59"/>
      <c r="MC289" s="59"/>
      <c r="MD289" s="59"/>
      <c r="ME289" s="59"/>
      <c r="MF289" s="59"/>
      <c r="MG289" s="59"/>
      <c r="MH289" s="59"/>
      <c r="MI289" s="59"/>
      <c r="MJ289" s="59"/>
      <c r="MK289" s="59"/>
      <c r="ML289" s="59"/>
      <c r="MM289" s="59"/>
      <c r="MN289" s="59"/>
      <c r="MO289" s="59"/>
      <c r="MP289" s="59"/>
      <c r="MQ289" s="59"/>
      <c r="MR289" s="59"/>
      <c r="MS289" s="59"/>
      <c r="MT289" s="59"/>
      <c r="MU289" s="59"/>
      <c r="MV289" s="59"/>
      <c r="MW289" s="59"/>
      <c r="MX289" s="59"/>
      <c r="MY289" s="59"/>
      <c r="MZ289" s="59"/>
      <c r="NA289" s="59"/>
      <c r="NB289" s="59"/>
      <c r="NC289" s="59"/>
      <c r="ND289" s="59"/>
      <c r="NE289" s="59"/>
      <c r="NF289" s="59"/>
      <c r="NG289" s="59"/>
      <c r="NH289" s="59"/>
      <c r="NI289" s="59"/>
      <c r="NJ289" s="59"/>
      <c r="NK289" s="59"/>
      <c r="NL289" s="59"/>
      <c r="NM289" s="59"/>
      <c r="NN289" s="59"/>
      <c r="NO289" s="59"/>
      <c r="NP289" s="59"/>
      <c r="NQ289" s="59"/>
      <c r="NR289" s="59"/>
      <c r="NS289" s="59"/>
      <c r="NT289" s="59"/>
      <c r="NU289" s="59"/>
      <c r="NV289" s="59"/>
      <c r="NW289" s="59"/>
      <c r="NX289" s="59"/>
      <c r="NY289" s="59"/>
      <c r="NZ289" s="59"/>
      <c r="OA289" s="59"/>
      <c r="OB289" s="59"/>
      <c r="OC289" s="59"/>
      <c r="OD289" s="59"/>
      <c r="OE289" s="59"/>
      <c r="OF289" s="59"/>
      <c r="OG289" s="59"/>
      <c r="OH289" s="59"/>
      <c r="OI289" s="59"/>
      <c r="OJ289" s="59"/>
      <c r="OK289" s="59"/>
      <c r="OL289" s="59"/>
      <c r="OM289" s="59"/>
      <c r="ON289" s="59"/>
      <c r="OO289" s="59"/>
      <c r="OP289" s="59"/>
      <c r="OQ289" s="59"/>
      <c r="OR289" s="59"/>
      <c r="OS289" s="59"/>
      <c r="OT289" s="59"/>
      <c r="OU289" s="59"/>
      <c r="OV289" s="59"/>
      <c r="OW289" s="59"/>
      <c r="OX289" s="59"/>
      <c r="OY289" s="59"/>
      <c r="OZ289" s="59"/>
      <c r="PA289" s="59"/>
      <c r="PB289" s="59"/>
      <c r="PC289" s="59"/>
      <c r="PD289" s="59"/>
      <c r="PE289" s="59"/>
      <c r="PF289" s="59"/>
      <c r="PG289" s="59"/>
      <c r="PH289" s="59"/>
      <c r="PI289" s="59"/>
      <c r="PJ289" s="59"/>
      <c r="PK289" s="59"/>
      <c r="PL289" s="59"/>
      <c r="PM289" s="59"/>
      <c r="PN289" s="59"/>
      <c r="PO289" s="59"/>
      <c r="PP289" s="59"/>
      <c r="PQ289" s="59"/>
      <c r="PR289" s="59"/>
      <c r="PS289" s="59"/>
      <c r="PT289" s="59"/>
      <c r="PU289" s="59"/>
      <c r="PV289" s="59"/>
      <c r="PW289" s="59"/>
      <c r="PX289" s="59"/>
      <c r="PY289" s="59"/>
      <c r="PZ289" s="59"/>
      <c r="QA289" s="59"/>
      <c r="QB289" s="59"/>
      <c r="QC289" s="59"/>
      <c r="QD289" s="59"/>
      <c r="QE289" s="59"/>
      <c r="QF289" s="59"/>
      <c r="QG289" s="59"/>
      <c r="QH289" s="59"/>
      <c r="QI289" s="59"/>
      <c r="QJ289" s="59"/>
      <c r="QK289" s="59"/>
      <c r="QL289" s="59"/>
      <c r="QM289" s="59"/>
      <c r="QN289" s="59"/>
      <c r="QO289" s="59"/>
      <c r="QP289" s="59"/>
      <c r="QQ289" s="59"/>
      <c r="QR289" s="59"/>
      <c r="QS289" s="59"/>
      <c r="QT289" s="59"/>
      <c r="QU289" s="59"/>
      <c r="QV289" s="59"/>
      <c r="QW289" s="59"/>
      <c r="QX289" s="59"/>
      <c r="QY289" s="59"/>
      <c r="QZ289" s="59"/>
      <c r="RA289" s="59"/>
      <c r="RB289" s="107"/>
      <c r="RC289" s="107"/>
      <c r="RD289" s="59"/>
      <c r="RE289" s="59"/>
      <c r="RF289" s="59"/>
      <c r="RG289" s="59"/>
      <c r="RH289" s="59"/>
      <c r="RI289" s="59"/>
      <c r="RJ289" s="59"/>
      <c r="RK289" s="59"/>
      <c r="RL289" s="59"/>
      <c r="RM289" s="59"/>
      <c r="RN289" s="59"/>
      <c r="RO289" s="59"/>
      <c r="RP289" s="59"/>
      <c r="RQ289" s="59"/>
      <c r="RR289" s="59"/>
      <c r="RS289" s="59"/>
      <c r="RT289" s="59"/>
      <c r="RU289" s="59"/>
      <c r="RV289" s="59"/>
      <c r="RW289" s="59"/>
      <c r="RX289" s="59"/>
      <c r="RY289" s="59"/>
      <c r="RZ289" s="59"/>
      <c r="SA289" s="59"/>
      <c r="SB289" s="59"/>
      <c r="SC289" s="59"/>
      <c r="SD289" s="59"/>
      <c r="SE289" s="59"/>
      <c r="SF289" s="59"/>
      <c r="SG289" s="59"/>
      <c r="SH289" s="59"/>
      <c r="SI289" s="59"/>
      <c r="SJ289" s="59"/>
      <c r="SK289" s="59"/>
      <c r="SL289" s="59"/>
      <c r="SM289" s="59"/>
      <c r="SN289" s="59"/>
      <c r="SO289" s="59"/>
      <c r="SP289" s="59"/>
      <c r="SQ289" s="59"/>
      <c r="SR289" s="59"/>
      <c r="SS289" s="59"/>
      <c r="ST289" s="59"/>
      <c r="SU289" s="59"/>
      <c r="SV289" s="59"/>
      <c r="SW289" s="59"/>
      <c r="SX289" s="59"/>
      <c r="SY289" s="59"/>
      <c r="SZ289" s="59"/>
      <c r="TA289" s="59"/>
      <c r="TB289" s="59"/>
      <c r="TC289" s="59"/>
      <c r="TD289" s="59"/>
      <c r="TE289" s="59"/>
      <c r="TF289" s="59"/>
      <c r="TG289" s="59"/>
      <c r="TH289" s="59"/>
      <c r="TI289" s="59"/>
      <c r="TJ289" s="59"/>
      <c r="TK289" s="59"/>
      <c r="TL289" s="59"/>
      <c r="TM289" s="59"/>
      <c r="TN289" s="59"/>
      <c r="TO289" s="59"/>
      <c r="TP289" s="59"/>
      <c r="TQ289" s="59"/>
      <c r="TR289" s="59"/>
      <c r="TS289" s="59"/>
      <c r="TT289" s="59"/>
      <c r="TU289" s="59"/>
      <c r="TV289" s="59"/>
      <c r="TW289" s="59"/>
      <c r="TX289" s="59"/>
      <c r="TY289" s="59"/>
      <c r="TZ289" s="59"/>
      <c r="UA289" s="59"/>
      <c r="UB289" s="59"/>
      <c r="UC289" s="59"/>
      <c r="UD289" s="59"/>
      <c r="UE289" s="59"/>
      <c r="UF289" s="59"/>
      <c r="UG289" s="59"/>
      <c r="UH289" s="59"/>
      <c r="UI289" s="59"/>
      <c r="UJ289" s="59"/>
      <c r="UK289" s="59"/>
      <c r="UL289" s="59"/>
      <c r="UM289" s="86"/>
      <c r="UN289" s="86"/>
      <c r="UO289" s="86"/>
      <c r="UP289" s="86"/>
      <c r="UQ289" s="86"/>
      <c r="UR289" s="86"/>
      <c r="US289" s="86"/>
      <c r="UT289" s="86"/>
      <c r="UU289" s="86"/>
      <c r="UV289" s="86"/>
      <c r="UW289" s="86"/>
      <c r="UX289" s="86"/>
      <c r="UY289" s="86"/>
      <c r="UZ289" s="86"/>
      <c r="VA289" s="86"/>
      <c r="VB289" s="86"/>
      <c r="VC289" s="86"/>
      <c r="VD289" s="86"/>
      <c r="VE289" s="86"/>
      <c r="VF289" s="86"/>
      <c r="VG289" s="86"/>
      <c r="VH289" s="86"/>
      <c r="VI289" s="86"/>
      <c r="VJ289" s="86"/>
      <c r="VK289" s="86"/>
      <c r="VL289" s="86"/>
      <c r="VM289" s="86"/>
      <c r="VN289" s="86"/>
      <c r="VO289" s="86"/>
      <c r="VP289" s="86"/>
      <c r="VQ289" s="86"/>
      <c r="VR289" s="86"/>
      <c r="VS289" s="86"/>
      <c r="VT289" s="86"/>
      <c r="VU289" s="86"/>
      <c r="VV289" s="86"/>
      <c r="VW289" s="86"/>
      <c r="VX289" s="86"/>
      <c r="VY289" s="86"/>
      <c r="VZ289" s="86"/>
      <c r="WA289" s="86"/>
      <c r="WB289" s="86"/>
      <c r="WC289" s="86"/>
      <c r="WD289" s="86"/>
      <c r="WE289" s="86"/>
      <c r="WF289" s="86"/>
      <c r="WG289" s="8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c r="AHR289" s="6"/>
      <c r="AHS289" s="6"/>
      <c r="AHT289" s="6"/>
      <c r="AHU289" s="6"/>
      <c r="AHV289" s="6"/>
      <c r="AHW289" s="6"/>
      <c r="AHX289" s="6"/>
      <c r="AHY289" s="6"/>
    </row>
    <row r="290" spans="2:909" x14ac:dyDescent="0.25">
      <c r="B290" s="110"/>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59"/>
      <c r="IN290" s="59"/>
      <c r="IO290" s="59"/>
      <c r="IP290" s="59"/>
      <c r="IQ290" s="59"/>
      <c r="IR290" s="59"/>
      <c r="IS290" s="59"/>
      <c r="IT290" s="59"/>
      <c r="IU290" s="59"/>
      <c r="IV290" s="59"/>
      <c r="IW290" s="59"/>
      <c r="IX290" s="59"/>
      <c r="IY290" s="59"/>
      <c r="IZ290" s="59"/>
      <c r="JA290" s="59"/>
      <c r="JB290" s="59"/>
      <c r="JC290" s="59"/>
      <c r="JD290" s="59"/>
      <c r="JE290" s="59"/>
      <c r="JF290" s="59"/>
      <c r="JG290" s="59"/>
      <c r="JH290" s="59"/>
      <c r="JI290" s="59"/>
      <c r="JJ290" s="59"/>
      <c r="JK290" s="59"/>
      <c r="JL290" s="59"/>
      <c r="JM290" s="59"/>
      <c r="JN290" s="59"/>
      <c r="JO290" s="59"/>
      <c r="JP290" s="59"/>
      <c r="JQ290" s="59"/>
      <c r="JR290" s="59"/>
      <c r="JS290" s="59"/>
      <c r="JT290" s="59"/>
      <c r="JU290" s="59"/>
      <c r="JV290" s="59"/>
      <c r="JW290" s="59"/>
      <c r="JX290" s="59"/>
      <c r="JY290" s="59"/>
      <c r="JZ290" s="59"/>
      <c r="KA290" s="59"/>
      <c r="KB290" s="59"/>
      <c r="KC290" s="59"/>
      <c r="KD290" s="59"/>
      <c r="KE290" s="59"/>
      <c r="KF290" s="59"/>
      <c r="KG290" s="59"/>
      <c r="KH290" s="59"/>
      <c r="KI290" s="59"/>
      <c r="KJ290" s="59"/>
      <c r="KK290" s="59"/>
      <c r="KL290" s="59"/>
      <c r="KM290" s="59"/>
      <c r="KN290" s="59"/>
      <c r="KO290" s="59"/>
      <c r="KP290" s="59"/>
      <c r="KQ290" s="59"/>
      <c r="KR290" s="59"/>
      <c r="KS290" s="59"/>
      <c r="KT290" s="59"/>
      <c r="KU290" s="59"/>
      <c r="KV290" s="59"/>
      <c r="KW290" s="59"/>
      <c r="KX290" s="59"/>
      <c r="KY290" s="59"/>
      <c r="KZ290" s="59"/>
      <c r="LA290" s="59"/>
      <c r="LB290" s="59"/>
      <c r="LC290" s="59"/>
      <c r="LD290" s="59"/>
      <c r="LE290" s="59"/>
      <c r="LF290" s="59"/>
      <c r="LG290" s="59"/>
      <c r="LH290" s="59"/>
      <c r="LI290" s="59"/>
      <c r="LJ290" s="59"/>
      <c r="LK290" s="59"/>
      <c r="LL290" s="59"/>
      <c r="LM290" s="59"/>
      <c r="LN290" s="59"/>
      <c r="LO290" s="59"/>
      <c r="LP290" s="59"/>
      <c r="LQ290" s="59"/>
      <c r="LR290" s="59"/>
      <c r="LS290" s="59"/>
      <c r="LT290" s="59"/>
      <c r="LU290" s="59"/>
      <c r="LV290" s="59"/>
      <c r="LW290" s="59"/>
      <c r="LX290" s="59"/>
      <c r="LY290" s="59"/>
      <c r="LZ290" s="59"/>
      <c r="MA290" s="59"/>
      <c r="MB290" s="59"/>
      <c r="MC290" s="59"/>
      <c r="MD290" s="59"/>
      <c r="ME290" s="59"/>
      <c r="MF290" s="59"/>
      <c r="MG290" s="59"/>
      <c r="MH290" s="59"/>
      <c r="MI290" s="59"/>
      <c r="MJ290" s="59"/>
      <c r="MK290" s="59"/>
      <c r="ML290" s="59"/>
      <c r="MM290" s="59"/>
      <c r="MN290" s="59"/>
      <c r="MO290" s="59"/>
      <c r="MP290" s="59"/>
      <c r="MQ290" s="59"/>
      <c r="MR290" s="59"/>
      <c r="MS290" s="59"/>
      <c r="MT290" s="59"/>
      <c r="MU290" s="59"/>
      <c r="MV290" s="59"/>
      <c r="MW290" s="59"/>
      <c r="MX290" s="59"/>
      <c r="MY290" s="59"/>
      <c r="MZ290" s="59"/>
      <c r="NA290" s="59"/>
      <c r="NB290" s="59"/>
      <c r="NC290" s="59"/>
      <c r="ND290" s="59"/>
      <c r="NE290" s="59"/>
      <c r="NF290" s="59"/>
      <c r="NG290" s="59"/>
      <c r="NH290" s="59"/>
      <c r="NI290" s="59"/>
      <c r="NJ290" s="59"/>
      <c r="NK290" s="59"/>
      <c r="NL290" s="59"/>
      <c r="NM290" s="59"/>
      <c r="NN290" s="59"/>
      <c r="NO290" s="59"/>
      <c r="NP290" s="59"/>
      <c r="NQ290" s="59"/>
      <c r="NR290" s="59"/>
      <c r="NS290" s="59"/>
      <c r="NT290" s="59"/>
      <c r="NU290" s="59"/>
      <c r="NV290" s="59"/>
      <c r="NW290" s="59"/>
      <c r="NX290" s="59"/>
      <c r="NY290" s="59"/>
      <c r="NZ290" s="59"/>
      <c r="OA290" s="59"/>
      <c r="OB290" s="59"/>
      <c r="OC290" s="59"/>
      <c r="OD290" s="59"/>
      <c r="OE290" s="59"/>
      <c r="OF290" s="59"/>
      <c r="OG290" s="59"/>
      <c r="OH290" s="59"/>
      <c r="OI290" s="59"/>
      <c r="OJ290" s="59"/>
      <c r="OK290" s="59"/>
      <c r="OL290" s="59"/>
      <c r="OM290" s="59"/>
      <c r="ON290" s="59"/>
      <c r="OO290" s="59"/>
      <c r="OP290" s="59"/>
      <c r="OQ290" s="59"/>
      <c r="OR290" s="59"/>
      <c r="OS290" s="59"/>
      <c r="OT290" s="59"/>
      <c r="OU290" s="59"/>
      <c r="OV290" s="59"/>
      <c r="OW290" s="59"/>
      <c r="OX290" s="59"/>
      <c r="OY290" s="59"/>
      <c r="OZ290" s="59"/>
      <c r="PA290" s="59"/>
      <c r="PB290" s="59"/>
      <c r="PC290" s="59"/>
      <c r="PD290" s="59"/>
      <c r="PE290" s="59"/>
      <c r="PF290" s="59"/>
      <c r="PG290" s="59"/>
      <c r="PH290" s="59"/>
      <c r="PI290" s="59"/>
      <c r="PJ290" s="59"/>
      <c r="PK290" s="59"/>
      <c r="PL290" s="59"/>
      <c r="PM290" s="59"/>
      <c r="PN290" s="59"/>
      <c r="PO290" s="59"/>
      <c r="PP290" s="59"/>
      <c r="PQ290" s="59"/>
      <c r="PR290" s="59"/>
      <c r="PS290" s="59"/>
      <c r="PT290" s="59"/>
      <c r="PU290" s="59"/>
      <c r="PV290" s="59"/>
      <c r="PW290" s="59"/>
      <c r="PX290" s="59"/>
      <c r="PY290" s="59"/>
      <c r="PZ290" s="59"/>
      <c r="QA290" s="59"/>
      <c r="QB290" s="59"/>
      <c r="QC290" s="59"/>
      <c r="QD290" s="59"/>
      <c r="QE290" s="59"/>
      <c r="QF290" s="59"/>
      <c r="QG290" s="59"/>
      <c r="QH290" s="59"/>
      <c r="QI290" s="59"/>
      <c r="QJ290" s="59"/>
      <c r="QK290" s="59"/>
      <c r="QL290" s="59"/>
      <c r="QM290" s="59"/>
      <c r="QN290" s="59"/>
      <c r="QO290" s="59"/>
      <c r="QP290" s="59"/>
      <c r="QQ290" s="59"/>
      <c r="QR290" s="59"/>
      <c r="QS290" s="59"/>
      <c r="QT290" s="59"/>
      <c r="QU290" s="59"/>
      <c r="QV290" s="59"/>
      <c r="QW290" s="59"/>
      <c r="QX290" s="59"/>
      <c r="QY290" s="59"/>
      <c r="QZ290" s="59"/>
      <c r="RA290" s="59"/>
      <c r="RB290" s="107"/>
      <c r="RC290" s="107"/>
      <c r="RD290" s="59"/>
      <c r="RE290" s="59"/>
      <c r="RF290" s="59"/>
      <c r="RG290" s="59"/>
      <c r="RH290" s="59"/>
      <c r="RI290" s="59"/>
      <c r="RJ290" s="59"/>
      <c r="RK290" s="59"/>
      <c r="RL290" s="59"/>
      <c r="RM290" s="59"/>
      <c r="RN290" s="59"/>
      <c r="RO290" s="59"/>
      <c r="RP290" s="59"/>
      <c r="RQ290" s="59"/>
      <c r="RR290" s="59"/>
      <c r="RS290" s="59"/>
      <c r="RT290" s="59"/>
      <c r="RU290" s="59"/>
      <c r="RV290" s="59"/>
      <c r="RW290" s="59"/>
      <c r="RX290" s="59"/>
      <c r="RY290" s="59"/>
      <c r="RZ290" s="59"/>
      <c r="SA290" s="59"/>
      <c r="SB290" s="59"/>
      <c r="SC290" s="59"/>
      <c r="SD290" s="59"/>
      <c r="SE290" s="59"/>
      <c r="SF290" s="59"/>
      <c r="SG290" s="59"/>
      <c r="SH290" s="59"/>
      <c r="SI290" s="59"/>
      <c r="SJ290" s="59"/>
      <c r="SK290" s="59"/>
      <c r="SL290" s="59"/>
      <c r="SM290" s="59"/>
      <c r="SN290" s="59"/>
      <c r="SO290" s="59"/>
      <c r="SP290" s="59"/>
      <c r="SQ290" s="59"/>
      <c r="SR290" s="59"/>
      <c r="SS290" s="59"/>
      <c r="ST290" s="59"/>
      <c r="SU290" s="59"/>
      <c r="SV290" s="59"/>
      <c r="SW290" s="59"/>
      <c r="SX290" s="59"/>
      <c r="SY290" s="59"/>
      <c r="SZ290" s="59"/>
      <c r="TA290" s="59"/>
      <c r="TB290" s="59"/>
      <c r="TC290" s="59"/>
      <c r="TD290" s="59"/>
      <c r="TE290" s="59"/>
      <c r="TF290" s="59"/>
      <c r="TG290" s="59"/>
      <c r="TH290" s="59"/>
      <c r="TI290" s="59"/>
      <c r="TJ290" s="59"/>
      <c r="TK290" s="59"/>
      <c r="TL290" s="59"/>
      <c r="TM290" s="59"/>
      <c r="TN290" s="59"/>
      <c r="TO290" s="59"/>
      <c r="TP290" s="59"/>
      <c r="TQ290" s="59"/>
      <c r="TR290" s="59"/>
      <c r="TS290" s="59"/>
      <c r="TT290" s="59"/>
      <c r="TU290" s="59"/>
      <c r="TV290" s="59"/>
      <c r="TW290" s="59"/>
      <c r="TX290" s="59"/>
      <c r="TY290" s="59"/>
      <c r="TZ290" s="59"/>
      <c r="UA290" s="59"/>
      <c r="UB290" s="59"/>
      <c r="UC290" s="59"/>
      <c r="UD290" s="59"/>
      <c r="UE290" s="59"/>
      <c r="UF290" s="59"/>
      <c r="UG290" s="59"/>
      <c r="UH290" s="59"/>
      <c r="UI290" s="59"/>
      <c r="UJ290" s="59"/>
      <c r="UK290" s="59"/>
      <c r="UL290" s="59"/>
      <c r="UM290" s="86"/>
      <c r="UN290" s="86"/>
      <c r="UO290" s="86"/>
      <c r="UP290" s="86"/>
      <c r="UQ290" s="86"/>
      <c r="UR290" s="86"/>
      <c r="US290" s="86"/>
      <c r="UT290" s="86"/>
      <c r="UU290" s="86"/>
      <c r="UV290" s="86"/>
      <c r="UW290" s="86"/>
      <c r="UX290" s="86"/>
      <c r="UY290" s="86"/>
      <c r="UZ290" s="86"/>
      <c r="VA290" s="86"/>
      <c r="VB290" s="86"/>
      <c r="VC290" s="86"/>
      <c r="VD290" s="86"/>
      <c r="VE290" s="86"/>
      <c r="VF290" s="86"/>
      <c r="VG290" s="86"/>
      <c r="VH290" s="86"/>
      <c r="VI290" s="86"/>
      <c r="VJ290" s="86"/>
      <c r="VK290" s="86"/>
      <c r="VL290" s="86"/>
      <c r="VM290" s="86"/>
      <c r="VN290" s="86"/>
      <c r="VO290" s="86"/>
      <c r="VP290" s="86"/>
      <c r="VQ290" s="86"/>
      <c r="VR290" s="86"/>
      <c r="VS290" s="86"/>
      <c r="VT290" s="86"/>
      <c r="VU290" s="86"/>
      <c r="VV290" s="86"/>
      <c r="VW290" s="86"/>
      <c r="VX290" s="86"/>
      <c r="VY290" s="86"/>
      <c r="VZ290" s="86"/>
      <c r="WA290" s="86"/>
      <c r="WB290" s="86"/>
      <c r="WC290" s="86"/>
      <c r="WD290" s="86"/>
      <c r="WE290" s="86"/>
      <c r="WF290" s="86"/>
      <c r="WG290" s="8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c r="AHR290" s="6"/>
      <c r="AHS290" s="6"/>
      <c r="AHT290" s="6"/>
      <c r="AHU290" s="6"/>
      <c r="AHV290" s="6"/>
      <c r="AHW290" s="6"/>
      <c r="AHX290" s="6"/>
      <c r="AHY290" s="6"/>
    </row>
    <row r="291" spans="2:909" x14ac:dyDescent="0.25">
      <c r="B291" s="110"/>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59"/>
      <c r="IC291" s="59"/>
      <c r="ID291" s="59"/>
      <c r="IE291" s="59"/>
      <c r="IF291" s="59"/>
      <c r="IG291" s="59"/>
      <c r="IH291" s="59"/>
      <c r="II291" s="59"/>
      <c r="IJ291" s="59"/>
      <c r="IK291" s="59"/>
      <c r="IL291" s="59"/>
      <c r="IM291" s="59"/>
      <c r="IN291" s="59"/>
      <c r="IO291" s="59"/>
      <c r="IP291" s="59"/>
      <c r="IQ291" s="59"/>
      <c r="IR291" s="59"/>
      <c r="IS291" s="59"/>
      <c r="IT291" s="59"/>
      <c r="IU291" s="59"/>
      <c r="IV291" s="59"/>
      <c r="IW291" s="59"/>
      <c r="IX291" s="59"/>
      <c r="IY291" s="59"/>
      <c r="IZ291" s="59"/>
      <c r="JA291" s="59"/>
      <c r="JB291" s="59"/>
      <c r="JC291" s="59"/>
      <c r="JD291" s="59"/>
      <c r="JE291" s="59"/>
      <c r="JF291" s="59"/>
      <c r="JG291" s="59"/>
      <c r="JH291" s="59"/>
      <c r="JI291" s="59"/>
      <c r="JJ291" s="59"/>
      <c r="JK291" s="59"/>
      <c r="JL291" s="59"/>
      <c r="JM291" s="59"/>
      <c r="JN291" s="59"/>
      <c r="JO291" s="59"/>
      <c r="JP291" s="59"/>
      <c r="JQ291" s="59"/>
      <c r="JR291" s="59"/>
      <c r="JS291" s="59"/>
      <c r="JT291" s="59"/>
      <c r="JU291" s="59"/>
      <c r="JV291" s="59"/>
      <c r="JW291" s="59"/>
      <c r="JX291" s="59"/>
      <c r="JY291" s="59"/>
      <c r="JZ291" s="59"/>
      <c r="KA291" s="59"/>
      <c r="KB291" s="59"/>
      <c r="KC291" s="59"/>
      <c r="KD291" s="59"/>
      <c r="KE291" s="59"/>
      <c r="KF291" s="59"/>
      <c r="KG291" s="59"/>
      <c r="KH291" s="59"/>
      <c r="KI291" s="59"/>
      <c r="KJ291" s="59"/>
      <c r="KK291" s="59"/>
      <c r="KL291" s="59"/>
      <c r="KM291" s="59"/>
      <c r="KN291" s="59"/>
      <c r="KO291" s="59"/>
      <c r="KP291" s="59"/>
      <c r="KQ291" s="59"/>
      <c r="KR291" s="59"/>
      <c r="KS291" s="59"/>
      <c r="KT291" s="59"/>
      <c r="KU291" s="59"/>
      <c r="KV291" s="59"/>
      <c r="KW291" s="59"/>
      <c r="KX291" s="59"/>
      <c r="KY291" s="59"/>
      <c r="KZ291" s="59"/>
      <c r="LA291" s="59"/>
      <c r="LB291" s="59"/>
      <c r="LC291" s="59"/>
      <c r="LD291" s="59"/>
      <c r="LE291" s="59"/>
      <c r="LF291" s="59"/>
      <c r="LG291" s="59"/>
      <c r="LH291" s="59"/>
      <c r="LI291" s="59"/>
      <c r="LJ291" s="59"/>
      <c r="LK291" s="59"/>
      <c r="LL291" s="59"/>
      <c r="LM291" s="59"/>
      <c r="LN291" s="59"/>
      <c r="LO291" s="59"/>
      <c r="LP291" s="59"/>
      <c r="LQ291" s="59"/>
      <c r="LR291" s="59"/>
      <c r="LS291" s="59"/>
      <c r="LT291" s="59"/>
      <c r="LU291" s="59"/>
      <c r="LV291" s="59"/>
      <c r="LW291" s="59"/>
      <c r="LX291" s="59"/>
      <c r="LY291" s="59"/>
      <c r="LZ291" s="59"/>
      <c r="MA291" s="59"/>
      <c r="MB291" s="59"/>
      <c r="MC291" s="59"/>
      <c r="MD291" s="59"/>
      <c r="ME291" s="59"/>
      <c r="MF291" s="59"/>
      <c r="MG291" s="59"/>
      <c r="MH291" s="59"/>
      <c r="MI291" s="59"/>
      <c r="MJ291" s="59"/>
      <c r="MK291" s="59"/>
      <c r="ML291" s="59"/>
      <c r="MM291" s="59"/>
      <c r="MN291" s="59"/>
      <c r="MO291" s="59"/>
      <c r="MP291" s="59"/>
      <c r="MQ291" s="59"/>
      <c r="MR291" s="59"/>
      <c r="MS291" s="59"/>
      <c r="MT291" s="59"/>
      <c r="MU291" s="59"/>
      <c r="MV291" s="59"/>
      <c r="MW291" s="59"/>
      <c r="MX291" s="59"/>
      <c r="MY291" s="59"/>
      <c r="MZ291" s="59"/>
      <c r="NA291" s="59"/>
      <c r="NB291" s="59"/>
      <c r="NC291" s="59"/>
      <c r="ND291" s="59"/>
      <c r="NE291" s="59"/>
      <c r="NF291" s="59"/>
      <c r="NG291" s="59"/>
      <c r="NH291" s="59"/>
      <c r="NI291" s="59"/>
      <c r="NJ291" s="59"/>
      <c r="NK291" s="59"/>
      <c r="NL291" s="59"/>
      <c r="NM291" s="59"/>
      <c r="NN291" s="59"/>
      <c r="NO291" s="59"/>
      <c r="NP291" s="59"/>
      <c r="NQ291" s="59"/>
      <c r="NR291" s="59"/>
      <c r="NS291" s="59"/>
      <c r="NT291" s="59"/>
      <c r="NU291" s="59"/>
      <c r="NV291" s="59"/>
      <c r="NW291" s="59"/>
      <c r="NX291" s="59"/>
      <c r="NY291" s="59"/>
      <c r="NZ291" s="59"/>
      <c r="OA291" s="59"/>
      <c r="OB291" s="59"/>
      <c r="OC291" s="59"/>
      <c r="OD291" s="59"/>
      <c r="OE291" s="59"/>
      <c r="OF291" s="59"/>
      <c r="OG291" s="59"/>
      <c r="OH291" s="59"/>
      <c r="OI291" s="59"/>
      <c r="OJ291" s="59"/>
      <c r="OK291" s="59"/>
      <c r="OL291" s="59"/>
      <c r="OM291" s="59"/>
      <c r="ON291" s="59"/>
      <c r="OO291" s="59"/>
      <c r="OP291" s="59"/>
      <c r="OQ291" s="59"/>
      <c r="OR291" s="59"/>
      <c r="OS291" s="59"/>
      <c r="OT291" s="59"/>
      <c r="OU291" s="59"/>
      <c r="OV291" s="59"/>
      <c r="OW291" s="59"/>
      <c r="OX291" s="59"/>
      <c r="OY291" s="59"/>
      <c r="OZ291" s="59"/>
      <c r="PA291" s="59"/>
      <c r="PB291" s="59"/>
      <c r="PC291" s="59"/>
      <c r="PD291" s="59"/>
      <c r="PE291" s="59"/>
      <c r="PF291" s="59"/>
      <c r="PG291" s="59"/>
      <c r="PH291" s="59"/>
      <c r="PI291" s="59"/>
      <c r="PJ291" s="59"/>
      <c r="PK291" s="59"/>
      <c r="PL291" s="59"/>
      <c r="PM291" s="59"/>
      <c r="PN291" s="59"/>
      <c r="PO291" s="59"/>
      <c r="PP291" s="59"/>
      <c r="PQ291" s="59"/>
      <c r="PR291" s="59"/>
      <c r="PS291" s="59"/>
      <c r="PT291" s="59"/>
      <c r="PU291" s="59"/>
      <c r="PV291" s="59"/>
      <c r="PW291" s="59"/>
      <c r="PX291" s="59"/>
      <c r="PY291" s="59"/>
      <c r="PZ291" s="59"/>
      <c r="QA291" s="59"/>
      <c r="QB291" s="59"/>
      <c r="QC291" s="59"/>
      <c r="QD291" s="59"/>
      <c r="QE291" s="59"/>
      <c r="QF291" s="59"/>
      <c r="QG291" s="59"/>
      <c r="QH291" s="59"/>
      <c r="QI291" s="59"/>
      <c r="QJ291" s="59"/>
      <c r="QK291" s="59"/>
      <c r="QL291" s="59"/>
      <c r="QM291" s="59"/>
      <c r="QN291" s="59"/>
      <c r="QO291" s="59"/>
      <c r="QP291" s="59"/>
      <c r="QQ291" s="59"/>
      <c r="QR291" s="59"/>
      <c r="QS291" s="59"/>
      <c r="QT291" s="59"/>
      <c r="QU291" s="59"/>
      <c r="QV291" s="59"/>
      <c r="QW291" s="59"/>
      <c r="QX291" s="59"/>
      <c r="QY291" s="59"/>
      <c r="QZ291" s="59"/>
      <c r="RA291" s="59"/>
      <c r="RB291" s="107"/>
      <c r="RC291" s="107"/>
      <c r="RD291" s="59"/>
      <c r="RE291" s="59"/>
      <c r="RF291" s="59"/>
      <c r="RG291" s="59"/>
      <c r="RH291" s="59"/>
      <c r="RI291" s="59"/>
      <c r="RJ291" s="59"/>
      <c r="RK291" s="59"/>
      <c r="RL291" s="59"/>
      <c r="RM291" s="59"/>
      <c r="RN291" s="59"/>
      <c r="RO291" s="59"/>
      <c r="RP291" s="59"/>
      <c r="RQ291" s="59"/>
      <c r="RR291" s="59"/>
      <c r="RS291" s="59"/>
      <c r="RT291" s="59"/>
      <c r="RU291" s="59"/>
      <c r="RV291" s="59"/>
      <c r="RW291" s="59"/>
      <c r="RX291" s="59"/>
      <c r="RY291" s="59"/>
      <c r="RZ291" s="59"/>
      <c r="SA291" s="59"/>
      <c r="SB291" s="59"/>
      <c r="SC291" s="59"/>
      <c r="SD291" s="59"/>
      <c r="SE291" s="59"/>
      <c r="SF291" s="59"/>
      <c r="SG291" s="59"/>
      <c r="SH291" s="59"/>
      <c r="SI291" s="59"/>
      <c r="SJ291" s="59"/>
      <c r="SK291" s="59"/>
      <c r="SL291" s="59"/>
      <c r="SM291" s="59"/>
      <c r="SN291" s="59"/>
      <c r="SO291" s="59"/>
      <c r="SP291" s="59"/>
      <c r="SQ291" s="59"/>
      <c r="SR291" s="59"/>
      <c r="SS291" s="59"/>
      <c r="ST291" s="59"/>
      <c r="SU291" s="59"/>
      <c r="SV291" s="59"/>
      <c r="SW291" s="59"/>
      <c r="SX291" s="59"/>
      <c r="SY291" s="59"/>
      <c r="SZ291" s="59"/>
      <c r="TA291" s="59"/>
      <c r="TB291" s="59"/>
      <c r="TC291" s="59"/>
      <c r="TD291" s="59"/>
      <c r="TE291" s="59"/>
      <c r="TF291" s="59"/>
      <c r="TG291" s="59"/>
      <c r="TH291" s="59"/>
      <c r="TI291" s="59"/>
      <c r="TJ291" s="59"/>
      <c r="TK291" s="59"/>
      <c r="TL291" s="59"/>
      <c r="TM291" s="59"/>
      <c r="TN291" s="59"/>
      <c r="TO291" s="59"/>
      <c r="TP291" s="59"/>
      <c r="TQ291" s="59"/>
      <c r="TR291" s="59"/>
      <c r="TS291" s="59"/>
      <c r="TT291" s="59"/>
      <c r="TU291" s="59"/>
      <c r="TV291" s="59"/>
      <c r="TW291" s="59"/>
      <c r="TX291" s="59"/>
      <c r="TY291" s="59"/>
      <c r="TZ291" s="59"/>
      <c r="UA291" s="59"/>
      <c r="UB291" s="59"/>
      <c r="UC291" s="59"/>
      <c r="UD291" s="59"/>
      <c r="UE291" s="59"/>
      <c r="UF291" s="59"/>
      <c r="UG291" s="59"/>
      <c r="UH291" s="59"/>
      <c r="UI291" s="59"/>
      <c r="UJ291" s="59"/>
      <c r="UK291" s="59"/>
      <c r="UL291" s="59"/>
      <c r="UM291" s="86"/>
      <c r="UN291" s="86"/>
      <c r="UO291" s="86"/>
      <c r="UP291" s="86"/>
      <c r="UQ291" s="86"/>
      <c r="UR291" s="86"/>
      <c r="US291" s="86"/>
      <c r="UT291" s="86"/>
      <c r="UU291" s="86"/>
      <c r="UV291" s="86"/>
      <c r="UW291" s="86"/>
      <c r="UX291" s="86"/>
      <c r="UY291" s="86"/>
      <c r="UZ291" s="86"/>
      <c r="VA291" s="86"/>
      <c r="VB291" s="86"/>
      <c r="VC291" s="86"/>
      <c r="VD291" s="86"/>
      <c r="VE291" s="86"/>
      <c r="VF291" s="86"/>
      <c r="VG291" s="86"/>
      <c r="VH291" s="86"/>
      <c r="VI291" s="86"/>
      <c r="VJ291" s="86"/>
      <c r="VK291" s="86"/>
      <c r="VL291" s="86"/>
      <c r="VM291" s="86"/>
      <c r="VN291" s="86"/>
      <c r="VO291" s="86"/>
      <c r="VP291" s="86"/>
      <c r="VQ291" s="86"/>
      <c r="VR291" s="86"/>
      <c r="VS291" s="86"/>
      <c r="VT291" s="86"/>
      <c r="VU291" s="86"/>
      <c r="VV291" s="86"/>
      <c r="VW291" s="86"/>
      <c r="VX291" s="86"/>
      <c r="VY291" s="86"/>
      <c r="VZ291" s="86"/>
      <c r="WA291" s="86"/>
      <c r="WB291" s="86"/>
      <c r="WC291" s="86"/>
      <c r="WD291" s="86"/>
      <c r="WE291" s="86"/>
      <c r="WF291" s="86"/>
      <c r="WG291" s="8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c r="AHR291" s="6"/>
      <c r="AHS291" s="6"/>
      <c r="AHT291" s="6"/>
      <c r="AHU291" s="6"/>
      <c r="AHV291" s="6"/>
      <c r="AHW291" s="6"/>
      <c r="AHX291" s="6"/>
      <c r="AHY291" s="6"/>
    </row>
    <row r="292" spans="2:909" x14ac:dyDescent="0.25">
      <c r="B292" s="110"/>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c r="IT292" s="59"/>
      <c r="IU292" s="59"/>
      <c r="IV292" s="59"/>
      <c r="IW292" s="59"/>
      <c r="IX292" s="59"/>
      <c r="IY292" s="59"/>
      <c r="IZ292" s="59"/>
      <c r="JA292" s="59"/>
      <c r="JB292" s="59"/>
      <c r="JC292" s="59"/>
      <c r="JD292" s="59"/>
      <c r="JE292" s="59"/>
      <c r="JF292" s="59"/>
      <c r="JG292" s="59"/>
      <c r="JH292" s="59"/>
      <c r="JI292" s="59"/>
      <c r="JJ292" s="59"/>
      <c r="JK292" s="59"/>
      <c r="JL292" s="59"/>
      <c r="JM292" s="59"/>
      <c r="JN292" s="59"/>
      <c r="JO292" s="59"/>
      <c r="JP292" s="59"/>
      <c r="JQ292" s="59"/>
      <c r="JR292" s="59"/>
      <c r="JS292" s="59"/>
      <c r="JT292" s="59"/>
      <c r="JU292" s="59"/>
      <c r="JV292" s="59"/>
      <c r="JW292" s="59"/>
      <c r="JX292" s="59"/>
      <c r="JY292" s="59"/>
      <c r="JZ292" s="59"/>
      <c r="KA292" s="59"/>
      <c r="KB292" s="59"/>
      <c r="KC292" s="59"/>
      <c r="KD292" s="59"/>
      <c r="KE292" s="59"/>
      <c r="KF292" s="59"/>
      <c r="KG292" s="59"/>
      <c r="KH292" s="59"/>
      <c r="KI292" s="59"/>
      <c r="KJ292" s="59"/>
      <c r="KK292" s="59"/>
      <c r="KL292" s="59"/>
      <c r="KM292" s="59"/>
      <c r="KN292" s="59"/>
      <c r="KO292" s="59"/>
      <c r="KP292" s="59"/>
      <c r="KQ292" s="59"/>
      <c r="KR292" s="59"/>
      <c r="KS292" s="59"/>
      <c r="KT292" s="59"/>
      <c r="KU292" s="59"/>
      <c r="KV292" s="59"/>
      <c r="KW292" s="59"/>
      <c r="KX292" s="59"/>
      <c r="KY292" s="59"/>
      <c r="KZ292" s="59"/>
      <c r="LA292" s="59"/>
      <c r="LB292" s="59"/>
      <c r="LC292" s="59"/>
      <c r="LD292" s="59"/>
      <c r="LE292" s="59"/>
      <c r="LF292" s="59"/>
      <c r="LG292" s="59"/>
      <c r="LH292" s="59"/>
      <c r="LI292" s="59"/>
      <c r="LJ292" s="59"/>
      <c r="LK292" s="59"/>
      <c r="LL292" s="59"/>
      <c r="LM292" s="59"/>
      <c r="LN292" s="59"/>
      <c r="LO292" s="59"/>
      <c r="LP292" s="59"/>
      <c r="LQ292" s="59"/>
      <c r="LR292" s="59"/>
      <c r="LS292" s="59"/>
      <c r="LT292" s="59"/>
      <c r="LU292" s="59"/>
      <c r="LV292" s="59"/>
      <c r="LW292" s="59"/>
      <c r="LX292" s="59"/>
      <c r="LY292" s="59"/>
      <c r="LZ292" s="59"/>
      <c r="MA292" s="59"/>
      <c r="MB292" s="59"/>
      <c r="MC292" s="59"/>
      <c r="MD292" s="59"/>
      <c r="ME292" s="59"/>
      <c r="MF292" s="59"/>
      <c r="MG292" s="59"/>
      <c r="MH292" s="59"/>
      <c r="MI292" s="59"/>
      <c r="MJ292" s="59"/>
      <c r="MK292" s="59"/>
      <c r="ML292" s="59"/>
      <c r="MM292" s="59"/>
      <c r="MN292" s="59"/>
      <c r="MO292" s="59"/>
      <c r="MP292" s="59"/>
      <c r="MQ292" s="59"/>
      <c r="MR292" s="59"/>
      <c r="MS292" s="59"/>
      <c r="MT292" s="59"/>
      <c r="MU292" s="59"/>
      <c r="MV292" s="59"/>
      <c r="MW292" s="59"/>
      <c r="MX292" s="59"/>
      <c r="MY292" s="59"/>
      <c r="MZ292" s="59"/>
      <c r="NA292" s="59"/>
      <c r="NB292" s="59"/>
      <c r="NC292" s="59"/>
      <c r="ND292" s="59"/>
      <c r="NE292" s="59"/>
      <c r="NF292" s="59"/>
      <c r="NG292" s="59"/>
      <c r="NH292" s="59"/>
      <c r="NI292" s="59"/>
      <c r="NJ292" s="59"/>
      <c r="NK292" s="59"/>
      <c r="NL292" s="59"/>
      <c r="NM292" s="59"/>
      <c r="NN292" s="59"/>
      <c r="NO292" s="59"/>
      <c r="NP292" s="59"/>
      <c r="NQ292" s="59"/>
      <c r="NR292" s="59"/>
      <c r="NS292" s="59"/>
      <c r="NT292" s="59"/>
      <c r="NU292" s="59"/>
      <c r="NV292" s="59"/>
      <c r="NW292" s="59"/>
      <c r="NX292" s="59"/>
      <c r="NY292" s="59"/>
      <c r="NZ292" s="59"/>
      <c r="OA292" s="59"/>
      <c r="OB292" s="59"/>
      <c r="OC292" s="59"/>
      <c r="OD292" s="59"/>
      <c r="OE292" s="59"/>
      <c r="OF292" s="59"/>
      <c r="OG292" s="59"/>
      <c r="OH292" s="59"/>
      <c r="OI292" s="59"/>
      <c r="OJ292" s="59"/>
      <c r="OK292" s="59"/>
      <c r="OL292" s="59"/>
      <c r="OM292" s="59"/>
      <c r="ON292" s="59"/>
      <c r="OO292" s="59"/>
      <c r="OP292" s="59"/>
      <c r="OQ292" s="59"/>
      <c r="OR292" s="59"/>
      <c r="OS292" s="59"/>
      <c r="OT292" s="59"/>
      <c r="OU292" s="59"/>
      <c r="OV292" s="59"/>
      <c r="OW292" s="59"/>
      <c r="OX292" s="59"/>
      <c r="OY292" s="59"/>
      <c r="OZ292" s="59"/>
      <c r="PA292" s="59"/>
      <c r="PB292" s="59"/>
      <c r="PC292" s="59"/>
      <c r="PD292" s="59"/>
      <c r="PE292" s="59"/>
      <c r="PF292" s="59"/>
      <c r="PG292" s="59"/>
      <c r="PH292" s="59"/>
      <c r="PI292" s="59"/>
      <c r="PJ292" s="59"/>
      <c r="PK292" s="59"/>
      <c r="PL292" s="59"/>
      <c r="PM292" s="59"/>
      <c r="PN292" s="59"/>
      <c r="PO292" s="59"/>
      <c r="PP292" s="59"/>
      <c r="PQ292" s="59"/>
      <c r="PR292" s="59"/>
      <c r="PS292" s="59"/>
      <c r="PT292" s="59"/>
      <c r="PU292" s="59"/>
      <c r="PV292" s="59"/>
      <c r="PW292" s="59"/>
      <c r="PX292" s="59"/>
      <c r="PY292" s="59"/>
      <c r="PZ292" s="59"/>
      <c r="QA292" s="59"/>
      <c r="QB292" s="59"/>
      <c r="QC292" s="59"/>
      <c r="QD292" s="59"/>
      <c r="QE292" s="59"/>
      <c r="QF292" s="59"/>
      <c r="QG292" s="59"/>
      <c r="QH292" s="59"/>
      <c r="QI292" s="59"/>
      <c r="QJ292" s="59"/>
      <c r="QK292" s="59"/>
      <c r="QL292" s="59"/>
      <c r="QM292" s="59"/>
      <c r="QN292" s="59"/>
      <c r="QO292" s="59"/>
      <c r="QP292" s="59"/>
      <c r="QQ292" s="59"/>
      <c r="QR292" s="59"/>
      <c r="QS292" s="59"/>
      <c r="QT292" s="59"/>
      <c r="QU292" s="59"/>
      <c r="QV292" s="59"/>
      <c r="QW292" s="59"/>
      <c r="QX292" s="59"/>
      <c r="QY292" s="59"/>
      <c r="QZ292" s="59"/>
      <c r="RA292" s="59"/>
      <c r="RB292" s="107"/>
      <c r="RC292" s="107"/>
      <c r="RD292" s="59"/>
      <c r="RE292" s="59"/>
      <c r="RF292" s="59"/>
      <c r="RG292" s="59"/>
      <c r="RH292" s="59"/>
      <c r="RI292" s="59"/>
      <c r="RJ292" s="59"/>
      <c r="RK292" s="59"/>
      <c r="RL292" s="59"/>
      <c r="RM292" s="59"/>
      <c r="RN292" s="59"/>
      <c r="RO292" s="59"/>
      <c r="RP292" s="59"/>
      <c r="RQ292" s="59"/>
      <c r="RR292" s="59"/>
      <c r="RS292" s="59"/>
      <c r="RT292" s="59"/>
      <c r="RU292" s="59"/>
      <c r="RV292" s="59"/>
      <c r="RW292" s="59"/>
      <c r="RX292" s="59"/>
      <c r="RY292" s="59"/>
      <c r="RZ292" s="59"/>
      <c r="SA292" s="59"/>
      <c r="SB292" s="59"/>
      <c r="SC292" s="59"/>
      <c r="SD292" s="59"/>
      <c r="SE292" s="59"/>
      <c r="SF292" s="59"/>
      <c r="SG292" s="59"/>
      <c r="SH292" s="59"/>
      <c r="SI292" s="59"/>
      <c r="SJ292" s="59"/>
      <c r="SK292" s="59"/>
      <c r="SL292" s="59"/>
      <c r="SM292" s="59"/>
      <c r="SN292" s="59"/>
      <c r="SO292" s="59"/>
      <c r="SP292" s="59"/>
      <c r="SQ292" s="59"/>
      <c r="SR292" s="59"/>
      <c r="SS292" s="59"/>
      <c r="ST292" s="59"/>
      <c r="SU292" s="59"/>
      <c r="SV292" s="59"/>
      <c r="SW292" s="59"/>
      <c r="SX292" s="59"/>
      <c r="SY292" s="59"/>
      <c r="SZ292" s="59"/>
      <c r="TA292" s="59"/>
      <c r="TB292" s="59"/>
      <c r="TC292" s="59"/>
      <c r="TD292" s="59"/>
      <c r="TE292" s="59"/>
      <c r="TF292" s="59"/>
      <c r="TG292" s="59"/>
      <c r="TH292" s="59"/>
      <c r="TI292" s="59"/>
      <c r="TJ292" s="59"/>
      <c r="TK292" s="59"/>
      <c r="TL292" s="59"/>
      <c r="TM292" s="59"/>
      <c r="TN292" s="59"/>
      <c r="TO292" s="59"/>
      <c r="TP292" s="59"/>
      <c r="TQ292" s="59"/>
      <c r="TR292" s="59"/>
      <c r="TS292" s="59"/>
      <c r="TT292" s="59"/>
      <c r="TU292" s="59"/>
      <c r="TV292" s="59"/>
      <c r="TW292" s="59"/>
      <c r="TX292" s="59"/>
      <c r="TY292" s="59"/>
      <c r="TZ292" s="59"/>
      <c r="UA292" s="59"/>
      <c r="UB292" s="59"/>
      <c r="UC292" s="59"/>
      <c r="UD292" s="59"/>
      <c r="UE292" s="59"/>
      <c r="UF292" s="59"/>
      <c r="UG292" s="59"/>
      <c r="UH292" s="59"/>
      <c r="UI292" s="59"/>
      <c r="UJ292" s="59"/>
      <c r="UK292" s="59"/>
      <c r="UL292" s="59"/>
      <c r="UM292" s="86"/>
      <c r="UN292" s="86"/>
      <c r="UO292" s="86"/>
      <c r="UP292" s="86"/>
      <c r="UQ292" s="86"/>
      <c r="UR292" s="86"/>
      <c r="US292" s="86"/>
      <c r="UT292" s="86"/>
      <c r="UU292" s="86"/>
      <c r="UV292" s="86"/>
      <c r="UW292" s="86"/>
      <c r="UX292" s="86"/>
      <c r="UY292" s="86"/>
      <c r="UZ292" s="86"/>
      <c r="VA292" s="86"/>
      <c r="VB292" s="86"/>
      <c r="VC292" s="86"/>
      <c r="VD292" s="86"/>
      <c r="VE292" s="86"/>
      <c r="VF292" s="86"/>
      <c r="VG292" s="86"/>
      <c r="VH292" s="86"/>
      <c r="VI292" s="86"/>
      <c r="VJ292" s="86"/>
      <c r="VK292" s="86"/>
      <c r="VL292" s="86"/>
      <c r="VM292" s="86"/>
      <c r="VN292" s="86"/>
      <c r="VO292" s="86"/>
      <c r="VP292" s="86"/>
      <c r="VQ292" s="86"/>
      <c r="VR292" s="86"/>
      <c r="VS292" s="86"/>
      <c r="VT292" s="86"/>
      <c r="VU292" s="86"/>
      <c r="VV292" s="86"/>
      <c r="VW292" s="86"/>
      <c r="VX292" s="86"/>
      <c r="VY292" s="86"/>
      <c r="VZ292" s="86"/>
      <c r="WA292" s="86"/>
      <c r="WB292" s="86"/>
      <c r="WC292" s="86"/>
      <c r="WD292" s="86"/>
      <c r="WE292" s="86"/>
      <c r="WF292" s="86"/>
      <c r="WG292" s="8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c r="AHR292" s="6"/>
      <c r="AHS292" s="6"/>
      <c r="AHT292" s="6"/>
      <c r="AHU292" s="6"/>
      <c r="AHV292" s="6"/>
      <c r="AHW292" s="6"/>
      <c r="AHX292" s="6"/>
      <c r="AHY292" s="6"/>
    </row>
    <row r="293" spans="2:909" x14ac:dyDescent="0.25">
      <c r="B293" s="110"/>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c r="IU293" s="59"/>
      <c r="IV293" s="59"/>
      <c r="IW293" s="59"/>
      <c r="IX293" s="59"/>
      <c r="IY293" s="59"/>
      <c r="IZ293" s="59"/>
      <c r="JA293" s="59"/>
      <c r="JB293" s="59"/>
      <c r="JC293" s="59"/>
      <c r="JD293" s="59"/>
      <c r="JE293" s="59"/>
      <c r="JF293" s="59"/>
      <c r="JG293" s="59"/>
      <c r="JH293" s="59"/>
      <c r="JI293" s="59"/>
      <c r="JJ293" s="59"/>
      <c r="JK293" s="59"/>
      <c r="JL293" s="59"/>
      <c r="JM293" s="59"/>
      <c r="JN293" s="59"/>
      <c r="JO293" s="59"/>
      <c r="JP293" s="59"/>
      <c r="JQ293" s="59"/>
      <c r="JR293" s="59"/>
      <c r="JS293" s="59"/>
      <c r="JT293" s="59"/>
      <c r="JU293" s="59"/>
      <c r="JV293" s="59"/>
      <c r="JW293" s="59"/>
      <c r="JX293" s="59"/>
      <c r="JY293" s="59"/>
      <c r="JZ293" s="59"/>
      <c r="KA293" s="59"/>
      <c r="KB293" s="59"/>
      <c r="KC293" s="59"/>
      <c r="KD293" s="59"/>
      <c r="KE293" s="59"/>
      <c r="KF293" s="59"/>
      <c r="KG293" s="59"/>
      <c r="KH293" s="59"/>
      <c r="KI293" s="59"/>
      <c r="KJ293" s="59"/>
      <c r="KK293" s="59"/>
      <c r="KL293" s="59"/>
      <c r="KM293" s="59"/>
      <c r="KN293" s="59"/>
      <c r="KO293" s="59"/>
      <c r="KP293" s="59"/>
      <c r="KQ293" s="59"/>
      <c r="KR293" s="59"/>
      <c r="KS293" s="59"/>
      <c r="KT293" s="59"/>
      <c r="KU293" s="59"/>
      <c r="KV293" s="59"/>
      <c r="KW293" s="59"/>
      <c r="KX293" s="59"/>
      <c r="KY293" s="59"/>
      <c r="KZ293" s="59"/>
      <c r="LA293" s="59"/>
      <c r="LB293" s="59"/>
      <c r="LC293" s="59"/>
      <c r="LD293" s="59"/>
      <c r="LE293" s="59"/>
      <c r="LF293" s="59"/>
      <c r="LG293" s="59"/>
      <c r="LH293" s="59"/>
      <c r="LI293" s="59"/>
      <c r="LJ293" s="59"/>
      <c r="LK293" s="59"/>
      <c r="LL293" s="59"/>
      <c r="LM293" s="59"/>
      <c r="LN293" s="59"/>
      <c r="LO293" s="59"/>
      <c r="LP293" s="59"/>
      <c r="LQ293" s="59"/>
      <c r="LR293" s="59"/>
      <c r="LS293" s="59"/>
      <c r="LT293" s="59"/>
      <c r="LU293" s="59"/>
      <c r="LV293" s="59"/>
      <c r="LW293" s="59"/>
      <c r="LX293" s="59"/>
      <c r="LY293" s="59"/>
      <c r="LZ293" s="59"/>
      <c r="MA293" s="59"/>
      <c r="MB293" s="59"/>
      <c r="MC293" s="59"/>
      <c r="MD293" s="59"/>
      <c r="ME293" s="59"/>
      <c r="MF293" s="59"/>
      <c r="MG293" s="59"/>
      <c r="MH293" s="59"/>
      <c r="MI293" s="59"/>
      <c r="MJ293" s="59"/>
      <c r="MK293" s="59"/>
      <c r="ML293" s="59"/>
      <c r="MM293" s="59"/>
      <c r="MN293" s="59"/>
      <c r="MO293" s="59"/>
      <c r="MP293" s="59"/>
      <c r="MQ293" s="59"/>
      <c r="MR293" s="59"/>
      <c r="MS293" s="59"/>
      <c r="MT293" s="59"/>
      <c r="MU293" s="59"/>
      <c r="MV293" s="59"/>
      <c r="MW293" s="59"/>
      <c r="MX293" s="59"/>
      <c r="MY293" s="59"/>
      <c r="MZ293" s="59"/>
      <c r="NA293" s="59"/>
      <c r="NB293" s="59"/>
      <c r="NC293" s="59"/>
      <c r="ND293" s="59"/>
      <c r="NE293" s="59"/>
      <c r="NF293" s="59"/>
      <c r="NG293" s="59"/>
      <c r="NH293" s="59"/>
      <c r="NI293" s="59"/>
      <c r="NJ293" s="59"/>
      <c r="NK293" s="59"/>
      <c r="NL293" s="59"/>
      <c r="NM293" s="59"/>
      <c r="NN293" s="59"/>
      <c r="NO293" s="59"/>
      <c r="NP293" s="59"/>
      <c r="NQ293" s="59"/>
      <c r="NR293" s="59"/>
      <c r="NS293" s="59"/>
      <c r="NT293" s="59"/>
      <c r="NU293" s="59"/>
      <c r="NV293" s="59"/>
      <c r="NW293" s="59"/>
      <c r="NX293" s="59"/>
      <c r="NY293" s="59"/>
      <c r="NZ293" s="59"/>
      <c r="OA293" s="59"/>
      <c r="OB293" s="59"/>
      <c r="OC293" s="59"/>
      <c r="OD293" s="59"/>
      <c r="OE293" s="59"/>
      <c r="OF293" s="59"/>
      <c r="OG293" s="59"/>
      <c r="OH293" s="59"/>
      <c r="OI293" s="59"/>
      <c r="OJ293" s="59"/>
      <c r="OK293" s="59"/>
      <c r="OL293" s="59"/>
      <c r="OM293" s="59"/>
      <c r="ON293" s="59"/>
      <c r="OO293" s="59"/>
      <c r="OP293" s="59"/>
      <c r="OQ293" s="59"/>
      <c r="OR293" s="59"/>
      <c r="OS293" s="59"/>
      <c r="OT293" s="59"/>
      <c r="OU293" s="59"/>
      <c r="OV293" s="59"/>
      <c r="OW293" s="59"/>
      <c r="OX293" s="59"/>
      <c r="OY293" s="59"/>
      <c r="OZ293" s="59"/>
      <c r="PA293" s="59"/>
      <c r="PB293" s="59"/>
      <c r="PC293" s="59"/>
      <c r="PD293" s="59"/>
      <c r="PE293" s="59"/>
      <c r="PF293" s="59"/>
      <c r="PG293" s="59"/>
      <c r="PH293" s="59"/>
      <c r="PI293" s="59"/>
      <c r="PJ293" s="59"/>
      <c r="PK293" s="59"/>
      <c r="PL293" s="59"/>
      <c r="PM293" s="59"/>
      <c r="PN293" s="59"/>
      <c r="PO293" s="59"/>
      <c r="PP293" s="59"/>
      <c r="PQ293" s="59"/>
      <c r="PR293" s="59"/>
      <c r="PS293" s="59"/>
      <c r="PT293" s="59"/>
      <c r="PU293" s="59"/>
      <c r="PV293" s="59"/>
      <c r="PW293" s="59"/>
      <c r="PX293" s="59"/>
      <c r="PY293" s="59"/>
      <c r="PZ293" s="59"/>
      <c r="QA293" s="59"/>
      <c r="QB293" s="59"/>
      <c r="QC293" s="59"/>
      <c r="QD293" s="59"/>
      <c r="QE293" s="59"/>
      <c r="QF293" s="59"/>
      <c r="QG293" s="59"/>
      <c r="QH293" s="59"/>
      <c r="QI293" s="59"/>
      <c r="QJ293" s="59"/>
      <c r="QK293" s="59"/>
      <c r="QL293" s="59"/>
      <c r="QM293" s="59"/>
      <c r="QN293" s="59"/>
      <c r="QO293" s="59"/>
      <c r="QP293" s="59"/>
      <c r="QQ293" s="59"/>
      <c r="QR293" s="59"/>
      <c r="QS293" s="59"/>
      <c r="QT293" s="59"/>
      <c r="QU293" s="59"/>
      <c r="QV293" s="59"/>
      <c r="QW293" s="59"/>
      <c r="QX293" s="59"/>
      <c r="QY293" s="59"/>
      <c r="QZ293" s="59"/>
      <c r="RA293" s="59"/>
      <c r="RB293" s="107"/>
      <c r="RC293" s="107"/>
      <c r="RD293" s="59"/>
      <c r="RE293" s="59"/>
      <c r="RF293" s="59"/>
      <c r="RG293" s="59"/>
      <c r="RH293" s="59"/>
      <c r="RI293" s="59"/>
      <c r="RJ293" s="59"/>
      <c r="RK293" s="59"/>
      <c r="RL293" s="59"/>
      <c r="RM293" s="59"/>
      <c r="RN293" s="59"/>
      <c r="RO293" s="59"/>
      <c r="RP293" s="59"/>
      <c r="RQ293" s="59"/>
      <c r="RR293" s="59"/>
      <c r="RS293" s="59"/>
      <c r="RT293" s="59"/>
      <c r="RU293" s="59"/>
      <c r="RV293" s="59"/>
      <c r="RW293" s="59"/>
      <c r="RX293" s="59"/>
      <c r="RY293" s="59"/>
      <c r="RZ293" s="59"/>
      <c r="SA293" s="59"/>
      <c r="SB293" s="59"/>
      <c r="SC293" s="59"/>
      <c r="SD293" s="59"/>
      <c r="SE293" s="59"/>
      <c r="SF293" s="59"/>
      <c r="SG293" s="59"/>
      <c r="SH293" s="59"/>
      <c r="SI293" s="59"/>
      <c r="SJ293" s="59"/>
      <c r="SK293" s="59"/>
      <c r="SL293" s="59"/>
      <c r="SM293" s="59"/>
      <c r="SN293" s="59"/>
      <c r="SO293" s="59"/>
      <c r="SP293" s="59"/>
      <c r="SQ293" s="59"/>
      <c r="SR293" s="59"/>
      <c r="SS293" s="59"/>
      <c r="ST293" s="59"/>
      <c r="SU293" s="59"/>
      <c r="SV293" s="59"/>
      <c r="SW293" s="59"/>
      <c r="SX293" s="59"/>
      <c r="SY293" s="59"/>
      <c r="SZ293" s="59"/>
      <c r="TA293" s="59"/>
      <c r="TB293" s="59"/>
      <c r="TC293" s="59"/>
      <c r="TD293" s="59"/>
      <c r="TE293" s="59"/>
      <c r="TF293" s="59"/>
      <c r="TG293" s="59"/>
      <c r="TH293" s="59"/>
      <c r="TI293" s="59"/>
      <c r="TJ293" s="59"/>
      <c r="TK293" s="59"/>
      <c r="TL293" s="59"/>
      <c r="TM293" s="59"/>
      <c r="TN293" s="59"/>
      <c r="TO293" s="59"/>
      <c r="TP293" s="59"/>
      <c r="TQ293" s="59"/>
      <c r="TR293" s="59"/>
      <c r="TS293" s="59"/>
      <c r="TT293" s="59"/>
      <c r="TU293" s="59"/>
      <c r="TV293" s="59"/>
      <c r="TW293" s="59"/>
      <c r="TX293" s="59"/>
      <c r="TY293" s="59"/>
      <c r="TZ293" s="59"/>
      <c r="UA293" s="59"/>
      <c r="UB293" s="59"/>
      <c r="UC293" s="59"/>
      <c r="UD293" s="59"/>
      <c r="UE293" s="59"/>
      <c r="UF293" s="59"/>
      <c r="UG293" s="59"/>
      <c r="UH293" s="59"/>
      <c r="UI293" s="59"/>
      <c r="UJ293" s="59"/>
      <c r="UK293" s="59"/>
      <c r="UL293" s="59"/>
      <c r="UM293" s="86"/>
      <c r="UN293" s="86"/>
      <c r="UO293" s="86"/>
      <c r="UP293" s="86"/>
      <c r="UQ293" s="86"/>
      <c r="UR293" s="86"/>
      <c r="US293" s="86"/>
      <c r="UT293" s="86"/>
      <c r="UU293" s="86"/>
      <c r="UV293" s="86"/>
      <c r="UW293" s="86"/>
      <c r="UX293" s="86"/>
      <c r="UY293" s="86"/>
      <c r="UZ293" s="86"/>
      <c r="VA293" s="86"/>
      <c r="VB293" s="86"/>
      <c r="VC293" s="86"/>
      <c r="VD293" s="86"/>
      <c r="VE293" s="86"/>
      <c r="VF293" s="86"/>
      <c r="VG293" s="86"/>
      <c r="VH293" s="86"/>
      <c r="VI293" s="86"/>
      <c r="VJ293" s="86"/>
      <c r="VK293" s="86"/>
      <c r="VL293" s="86"/>
      <c r="VM293" s="86"/>
      <c r="VN293" s="86"/>
      <c r="VO293" s="86"/>
      <c r="VP293" s="86"/>
      <c r="VQ293" s="86"/>
      <c r="VR293" s="86"/>
      <c r="VS293" s="86"/>
      <c r="VT293" s="86"/>
      <c r="VU293" s="86"/>
      <c r="VV293" s="86"/>
      <c r="VW293" s="86"/>
      <c r="VX293" s="86"/>
      <c r="VY293" s="86"/>
      <c r="VZ293" s="86"/>
      <c r="WA293" s="86"/>
      <c r="WB293" s="86"/>
      <c r="WC293" s="86"/>
      <c r="WD293" s="86"/>
      <c r="WE293" s="86"/>
      <c r="WF293" s="86"/>
      <c r="WG293" s="8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c r="AHR293" s="6"/>
      <c r="AHS293" s="6"/>
      <c r="AHT293" s="6"/>
      <c r="AHU293" s="6"/>
      <c r="AHV293" s="6"/>
      <c r="AHW293" s="6"/>
      <c r="AHX293" s="6"/>
      <c r="AHY293" s="6"/>
    </row>
    <row r="294" spans="2:909" x14ac:dyDescent="0.25">
      <c r="B294" s="110"/>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59"/>
      <c r="IC294" s="59"/>
      <c r="ID294" s="59"/>
      <c r="IE294" s="59"/>
      <c r="IF294" s="59"/>
      <c r="IG294" s="59"/>
      <c r="IH294" s="59"/>
      <c r="II294" s="59"/>
      <c r="IJ294" s="59"/>
      <c r="IK294" s="59"/>
      <c r="IL294" s="59"/>
      <c r="IM294" s="59"/>
      <c r="IN294" s="59"/>
      <c r="IO294" s="59"/>
      <c r="IP294" s="59"/>
      <c r="IQ294" s="59"/>
      <c r="IR294" s="59"/>
      <c r="IS294" s="59"/>
      <c r="IT294" s="59"/>
      <c r="IU294" s="59"/>
      <c r="IV294" s="59"/>
      <c r="IW294" s="59"/>
      <c r="IX294" s="59"/>
      <c r="IY294" s="59"/>
      <c r="IZ294" s="59"/>
      <c r="JA294" s="59"/>
      <c r="JB294" s="59"/>
      <c r="JC294" s="59"/>
      <c r="JD294" s="59"/>
      <c r="JE294" s="59"/>
      <c r="JF294" s="59"/>
      <c r="JG294" s="59"/>
      <c r="JH294" s="59"/>
      <c r="JI294" s="59"/>
      <c r="JJ294" s="59"/>
      <c r="JK294" s="59"/>
      <c r="JL294" s="59"/>
      <c r="JM294" s="59"/>
      <c r="JN294" s="59"/>
      <c r="JO294" s="59"/>
      <c r="JP294" s="59"/>
      <c r="JQ294" s="59"/>
      <c r="JR294" s="59"/>
      <c r="JS294" s="59"/>
      <c r="JT294" s="59"/>
      <c r="JU294" s="59"/>
      <c r="JV294" s="59"/>
      <c r="JW294" s="59"/>
      <c r="JX294" s="59"/>
      <c r="JY294" s="59"/>
      <c r="JZ294" s="59"/>
      <c r="KA294" s="59"/>
      <c r="KB294" s="59"/>
      <c r="KC294" s="59"/>
      <c r="KD294" s="59"/>
      <c r="KE294" s="59"/>
      <c r="KF294" s="59"/>
      <c r="KG294" s="59"/>
      <c r="KH294" s="59"/>
      <c r="KI294" s="59"/>
      <c r="KJ294" s="59"/>
      <c r="KK294" s="59"/>
      <c r="KL294" s="59"/>
      <c r="KM294" s="59"/>
      <c r="KN294" s="59"/>
      <c r="KO294" s="59"/>
      <c r="KP294" s="59"/>
      <c r="KQ294" s="59"/>
      <c r="KR294" s="59"/>
      <c r="KS294" s="59"/>
      <c r="KT294" s="59"/>
      <c r="KU294" s="59"/>
      <c r="KV294" s="59"/>
      <c r="KW294" s="59"/>
      <c r="KX294" s="59"/>
      <c r="KY294" s="59"/>
      <c r="KZ294" s="59"/>
      <c r="LA294" s="59"/>
      <c r="LB294" s="59"/>
      <c r="LC294" s="59"/>
      <c r="LD294" s="59"/>
      <c r="LE294" s="59"/>
      <c r="LF294" s="59"/>
      <c r="LG294" s="59"/>
      <c r="LH294" s="59"/>
      <c r="LI294" s="59"/>
      <c r="LJ294" s="59"/>
      <c r="LK294" s="59"/>
      <c r="LL294" s="59"/>
      <c r="LM294" s="59"/>
      <c r="LN294" s="59"/>
      <c r="LO294" s="59"/>
      <c r="LP294" s="59"/>
      <c r="LQ294" s="59"/>
      <c r="LR294" s="59"/>
      <c r="LS294" s="59"/>
      <c r="LT294" s="59"/>
      <c r="LU294" s="59"/>
      <c r="LV294" s="59"/>
      <c r="LW294" s="59"/>
      <c r="LX294" s="59"/>
      <c r="LY294" s="59"/>
      <c r="LZ294" s="59"/>
      <c r="MA294" s="59"/>
      <c r="MB294" s="59"/>
      <c r="MC294" s="59"/>
      <c r="MD294" s="59"/>
      <c r="ME294" s="59"/>
      <c r="MF294" s="59"/>
      <c r="MG294" s="59"/>
      <c r="MH294" s="59"/>
      <c r="MI294" s="59"/>
      <c r="MJ294" s="59"/>
      <c r="MK294" s="59"/>
      <c r="ML294" s="59"/>
      <c r="MM294" s="59"/>
      <c r="MN294" s="59"/>
      <c r="MO294" s="59"/>
      <c r="MP294" s="59"/>
      <c r="MQ294" s="59"/>
      <c r="MR294" s="59"/>
      <c r="MS294" s="59"/>
      <c r="MT294" s="59"/>
      <c r="MU294" s="59"/>
      <c r="MV294" s="59"/>
      <c r="MW294" s="59"/>
      <c r="MX294" s="59"/>
      <c r="MY294" s="59"/>
      <c r="MZ294" s="59"/>
      <c r="NA294" s="59"/>
      <c r="NB294" s="59"/>
      <c r="NC294" s="59"/>
      <c r="ND294" s="59"/>
      <c r="NE294" s="59"/>
      <c r="NF294" s="59"/>
      <c r="NG294" s="59"/>
      <c r="NH294" s="59"/>
      <c r="NI294" s="59"/>
      <c r="NJ294" s="59"/>
      <c r="NK294" s="59"/>
      <c r="NL294" s="59"/>
      <c r="NM294" s="59"/>
      <c r="NN294" s="59"/>
      <c r="NO294" s="59"/>
      <c r="NP294" s="59"/>
      <c r="NQ294" s="59"/>
      <c r="NR294" s="59"/>
      <c r="NS294" s="59"/>
      <c r="NT294" s="59"/>
      <c r="NU294" s="59"/>
      <c r="NV294" s="59"/>
      <c r="NW294" s="59"/>
      <c r="NX294" s="59"/>
      <c r="NY294" s="59"/>
      <c r="NZ294" s="59"/>
      <c r="OA294" s="59"/>
      <c r="OB294" s="59"/>
      <c r="OC294" s="59"/>
      <c r="OD294" s="59"/>
      <c r="OE294" s="59"/>
      <c r="OF294" s="59"/>
      <c r="OG294" s="59"/>
      <c r="OH294" s="59"/>
      <c r="OI294" s="59"/>
      <c r="OJ294" s="59"/>
      <c r="OK294" s="59"/>
      <c r="OL294" s="59"/>
      <c r="OM294" s="59"/>
      <c r="ON294" s="59"/>
      <c r="OO294" s="59"/>
      <c r="OP294" s="59"/>
      <c r="OQ294" s="59"/>
      <c r="OR294" s="59"/>
      <c r="OS294" s="59"/>
      <c r="OT294" s="59"/>
      <c r="OU294" s="59"/>
      <c r="OV294" s="59"/>
      <c r="OW294" s="59"/>
      <c r="OX294" s="59"/>
      <c r="OY294" s="59"/>
      <c r="OZ294" s="59"/>
      <c r="PA294" s="59"/>
      <c r="PB294" s="59"/>
      <c r="PC294" s="59"/>
      <c r="PD294" s="59"/>
      <c r="PE294" s="59"/>
      <c r="PF294" s="59"/>
      <c r="PG294" s="59"/>
      <c r="PH294" s="59"/>
      <c r="PI294" s="59"/>
      <c r="PJ294" s="59"/>
      <c r="PK294" s="59"/>
      <c r="PL294" s="59"/>
      <c r="PM294" s="59"/>
      <c r="PN294" s="59"/>
      <c r="PO294" s="59"/>
      <c r="PP294" s="59"/>
      <c r="PQ294" s="59"/>
      <c r="PR294" s="59"/>
      <c r="PS294" s="59"/>
      <c r="PT294" s="59"/>
      <c r="PU294" s="59"/>
      <c r="PV294" s="59"/>
      <c r="PW294" s="59"/>
      <c r="PX294" s="59"/>
      <c r="PY294" s="59"/>
      <c r="PZ294" s="59"/>
      <c r="QA294" s="59"/>
      <c r="QB294" s="59"/>
      <c r="QC294" s="59"/>
      <c r="QD294" s="59"/>
      <c r="QE294" s="59"/>
      <c r="QF294" s="59"/>
      <c r="QG294" s="59"/>
      <c r="QH294" s="59"/>
      <c r="QI294" s="59"/>
      <c r="QJ294" s="59"/>
      <c r="QK294" s="59"/>
      <c r="QL294" s="59"/>
      <c r="QM294" s="59"/>
      <c r="QN294" s="59"/>
      <c r="QO294" s="59"/>
      <c r="QP294" s="59"/>
      <c r="QQ294" s="59"/>
      <c r="QR294" s="59"/>
      <c r="QS294" s="59"/>
      <c r="QT294" s="59"/>
      <c r="QU294" s="59"/>
      <c r="QV294" s="59"/>
      <c r="QW294" s="59"/>
      <c r="QX294" s="59"/>
      <c r="QY294" s="59"/>
      <c r="QZ294" s="59"/>
      <c r="RA294" s="59"/>
      <c r="RB294" s="107"/>
      <c r="RC294" s="107"/>
      <c r="RD294" s="59"/>
      <c r="RE294" s="59"/>
      <c r="RF294" s="59"/>
      <c r="RG294" s="59"/>
      <c r="RH294" s="59"/>
      <c r="RI294" s="59"/>
      <c r="RJ294" s="59"/>
      <c r="RK294" s="59"/>
      <c r="RL294" s="59"/>
      <c r="RM294" s="59"/>
      <c r="RN294" s="59"/>
      <c r="RO294" s="59"/>
      <c r="RP294" s="59"/>
      <c r="RQ294" s="59"/>
      <c r="RR294" s="59"/>
      <c r="RS294" s="59"/>
      <c r="RT294" s="59"/>
      <c r="RU294" s="59"/>
      <c r="RV294" s="59"/>
      <c r="RW294" s="59"/>
      <c r="RX294" s="59"/>
      <c r="RY294" s="59"/>
      <c r="RZ294" s="59"/>
      <c r="SA294" s="59"/>
      <c r="SB294" s="59"/>
      <c r="SC294" s="59"/>
      <c r="SD294" s="59"/>
      <c r="SE294" s="59"/>
      <c r="SF294" s="59"/>
      <c r="SG294" s="59"/>
      <c r="SH294" s="59"/>
      <c r="SI294" s="59"/>
      <c r="SJ294" s="59"/>
      <c r="SK294" s="59"/>
      <c r="SL294" s="59"/>
      <c r="SM294" s="59"/>
      <c r="SN294" s="59"/>
      <c r="SO294" s="59"/>
      <c r="SP294" s="59"/>
      <c r="SQ294" s="59"/>
      <c r="SR294" s="59"/>
      <c r="SS294" s="59"/>
      <c r="ST294" s="59"/>
      <c r="SU294" s="59"/>
      <c r="SV294" s="59"/>
      <c r="SW294" s="59"/>
      <c r="SX294" s="59"/>
      <c r="SY294" s="59"/>
      <c r="SZ294" s="59"/>
      <c r="TA294" s="59"/>
      <c r="TB294" s="59"/>
      <c r="TC294" s="59"/>
      <c r="TD294" s="59"/>
      <c r="TE294" s="59"/>
      <c r="TF294" s="59"/>
      <c r="TG294" s="59"/>
      <c r="TH294" s="59"/>
      <c r="TI294" s="59"/>
      <c r="TJ294" s="59"/>
      <c r="TK294" s="59"/>
      <c r="TL294" s="59"/>
      <c r="TM294" s="59"/>
      <c r="TN294" s="59"/>
      <c r="TO294" s="59"/>
      <c r="TP294" s="59"/>
      <c r="TQ294" s="59"/>
      <c r="TR294" s="59"/>
      <c r="TS294" s="59"/>
      <c r="TT294" s="59"/>
      <c r="TU294" s="59"/>
      <c r="TV294" s="59"/>
      <c r="TW294" s="59"/>
      <c r="TX294" s="59"/>
      <c r="TY294" s="59"/>
      <c r="TZ294" s="59"/>
      <c r="UA294" s="59"/>
      <c r="UB294" s="59"/>
      <c r="UC294" s="59"/>
      <c r="UD294" s="59"/>
      <c r="UE294" s="59"/>
      <c r="UF294" s="59"/>
      <c r="UG294" s="59"/>
      <c r="UH294" s="59"/>
      <c r="UI294" s="59"/>
      <c r="UJ294" s="59"/>
      <c r="UK294" s="59"/>
      <c r="UL294" s="59"/>
      <c r="UM294" s="86"/>
      <c r="UN294" s="86"/>
      <c r="UO294" s="86"/>
      <c r="UP294" s="86"/>
      <c r="UQ294" s="86"/>
      <c r="UR294" s="86"/>
      <c r="US294" s="86"/>
      <c r="UT294" s="86"/>
      <c r="UU294" s="86"/>
      <c r="UV294" s="86"/>
      <c r="UW294" s="86"/>
      <c r="UX294" s="86"/>
      <c r="UY294" s="86"/>
      <c r="UZ294" s="86"/>
      <c r="VA294" s="86"/>
      <c r="VB294" s="86"/>
      <c r="VC294" s="86"/>
      <c r="VD294" s="86"/>
      <c r="VE294" s="86"/>
      <c r="VF294" s="86"/>
      <c r="VG294" s="86"/>
      <c r="VH294" s="86"/>
      <c r="VI294" s="86"/>
      <c r="VJ294" s="86"/>
      <c r="VK294" s="86"/>
      <c r="VL294" s="86"/>
      <c r="VM294" s="86"/>
      <c r="VN294" s="86"/>
      <c r="VO294" s="86"/>
      <c r="VP294" s="86"/>
      <c r="VQ294" s="86"/>
      <c r="VR294" s="86"/>
      <c r="VS294" s="86"/>
      <c r="VT294" s="86"/>
      <c r="VU294" s="86"/>
      <c r="VV294" s="86"/>
      <c r="VW294" s="86"/>
      <c r="VX294" s="86"/>
      <c r="VY294" s="86"/>
      <c r="VZ294" s="86"/>
      <c r="WA294" s="86"/>
      <c r="WB294" s="86"/>
      <c r="WC294" s="86"/>
      <c r="WD294" s="86"/>
      <c r="WE294" s="86"/>
      <c r="WF294" s="86"/>
      <c r="WG294" s="8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c r="AHR294" s="6"/>
      <c r="AHS294" s="6"/>
      <c r="AHT294" s="6"/>
      <c r="AHU294" s="6"/>
      <c r="AHV294" s="6"/>
      <c r="AHW294" s="6"/>
      <c r="AHX294" s="6"/>
      <c r="AHY294" s="6"/>
    </row>
    <row r="295" spans="2:909" x14ac:dyDescent="0.25">
      <c r="B295" s="110"/>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59"/>
      <c r="IC295" s="59"/>
      <c r="ID295" s="59"/>
      <c r="IE295" s="59"/>
      <c r="IF295" s="59"/>
      <c r="IG295" s="59"/>
      <c r="IH295" s="59"/>
      <c r="II295" s="59"/>
      <c r="IJ295" s="59"/>
      <c r="IK295" s="59"/>
      <c r="IL295" s="59"/>
      <c r="IM295" s="59"/>
      <c r="IN295" s="59"/>
      <c r="IO295" s="59"/>
      <c r="IP295" s="59"/>
      <c r="IQ295" s="59"/>
      <c r="IR295" s="59"/>
      <c r="IS295" s="59"/>
      <c r="IT295" s="59"/>
      <c r="IU295" s="59"/>
      <c r="IV295" s="59"/>
      <c r="IW295" s="59"/>
      <c r="IX295" s="59"/>
      <c r="IY295" s="59"/>
      <c r="IZ295" s="59"/>
      <c r="JA295" s="59"/>
      <c r="JB295" s="59"/>
      <c r="JC295" s="59"/>
      <c r="JD295" s="59"/>
      <c r="JE295" s="59"/>
      <c r="JF295" s="59"/>
      <c r="JG295" s="59"/>
      <c r="JH295" s="59"/>
      <c r="JI295" s="59"/>
      <c r="JJ295" s="59"/>
      <c r="JK295" s="59"/>
      <c r="JL295" s="59"/>
      <c r="JM295" s="59"/>
      <c r="JN295" s="59"/>
      <c r="JO295" s="59"/>
      <c r="JP295" s="59"/>
      <c r="JQ295" s="59"/>
      <c r="JR295" s="59"/>
      <c r="JS295" s="59"/>
      <c r="JT295" s="59"/>
      <c r="JU295" s="59"/>
      <c r="JV295" s="59"/>
      <c r="JW295" s="59"/>
      <c r="JX295" s="59"/>
      <c r="JY295" s="59"/>
      <c r="JZ295" s="59"/>
      <c r="KA295" s="59"/>
      <c r="KB295" s="59"/>
      <c r="KC295" s="59"/>
      <c r="KD295" s="59"/>
      <c r="KE295" s="59"/>
      <c r="KF295" s="59"/>
      <c r="KG295" s="59"/>
      <c r="KH295" s="59"/>
      <c r="KI295" s="59"/>
      <c r="KJ295" s="59"/>
      <c r="KK295" s="59"/>
      <c r="KL295" s="59"/>
      <c r="KM295" s="59"/>
      <c r="KN295" s="59"/>
      <c r="KO295" s="59"/>
      <c r="KP295" s="59"/>
      <c r="KQ295" s="59"/>
      <c r="KR295" s="59"/>
      <c r="KS295" s="59"/>
      <c r="KT295" s="59"/>
      <c r="KU295" s="59"/>
      <c r="KV295" s="59"/>
      <c r="KW295" s="59"/>
      <c r="KX295" s="59"/>
      <c r="KY295" s="59"/>
      <c r="KZ295" s="59"/>
      <c r="LA295" s="59"/>
      <c r="LB295" s="59"/>
      <c r="LC295" s="59"/>
      <c r="LD295" s="59"/>
      <c r="LE295" s="59"/>
      <c r="LF295" s="59"/>
      <c r="LG295" s="59"/>
      <c r="LH295" s="59"/>
      <c r="LI295" s="59"/>
      <c r="LJ295" s="59"/>
      <c r="LK295" s="59"/>
      <c r="LL295" s="59"/>
      <c r="LM295" s="59"/>
      <c r="LN295" s="59"/>
      <c r="LO295" s="59"/>
      <c r="LP295" s="59"/>
      <c r="LQ295" s="59"/>
      <c r="LR295" s="59"/>
      <c r="LS295" s="59"/>
      <c r="LT295" s="59"/>
      <c r="LU295" s="59"/>
      <c r="LV295" s="59"/>
      <c r="LW295" s="59"/>
      <c r="LX295" s="59"/>
      <c r="LY295" s="59"/>
      <c r="LZ295" s="59"/>
      <c r="MA295" s="59"/>
      <c r="MB295" s="59"/>
      <c r="MC295" s="59"/>
      <c r="MD295" s="59"/>
      <c r="ME295" s="59"/>
      <c r="MF295" s="59"/>
      <c r="MG295" s="59"/>
      <c r="MH295" s="59"/>
      <c r="MI295" s="59"/>
      <c r="MJ295" s="59"/>
      <c r="MK295" s="59"/>
      <c r="ML295" s="59"/>
      <c r="MM295" s="59"/>
      <c r="MN295" s="59"/>
      <c r="MO295" s="59"/>
      <c r="MP295" s="59"/>
      <c r="MQ295" s="59"/>
      <c r="MR295" s="59"/>
      <c r="MS295" s="59"/>
      <c r="MT295" s="59"/>
      <c r="MU295" s="59"/>
      <c r="MV295" s="59"/>
      <c r="MW295" s="59"/>
      <c r="MX295" s="59"/>
      <c r="MY295" s="59"/>
      <c r="MZ295" s="59"/>
      <c r="NA295" s="59"/>
      <c r="NB295" s="59"/>
      <c r="NC295" s="59"/>
      <c r="ND295" s="59"/>
      <c r="NE295" s="59"/>
      <c r="NF295" s="59"/>
      <c r="NG295" s="59"/>
      <c r="NH295" s="59"/>
      <c r="NI295" s="59"/>
      <c r="NJ295" s="59"/>
      <c r="NK295" s="59"/>
      <c r="NL295" s="59"/>
      <c r="NM295" s="59"/>
      <c r="NN295" s="59"/>
      <c r="NO295" s="59"/>
      <c r="NP295" s="59"/>
      <c r="NQ295" s="59"/>
      <c r="NR295" s="59"/>
      <c r="NS295" s="59"/>
      <c r="NT295" s="59"/>
      <c r="NU295" s="59"/>
      <c r="NV295" s="59"/>
      <c r="NW295" s="59"/>
      <c r="NX295" s="59"/>
      <c r="NY295" s="59"/>
      <c r="NZ295" s="59"/>
      <c r="OA295" s="59"/>
      <c r="OB295" s="59"/>
      <c r="OC295" s="59"/>
      <c r="OD295" s="59"/>
      <c r="OE295" s="59"/>
      <c r="OF295" s="59"/>
      <c r="OG295" s="59"/>
      <c r="OH295" s="59"/>
      <c r="OI295" s="59"/>
      <c r="OJ295" s="59"/>
      <c r="OK295" s="59"/>
      <c r="OL295" s="59"/>
      <c r="OM295" s="59"/>
      <c r="ON295" s="59"/>
      <c r="OO295" s="59"/>
      <c r="OP295" s="59"/>
      <c r="OQ295" s="59"/>
      <c r="OR295" s="59"/>
      <c r="OS295" s="59"/>
      <c r="OT295" s="59"/>
      <c r="OU295" s="59"/>
      <c r="OV295" s="59"/>
      <c r="OW295" s="59"/>
      <c r="OX295" s="59"/>
      <c r="OY295" s="59"/>
      <c r="OZ295" s="59"/>
      <c r="PA295" s="59"/>
      <c r="PB295" s="59"/>
      <c r="PC295" s="59"/>
      <c r="PD295" s="59"/>
      <c r="PE295" s="59"/>
      <c r="PF295" s="59"/>
      <c r="PG295" s="59"/>
      <c r="PH295" s="59"/>
      <c r="PI295" s="59"/>
      <c r="PJ295" s="59"/>
      <c r="PK295" s="59"/>
      <c r="PL295" s="59"/>
      <c r="PM295" s="59"/>
      <c r="PN295" s="59"/>
      <c r="PO295" s="59"/>
      <c r="PP295" s="59"/>
      <c r="PQ295" s="59"/>
      <c r="PR295" s="59"/>
      <c r="PS295" s="59"/>
      <c r="PT295" s="59"/>
      <c r="PU295" s="59"/>
      <c r="PV295" s="59"/>
      <c r="PW295" s="59"/>
      <c r="PX295" s="59"/>
      <c r="PY295" s="59"/>
      <c r="PZ295" s="59"/>
      <c r="QA295" s="59"/>
      <c r="QB295" s="59"/>
      <c r="QC295" s="59"/>
      <c r="QD295" s="59"/>
      <c r="QE295" s="59"/>
      <c r="QF295" s="59"/>
      <c r="QG295" s="59"/>
      <c r="QH295" s="59"/>
      <c r="QI295" s="59"/>
      <c r="QJ295" s="59"/>
      <c r="QK295" s="59"/>
      <c r="QL295" s="59"/>
      <c r="QM295" s="59"/>
      <c r="QN295" s="59"/>
      <c r="QO295" s="59"/>
      <c r="QP295" s="59"/>
      <c r="QQ295" s="59"/>
      <c r="QR295" s="59"/>
      <c r="QS295" s="59"/>
      <c r="QT295" s="59"/>
      <c r="QU295" s="59"/>
      <c r="QV295" s="59"/>
      <c r="QW295" s="59"/>
      <c r="QX295" s="59"/>
      <c r="QY295" s="59"/>
      <c r="QZ295" s="59"/>
      <c r="RA295" s="59"/>
      <c r="RB295" s="107"/>
      <c r="RC295" s="107"/>
      <c r="RD295" s="59"/>
      <c r="RE295" s="59"/>
      <c r="RF295" s="59"/>
      <c r="RG295" s="59"/>
      <c r="RH295" s="59"/>
      <c r="RI295" s="59"/>
      <c r="RJ295" s="59"/>
      <c r="RK295" s="59"/>
      <c r="RL295" s="59"/>
      <c r="RM295" s="59"/>
      <c r="RN295" s="59"/>
      <c r="RO295" s="59"/>
      <c r="RP295" s="59"/>
      <c r="RQ295" s="59"/>
      <c r="RR295" s="59"/>
      <c r="RS295" s="59"/>
      <c r="RT295" s="59"/>
      <c r="RU295" s="59"/>
      <c r="RV295" s="59"/>
      <c r="RW295" s="59"/>
      <c r="RX295" s="59"/>
      <c r="RY295" s="59"/>
      <c r="RZ295" s="59"/>
      <c r="SA295" s="59"/>
      <c r="SB295" s="59"/>
      <c r="SC295" s="59"/>
      <c r="SD295" s="59"/>
      <c r="SE295" s="59"/>
      <c r="SF295" s="59"/>
      <c r="SG295" s="59"/>
      <c r="SH295" s="59"/>
      <c r="SI295" s="59"/>
      <c r="SJ295" s="59"/>
      <c r="SK295" s="59"/>
      <c r="SL295" s="59"/>
      <c r="SM295" s="59"/>
      <c r="SN295" s="59"/>
      <c r="SO295" s="59"/>
      <c r="SP295" s="59"/>
      <c r="SQ295" s="59"/>
      <c r="SR295" s="59"/>
      <c r="SS295" s="59"/>
      <c r="ST295" s="59"/>
      <c r="SU295" s="59"/>
      <c r="SV295" s="59"/>
      <c r="SW295" s="59"/>
      <c r="SX295" s="59"/>
      <c r="SY295" s="59"/>
      <c r="SZ295" s="59"/>
      <c r="TA295" s="59"/>
      <c r="TB295" s="59"/>
      <c r="TC295" s="59"/>
      <c r="TD295" s="59"/>
      <c r="TE295" s="59"/>
      <c r="TF295" s="59"/>
      <c r="TG295" s="59"/>
      <c r="TH295" s="59"/>
      <c r="TI295" s="59"/>
      <c r="TJ295" s="59"/>
      <c r="TK295" s="59"/>
      <c r="TL295" s="59"/>
      <c r="TM295" s="59"/>
      <c r="TN295" s="59"/>
      <c r="TO295" s="59"/>
      <c r="TP295" s="59"/>
      <c r="TQ295" s="59"/>
      <c r="TR295" s="59"/>
      <c r="TS295" s="59"/>
      <c r="TT295" s="59"/>
      <c r="TU295" s="59"/>
      <c r="TV295" s="59"/>
      <c r="TW295" s="59"/>
      <c r="TX295" s="59"/>
      <c r="TY295" s="59"/>
      <c r="TZ295" s="59"/>
      <c r="UA295" s="59"/>
      <c r="UB295" s="59"/>
      <c r="UC295" s="59"/>
      <c r="UD295" s="59"/>
      <c r="UE295" s="59"/>
      <c r="UF295" s="59"/>
      <c r="UG295" s="59"/>
      <c r="UH295" s="59"/>
      <c r="UI295" s="59"/>
      <c r="UJ295" s="59"/>
      <c r="UK295" s="59"/>
      <c r="UL295" s="59"/>
      <c r="UM295" s="86"/>
      <c r="UN295" s="86"/>
      <c r="UO295" s="86"/>
      <c r="UP295" s="86"/>
      <c r="UQ295" s="86"/>
      <c r="UR295" s="86"/>
      <c r="US295" s="86"/>
      <c r="UT295" s="86"/>
      <c r="UU295" s="86"/>
      <c r="UV295" s="86"/>
      <c r="UW295" s="86"/>
      <c r="UX295" s="86"/>
      <c r="UY295" s="86"/>
      <c r="UZ295" s="86"/>
      <c r="VA295" s="86"/>
      <c r="VB295" s="86"/>
      <c r="VC295" s="86"/>
      <c r="VD295" s="86"/>
      <c r="VE295" s="86"/>
      <c r="VF295" s="86"/>
      <c r="VG295" s="86"/>
      <c r="VH295" s="86"/>
      <c r="VI295" s="86"/>
      <c r="VJ295" s="86"/>
      <c r="VK295" s="86"/>
      <c r="VL295" s="86"/>
      <c r="VM295" s="86"/>
      <c r="VN295" s="86"/>
      <c r="VO295" s="86"/>
      <c r="VP295" s="86"/>
      <c r="VQ295" s="86"/>
      <c r="VR295" s="86"/>
      <c r="VS295" s="86"/>
      <c r="VT295" s="86"/>
      <c r="VU295" s="86"/>
      <c r="VV295" s="86"/>
      <c r="VW295" s="86"/>
      <c r="VX295" s="86"/>
      <c r="VY295" s="86"/>
      <c r="VZ295" s="86"/>
      <c r="WA295" s="86"/>
      <c r="WB295" s="86"/>
      <c r="WC295" s="86"/>
      <c r="WD295" s="86"/>
      <c r="WE295" s="86"/>
      <c r="WF295" s="86"/>
      <c r="WG295" s="8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c r="AHR295" s="6"/>
      <c r="AHS295" s="6"/>
      <c r="AHT295" s="6"/>
      <c r="AHU295" s="6"/>
      <c r="AHV295" s="6"/>
      <c r="AHW295" s="6"/>
      <c r="AHX295" s="6"/>
      <c r="AHY295" s="6"/>
    </row>
    <row r="296" spans="2:909" x14ac:dyDescent="0.25">
      <c r="B296" s="110"/>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59"/>
      <c r="IC296" s="59"/>
      <c r="ID296" s="59"/>
      <c r="IE296" s="59"/>
      <c r="IF296" s="59"/>
      <c r="IG296" s="59"/>
      <c r="IH296" s="59"/>
      <c r="II296" s="59"/>
      <c r="IJ296" s="59"/>
      <c r="IK296" s="59"/>
      <c r="IL296" s="59"/>
      <c r="IM296" s="59"/>
      <c r="IN296" s="59"/>
      <c r="IO296" s="59"/>
      <c r="IP296" s="59"/>
      <c r="IQ296" s="59"/>
      <c r="IR296" s="59"/>
      <c r="IS296" s="59"/>
      <c r="IT296" s="59"/>
      <c r="IU296" s="59"/>
      <c r="IV296" s="59"/>
      <c r="IW296" s="59"/>
      <c r="IX296" s="59"/>
      <c r="IY296" s="59"/>
      <c r="IZ296" s="59"/>
      <c r="JA296" s="59"/>
      <c r="JB296" s="59"/>
      <c r="JC296" s="59"/>
      <c r="JD296" s="59"/>
      <c r="JE296" s="59"/>
      <c r="JF296" s="59"/>
      <c r="JG296" s="59"/>
      <c r="JH296" s="59"/>
      <c r="JI296" s="59"/>
      <c r="JJ296" s="59"/>
      <c r="JK296" s="59"/>
      <c r="JL296" s="59"/>
      <c r="JM296" s="59"/>
      <c r="JN296" s="59"/>
      <c r="JO296" s="59"/>
      <c r="JP296" s="59"/>
      <c r="JQ296" s="59"/>
      <c r="JR296" s="59"/>
      <c r="JS296" s="59"/>
      <c r="JT296" s="59"/>
      <c r="JU296" s="59"/>
      <c r="JV296" s="59"/>
      <c r="JW296" s="59"/>
      <c r="JX296" s="59"/>
      <c r="JY296" s="59"/>
      <c r="JZ296" s="59"/>
      <c r="KA296" s="59"/>
      <c r="KB296" s="59"/>
      <c r="KC296" s="59"/>
      <c r="KD296" s="59"/>
      <c r="KE296" s="59"/>
      <c r="KF296" s="59"/>
      <c r="KG296" s="59"/>
      <c r="KH296" s="59"/>
      <c r="KI296" s="59"/>
      <c r="KJ296" s="59"/>
      <c r="KK296" s="59"/>
      <c r="KL296" s="59"/>
      <c r="KM296" s="59"/>
      <c r="KN296" s="59"/>
      <c r="KO296" s="59"/>
      <c r="KP296" s="59"/>
      <c r="KQ296" s="59"/>
      <c r="KR296" s="59"/>
      <c r="KS296" s="59"/>
      <c r="KT296" s="59"/>
      <c r="KU296" s="59"/>
      <c r="KV296" s="59"/>
      <c r="KW296" s="59"/>
      <c r="KX296" s="59"/>
      <c r="KY296" s="59"/>
      <c r="KZ296" s="59"/>
      <c r="LA296" s="59"/>
      <c r="LB296" s="59"/>
      <c r="LC296" s="59"/>
      <c r="LD296" s="59"/>
      <c r="LE296" s="59"/>
      <c r="LF296" s="59"/>
      <c r="LG296" s="59"/>
      <c r="LH296" s="59"/>
      <c r="LI296" s="59"/>
      <c r="LJ296" s="59"/>
      <c r="LK296" s="59"/>
      <c r="LL296" s="59"/>
      <c r="LM296" s="59"/>
      <c r="LN296" s="59"/>
      <c r="LO296" s="59"/>
      <c r="LP296" s="59"/>
      <c r="LQ296" s="59"/>
      <c r="LR296" s="59"/>
      <c r="LS296" s="59"/>
      <c r="LT296" s="59"/>
      <c r="LU296" s="59"/>
      <c r="LV296" s="59"/>
      <c r="LW296" s="59"/>
      <c r="LX296" s="59"/>
      <c r="LY296" s="59"/>
      <c r="LZ296" s="59"/>
      <c r="MA296" s="59"/>
      <c r="MB296" s="59"/>
      <c r="MC296" s="59"/>
      <c r="MD296" s="59"/>
      <c r="ME296" s="59"/>
      <c r="MF296" s="59"/>
      <c r="MG296" s="59"/>
      <c r="MH296" s="59"/>
      <c r="MI296" s="59"/>
      <c r="MJ296" s="59"/>
      <c r="MK296" s="59"/>
      <c r="ML296" s="59"/>
      <c r="MM296" s="59"/>
      <c r="MN296" s="59"/>
      <c r="MO296" s="59"/>
      <c r="MP296" s="59"/>
      <c r="MQ296" s="59"/>
      <c r="MR296" s="59"/>
      <c r="MS296" s="59"/>
      <c r="MT296" s="59"/>
      <c r="MU296" s="59"/>
      <c r="MV296" s="59"/>
      <c r="MW296" s="59"/>
      <c r="MX296" s="59"/>
      <c r="MY296" s="59"/>
      <c r="MZ296" s="59"/>
      <c r="NA296" s="59"/>
      <c r="NB296" s="59"/>
      <c r="NC296" s="59"/>
      <c r="ND296" s="59"/>
      <c r="NE296" s="59"/>
      <c r="NF296" s="59"/>
      <c r="NG296" s="59"/>
      <c r="NH296" s="59"/>
      <c r="NI296" s="59"/>
      <c r="NJ296" s="59"/>
      <c r="NK296" s="59"/>
      <c r="NL296" s="59"/>
      <c r="NM296" s="59"/>
      <c r="NN296" s="59"/>
      <c r="NO296" s="59"/>
      <c r="NP296" s="59"/>
      <c r="NQ296" s="59"/>
      <c r="NR296" s="59"/>
      <c r="NS296" s="59"/>
      <c r="NT296" s="59"/>
      <c r="NU296" s="59"/>
      <c r="NV296" s="59"/>
      <c r="NW296" s="59"/>
      <c r="NX296" s="59"/>
      <c r="NY296" s="59"/>
      <c r="NZ296" s="59"/>
      <c r="OA296" s="59"/>
      <c r="OB296" s="59"/>
      <c r="OC296" s="59"/>
      <c r="OD296" s="59"/>
      <c r="OE296" s="59"/>
      <c r="OF296" s="59"/>
      <c r="OG296" s="59"/>
      <c r="OH296" s="59"/>
      <c r="OI296" s="59"/>
      <c r="OJ296" s="59"/>
      <c r="OK296" s="59"/>
      <c r="OL296" s="59"/>
      <c r="OM296" s="59"/>
      <c r="ON296" s="59"/>
      <c r="OO296" s="59"/>
      <c r="OP296" s="59"/>
      <c r="OQ296" s="59"/>
      <c r="OR296" s="59"/>
      <c r="OS296" s="59"/>
      <c r="OT296" s="59"/>
      <c r="OU296" s="59"/>
      <c r="OV296" s="59"/>
      <c r="OW296" s="59"/>
      <c r="OX296" s="59"/>
      <c r="OY296" s="59"/>
      <c r="OZ296" s="59"/>
      <c r="PA296" s="59"/>
      <c r="PB296" s="59"/>
      <c r="PC296" s="59"/>
      <c r="PD296" s="59"/>
      <c r="PE296" s="59"/>
      <c r="PF296" s="59"/>
      <c r="PG296" s="59"/>
      <c r="PH296" s="59"/>
      <c r="PI296" s="59"/>
      <c r="PJ296" s="59"/>
      <c r="PK296" s="59"/>
      <c r="PL296" s="59"/>
      <c r="PM296" s="59"/>
      <c r="PN296" s="59"/>
      <c r="PO296" s="59"/>
      <c r="PP296" s="59"/>
      <c r="PQ296" s="59"/>
      <c r="PR296" s="59"/>
      <c r="PS296" s="59"/>
      <c r="PT296" s="59"/>
      <c r="PU296" s="59"/>
      <c r="PV296" s="59"/>
      <c r="PW296" s="59"/>
      <c r="PX296" s="59"/>
      <c r="PY296" s="59"/>
      <c r="PZ296" s="59"/>
      <c r="QA296" s="59"/>
      <c r="QB296" s="59"/>
      <c r="QC296" s="59"/>
      <c r="QD296" s="59"/>
      <c r="QE296" s="59"/>
      <c r="QF296" s="59"/>
      <c r="QG296" s="59"/>
      <c r="QH296" s="59"/>
      <c r="QI296" s="59"/>
      <c r="QJ296" s="59"/>
      <c r="QK296" s="59"/>
      <c r="QL296" s="59"/>
      <c r="QM296" s="59"/>
      <c r="QN296" s="59"/>
      <c r="QO296" s="59"/>
      <c r="QP296" s="59"/>
      <c r="QQ296" s="59"/>
      <c r="QR296" s="59"/>
      <c r="QS296" s="59"/>
      <c r="QT296" s="59"/>
      <c r="QU296" s="59"/>
      <c r="QV296" s="59"/>
      <c r="QW296" s="59"/>
      <c r="QX296" s="59"/>
      <c r="QY296" s="59"/>
      <c r="QZ296" s="59"/>
      <c r="RA296" s="59"/>
      <c r="RB296" s="107"/>
      <c r="RC296" s="107"/>
      <c r="RD296" s="59"/>
      <c r="RE296" s="59"/>
      <c r="RF296" s="59"/>
      <c r="RG296" s="59"/>
      <c r="RH296" s="59"/>
      <c r="RI296" s="59"/>
      <c r="RJ296" s="59"/>
      <c r="RK296" s="59"/>
      <c r="RL296" s="59"/>
      <c r="RM296" s="59"/>
      <c r="RN296" s="59"/>
      <c r="RO296" s="59"/>
      <c r="RP296" s="59"/>
      <c r="RQ296" s="59"/>
      <c r="RR296" s="59"/>
      <c r="RS296" s="59"/>
      <c r="RT296" s="59"/>
      <c r="RU296" s="59"/>
      <c r="RV296" s="59"/>
      <c r="RW296" s="59"/>
      <c r="RX296" s="59"/>
      <c r="RY296" s="59"/>
      <c r="RZ296" s="59"/>
      <c r="SA296" s="59"/>
      <c r="SB296" s="59"/>
      <c r="SC296" s="59"/>
      <c r="SD296" s="59"/>
      <c r="SE296" s="59"/>
      <c r="SF296" s="59"/>
      <c r="SG296" s="59"/>
      <c r="SH296" s="59"/>
      <c r="SI296" s="59"/>
      <c r="SJ296" s="59"/>
      <c r="SK296" s="59"/>
      <c r="SL296" s="59"/>
      <c r="SM296" s="59"/>
      <c r="SN296" s="59"/>
      <c r="SO296" s="59"/>
      <c r="SP296" s="59"/>
      <c r="SQ296" s="59"/>
      <c r="SR296" s="59"/>
      <c r="SS296" s="59"/>
      <c r="ST296" s="59"/>
      <c r="SU296" s="59"/>
      <c r="SV296" s="59"/>
      <c r="SW296" s="59"/>
      <c r="SX296" s="59"/>
      <c r="SY296" s="59"/>
      <c r="SZ296" s="59"/>
      <c r="TA296" s="59"/>
      <c r="TB296" s="59"/>
      <c r="TC296" s="59"/>
      <c r="TD296" s="59"/>
      <c r="TE296" s="59"/>
      <c r="TF296" s="59"/>
      <c r="TG296" s="59"/>
      <c r="TH296" s="59"/>
      <c r="TI296" s="59"/>
      <c r="TJ296" s="59"/>
      <c r="TK296" s="59"/>
      <c r="TL296" s="59"/>
      <c r="TM296" s="59"/>
      <c r="TN296" s="59"/>
      <c r="TO296" s="59"/>
      <c r="TP296" s="59"/>
      <c r="TQ296" s="59"/>
      <c r="TR296" s="59"/>
      <c r="TS296" s="59"/>
      <c r="TT296" s="59"/>
      <c r="TU296" s="59"/>
      <c r="TV296" s="59"/>
      <c r="TW296" s="59"/>
      <c r="TX296" s="59"/>
      <c r="TY296" s="59"/>
      <c r="TZ296" s="59"/>
      <c r="UA296" s="59"/>
      <c r="UB296" s="59"/>
      <c r="UC296" s="59"/>
      <c r="UD296" s="59"/>
      <c r="UE296" s="59"/>
      <c r="UF296" s="59"/>
      <c r="UG296" s="59"/>
      <c r="UH296" s="59"/>
      <c r="UI296" s="59"/>
      <c r="UJ296" s="59"/>
      <c r="UK296" s="59"/>
      <c r="UL296" s="59"/>
      <c r="UM296" s="86"/>
      <c r="UN296" s="86"/>
      <c r="UO296" s="86"/>
      <c r="UP296" s="86"/>
      <c r="UQ296" s="86"/>
      <c r="UR296" s="86"/>
      <c r="US296" s="86"/>
      <c r="UT296" s="86"/>
      <c r="UU296" s="86"/>
      <c r="UV296" s="86"/>
      <c r="UW296" s="86"/>
      <c r="UX296" s="86"/>
      <c r="UY296" s="86"/>
      <c r="UZ296" s="86"/>
      <c r="VA296" s="86"/>
      <c r="VB296" s="86"/>
      <c r="VC296" s="86"/>
      <c r="VD296" s="86"/>
      <c r="VE296" s="86"/>
      <c r="VF296" s="86"/>
      <c r="VG296" s="86"/>
      <c r="VH296" s="86"/>
      <c r="VI296" s="86"/>
      <c r="VJ296" s="86"/>
      <c r="VK296" s="86"/>
      <c r="VL296" s="86"/>
      <c r="VM296" s="86"/>
      <c r="VN296" s="86"/>
      <c r="VO296" s="86"/>
      <c r="VP296" s="86"/>
      <c r="VQ296" s="86"/>
      <c r="VR296" s="86"/>
      <c r="VS296" s="86"/>
      <c r="VT296" s="86"/>
      <c r="VU296" s="86"/>
      <c r="VV296" s="86"/>
      <c r="VW296" s="86"/>
      <c r="VX296" s="86"/>
      <c r="VY296" s="86"/>
      <c r="VZ296" s="86"/>
      <c r="WA296" s="86"/>
      <c r="WB296" s="86"/>
      <c r="WC296" s="86"/>
      <c r="WD296" s="86"/>
      <c r="WE296" s="86"/>
      <c r="WF296" s="86"/>
      <c r="WG296" s="8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c r="AHR296" s="6"/>
      <c r="AHS296" s="6"/>
      <c r="AHT296" s="6"/>
      <c r="AHU296" s="6"/>
      <c r="AHV296" s="6"/>
      <c r="AHW296" s="6"/>
      <c r="AHX296" s="6"/>
      <c r="AHY296" s="6"/>
    </row>
    <row r="297" spans="2:909" x14ac:dyDescent="0.25">
      <c r="B297" s="110"/>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59"/>
      <c r="IC297" s="59"/>
      <c r="ID297" s="59"/>
      <c r="IE297" s="59"/>
      <c r="IF297" s="59"/>
      <c r="IG297" s="59"/>
      <c r="IH297" s="59"/>
      <c r="II297" s="59"/>
      <c r="IJ297" s="59"/>
      <c r="IK297" s="59"/>
      <c r="IL297" s="59"/>
      <c r="IM297" s="59"/>
      <c r="IN297" s="59"/>
      <c r="IO297" s="59"/>
      <c r="IP297" s="59"/>
      <c r="IQ297" s="59"/>
      <c r="IR297" s="59"/>
      <c r="IS297" s="59"/>
      <c r="IT297" s="59"/>
      <c r="IU297" s="59"/>
      <c r="IV297" s="59"/>
      <c r="IW297" s="59"/>
      <c r="IX297" s="59"/>
      <c r="IY297" s="59"/>
      <c r="IZ297" s="59"/>
      <c r="JA297" s="59"/>
      <c r="JB297" s="59"/>
      <c r="JC297" s="59"/>
      <c r="JD297" s="59"/>
      <c r="JE297" s="59"/>
      <c r="JF297" s="59"/>
      <c r="JG297" s="59"/>
      <c r="JH297" s="59"/>
      <c r="JI297" s="59"/>
      <c r="JJ297" s="59"/>
      <c r="JK297" s="59"/>
      <c r="JL297" s="59"/>
      <c r="JM297" s="59"/>
      <c r="JN297" s="59"/>
      <c r="JO297" s="59"/>
      <c r="JP297" s="59"/>
      <c r="JQ297" s="59"/>
      <c r="JR297" s="59"/>
      <c r="JS297" s="59"/>
      <c r="JT297" s="59"/>
      <c r="JU297" s="59"/>
      <c r="JV297" s="59"/>
      <c r="JW297" s="59"/>
      <c r="JX297" s="59"/>
      <c r="JY297" s="59"/>
      <c r="JZ297" s="59"/>
      <c r="KA297" s="59"/>
      <c r="KB297" s="59"/>
      <c r="KC297" s="59"/>
      <c r="KD297" s="59"/>
      <c r="KE297" s="59"/>
      <c r="KF297" s="59"/>
      <c r="KG297" s="59"/>
      <c r="KH297" s="59"/>
      <c r="KI297" s="59"/>
      <c r="KJ297" s="59"/>
      <c r="KK297" s="59"/>
      <c r="KL297" s="59"/>
      <c r="KM297" s="59"/>
      <c r="KN297" s="59"/>
      <c r="KO297" s="59"/>
      <c r="KP297" s="59"/>
      <c r="KQ297" s="59"/>
      <c r="KR297" s="59"/>
      <c r="KS297" s="59"/>
      <c r="KT297" s="59"/>
      <c r="KU297" s="59"/>
      <c r="KV297" s="59"/>
      <c r="KW297" s="59"/>
      <c r="KX297" s="59"/>
      <c r="KY297" s="59"/>
      <c r="KZ297" s="59"/>
      <c r="LA297" s="59"/>
      <c r="LB297" s="59"/>
      <c r="LC297" s="59"/>
      <c r="LD297" s="59"/>
      <c r="LE297" s="59"/>
      <c r="LF297" s="59"/>
      <c r="LG297" s="59"/>
      <c r="LH297" s="59"/>
      <c r="LI297" s="59"/>
      <c r="LJ297" s="59"/>
      <c r="LK297" s="59"/>
      <c r="LL297" s="59"/>
      <c r="LM297" s="59"/>
      <c r="LN297" s="59"/>
      <c r="LO297" s="59"/>
      <c r="LP297" s="59"/>
      <c r="LQ297" s="59"/>
      <c r="LR297" s="59"/>
      <c r="LS297" s="59"/>
      <c r="LT297" s="59"/>
      <c r="LU297" s="59"/>
      <c r="LV297" s="59"/>
      <c r="LW297" s="59"/>
      <c r="LX297" s="59"/>
      <c r="LY297" s="59"/>
      <c r="LZ297" s="59"/>
      <c r="MA297" s="59"/>
      <c r="MB297" s="59"/>
      <c r="MC297" s="59"/>
      <c r="MD297" s="59"/>
      <c r="ME297" s="59"/>
      <c r="MF297" s="59"/>
      <c r="MG297" s="59"/>
      <c r="MH297" s="59"/>
      <c r="MI297" s="59"/>
      <c r="MJ297" s="59"/>
      <c r="MK297" s="59"/>
      <c r="ML297" s="59"/>
      <c r="MM297" s="59"/>
      <c r="MN297" s="59"/>
      <c r="MO297" s="59"/>
      <c r="MP297" s="59"/>
      <c r="MQ297" s="59"/>
      <c r="MR297" s="59"/>
      <c r="MS297" s="59"/>
      <c r="MT297" s="59"/>
      <c r="MU297" s="59"/>
      <c r="MV297" s="59"/>
      <c r="MW297" s="59"/>
      <c r="MX297" s="59"/>
      <c r="MY297" s="59"/>
      <c r="MZ297" s="59"/>
      <c r="NA297" s="59"/>
      <c r="NB297" s="59"/>
      <c r="NC297" s="59"/>
      <c r="ND297" s="59"/>
      <c r="NE297" s="59"/>
      <c r="NF297" s="59"/>
      <c r="NG297" s="59"/>
      <c r="NH297" s="59"/>
      <c r="NI297" s="59"/>
      <c r="NJ297" s="59"/>
      <c r="NK297" s="59"/>
      <c r="NL297" s="59"/>
      <c r="NM297" s="59"/>
      <c r="NN297" s="59"/>
      <c r="NO297" s="59"/>
      <c r="NP297" s="59"/>
      <c r="NQ297" s="59"/>
      <c r="NR297" s="59"/>
      <c r="NS297" s="59"/>
      <c r="NT297" s="59"/>
      <c r="NU297" s="59"/>
      <c r="NV297" s="59"/>
      <c r="NW297" s="59"/>
      <c r="NX297" s="59"/>
      <c r="NY297" s="59"/>
      <c r="NZ297" s="59"/>
      <c r="OA297" s="59"/>
      <c r="OB297" s="59"/>
      <c r="OC297" s="59"/>
      <c r="OD297" s="59"/>
      <c r="OE297" s="59"/>
      <c r="OF297" s="59"/>
      <c r="OG297" s="59"/>
      <c r="OH297" s="59"/>
      <c r="OI297" s="59"/>
      <c r="OJ297" s="59"/>
      <c r="OK297" s="59"/>
      <c r="OL297" s="59"/>
      <c r="OM297" s="59"/>
      <c r="ON297" s="59"/>
      <c r="OO297" s="59"/>
      <c r="OP297" s="59"/>
      <c r="OQ297" s="59"/>
      <c r="OR297" s="59"/>
      <c r="OS297" s="59"/>
      <c r="OT297" s="59"/>
      <c r="OU297" s="59"/>
      <c r="OV297" s="59"/>
      <c r="OW297" s="59"/>
      <c r="OX297" s="59"/>
      <c r="OY297" s="59"/>
      <c r="OZ297" s="59"/>
      <c r="PA297" s="59"/>
      <c r="PB297" s="59"/>
      <c r="PC297" s="59"/>
      <c r="PD297" s="59"/>
      <c r="PE297" s="59"/>
      <c r="PF297" s="59"/>
      <c r="PG297" s="59"/>
      <c r="PH297" s="59"/>
      <c r="PI297" s="59"/>
      <c r="PJ297" s="59"/>
      <c r="PK297" s="59"/>
      <c r="PL297" s="59"/>
      <c r="PM297" s="59"/>
      <c r="PN297" s="59"/>
      <c r="PO297" s="59"/>
      <c r="PP297" s="59"/>
      <c r="PQ297" s="59"/>
      <c r="PR297" s="59"/>
      <c r="PS297" s="59"/>
      <c r="PT297" s="59"/>
      <c r="PU297" s="59"/>
      <c r="PV297" s="59"/>
      <c r="PW297" s="59"/>
      <c r="PX297" s="59"/>
      <c r="PY297" s="59"/>
      <c r="PZ297" s="59"/>
      <c r="QA297" s="59"/>
      <c r="QB297" s="59"/>
      <c r="QC297" s="59"/>
      <c r="QD297" s="59"/>
      <c r="QE297" s="59"/>
      <c r="QF297" s="59"/>
      <c r="QG297" s="59"/>
      <c r="QH297" s="59"/>
      <c r="QI297" s="59"/>
      <c r="QJ297" s="59"/>
      <c r="QK297" s="59"/>
      <c r="QL297" s="59"/>
      <c r="QM297" s="59"/>
      <c r="QN297" s="59"/>
      <c r="QO297" s="59"/>
      <c r="QP297" s="59"/>
      <c r="QQ297" s="59"/>
      <c r="QR297" s="59"/>
      <c r="QS297" s="59"/>
      <c r="QT297" s="59"/>
      <c r="QU297" s="59"/>
      <c r="QV297" s="59"/>
      <c r="QW297" s="59"/>
      <c r="QX297" s="59"/>
      <c r="QY297" s="59"/>
      <c r="QZ297" s="59"/>
      <c r="RA297" s="59"/>
      <c r="RB297" s="107"/>
      <c r="RC297" s="107"/>
      <c r="RD297" s="59"/>
      <c r="RE297" s="59"/>
      <c r="RF297" s="59"/>
      <c r="RG297" s="59"/>
      <c r="RH297" s="59"/>
      <c r="RI297" s="59"/>
      <c r="RJ297" s="59"/>
      <c r="RK297" s="59"/>
      <c r="RL297" s="59"/>
      <c r="RM297" s="59"/>
      <c r="RN297" s="59"/>
      <c r="RO297" s="59"/>
      <c r="RP297" s="59"/>
      <c r="RQ297" s="59"/>
      <c r="RR297" s="59"/>
      <c r="RS297" s="59"/>
      <c r="RT297" s="59"/>
      <c r="RU297" s="59"/>
      <c r="RV297" s="59"/>
      <c r="RW297" s="59"/>
      <c r="RX297" s="59"/>
      <c r="RY297" s="59"/>
      <c r="RZ297" s="59"/>
      <c r="SA297" s="59"/>
      <c r="SB297" s="59"/>
      <c r="SC297" s="59"/>
      <c r="SD297" s="59"/>
      <c r="SE297" s="59"/>
      <c r="SF297" s="59"/>
      <c r="SG297" s="59"/>
      <c r="SH297" s="59"/>
      <c r="SI297" s="59"/>
      <c r="SJ297" s="59"/>
      <c r="SK297" s="59"/>
      <c r="SL297" s="59"/>
      <c r="SM297" s="59"/>
      <c r="SN297" s="59"/>
      <c r="SO297" s="59"/>
      <c r="SP297" s="59"/>
      <c r="SQ297" s="59"/>
      <c r="SR297" s="59"/>
      <c r="SS297" s="59"/>
      <c r="ST297" s="59"/>
      <c r="SU297" s="59"/>
      <c r="SV297" s="59"/>
      <c r="SW297" s="59"/>
      <c r="SX297" s="59"/>
      <c r="SY297" s="59"/>
      <c r="SZ297" s="59"/>
      <c r="TA297" s="59"/>
      <c r="TB297" s="59"/>
      <c r="TC297" s="59"/>
      <c r="TD297" s="59"/>
      <c r="TE297" s="59"/>
      <c r="TF297" s="59"/>
      <c r="TG297" s="59"/>
      <c r="TH297" s="59"/>
      <c r="TI297" s="59"/>
      <c r="TJ297" s="59"/>
      <c r="TK297" s="59"/>
      <c r="TL297" s="59"/>
      <c r="TM297" s="59"/>
      <c r="TN297" s="59"/>
      <c r="TO297" s="59"/>
      <c r="TP297" s="59"/>
      <c r="TQ297" s="59"/>
      <c r="TR297" s="59"/>
      <c r="TS297" s="59"/>
      <c r="TT297" s="59"/>
      <c r="TU297" s="59"/>
      <c r="TV297" s="59"/>
      <c r="TW297" s="59"/>
      <c r="TX297" s="59"/>
      <c r="TY297" s="59"/>
      <c r="TZ297" s="59"/>
      <c r="UA297" s="59"/>
      <c r="UB297" s="59"/>
      <c r="UC297" s="59"/>
      <c r="UD297" s="59"/>
      <c r="UE297" s="59"/>
      <c r="UF297" s="59"/>
      <c r="UG297" s="59"/>
      <c r="UH297" s="59"/>
      <c r="UI297" s="59"/>
      <c r="UJ297" s="59"/>
      <c r="UK297" s="59"/>
      <c r="UL297" s="59"/>
      <c r="UM297" s="86"/>
      <c r="UN297" s="86"/>
      <c r="UO297" s="86"/>
      <c r="UP297" s="86"/>
      <c r="UQ297" s="86"/>
      <c r="UR297" s="86"/>
      <c r="US297" s="86"/>
      <c r="UT297" s="86"/>
      <c r="UU297" s="86"/>
      <c r="UV297" s="86"/>
      <c r="UW297" s="86"/>
      <c r="UX297" s="86"/>
      <c r="UY297" s="86"/>
      <c r="UZ297" s="86"/>
      <c r="VA297" s="86"/>
      <c r="VB297" s="86"/>
      <c r="VC297" s="86"/>
      <c r="VD297" s="86"/>
      <c r="VE297" s="86"/>
      <c r="VF297" s="86"/>
      <c r="VG297" s="86"/>
      <c r="VH297" s="86"/>
      <c r="VI297" s="86"/>
      <c r="VJ297" s="86"/>
      <c r="VK297" s="86"/>
      <c r="VL297" s="86"/>
      <c r="VM297" s="86"/>
      <c r="VN297" s="86"/>
      <c r="VO297" s="86"/>
      <c r="VP297" s="86"/>
      <c r="VQ297" s="86"/>
      <c r="VR297" s="86"/>
      <c r="VS297" s="86"/>
      <c r="VT297" s="86"/>
      <c r="VU297" s="86"/>
      <c r="VV297" s="86"/>
      <c r="VW297" s="86"/>
      <c r="VX297" s="86"/>
      <c r="VY297" s="86"/>
      <c r="VZ297" s="86"/>
      <c r="WA297" s="86"/>
      <c r="WB297" s="86"/>
      <c r="WC297" s="86"/>
      <c r="WD297" s="86"/>
      <c r="WE297" s="86"/>
      <c r="WF297" s="86"/>
      <c r="WG297" s="8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c r="AHR297" s="6"/>
      <c r="AHS297" s="6"/>
      <c r="AHT297" s="6"/>
      <c r="AHU297" s="6"/>
      <c r="AHV297" s="6"/>
      <c r="AHW297" s="6"/>
      <c r="AHX297" s="6"/>
      <c r="AHY297" s="6"/>
    </row>
    <row r="298" spans="2:909" x14ac:dyDescent="0.25">
      <c r="B298" s="110"/>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59"/>
      <c r="IC298" s="59"/>
      <c r="ID298" s="59"/>
      <c r="IE298" s="59"/>
      <c r="IF298" s="59"/>
      <c r="IG298" s="59"/>
      <c r="IH298" s="59"/>
      <c r="II298" s="59"/>
      <c r="IJ298" s="59"/>
      <c r="IK298" s="59"/>
      <c r="IL298" s="59"/>
      <c r="IM298" s="59"/>
      <c r="IN298" s="59"/>
      <c r="IO298" s="59"/>
      <c r="IP298" s="59"/>
      <c r="IQ298" s="59"/>
      <c r="IR298" s="59"/>
      <c r="IS298" s="59"/>
      <c r="IT298" s="59"/>
      <c r="IU298" s="59"/>
      <c r="IV298" s="59"/>
      <c r="IW298" s="59"/>
      <c r="IX298" s="59"/>
      <c r="IY298" s="59"/>
      <c r="IZ298" s="59"/>
      <c r="JA298" s="59"/>
      <c r="JB298" s="59"/>
      <c r="JC298" s="59"/>
      <c r="JD298" s="59"/>
      <c r="JE298" s="59"/>
      <c r="JF298" s="59"/>
      <c r="JG298" s="59"/>
      <c r="JH298" s="59"/>
      <c r="JI298" s="59"/>
      <c r="JJ298" s="59"/>
      <c r="JK298" s="59"/>
      <c r="JL298" s="59"/>
      <c r="JM298" s="59"/>
      <c r="JN298" s="59"/>
      <c r="JO298" s="59"/>
      <c r="JP298" s="59"/>
      <c r="JQ298" s="59"/>
      <c r="JR298" s="59"/>
      <c r="JS298" s="59"/>
      <c r="JT298" s="59"/>
      <c r="JU298" s="59"/>
      <c r="JV298" s="59"/>
      <c r="JW298" s="59"/>
      <c r="JX298" s="59"/>
      <c r="JY298" s="59"/>
      <c r="JZ298" s="59"/>
      <c r="KA298" s="59"/>
      <c r="KB298" s="59"/>
      <c r="KC298" s="59"/>
      <c r="KD298" s="59"/>
      <c r="KE298" s="59"/>
      <c r="KF298" s="59"/>
      <c r="KG298" s="59"/>
      <c r="KH298" s="59"/>
      <c r="KI298" s="59"/>
      <c r="KJ298" s="59"/>
      <c r="KK298" s="59"/>
      <c r="KL298" s="59"/>
      <c r="KM298" s="59"/>
      <c r="KN298" s="59"/>
      <c r="KO298" s="59"/>
      <c r="KP298" s="59"/>
      <c r="KQ298" s="59"/>
      <c r="KR298" s="59"/>
      <c r="KS298" s="59"/>
      <c r="KT298" s="59"/>
      <c r="KU298" s="59"/>
      <c r="KV298" s="59"/>
      <c r="KW298" s="59"/>
      <c r="KX298" s="59"/>
      <c r="KY298" s="59"/>
      <c r="KZ298" s="59"/>
      <c r="LA298" s="59"/>
      <c r="LB298" s="59"/>
      <c r="LC298" s="59"/>
      <c r="LD298" s="59"/>
      <c r="LE298" s="59"/>
      <c r="LF298" s="59"/>
      <c r="LG298" s="59"/>
      <c r="LH298" s="59"/>
      <c r="LI298" s="59"/>
      <c r="LJ298" s="59"/>
      <c r="LK298" s="59"/>
      <c r="LL298" s="59"/>
      <c r="LM298" s="59"/>
      <c r="LN298" s="59"/>
      <c r="LO298" s="59"/>
      <c r="LP298" s="59"/>
      <c r="LQ298" s="59"/>
      <c r="LR298" s="59"/>
      <c r="LS298" s="59"/>
      <c r="LT298" s="59"/>
      <c r="LU298" s="59"/>
      <c r="LV298" s="59"/>
      <c r="LW298" s="59"/>
      <c r="LX298" s="59"/>
      <c r="LY298" s="59"/>
      <c r="LZ298" s="59"/>
      <c r="MA298" s="59"/>
      <c r="MB298" s="59"/>
      <c r="MC298" s="59"/>
      <c r="MD298" s="59"/>
      <c r="ME298" s="59"/>
      <c r="MF298" s="59"/>
      <c r="MG298" s="59"/>
      <c r="MH298" s="59"/>
      <c r="MI298" s="59"/>
      <c r="MJ298" s="59"/>
      <c r="MK298" s="59"/>
      <c r="ML298" s="59"/>
      <c r="MM298" s="59"/>
      <c r="MN298" s="59"/>
      <c r="MO298" s="59"/>
      <c r="MP298" s="59"/>
      <c r="MQ298" s="59"/>
      <c r="MR298" s="59"/>
      <c r="MS298" s="59"/>
      <c r="MT298" s="59"/>
      <c r="MU298" s="59"/>
      <c r="MV298" s="59"/>
      <c r="MW298" s="59"/>
      <c r="MX298" s="59"/>
      <c r="MY298" s="59"/>
      <c r="MZ298" s="59"/>
      <c r="NA298" s="59"/>
      <c r="NB298" s="59"/>
      <c r="NC298" s="59"/>
      <c r="ND298" s="59"/>
      <c r="NE298" s="59"/>
      <c r="NF298" s="59"/>
      <c r="NG298" s="59"/>
      <c r="NH298" s="59"/>
      <c r="NI298" s="59"/>
      <c r="NJ298" s="59"/>
      <c r="NK298" s="59"/>
      <c r="NL298" s="59"/>
      <c r="NM298" s="59"/>
      <c r="NN298" s="59"/>
      <c r="NO298" s="59"/>
      <c r="NP298" s="59"/>
      <c r="NQ298" s="59"/>
      <c r="NR298" s="59"/>
      <c r="NS298" s="59"/>
      <c r="NT298" s="59"/>
      <c r="NU298" s="59"/>
      <c r="NV298" s="59"/>
      <c r="NW298" s="59"/>
      <c r="NX298" s="59"/>
      <c r="NY298" s="59"/>
      <c r="NZ298" s="59"/>
      <c r="OA298" s="59"/>
      <c r="OB298" s="59"/>
      <c r="OC298" s="59"/>
      <c r="OD298" s="59"/>
      <c r="OE298" s="59"/>
      <c r="OF298" s="59"/>
      <c r="OG298" s="59"/>
      <c r="OH298" s="59"/>
      <c r="OI298" s="59"/>
      <c r="OJ298" s="59"/>
      <c r="OK298" s="59"/>
      <c r="OL298" s="59"/>
      <c r="OM298" s="59"/>
      <c r="ON298" s="59"/>
      <c r="OO298" s="59"/>
      <c r="OP298" s="59"/>
      <c r="OQ298" s="59"/>
      <c r="OR298" s="59"/>
      <c r="OS298" s="59"/>
      <c r="OT298" s="59"/>
      <c r="OU298" s="59"/>
      <c r="OV298" s="59"/>
      <c r="OW298" s="59"/>
      <c r="OX298" s="59"/>
      <c r="OY298" s="59"/>
      <c r="OZ298" s="59"/>
      <c r="PA298" s="59"/>
      <c r="PB298" s="59"/>
      <c r="PC298" s="59"/>
      <c r="PD298" s="59"/>
      <c r="PE298" s="59"/>
      <c r="PF298" s="59"/>
      <c r="PG298" s="59"/>
      <c r="PH298" s="59"/>
      <c r="PI298" s="59"/>
      <c r="PJ298" s="59"/>
      <c r="PK298" s="59"/>
      <c r="PL298" s="59"/>
      <c r="PM298" s="59"/>
      <c r="PN298" s="59"/>
      <c r="PO298" s="59"/>
      <c r="PP298" s="59"/>
      <c r="PQ298" s="59"/>
      <c r="PR298" s="59"/>
      <c r="PS298" s="59"/>
      <c r="PT298" s="59"/>
      <c r="PU298" s="59"/>
      <c r="PV298" s="59"/>
      <c r="PW298" s="59"/>
      <c r="PX298" s="59"/>
      <c r="PY298" s="59"/>
      <c r="PZ298" s="59"/>
      <c r="QA298" s="59"/>
      <c r="QB298" s="59"/>
      <c r="QC298" s="59"/>
      <c r="QD298" s="59"/>
      <c r="QE298" s="59"/>
      <c r="QF298" s="59"/>
      <c r="QG298" s="59"/>
      <c r="QH298" s="59"/>
      <c r="QI298" s="59"/>
      <c r="QJ298" s="59"/>
      <c r="QK298" s="59"/>
      <c r="QL298" s="59"/>
      <c r="QM298" s="59"/>
      <c r="QN298" s="59"/>
      <c r="QO298" s="59"/>
      <c r="QP298" s="59"/>
      <c r="QQ298" s="59"/>
      <c r="QR298" s="59"/>
      <c r="QS298" s="59"/>
      <c r="QT298" s="59"/>
      <c r="QU298" s="59"/>
      <c r="QV298" s="59"/>
      <c r="QW298" s="59"/>
      <c r="QX298" s="59"/>
      <c r="QY298" s="59"/>
      <c r="QZ298" s="59"/>
      <c r="RA298" s="59"/>
      <c r="RB298" s="107"/>
      <c r="RC298" s="107"/>
      <c r="RD298" s="59"/>
      <c r="RE298" s="59"/>
      <c r="RF298" s="59"/>
      <c r="RG298" s="59"/>
      <c r="RH298" s="59"/>
      <c r="RI298" s="59"/>
      <c r="RJ298" s="59"/>
      <c r="RK298" s="59"/>
      <c r="RL298" s="59"/>
      <c r="RM298" s="59"/>
      <c r="RN298" s="59"/>
      <c r="RO298" s="59"/>
      <c r="RP298" s="59"/>
      <c r="RQ298" s="59"/>
      <c r="RR298" s="59"/>
      <c r="RS298" s="59"/>
      <c r="RT298" s="59"/>
      <c r="RU298" s="59"/>
      <c r="RV298" s="59"/>
      <c r="RW298" s="59"/>
      <c r="RX298" s="59"/>
      <c r="RY298" s="59"/>
      <c r="RZ298" s="59"/>
      <c r="SA298" s="59"/>
      <c r="SB298" s="59"/>
      <c r="SC298" s="59"/>
      <c r="SD298" s="59"/>
      <c r="SE298" s="59"/>
      <c r="SF298" s="59"/>
      <c r="SG298" s="59"/>
      <c r="SH298" s="59"/>
      <c r="SI298" s="59"/>
      <c r="SJ298" s="59"/>
      <c r="SK298" s="59"/>
      <c r="SL298" s="59"/>
      <c r="SM298" s="59"/>
      <c r="SN298" s="59"/>
      <c r="SO298" s="59"/>
      <c r="SP298" s="59"/>
      <c r="SQ298" s="59"/>
      <c r="SR298" s="59"/>
      <c r="SS298" s="59"/>
      <c r="ST298" s="59"/>
      <c r="SU298" s="59"/>
      <c r="SV298" s="59"/>
      <c r="SW298" s="59"/>
      <c r="SX298" s="59"/>
      <c r="SY298" s="59"/>
      <c r="SZ298" s="59"/>
      <c r="TA298" s="59"/>
      <c r="TB298" s="59"/>
      <c r="TC298" s="59"/>
      <c r="TD298" s="59"/>
      <c r="TE298" s="59"/>
      <c r="TF298" s="59"/>
      <c r="TG298" s="59"/>
      <c r="TH298" s="59"/>
      <c r="TI298" s="59"/>
      <c r="TJ298" s="59"/>
      <c r="TK298" s="59"/>
      <c r="TL298" s="59"/>
      <c r="TM298" s="59"/>
      <c r="TN298" s="59"/>
      <c r="TO298" s="59"/>
      <c r="TP298" s="59"/>
      <c r="TQ298" s="59"/>
      <c r="TR298" s="59"/>
      <c r="TS298" s="59"/>
      <c r="TT298" s="59"/>
      <c r="TU298" s="59"/>
      <c r="TV298" s="59"/>
      <c r="TW298" s="59"/>
      <c r="TX298" s="59"/>
      <c r="TY298" s="59"/>
      <c r="TZ298" s="59"/>
      <c r="UA298" s="59"/>
      <c r="UB298" s="59"/>
      <c r="UC298" s="59"/>
      <c r="UD298" s="59"/>
      <c r="UE298" s="59"/>
      <c r="UF298" s="59"/>
      <c r="UG298" s="59"/>
      <c r="UH298" s="59"/>
      <c r="UI298" s="59"/>
      <c r="UJ298" s="59"/>
      <c r="UK298" s="59"/>
      <c r="UL298" s="59"/>
      <c r="UM298" s="86"/>
      <c r="UN298" s="86"/>
      <c r="UO298" s="86"/>
      <c r="UP298" s="86"/>
      <c r="UQ298" s="86"/>
      <c r="UR298" s="86"/>
      <c r="US298" s="86"/>
      <c r="UT298" s="86"/>
      <c r="UU298" s="86"/>
      <c r="UV298" s="86"/>
      <c r="UW298" s="86"/>
      <c r="UX298" s="86"/>
      <c r="UY298" s="86"/>
      <c r="UZ298" s="86"/>
      <c r="VA298" s="86"/>
      <c r="VB298" s="86"/>
      <c r="VC298" s="86"/>
      <c r="VD298" s="86"/>
      <c r="VE298" s="86"/>
      <c r="VF298" s="86"/>
      <c r="VG298" s="86"/>
      <c r="VH298" s="86"/>
      <c r="VI298" s="86"/>
      <c r="VJ298" s="86"/>
      <c r="VK298" s="86"/>
      <c r="VL298" s="86"/>
      <c r="VM298" s="86"/>
      <c r="VN298" s="86"/>
      <c r="VO298" s="86"/>
      <c r="VP298" s="86"/>
      <c r="VQ298" s="86"/>
      <c r="VR298" s="86"/>
      <c r="VS298" s="86"/>
      <c r="VT298" s="86"/>
      <c r="VU298" s="86"/>
      <c r="VV298" s="86"/>
      <c r="VW298" s="86"/>
      <c r="VX298" s="86"/>
      <c r="VY298" s="86"/>
      <c r="VZ298" s="86"/>
      <c r="WA298" s="86"/>
      <c r="WB298" s="86"/>
      <c r="WC298" s="86"/>
      <c r="WD298" s="86"/>
      <c r="WE298" s="86"/>
      <c r="WF298" s="86"/>
      <c r="WG298" s="8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c r="AHR298" s="6"/>
      <c r="AHS298" s="6"/>
      <c r="AHT298" s="6"/>
      <c r="AHU298" s="6"/>
      <c r="AHV298" s="6"/>
      <c r="AHW298" s="6"/>
      <c r="AHX298" s="6"/>
      <c r="AHY298" s="6"/>
    </row>
    <row r="299" spans="2:909" x14ac:dyDescent="0.25">
      <c r="B299" s="110"/>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59"/>
      <c r="IC299" s="59"/>
      <c r="ID299" s="59"/>
      <c r="IE299" s="59"/>
      <c r="IF299" s="59"/>
      <c r="IG299" s="59"/>
      <c r="IH299" s="59"/>
      <c r="II299" s="59"/>
      <c r="IJ299" s="59"/>
      <c r="IK299" s="59"/>
      <c r="IL299" s="59"/>
      <c r="IM299" s="59"/>
      <c r="IN299" s="59"/>
      <c r="IO299" s="59"/>
      <c r="IP299" s="59"/>
      <c r="IQ299" s="59"/>
      <c r="IR299" s="59"/>
      <c r="IS299" s="59"/>
      <c r="IT299" s="59"/>
      <c r="IU299" s="59"/>
      <c r="IV299" s="59"/>
      <c r="IW299" s="59"/>
      <c r="IX299" s="59"/>
      <c r="IY299" s="59"/>
      <c r="IZ299" s="59"/>
      <c r="JA299" s="59"/>
      <c r="JB299" s="59"/>
      <c r="JC299" s="59"/>
      <c r="JD299" s="59"/>
      <c r="JE299" s="59"/>
      <c r="JF299" s="59"/>
      <c r="JG299" s="59"/>
      <c r="JH299" s="59"/>
      <c r="JI299" s="59"/>
      <c r="JJ299" s="59"/>
      <c r="JK299" s="59"/>
      <c r="JL299" s="59"/>
      <c r="JM299" s="59"/>
      <c r="JN299" s="59"/>
      <c r="JO299" s="59"/>
      <c r="JP299" s="59"/>
      <c r="JQ299" s="59"/>
      <c r="JR299" s="59"/>
      <c r="JS299" s="59"/>
      <c r="JT299" s="59"/>
      <c r="JU299" s="59"/>
      <c r="JV299" s="59"/>
      <c r="JW299" s="59"/>
      <c r="JX299" s="59"/>
      <c r="JY299" s="59"/>
      <c r="JZ299" s="59"/>
      <c r="KA299" s="59"/>
      <c r="KB299" s="59"/>
      <c r="KC299" s="59"/>
      <c r="KD299" s="59"/>
      <c r="KE299" s="59"/>
      <c r="KF299" s="59"/>
      <c r="KG299" s="59"/>
      <c r="KH299" s="59"/>
      <c r="KI299" s="59"/>
      <c r="KJ299" s="59"/>
      <c r="KK299" s="59"/>
      <c r="KL299" s="59"/>
      <c r="KM299" s="59"/>
      <c r="KN299" s="59"/>
      <c r="KO299" s="59"/>
      <c r="KP299" s="59"/>
      <c r="KQ299" s="59"/>
      <c r="KR299" s="59"/>
      <c r="KS299" s="59"/>
      <c r="KT299" s="59"/>
      <c r="KU299" s="59"/>
      <c r="KV299" s="59"/>
      <c r="KW299" s="59"/>
      <c r="KX299" s="59"/>
      <c r="KY299" s="59"/>
      <c r="KZ299" s="59"/>
      <c r="LA299" s="59"/>
      <c r="LB299" s="59"/>
      <c r="LC299" s="59"/>
      <c r="LD299" s="59"/>
      <c r="LE299" s="59"/>
      <c r="LF299" s="59"/>
      <c r="LG299" s="59"/>
      <c r="LH299" s="59"/>
      <c r="LI299" s="59"/>
      <c r="LJ299" s="59"/>
      <c r="LK299" s="59"/>
      <c r="LL299" s="59"/>
      <c r="LM299" s="59"/>
      <c r="LN299" s="59"/>
      <c r="LO299" s="59"/>
      <c r="LP299" s="59"/>
      <c r="LQ299" s="59"/>
      <c r="LR299" s="59"/>
      <c r="LS299" s="59"/>
      <c r="LT299" s="59"/>
      <c r="LU299" s="59"/>
      <c r="LV299" s="59"/>
      <c r="LW299" s="59"/>
      <c r="LX299" s="59"/>
      <c r="LY299" s="59"/>
      <c r="LZ299" s="59"/>
      <c r="MA299" s="59"/>
      <c r="MB299" s="59"/>
      <c r="MC299" s="59"/>
      <c r="MD299" s="59"/>
      <c r="ME299" s="59"/>
      <c r="MF299" s="59"/>
      <c r="MG299" s="59"/>
      <c r="MH299" s="59"/>
      <c r="MI299" s="59"/>
      <c r="MJ299" s="59"/>
      <c r="MK299" s="59"/>
      <c r="ML299" s="59"/>
      <c r="MM299" s="59"/>
      <c r="MN299" s="59"/>
      <c r="MO299" s="59"/>
      <c r="MP299" s="59"/>
      <c r="MQ299" s="59"/>
      <c r="MR299" s="59"/>
      <c r="MS299" s="59"/>
      <c r="MT299" s="59"/>
      <c r="MU299" s="59"/>
      <c r="MV299" s="59"/>
      <c r="MW299" s="59"/>
      <c r="MX299" s="59"/>
      <c r="MY299" s="59"/>
      <c r="MZ299" s="59"/>
      <c r="NA299" s="59"/>
      <c r="NB299" s="59"/>
      <c r="NC299" s="59"/>
      <c r="ND299" s="59"/>
      <c r="NE299" s="59"/>
      <c r="NF299" s="59"/>
      <c r="NG299" s="59"/>
      <c r="NH299" s="59"/>
      <c r="NI299" s="59"/>
      <c r="NJ299" s="59"/>
      <c r="NK299" s="59"/>
      <c r="NL299" s="59"/>
      <c r="NM299" s="59"/>
      <c r="NN299" s="59"/>
      <c r="NO299" s="59"/>
      <c r="NP299" s="59"/>
      <c r="NQ299" s="59"/>
      <c r="NR299" s="59"/>
      <c r="NS299" s="59"/>
      <c r="NT299" s="59"/>
      <c r="NU299" s="59"/>
      <c r="NV299" s="59"/>
      <c r="NW299" s="59"/>
      <c r="NX299" s="59"/>
      <c r="NY299" s="59"/>
      <c r="NZ299" s="59"/>
      <c r="OA299" s="59"/>
      <c r="OB299" s="59"/>
      <c r="OC299" s="59"/>
      <c r="OD299" s="59"/>
      <c r="OE299" s="59"/>
      <c r="OF299" s="59"/>
      <c r="OG299" s="59"/>
      <c r="OH299" s="59"/>
      <c r="OI299" s="59"/>
      <c r="OJ299" s="59"/>
      <c r="OK299" s="59"/>
      <c r="OL299" s="59"/>
      <c r="OM299" s="59"/>
      <c r="ON299" s="59"/>
      <c r="OO299" s="59"/>
      <c r="OP299" s="59"/>
      <c r="OQ299" s="59"/>
      <c r="OR299" s="59"/>
      <c r="OS299" s="59"/>
      <c r="OT299" s="59"/>
      <c r="OU299" s="59"/>
      <c r="OV299" s="59"/>
      <c r="OW299" s="59"/>
      <c r="OX299" s="59"/>
      <c r="OY299" s="59"/>
      <c r="OZ299" s="59"/>
      <c r="PA299" s="59"/>
      <c r="PB299" s="59"/>
      <c r="PC299" s="59"/>
      <c r="PD299" s="59"/>
      <c r="PE299" s="59"/>
      <c r="PF299" s="59"/>
      <c r="PG299" s="59"/>
      <c r="PH299" s="59"/>
      <c r="PI299" s="59"/>
      <c r="PJ299" s="59"/>
      <c r="PK299" s="59"/>
      <c r="PL299" s="59"/>
      <c r="PM299" s="59"/>
      <c r="PN299" s="59"/>
      <c r="PO299" s="59"/>
      <c r="PP299" s="59"/>
      <c r="PQ299" s="59"/>
      <c r="PR299" s="59"/>
      <c r="PS299" s="59"/>
      <c r="PT299" s="59"/>
      <c r="PU299" s="59"/>
      <c r="PV299" s="59"/>
      <c r="PW299" s="59"/>
      <c r="PX299" s="59"/>
      <c r="PY299" s="59"/>
      <c r="PZ299" s="59"/>
      <c r="QA299" s="59"/>
      <c r="QB299" s="59"/>
      <c r="QC299" s="59"/>
      <c r="QD299" s="59"/>
      <c r="QE299" s="59"/>
      <c r="QF299" s="59"/>
      <c r="QG299" s="59"/>
      <c r="QH299" s="59"/>
      <c r="QI299" s="59"/>
      <c r="QJ299" s="59"/>
      <c r="QK299" s="59"/>
      <c r="QL299" s="59"/>
      <c r="QM299" s="59"/>
      <c r="QN299" s="59"/>
      <c r="QO299" s="59"/>
      <c r="QP299" s="59"/>
      <c r="QQ299" s="59"/>
      <c r="QR299" s="59"/>
      <c r="QS299" s="59"/>
      <c r="QT299" s="59"/>
      <c r="QU299" s="59"/>
      <c r="QV299" s="59"/>
      <c r="QW299" s="59"/>
      <c r="QX299" s="59"/>
      <c r="QY299" s="59"/>
      <c r="QZ299" s="59"/>
      <c r="RA299" s="59"/>
      <c r="RB299" s="107"/>
      <c r="RC299" s="107"/>
      <c r="RD299" s="59"/>
      <c r="RE299" s="59"/>
      <c r="RF299" s="59"/>
      <c r="RG299" s="59"/>
      <c r="RH299" s="59"/>
      <c r="RI299" s="59"/>
      <c r="RJ299" s="59"/>
      <c r="RK299" s="59"/>
      <c r="RL299" s="59"/>
      <c r="RM299" s="59"/>
      <c r="RN299" s="59"/>
      <c r="RO299" s="59"/>
      <c r="RP299" s="59"/>
      <c r="RQ299" s="59"/>
      <c r="RR299" s="59"/>
      <c r="RS299" s="59"/>
      <c r="RT299" s="59"/>
      <c r="RU299" s="59"/>
      <c r="RV299" s="59"/>
      <c r="RW299" s="59"/>
      <c r="RX299" s="59"/>
      <c r="RY299" s="59"/>
      <c r="RZ299" s="59"/>
      <c r="SA299" s="59"/>
      <c r="SB299" s="59"/>
      <c r="SC299" s="59"/>
      <c r="SD299" s="59"/>
      <c r="SE299" s="59"/>
      <c r="SF299" s="59"/>
      <c r="SG299" s="59"/>
      <c r="SH299" s="59"/>
      <c r="SI299" s="59"/>
      <c r="SJ299" s="59"/>
      <c r="SK299" s="59"/>
      <c r="SL299" s="59"/>
      <c r="SM299" s="59"/>
      <c r="SN299" s="59"/>
      <c r="SO299" s="59"/>
      <c r="SP299" s="59"/>
      <c r="SQ299" s="59"/>
      <c r="SR299" s="59"/>
      <c r="SS299" s="59"/>
      <c r="ST299" s="59"/>
      <c r="SU299" s="59"/>
      <c r="SV299" s="59"/>
      <c r="SW299" s="59"/>
      <c r="SX299" s="59"/>
      <c r="SY299" s="59"/>
      <c r="SZ299" s="59"/>
      <c r="TA299" s="59"/>
      <c r="TB299" s="59"/>
      <c r="TC299" s="59"/>
      <c r="TD299" s="59"/>
      <c r="TE299" s="59"/>
      <c r="TF299" s="59"/>
      <c r="TG299" s="59"/>
      <c r="TH299" s="59"/>
      <c r="TI299" s="59"/>
      <c r="TJ299" s="59"/>
      <c r="TK299" s="59"/>
      <c r="TL299" s="59"/>
      <c r="TM299" s="59"/>
      <c r="TN299" s="59"/>
      <c r="TO299" s="59"/>
      <c r="TP299" s="59"/>
      <c r="TQ299" s="59"/>
      <c r="TR299" s="59"/>
      <c r="TS299" s="59"/>
      <c r="TT299" s="59"/>
      <c r="TU299" s="59"/>
      <c r="TV299" s="59"/>
      <c r="TW299" s="59"/>
      <c r="TX299" s="59"/>
      <c r="TY299" s="59"/>
      <c r="TZ299" s="59"/>
      <c r="UA299" s="59"/>
      <c r="UB299" s="59"/>
      <c r="UC299" s="59"/>
      <c r="UD299" s="59"/>
      <c r="UE299" s="59"/>
      <c r="UF299" s="59"/>
      <c r="UG299" s="59"/>
      <c r="UH299" s="59"/>
      <c r="UI299" s="59"/>
      <c r="UJ299" s="59"/>
      <c r="UK299" s="59"/>
      <c r="UL299" s="59"/>
      <c r="UM299" s="86"/>
      <c r="UN299" s="86"/>
      <c r="UO299" s="86"/>
      <c r="UP299" s="86"/>
      <c r="UQ299" s="86"/>
      <c r="UR299" s="86"/>
      <c r="US299" s="86"/>
      <c r="UT299" s="86"/>
      <c r="UU299" s="86"/>
      <c r="UV299" s="86"/>
      <c r="UW299" s="86"/>
      <c r="UX299" s="86"/>
      <c r="UY299" s="86"/>
      <c r="UZ299" s="86"/>
      <c r="VA299" s="86"/>
      <c r="VB299" s="86"/>
      <c r="VC299" s="86"/>
      <c r="VD299" s="86"/>
      <c r="VE299" s="86"/>
      <c r="VF299" s="86"/>
      <c r="VG299" s="86"/>
      <c r="VH299" s="86"/>
      <c r="VI299" s="86"/>
      <c r="VJ299" s="86"/>
      <c r="VK299" s="86"/>
      <c r="VL299" s="86"/>
      <c r="VM299" s="86"/>
      <c r="VN299" s="86"/>
      <c r="VO299" s="86"/>
      <c r="VP299" s="86"/>
      <c r="VQ299" s="86"/>
      <c r="VR299" s="86"/>
      <c r="VS299" s="86"/>
      <c r="VT299" s="86"/>
      <c r="VU299" s="86"/>
      <c r="VV299" s="86"/>
      <c r="VW299" s="86"/>
      <c r="VX299" s="86"/>
      <c r="VY299" s="86"/>
      <c r="VZ299" s="86"/>
      <c r="WA299" s="86"/>
      <c r="WB299" s="86"/>
      <c r="WC299" s="86"/>
      <c r="WD299" s="86"/>
      <c r="WE299" s="86"/>
      <c r="WF299" s="86"/>
      <c r="WG299" s="8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c r="AHR299" s="6"/>
      <c r="AHS299" s="6"/>
      <c r="AHT299" s="6"/>
      <c r="AHU299" s="6"/>
      <c r="AHV299" s="6"/>
      <c r="AHW299" s="6"/>
      <c r="AHX299" s="6"/>
      <c r="AHY299" s="6"/>
    </row>
    <row r="300" spans="2:909" x14ac:dyDescent="0.25">
      <c r="B300" s="110"/>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59"/>
      <c r="IN300" s="59"/>
      <c r="IO300" s="59"/>
      <c r="IP300" s="59"/>
      <c r="IQ300" s="59"/>
      <c r="IR300" s="59"/>
      <c r="IS300" s="59"/>
      <c r="IT300" s="59"/>
      <c r="IU300" s="59"/>
      <c r="IV300" s="59"/>
      <c r="IW300" s="59"/>
      <c r="IX300" s="59"/>
      <c r="IY300" s="59"/>
      <c r="IZ300" s="59"/>
      <c r="JA300" s="59"/>
      <c r="JB300" s="59"/>
      <c r="JC300" s="59"/>
      <c r="JD300" s="59"/>
      <c r="JE300" s="59"/>
      <c r="JF300" s="59"/>
      <c r="JG300" s="59"/>
      <c r="JH300" s="59"/>
      <c r="JI300" s="59"/>
      <c r="JJ300" s="59"/>
      <c r="JK300" s="59"/>
      <c r="JL300" s="59"/>
      <c r="JM300" s="59"/>
      <c r="JN300" s="59"/>
      <c r="JO300" s="59"/>
      <c r="JP300" s="59"/>
      <c r="JQ300" s="59"/>
      <c r="JR300" s="59"/>
      <c r="JS300" s="59"/>
      <c r="JT300" s="59"/>
      <c r="JU300" s="59"/>
      <c r="JV300" s="59"/>
      <c r="JW300" s="59"/>
      <c r="JX300" s="59"/>
      <c r="JY300" s="59"/>
      <c r="JZ300" s="59"/>
      <c r="KA300" s="59"/>
      <c r="KB300" s="59"/>
      <c r="KC300" s="59"/>
      <c r="KD300" s="59"/>
      <c r="KE300" s="59"/>
      <c r="KF300" s="59"/>
      <c r="KG300" s="59"/>
      <c r="KH300" s="59"/>
      <c r="KI300" s="59"/>
      <c r="KJ300" s="59"/>
      <c r="KK300" s="59"/>
      <c r="KL300" s="59"/>
      <c r="KM300" s="59"/>
      <c r="KN300" s="59"/>
      <c r="KO300" s="59"/>
      <c r="KP300" s="59"/>
      <c r="KQ300" s="59"/>
      <c r="KR300" s="59"/>
      <c r="KS300" s="59"/>
      <c r="KT300" s="59"/>
      <c r="KU300" s="59"/>
      <c r="KV300" s="59"/>
      <c r="KW300" s="59"/>
      <c r="KX300" s="59"/>
      <c r="KY300" s="59"/>
      <c r="KZ300" s="59"/>
      <c r="LA300" s="59"/>
      <c r="LB300" s="59"/>
      <c r="LC300" s="59"/>
      <c r="LD300" s="59"/>
      <c r="LE300" s="59"/>
      <c r="LF300" s="59"/>
      <c r="LG300" s="59"/>
      <c r="LH300" s="59"/>
      <c r="LI300" s="59"/>
      <c r="LJ300" s="59"/>
      <c r="LK300" s="59"/>
      <c r="LL300" s="59"/>
      <c r="LM300" s="59"/>
      <c r="LN300" s="59"/>
      <c r="LO300" s="59"/>
      <c r="LP300" s="59"/>
      <c r="LQ300" s="59"/>
      <c r="LR300" s="59"/>
      <c r="LS300" s="59"/>
      <c r="LT300" s="59"/>
      <c r="LU300" s="59"/>
      <c r="LV300" s="59"/>
      <c r="LW300" s="59"/>
      <c r="LX300" s="59"/>
      <c r="LY300" s="59"/>
      <c r="LZ300" s="59"/>
      <c r="MA300" s="59"/>
      <c r="MB300" s="59"/>
      <c r="MC300" s="59"/>
      <c r="MD300" s="59"/>
      <c r="ME300" s="59"/>
      <c r="MF300" s="59"/>
      <c r="MG300" s="59"/>
      <c r="MH300" s="59"/>
      <c r="MI300" s="59"/>
      <c r="MJ300" s="59"/>
      <c r="MK300" s="59"/>
      <c r="ML300" s="59"/>
      <c r="MM300" s="59"/>
      <c r="MN300" s="59"/>
      <c r="MO300" s="59"/>
      <c r="MP300" s="59"/>
      <c r="MQ300" s="59"/>
      <c r="MR300" s="59"/>
      <c r="MS300" s="59"/>
      <c r="MT300" s="59"/>
      <c r="MU300" s="59"/>
      <c r="MV300" s="59"/>
      <c r="MW300" s="59"/>
      <c r="MX300" s="59"/>
      <c r="MY300" s="59"/>
      <c r="MZ300" s="59"/>
      <c r="NA300" s="59"/>
      <c r="NB300" s="59"/>
      <c r="NC300" s="59"/>
      <c r="ND300" s="59"/>
      <c r="NE300" s="59"/>
      <c r="NF300" s="59"/>
      <c r="NG300" s="59"/>
      <c r="NH300" s="59"/>
      <c r="NI300" s="59"/>
      <c r="NJ300" s="59"/>
      <c r="NK300" s="59"/>
      <c r="NL300" s="59"/>
      <c r="NM300" s="59"/>
      <c r="NN300" s="59"/>
      <c r="NO300" s="59"/>
      <c r="NP300" s="59"/>
      <c r="NQ300" s="59"/>
      <c r="NR300" s="59"/>
      <c r="NS300" s="59"/>
      <c r="NT300" s="59"/>
      <c r="NU300" s="59"/>
      <c r="NV300" s="59"/>
      <c r="NW300" s="59"/>
      <c r="NX300" s="59"/>
      <c r="NY300" s="59"/>
      <c r="NZ300" s="59"/>
      <c r="OA300" s="59"/>
      <c r="OB300" s="59"/>
      <c r="OC300" s="59"/>
      <c r="OD300" s="59"/>
      <c r="OE300" s="59"/>
      <c r="OF300" s="59"/>
      <c r="OG300" s="59"/>
      <c r="OH300" s="59"/>
      <c r="OI300" s="59"/>
      <c r="OJ300" s="59"/>
      <c r="OK300" s="59"/>
      <c r="OL300" s="59"/>
      <c r="OM300" s="59"/>
      <c r="ON300" s="59"/>
      <c r="OO300" s="59"/>
      <c r="OP300" s="59"/>
      <c r="OQ300" s="59"/>
      <c r="OR300" s="59"/>
      <c r="OS300" s="59"/>
      <c r="OT300" s="59"/>
      <c r="OU300" s="59"/>
      <c r="OV300" s="59"/>
      <c r="OW300" s="59"/>
      <c r="OX300" s="59"/>
      <c r="OY300" s="59"/>
      <c r="OZ300" s="59"/>
      <c r="PA300" s="59"/>
      <c r="PB300" s="59"/>
      <c r="PC300" s="59"/>
      <c r="PD300" s="59"/>
      <c r="PE300" s="59"/>
      <c r="PF300" s="59"/>
      <c r="PG300" s="59"/>
      <c r="PH300" s="59"/>
      <c r="PI300" s="59"/>
      <c r="PJ300" s="59"/>
      <c r="PK300" s="59"/>
      <c r="PL300" s="59"/>
      <c r="PM300" s="59"/>
      <c r="PN300" s="59"/>
      <c r="PO300" s="59"/>
      <c r="PP300" s="59"/>
      <c r="PQ300" s="59"/>
      <c r="PR300" s="59"/>
      <c r="PS300" s="59"/>
      <c r="PT300" s="59"/>
      <c r="PU300" s="59"/>
      <c r="PV300" s="59"/>
      <c r="PW300" s="59"/>
      <c r="PX300" s="59"/>
      <c r="PY300" s="59"/>
      <c r="PZ300" s="59"/>
      <c r="QA300" s="59"/>
      <c r="QB300" s="59"/>
      <c r="QC300" s="59"/>
      <c r="QD300" s="59"/>
      <c r="QE300" s="59"/>
      <c r="QF300" s="59"/>
      <c r="QG300" s="59"/>
      <c r="QH300" s="59"/>
      <c r="QI300" s="59"/>
      <c r="QJ300" s="59"/>
      <c r="QK300" s="59"/>
      <c r="QL300" s="59"/>
      <c r="QM300" s="59"/>
      <c r="QN300" s="59"/>
      <c r="QO300" s="59"/>
      <c r="QP300" s="59"/>
      <c r="QQ300" s="59"/>
      <c r="QR300" s="59"/>
      <c r="QS300" s="59"/>
      <c r="QT300" s="59"/>
      <c r="QU300" s="59"/>
      <c r="QV300" s="59"/>
      <c r="QW300" s="59"/>
      <c r="QX300" s="59"/>
      <c r="QY300" s="59"/>
      <c r="QZ300" s="59"/>
      <c r="RA300" s="59"/>
      <c r="RB300" s="107"/>
      <c r="RC300" s="107"/>
      <c r="RD300" s="59"/>
      <c r="RE300" s="59"/>
      <c r="RF300" s="59"/>
      <c r="RG300" s="59"/>
      <c r="RH300" s="59"/>
      <c r="RI300" s="59"/>
      <c r="RJ300" s="59"/>
      <c r="RK300" s="59"/>
      <c r="RL300" s="59"/>
      <c r="RM300" s="59"/>
      <c r="RN300" s="59"/>
      <c r="RO300" s="59"/>
      <c r="RP300" s="59"/>
      <c r="RQ300" s="59"/>
      <c r="RR300" s="59"/>
      <c r="RS300" s="59"/>
      <c r="RT300" s="59"/>
      <c r="RU300" s="59"/>
      <c r="RV300" s="59"/>
      <c r="RW300" s="59"/>
      <c r="RX300" s="59"/>
      <c r="RY300" s="59"/>
      <c r="RZ300" s="59"/>
      <c r="SA300" s="59"/>
      <c r="SB300" s="59"/>
      <c r="SC300" s="59"/>
      <c r="SD300" s="59"/>
      <c r="SE300" s="59"/>
      <c r="SF300" s="59"/>
      <c r="SG300" s="59"/>
      <c r="SH300" s="59"/>
      <c r="SI300" s="59"/>
      <c r="SJ300" s="59"/>
      <c r="SK300" s="59"/>
      <c r="SL300" s="59"/>
      <c r="SM300" s="59"/>
      <c r="SN300" s="59"/>
      <c r="SO300" s="59"/>
      <c r="SP300" s="59"/>
      <c r="SQ300" s="59"/>
      <c r="SR300" s="59"/>
      <c r="SS300" s="59"/>
      <c r="ST300" s="59"/>
      <c r="SU300" s="59"/>
      <c r="SV300" s="59"/>
      <c r="SW300" s="59"/>
      <c r="SX300" s="59"/>
      <c r="SY300" s="59"/>
      <c r="SZ300" s="59"/>
      <c r="TA300" s="59"/>
      <c r="TB300" s="59"/>
      <c r="TC300" s="59"/>
      <c r="TD300" s="59"/>
      <c r="TE300" s="59"/>
      <c r="TF300" s="59"/>
      <c r="TG300" s="59"/>
      <c r="TH300" s="59"/>
      <c r="TI300" s="59"/>
      <c r="TJ300" s="59"/>
      <c r="TK300" s="59"/>
      <c r="TL300" s="59"/>
      <c r="TM300" s="59"/>
      <c r="TN300" s="59"/>
      <c r="TO300" s="59"/>
      <c r="TP300" s="59"/>
      <c r="TQ300" s="59"/>
      <c r="TR300" s="59"/>
      <c r="TS300" s="59"/>
      <c r="TT300" s="59"/>
      <c r="TU300" s="59"/>
      <c r="TV300" s="59"/>
      <c r="TW300" s="59"/>
      <c r="TX300" s="59"/>
      <c r="TY300" s="59"/>
      <c r="TZ300" s="59"/>
      <c r="UA300" s="59"/>
      <c r="UB300" s="59"/>
      <c r="UC300" s="59"/>
      <c r="UD300" s="59"/>
      <c r="UE300" s="59"/>
      <c r="UF300" s="59"/>
      <c r="UG300" s="59"/>
      <c r="UH300" s="59"/>
      <c r="UI300" s="59"/>
      <c r="UJ300" s="59"/>
      <c r="UK300" s="59"/>
      <c r="UL300" s="59"/>
      <c r="UM300" s="86"/>
      <c r="UN300" s="86"/>
      <c r="UO300" s="86"/>
      <c r="UP300" s="86"/>
      <c r="UQ300" s="86"/>
      <c r="UR300" s="86"/>
      <c r="US300" s="86"/>
      <c r="UT300" s="86"/>
      <c r="UU300" s="86"/>
      <c r="UV300" s="86"/>
      <c r="UW300" s="86"/>
      <c r="UX300" s="86"/>
      <c r="UY300" s="86"/>
      <c r="UZ300" s="86"/>
      <c r="VA300" s="86"/>
      <c r="VB300" s="86"/>
      <c r="VC300" s="86"/>
      <c r="VD300" s="86"/>
      <c r="VE300" s="86"/>
      <c r="VF300" s="86"/>
      <c r="VG300" s="86"/>
      <c r="VH300" s="86"/>
      <c r="VI300" s="86"/>
      <c r="VJ300" s="86"/>
      <c r="VK300" s="86"/>
      <c r="VL300" s="86"/>
      <c r="VM300" s="86"/>
      <c r="VN300" s="86"/>
      <c r="VO300" s="86"/>
      <c r="VP300" s="86"/>
      <c r="VQ300" s="86"/>
      <c r="VR300" s="86"/>
      <c r="VS300" s="86"/>
      <c r="VT300" s="86"/>
      <c r="VU300" s="86"/>
      <c r="VV300" s="86"/>
      <c r="VW300" s="86"/>
      <c r="VX300" s="86"/>
      <c r="VY300" s="86"/>
      <c r="VZ300" s="86"/>
      <c r="WA300" s="86"/>
      <c r="WB300" s="86"/>
      <c r="WC300" s="86"/>
      <c r="WD300" s="86"/>
      <c r="WE300" s="86"/>
      <c r="WF300" s="86"/>
      <c r="WG300" s="8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c r="AHR300" s="6"/>
      <c r="AHS300" s="6"/>
      <c r="AHT300" s="6"/>
      <c r="AHU300" s="6"/>
      <c r="AHV300" s="6"/>
      <c r="AHW300" s="6"/>
      <c r="AHX300" s="6"/>
      <c r="AHY300" s="6"/>
    </row>
    <row r="301" spans="2:909" x14ac:dyDescent="0.25">
      <c r="B301" s="110"/>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59"/>
      <c r="IN301" s="59"/>
      <c r="IO301" s="59"/>
      <c r="IP301" s="59"/>
      <c r="IQ301" s="59"/>
      <c r="IR301" s="59"/>
      <c r="IS301" s="59"/>
      <c r="IT301" s="59"/>
      <c r="IU301" s="59"/>
      <c r="IV301" s="59"/>
      <c r="IW301" s="59"/>
      <c r="IX301" s="59"/>
      <c r="IY301" s="59"/>
      <c r="IZ301" s="59"/>
      <c r="JA301" s="59"/>
      <c r="JB301" s="59"/>
      <c r="JC301" s="59"/>
      <c r="JD301" s="59"/>
      <c r="JE301" s="59"/>
      <c r="JF301" s="59"/>
      <c r="JG301" s="59"/>
      <c r="JH301" s="59"/>
      <c r="JI301" s="59"/>
      <c r="JJ301" s="59"/>
      <c r="JK301" s="59"/>
      <c r="JL301" s="59"/>
      <c r="JM301" s="59"/>
      <c r="JN301" s="59"/>
      <c r="JO301" s="59"/>
      <c r="JP301" s="59"/>
      <c r="JQ301" s="59"/>
      <c r="JR301" s="59"/>
      <c r="JS301" s="59"/>
      <c r="JT301" s="59"/>
      <c r="JU301" s="59"/>
      <c r="JV301" s="59"/>
      <c r="JW301" s="59"/>
      <c r="JX301" s="59"/>
      <c r="JY301" s="59"/>
      <c r="JZ301" s="59"/>
      <c r="KA301" s="59"/>
      <c r="KB301" s="59"/>
      <c r="KC301" s="59"/>
      <c r="KD301" s="59"/>
      <c r="KE301" s="59"/>
      <c r="KF301" s="59"/>
      <c r="KG301" s="59"/>
      <c r="KH301" s="59"/>
      <c r="KI301" s="59"/>
      <c r="KJ301" s="59"/>
      <c r="KK301" s="59"/>
      <c r="KL301" s="59"/>
      <c r="KM301" s="59"/>
      <c r="KN301" s="59"/>
      <c r="KO301" s="59"/>
      <c r="KP301" s="59"/>
      <c r="KQ301" s="59"/>
      <c r="KR301" s="59"/>
      <c r="KS301" s="59"/>
      <c r="KT301" s="59"/>
      <c r="KU301" s="59"/>
      <c r="KV301" s="59"/>
      <c r="KW301" s="59"/>
      <c r="KX301" s="59"/>
      <c r="KY301" s="59"/>
      <c r="KZ301" s="59"/>
      <c r="LA301" s="59"/>
      <c r="LB301" s="59"/>
      <c r="LC301" s="59"/>
      <c r="LD301" s="59"/>
      <c r="LE301" s="59"/>
      <c r="LF301" s="59"/>
      <c r="LG301" s="59"/>
      <c r="LH301" s="59"/>
      <c r="LI301" s="59"/>
      <c r="LJ301" s="59"/>
      <c r="LK301" s="59"/>
      <c r="LL301" s="59"/>
      <c r="LM301" s="59"/>
      <c r="LN301" s="59"/>
      <c r="LO301" s="59"/>
      <c r="LP301" s="59"/>
      <c r="LQ301" s="59"/>
      <c r="LR301" s="59"/>
      <c r="LS301" s="59"/>
      <c r="LT301" s="59"/>
      <c r="LU301" s="59"/>
      <c r="LV301" s="59"/>
      <c r="LW301" s="59"/>
      <c r="LX301" s="59"/>
      <c r="LY301" s="59"/>
      <c r="LZ301" s="59"/>
      <c r="MA301" s="59"/>
      <c r="MB301" s="59"/>
      <c r="MC301" s="59"/>
      <c r="MD301" s="59"/>
      <c r="ME301" s="59"/>
      <c r="MF301" s="59"/>
      <c r="MG301" s="59"/>
      <c r="MH301" s="59"/>
      <c r="MI301" s="59"/>
      <c r="MJ301" s="59"/>
      <c r="MK301" s="59"/>
      <c r="ML301" s="59"/>
      <c r="MM301" s="59"/>
      <c r="MN301" s="59"/>
      <c r="MO301" s="59"/>
      <c r="MP301" s="59"/>
      <c r="MQ301" s="59"/>
      <c r="MR301" s="59"/>
      <c r="MS301" s="59"/>
      <c r="MT301" s="59"/>
      <c r="MU301" s="59"/>
      <c r="MV301" s="59"/>
      <c r="MW301" s="59"/>
      <c r="MX301" s="59"/>
      <c r="MY301" s="59"/>
      <c r="MZ301" s="59"/>
      <c r="NA301" s="59"/>
      <c r="NB301" s="59"/>
      <c r="NC301" s="59"/>
      <c r="ND301" s="59"/>
      <c r="NE301" s="59"/>
      <c r="NF301" s="59"/>
      <c r="NG301" s="59"/>
      <c r="NH301" s="59"/>
      <c r="NI301" s="59"/>
      <c r="NJ301" s="59"/>
      <c r="NK301" s="59"/>
      <c r="NL301" s="59"/>
      <c r="NM301" s="59"/>
      <c r="NN301" s="59"/>
      <c r="NO301" s="59"/>
      <c r="NP301" s="59"/>
      <c r="NQ301" s="59"/>
      <c r="NR301" s="59"/>
      <c r="NS301" s="59"/>
      <c r="NT301" s="59"/>
      <c r="NU301" s="59"/>
      <c r="NV301" s="59"/>
      <c r="NW301" s="59"/>
      <c r="NX301" s="59"/>
      <c r="NY301" s="59"/>
      <c r="NZ301" s="59"/>
      <c r="OA301" s="59"/>
      <c r="OB301" s="59"/>
      <c r="OC301" s="59"/>
      <c r="OD301" s="59"/>
      <c r="OE301" s="59"/>
      <c r="OF301" s="59"/>
      <c r="OG301" s="59"/>
      <c r="OH301" s="59"/>
      <c r="OI301" s="59"/>
      <c r="OJ301" s="59"/>
      <c r="OK301" s="59"/>
      <c r="OL301" s="59"/>
      <c r="OM301" s="59"/>
      <c r="ON301" s="59"/>
      <c r="OO301" s="59"/>
      <c r="OP301" s="59"/>
      <c r="OQ301" s="59"/>
      <c r="OR301" s="59"/>
      <c r="OS301" s="59"/>
      <c r="OT301" s="59"/>
      <c r="OU301" s="59"/>
      <c r="OV301" s="59"/>
      <c r="OW301" s="59"/>
      <c r="OX301" s="59"/>
      <c r="OY301" s="59"/>
      <c r="OZ301" s="59"/>
      <c r="PA301" s="59"/>
      <c r="PB301" s="59"/>
      <c r="PC301" s="59"/>
      <c r="PD301" s="59"/>
      <c r="PE301" s="59"/>
      <c r="PF301" s="59"/>
      <c r="PG301" s="59"/>
      <c r="PH301" s="59"/>
      <c r="PI301" s="59"/>
      <c r="PJ301" s="59"/>
      <c r="PK301" s="59"/>
      <c r="PL301" s="59"/>
      <c r="PM301" s="59"/>
      <c r="PN301" s="59"/>
      <c r="PO301" s="59"/>
      <c r="PP301" s="59"/>
      <c r="PQ301" s="59"/>
      <c r="PR301" s="59"/>
      <c r="PS301" s="59"/>
      <c r="PT301" s="59"/>
      <c r="PU301" s="59"/>
      <c r="PV301" s="59"/>
      <c r="PW301" s="59"/>
      <c r="PX301" s="59"/>
      <c r="PY301" s="59"/>
      <c r="PZ301" s="59"/>
      <c r="QA301" s="59"/>
      <c r="QB301" s="59"/>
      <c r="QC301" s="59"/>
      <c r="QD301" s="59"/>
      <c r="QE301" s="59"/>
      <c r="QF301" s="59"/>
      <c r="QG301" s="59"/>
      <c r="QH301" s="59"/>
      <c r="QI301" s="59"/>
      <c r="QJ301" s="59"/>
      <c r="QK301" s="59"/>
      <c r="QL301" s="59"/>
      <c r="QM301" s="59"/>
      <c r="QN301" s="59"/>
      <c r="QO301" s="59"/>
      <c r="QP301" s="59"/>
      <c r="QQ301" s="59"/>
      <c r="QR301" s="59"/>
      <c r="QS301" s="59"/>
      <c r="QT301" s="59"/>
      <c r="QU301" s="59"/>
      <c r="QV301" s="59"/>
      <c r="QW301" s="59"/>
      <c r="QX301" s="59"/>
      <c r="QY301" s="59"/>
      <c r="QZ301" s="59"/>
      <c r="RA301" s="59"/>
      <c r="RB301" s="107"/>
      <c r="RC301" s="107"/>
      <c r="RD301" s="59"/>
      <c r="RE301" s="59"/>
      <c r="RF301" s="59"/>
      <c r="RG301" s="59"/>
      <c r="RH301" s="59"/>
      <c r="RI301" s="59"/>
      <c r="RJ301" s="59"/>
      <c r="RK301" s="59"/>
      <c r="RL301" s="59"/>
      <c r="RM301" s="59"/>
      <c r="RN301" s="59"/>
      <c r="RO301" s="59"/>
      <c r="RP301" s="59"/>
      <c r="RQ301" s="59"/>
      <c r="RR301" s="59"/>
      <c r="RS301" s="59"/>
      <c r="RT301" s="59"/>
      <c r="RU301" s="59"/>
      <c r="RV301" s="59"/>
      <c r="RW301" s="59"/>
      <c r="RX301" s="59"/>
      <c r="RY301" s="59"/>
      <c r="RZ301" s="59"/>
      <c r="SA301" s="59"/>
      <c r="SB301" s="59"/>
      <c r="SC301" s="59"/>
      <c r="SD301" s="59"/>
      <c r="SE301" s="59"/>
      <c r="SF301" s="59"/>
      <c r="SG301" s="59"/>
      <c r="SH301" s="59"/>
      <c r="SI301" s="59"/>
      <c r="SJ301" s="59"/>
      <c r="SK301" s="59"/>
      <c r="SL301" s="59"/>
      <c r="SM301" s="59"/>
      <c r="SN301" s="59"/>
      <c r="SO301" s="59"/>
      <c r="SP301" s="59"/>
      <c r="SQ301" s="59"/>
      <c r="SR301" s="59"/>
      <c r="SS301" s="59"/>
      <c r="ST301" s="59"/>
      <c r="SU301" s="59"/>
      <c r="SV301" s="59"/>
      <c r="SW301" s="59"/>
      <c r="SX301" s="59"/>
      <c r="SY301" s="59"/>
      <c r="SZ301" s="59"/>
      <c r="TA301" s="59"/>
      <c r="TB301" s="59"/>
      <c r="TC301" s="59"/>
      <c r="TD301" s="59"/>
      <c r="TE301" s="59"/>
      <c r="TF301" s="59"/>
      <c r="TG301" s="59"/>
      <c r="TH301" s="59"/>
      <c r="TI301" s="59"/>
      <c r="TJ301" s="59"/>
      <c r="TK301" s="59"/>
      <c r="TL301" s="59"/>
      <c r="TM301" s="59"/>
      <c r="TN301" s="59"/>
      <c r="TO301" s="59"/>
      <c r="TP301" s="59"/>
      <c r="TQ301" s="59"/>
      <c r="TR301" s="59"/>
      <c r="TS301" s="59"/>
      <c r="TT301" s="59"/>
      <c r="TU301" s="59"/>
      <c r="TV301" s="59"/>
      <c r="TW301" s="59"/>
      <c r="TX301" s="59"/>
      <c r="TY301" s="59"/>
      <c r="TZ301" s="59"/>
      <c r="UA301" s="59"/>
      <c r="UB301" s="59"/>
      <c r="UC301" s="59"/>
      <c r="UD301" s="59"/>
      <c r="UE301" s="59"/>
      <c r="UF301" s="59"/>
      <c r="UG301" s="59"/>
      <c r="UH301" s="59"/>
      <c r="UI301" s="59"/>
      <c r="UJ301" s="59"/>
      <c r="UK301" s="59"/>
      <c r="UL301" s="59"/>
      <c r="UM301" s="86"/>
      <c r="UN301" s="86"/>
      <c r="UO301" s="86"/>
      <c r="UP301" s="86"/>
      <c r="UQ301" s="86"/>
      <c r="UR301" s="86"/>
      <c r="US301" s="86"/>
      <c r="UT301" s="86"/>
      <c r="UU301" s="86"/>
      <c r="UV301" s="86"/>
      <c r="UW301" s="86"/>
      <c r="UX301" s="86"/>
      <c r="UY301" s="86"/>
      <c r="UZ301" s="86"/>
      <c r="VA301" s="86"/>
      <c r="VB301" s="86"/>
      <c r="VC301" s="86"/>
      <c r="VD301" s="86"/>
      <c r="VE301" s="86"/>
      <c r="VF301" s="86"/>
      <c r="VG301" s="86"/>
      <c r="VH301" s="86"/>
      <c r="VI301" s="86"/>
      <c r="VJ301" s="86"/>
      <c r="VK301" s="86"/>
      <c r="VL301" s="86"/>
      <c r="VM301" s="86"/>
      <c r="VN301" s="86"/>
      <c r="VO301" s="86"/>
      <c r="VP301" s="86"/>
      <c r="VQ301" s="86"/>
      <c r="VR301" s="86"/>
      <c r="VS301" s="86"/>
      <c r="VT301" s="86"/>
      <c r="VU301" s="86"/>
      <c r="VV301" s="86"/>
      <c r="VW301" s="86"/>
      <c r="VX301" s="86"/>
      <c r="VY301" s="86"/>
      <c r="VZ301" s="86"/>
      <c r="WA301" s="86"/>
      <c r="WB301" s="86"/>
      <c r="WC301" s="86"/>
      <c r="WD301" s="86"/>
      <c r="WE301" s="86"/>
      <c r="WF301" s="86"/>
      <c r="WG301" s="8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c r="AHR301" s="6"/>
      <c r="AHS301" s="6"/>
      <c r="AHT301" s="6"/>
      <c r="AHU301" s="6"/>
      <c r="AHV301" s="6"/>
      <c r="AHW301" s="6"/>
      <c r="AHX301" s="6"/>
      <c r="AHY301" s="6"/>
    </row>
    <row r="302" spans="2:909" x14ac:dyDescent="0.25">
      <c r="B302" s="110"/>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c r="HY302" s="59"/>
      <c r="HZ302" s="59"/>
      <c r="IA302" s="59"/>
      <c r="IB302" s="59"/>
      <c r="IC302" s="59"/>
      <c r="ID302" s="59"/>
      <c r="IE302" s="59"/>
      <c r="IF302" s="59"/>
      <c r="IG302" s="59"/>
      <c r="IH302" s="59"/>
      <c r="II302" s="59"/>
      <c r="IJ302" s="59"/>
      <c r="IK302" s="59"/>
      <c r="IL302" s="59"/>
      <c r="IM302" s="59"/>
      <c r="IN302" s="59"/>
      <c r="IO302" s="59"/>
      <c r="IP302" s="59"/>
      <c r="IQ302" s="59"/>
      <c r="IR302" s="59"/>
      <c r="IS302" s="59"/>
      <c r="IT302" s="59"/>
      <c r="IU302" s="59"/>
      <c r="IV302" s="59"/>
      <c r="IW302" s="59"/>
      <c r="IX302" s="59"/>
      <c r="IY302" s="59"/>
      <c r="IZ302" s="59"/>
      <c r="JA302" s="59"/>
      <c r="JB302" s="59"/>
      <c r="JC302" s="59"/>
      <c r="JD302" s="59"/>
      <c r="JE302" s="59"/>
      <c r="JF302" s="59"/>
      <c r="JG302" s="59"/>
      <c r="JH302" s="59"/>
      <c r="JI302" s="59"/>
      <c r="JJ302" s="59"/>
      <c r="JK302" s="59"/>
      <c r="JL302" s="59"/>
      <c r="JM302" s="59"/>
      <c r="JN302" s="59"/>
      <c r="JO302" s="59"/>
      <c r="JP302" s="59"/>
      <c r="JQ302" s="59"/>
      <c r="JR302" s="59"/>
      <c r="JS302" s="59"/>
      <c r="JT302" s="59"/>
      <c r="JU302" s="59"/>
      <c r="JV302" s="59"/>
      <c r="JW302" s="59"/>
      <c r="JX302" s="59"/>
      <c r="JY302" s="59"/>
      <c r="JZ302" s="59"/>
      <c r="KA302" s="59"/>
      <c r="KB302" s="59"/>
      <c r="KC302" s="59"/>
      <c r="KD302" s="59"/>
      <c r="KE302" s="59"/>
      <c r="KF302" s="59"/>
      <c r="KG302" s="59"/>
      <c r="KH302" s="59"/>
      <c r="KI302" s="59"/>
      <c r="KJ302" s="59"/>
      <c r="KK302" s="59"/>
      <c r="KL302" s="59"/>
      <c r="KM302" s="59"/>
      <c r="KN302" s="59"/>
      <c r="KO302" s="59"/>
      <c r="KP302" s="59"/>
      <c r="KQ302" s="59"/>
      <c r="KR302" s="59"/>
      <c r="KS302" s="59"/>
      <c r="KT302" s="59"/>
      <c r="KU302" s="59"/>
      <c r="KV302" s="59"/>
      <c r="KW302" s="59"/>
      <c r="KX302" s="59"/>
      <c r="KY302" s="59"/>
      <c r="KZ302" s="59"/>
      <c r="LA302" s="59"/>
      <c r="LB302" s="59"/>
      <c r="LC302" s="59"/>
      <c r="LD302" s="59"/>
      <c r="LE302" s="59"/>
      <c r="LF302" s="59"/>
      <c r="LG302" s="59"/>
      <c r="LH302" s="59"/>
      <c r="LI302" s="59"/>
      <c r="LJ302" s="59"/>
      <c r="LK302" s="59"/>
      <c r="LL302" s="59"/>
      <c r="LM302" s="59"/>
      <c r="LN302" s="59"/>
      <c r="LO302" s="59"/>
      <c r="LP302" s="59"/>
      <c r="LQ302" s="59"/>
      <c r="LR302" s="59"/>
      <c r="LS302" s="59"/>
      <c r="LT302" s="59"/>
      <c r="LU302" s="59"/>
      <c r="LV302" s="59"/>
      <c r="LW302" s="59"/>
      <c r="LX302" s="59"/>
      <c r="LY302" s="59"/>
      <c r="LZ302" s="59"/>
      <c r="MA302" s="59"/>
      <c r="MB302" s="59"/>
      <c r="MC302" s="59"/>
      <c r="MD302" s="59"/>
      <c r="ME302" s="59"/>
      <c r="MF302" s="59"/>
      <c r="MG302" s="59"/>
      <c r="MH302" s="59"/>
      <c r="MI302" s="59"/>
      <c r="MJ302" s="59"/>
      <c r="MK302" s="59"/>
      <c r="ML302" s="59"/>
      <c r="MM302" s="59"/>
      <c r="MN302" s="59"/>
      <c r="MO302" s="59"/>
      <c r="MP302" s="59"/>
      <c r="MQ302" s="59"/>
      <c r="MR302" s="59"/>
      <c r="MS302" s="59"/>
      <c r="MT302" s="59"/>
      <c r="MU302" s="59"/>
      <c r="MV302" s="59"/>
      <c r="MW302" s="59"/>
      <c r="MX302" s="59"/>
      <c r="MY302" s="59"/>
      <c r="MZ302" s="59"/>
      <c r="NA302" s="59"/>
      <c r="NB302" s="59"/>
      <c r="NC302" s="59"/>
      <c r="ND302" s="59"/>
      <c r="NE302" s="59"/>
      <c r="NF302" s="59"/>
      <c r="NG302" s="59"/>
      <c r="NH302" s="59"/>
      <c r="NI302" s="59"/>
      <c r="NJ302" s="59"/>
      <c r="NK302" s="59"/>
      <c r="NL302" s="59"/>
      <c r="NM302" s="59"/>
      <c r="NN302" s="59"/>
      <c r="NO302" s="59"/>
      <c r="NP302" s="59"/>
      <c r="NQ302" s="59"/>
      <c r="NR302" s="59"/>
      <c r="NS302" s="59"/>
      <c r="NT302" s="59"/>
      <c r="NU302" s="59"/>
      <c r="NV302" s="59"/>
      <c r="NW302" s="59"/>
      <c r="NX302" s="59"/>
      <c r="NY302" s="59"/>
      <c r="NZ302" s="59"/>
      <c r="OA302" s="59"/>
      <c r="OB302" s="59"/>
      <c r="OC302" s="59"/>
      <c r="OD302" s="59"/>
      <c r="OE302" s="59"/>
      <c r="OF302" s="59"/>
      <c r="OG302" s="59"/>
      <c r="OH302" s="59"/>
      <c r="OI302" s="59"/>
      <c r="OJ302" s="59"/>
      <c r="OK302" s="59"/>
      <c r="OL302" s="59"/>
      <c r="OM302" s="59"/>
      <c r="ON302" s="59"/>
      <c r="OO302" s="59"/>
      <c r="OP302" s="59"/>
      <c r="OQ302" s="59"/>
      <c r="OR302" s="59"/>
      <c r="OS302" s="59"/>
      <c r="OT302" s="59"/>
      <c r="OU302" s="59"/>
      <c r="OV302" s="59"/>
      <c r="OW302" s="59"/>
      <c r="OX302" s="59"/>
      <c r="OY302" s="59"/>
      <c r="OZ302" s="59"/>
      <c r="PA302" s="59"/>
      <c r="PB302" s="59"/>
      <c r="PC302" s="59"/>
      <c r="PD302" s="59"/>
      <c r="PE302" s="59"/>
      <c r="PF302" s="59"/>
      <c r="PG302" s="59"/>
      <c r="PH302" s="59"/>
      <c r="PI302" s="59"/>
      <c r="PJ302" s="59"/>
      <c r="PK302" s="59"/>
      <c r="PL302" s="59"/>
      <c r="PM302" s="59"/>
      <c r="PN302" s="59"/>
      <c r="PO302" s="59"/>
      <c r="PP302" s="59"/>
      <c r="PQ302" s="59"/>
      <c r="PR302" s="59"/>
      <c r="PS302" s="59"/>
      <c r="PT302" s="59"/>
      <c r="PU302" s="59"/>
      <c r="PV302" s="59"/>
      <c r="PW302" s="59"/>
      <c r="PX302" s="59"/>
      <c r="PY302" s="59"/>
      <c r="PZ302" s="59"/>
      <c r="QA302" s="59"/>
      <c r="QB302" s="59"/>
      <c r="QC302" s="59"/>
      <c r="QD302" s="59"/>
      <c r="QE302" s="59"/>
      <c r="QF302" s="59"/>
      <c r="QG302" s="59"/>
      <c r="QH302" s="59"/>
      <c r="QI302" s="59"/>
      <c r="QJ302" s="59"/>
      <c r="QK302" s="59"/>
      <c r="QL302" s="59"/>
      <c r="QM302" s="59"/>
      <c r="QN302" s="59"/>
      <c r="QO302" s="59"/>
      <c r="QP302" s="59"/>
      <c r="QQ302" s="59"/>
      <c r="QR302" s="59"/>
      <c r="QS302" s="59"/>
      <c r="QT302" s="59"/>
      <c r="QU302" s="59"/>
      <c r="QV302" s="59"/>
      <c r="QW302" s="59"/>
      <c r="QX302" s="59"/>
      <c r="QY302" s="59"/>
      <c r="QZ302" s="59"/>
      <c r="RA302" s="59"/>
      <c r="RB302" s="107"/>
      <c r="RC302" s="107"/>
      <c r="RD302" s="59"/>
      <c r="RE302" s="59"/>
      <c r="RF302" s="59"/>
      <c r="RG302" s="59"/>
      <c r="RH302" s="59"/>
      <c r="RI302" s="59"/>
      <c r="RJ302" s="59"/>
      <c r="RK302" s="59"/>
      <c r="RL302" s="59"/>
      <c r="RM302" s="59"/>
      <c r="RN302" s="59"/>
      <c r="RO302" s="59"/>
      <c r="RP302" s="59"/>
      <c r="RQ302" s="59"/>
      <c r="RR302" s="59"/>
      <c r="RS302" s="59"/>
      <c r="RT302" s="59"/>
      <c r="RU302" s="59"/>
      <c r="RV302" s="59"/>
      <c r="RW302" s="59"/>
      <c r="RX302" s="59"/>
      <c r="RY302" s="59"/>
      <c r="RZ302" s="59"/>
      <c r="SA302" s="59"/>
      <c r="SB302" s="59"/>
      <c r="SC302" s="59"/>
      <c r="SD302" s="59"/>
      <c r="SE302" s="59"/>
      <c r="SF302" s="59"/>
      <c r="SG302" s="59"/>
      <c r="SH302" s="59"/>
      <c r="SI302" s="59"/>
      <c r="SJ302" s="59"/>
      <c r="SK302" s="59"/>
      <c r="SL302" s="59"/>
      <c r="SM302" s="59"/>
      <c r="SN302" s="59"/>
      <c r="SO302" s="59"/>
      <c r="SP302" s="59"/>
      <c r="SQ302" s="59"/>
      <c r="SR302" s="59"/>
      <c r="SS302" s="59"/>
      <c r="ST302" s="59"/>
      <c r="SU302" s="59"/>
      <c r="SV302" s="59"/>
      <c r="SW302" s="59"/>
      <c r="SX302" s="59"/>
      <c r="SY302" s="59"/>
      <c r="SZ302" s="59"/>
      <c r="TA302" s="59"/>
      <c r="TB302" s="59"/>
      <c r="TC302" s="59"/>
      <c r="TD302" s="59"/>
      <c r="TE302" s="59"/>
      <c r="TF302" s="59"/>
      <c r="TG302" s="59"/>
      <c r="TH302" s="59"/>
      <c r="TI302" s="59"/>
      <c r="TJ302" s="59"/>
      <c r="TK302" s="59"/>
      <c r="TL302" s="59"/>
      <c r="TM302" s="59"/>
      <c r="TN302" s="59"/>
      <c r="TO302" s="59"/>
      <c r="TP302" s="59"/>
      <c r="TQ302" s="59"/>
      <c r="TR302" s="59"/>
      <c r="TS302" s="59"/>
      <c r="TT302" s="59"/>
      <c r="TU302" s="59"/>
      <c r="TV302" s="59"/>
      <c r="TW302" s="59"/>
      <c r="TX302" s="59"/>
      <c r="TY302" s="59"/>
      <c r="TZ302" s="59"/>
      <c r="UA302" s="59"/>
      <c r="UB302" s="59"/>
      <c r="UC302" s="59"/>
      <c r="UD302" s="59"/>
      <c r="UE302" s="59"/>
      <c r="UF302" s="59"/>
      <c r="UG302" s="59"/>
      <c r="UH302" s="59"/>
      <c r="UI302" s="59"/>
      <c r="UJ302" s="59"/>
      <c r="UK302" s="59"/>
      <c r="UL302" s="59"/>
      <c r="UM302" s="86"/>
      <c r="UN302" s="86"/>
      <c r="UO302" s="86"/>
      <c r="UP302" s="86"/>
      <c r="UQ302" s="86"/>
      <c r="UR302" s="86"/>
      <c r="US302" s="86"/>
      <c r="UT302" s="86"/>
      <c r="UU302" s="86"/>
      <c r="UV302" s="86"/>
      <c r="UW302" s="86"/>
      <c r="UX302" s="86"/>
      <c r="UY302" s="86"/>
      <c r="UZ302" s="86"/>
      <c r="VA302" s="86"/>
      <c r="VB302" s="86"/>
      <c r="VC302" s="86"/>
      <c r="VD302" s="86"/>
      <c r="VE302" s="86"/>
      <c r="VF302" s="86"/>
      <c r="VG302" s="86"/>
      <c r="VH302" s="86"/>
      <c r="VI302" s="86"/>
      <c r="VJ302" s="86"/>
      <c r="VK302" s="86"/>
      <c r="VL302" s="86"/>
      <c r="VM302" s="86"/>
      <c r="VN302" s="86"/>
      <c r="VO302" s="86"/>
      <c r="VP302" s="86"/>
      <c r="VQ302" s="86"/>
      <c r="VR302" s="86"/>
      <c r="VS302" s="86"/>
      <c r="VT302" s="86"/>
      <c r="VU302" s="86"/>
      <c r="VV302" s="86"/>
      <c r="VW302" s="86"/>
      <c r="VX302" s="86"/>
      <c r="VY302" s="86"/>
      <c r="VZ302" s="86"/>
      <c r="WA302" s="86"/>
      <c r="WB302" s="86"/>
      <c r="WC302" s="86"/>
      <c r="WD302" s="86"/>
      <c r="WE302" s="86"/>
      <c r="WF302" s="86"/>
      <c r="WG302" s="8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c r="AHR302" s="6"/>
      <c r="AHS302" s="6"/>
      <c r="AHT302" s="6"/>
      <c r="AHU302" s="6"/>
      <c r="AHV302" s="6"/>
      <c r="AHW302" s="6"/>
      <c r="AHX302" s="6"/>
      <c r="AHY302" s="6"/>
    </row>
    <row r="303" spans="2:909" x14ac:dyDescent="0.25">
      <c r="B303" s="110"/>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c r="CD303" s="59"/>
      <c r="CE303" s="59"/>
      <c r="CF303" s="59"/>
      <c r="CG303" s="59"/>
      <c r="CH303" s="59"/>
      <c r="CI303" s="59"/>
      <c r="CJ303" s="59"/>
      <c r="CK303" s="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c r="HY303" s="59"/>
      <c r="HZ303" s="59"/>
      <c r="IA303" s="59"/>
      <c r="IB303" s="59"/>
      <c r="IC303" s="59"/>
      <c r="ID303" s="59"/>
      <c r="IE303" s="59"/>
      <c r="IF303" s="59"/>
      <c r="IG303" s="59"/>
      <c r="IH303" s="59"/>
      <c r="II303" s="59"/>
      <c r="IJ303" s="59"/>
      <c r="IK303" s="59"/>
      <c r="IL303" s="59"/>
      <c r="IM303" s="59"/>
      <c r="IN303" s="59"/>
      <c r="IO303" s="59"/>
      <c r="IP303" s="59"/>
      <c r="IQ303" s="59"/>
      <c r="IR303" s="59"/>
      <c r="IS303" s="59"/>
      <c r="IT303" s="59"/>
      <c r="IU303" s="59"/>
      <c r="IV303" s="59"/>
      <c r="IW303" s="59"/>
      <c r="IX303" s="59"/>
      <c r="IY303" s="59"/>
      <c r="IZ303" s="59"/>
      <c r="JA303" s="59"/>
      <c r="JB303" s="59"/>
      <c r="JC303" s="59"/>
      <c r="JD303" s="59"/>
      <c r="JE303" s="59"/>
      <c r="JF303" s="59"/>
      <c r="JG303" s="59"/>
      <c r="JH303" s="59"/>
      <c r="JI303" s="59"/>
      <c r="JJ303" s="59"/>
      <c r="JK303" s="59"/>
      <c r="JL303" s="59"/>
      <c r="JM303" s="59"/>
      <c r="JN303" s="59"/>
      <c r="JO303" s="59"/>
      <c r="JP303" s="59"/>
      <c r="JQ303" s="59"/>
      <c r="JR303" s="59"/>
      <c r="JS303" s="59"/>
      <c r="JT303" s="59"/>
      <c r="JU303" s="59"/>
      <c r="JV303" s="59"/>
      <c r="JW303" s="59"/>
      <c r="JX303" s="59"/>
      <c r="JY303" s="59"/>
      <c r="JZ303" s="59"/>
      <c r="KA303" s="59"/>
      <c r="KB303" s="59"/>
      <c r="KC303" s="59"/>
      <c r="KD303" s="59"/>
      <c r="KE303" s="59"/>
      <c r="KF303" s="59"/>
      <c r="KG303" s="59"/>
      <c r="KH303" s="59"/>
      <c r="KI303" s="59"/>
      <c r="KJ303" s="59"/>
      <c r="KK303" s="59"/>
      <c r="KL303" s="59"/>
      <c r="KM303" s="59"/>
      <c r="KN303" s="59"/>
      <c r="KO303" s="59"/>
      <c r="KP303" s="59"/>
      <c r="KQ303" s="59"/>
      <c r="KR303" s="59"/>
      <c r="KS303" s="59"/>
      <c r="KT303" s="59"/>
      <c r="KU303" s="59"/>
      <c r="KV303" s="59"/>
      <c r="KW303" s="59"/>
      <c r="KX303" s="59"/>
      <c r="KY303" s="59"/>
      <c r="KZ303" s="59"/>
      <c r="LA303" s="59"/>
      <c r="LB303" s="59"/>
      <c r="LC303" s="59"/>
      <c r="LD303" s="59"/>
      <c r="LE303" s="59"/>
      <c r="LF303" s="59"/>
      <c r="LG303" s="59"/>
      <c r="LH303" s="59"/>
      <c r="LI303" s="59"/>
      <c r="LJ303" s="59"/>
      <c r="LK303" s="59"/>
      <c r="LL303" s="59"/>
      <c r="LM303" s="59"/>
      <c r="LN303" s="59"/>
      <c r="LO303" s="59"/>
      <c r="LP303" s="59"/>
      <c r="LQ303" s="59"/>
      <c r="LR303" s="59"/>
      <c r="LS303" s="59"/>
      <c r="LT303" s="59"/>
      <c r="LU303" s="59"/>
      <c r="LV303" s="59"/>
      <c r="LW303" s="59"/>
      <c r="LX303" s="59"/>
      <c r="LY303" s="59"/>
      <c r="LZ303" s="59"/>
      <c r="MA303" s="59"/>
      <c r="MB303" s="59"/>
      <c r="MC303" s="59"/>
      <c r="MD303" s="59"/>
      <c r="ME303" s="59"/>
      <c r="MF303" s="59"/>
      <c r="MG303" s="59"/>
      <c r="MH303" s="59"/>
      <c r="MI303" s="59"/>
      <c r="MJ303" s="59"/>
      <c r="MK303" s="59"/>
      <c r="ML303" s="59"/>
      <c r="MM303" s="59"/>
      <c r="MN303" s="59"/>
      <c r="MO303" s="59"/>
      <c r="MP303" s="59"/>
      <c r="MQ303" s="59"/>
      <c r="MR303" s="59"/>
      <c r="MS303" s="59"/>
      <c r="MT303" s="59"/>
      <c r="MU303" s="59"/>
      <c r="MV303" s="59"/>
      <c r="MW303" s="59"/>
      <c r="MX303" s="59"/>
      <c r="MY303" s="59"/>
      <c r="MZ303" s="59"/>
      <c r="NA303" s="59"/>
      <c r="NB303" s="59"/>
      <c r="NC303" s="59"/>
      <c r="ND303" s="59"/>
      <c r="NE303" s="59"/>
      <c r="NF303" s="59"/>
      <c r="NG303" s="59"/>
      <c r="NH303" s="59"/>
      <c r="NI303" s="59"/>
      <c r="NJ303" s="59"/>
      <c r="NK303" s="59"/>
      <c r="NL303" s="59"/>
      <c r="NM303" s="59"/>
      <c r="NN303" s="59"/>
      <c r="NO303" s="59"/>
      <c r="NP303" s="59"/>
      <c r="NQ303" s="59"/>
      <c r="NR303" s="59"/>
      <c r="NS303" s="59"/>
      <c r="NT303" s="59"/>
      <c r="NU303" s="59"/>
      <c r="NV303" s="59"/>
      <c r="NW303" s="59"/>
      <c r="NX303" s="59"/>
      <c r="NY303" s="59"/>
      <c r="NZ303" s="59"/>
      <c r="OA303" s="59"/>
      <c r="OB303" s="59"/>
      <c r="OC303" s="59"/>
      <c r="OD303" s="59"/>
      <c r="OE303" s="59"/>
      <c r="OF303" s="59"/>
      <c r="OG303" s="59"/>
      <c r="OH303" s="59"/>
      <c r="OI303" s="59"/>
      <c r="OJ303" s="59"/>
      <c r="OK303" s="59"/>
      <c r="OL303" s="59"/>
      <c r="OM303" s="59"/>
      <c r="ON303" s="59"/>
      <c r="OO303" s="59"/>
      <c r="OP303" s="59"/>
      <c r="OQ303" s="59"/>
      <c r="OR303" s="59"/>
      <c r="OS303" s="59"/>
      <c r="OT303" s="59"/>
      <c r="OU303" s="59"/>
      <c r="OV303" s="59"/>
      <c r="OW303" s="59"/>
      <c r="OX303" s="59"/>
      <c r="OY303" s="59"/>
      <c r="OZ303" s="59"/>
      <c r="PA303" s="59"/>
      <c r="PB303" s="59"/>
      <c r="PC303" s="59"/>
      <c r="PD303" s="59"/>
      <c r="PE303" s="59"/>
      <c r="PF303" s="59"/>
      <c r="PG303" s="59"/>
      <c r="PH303" s="59"/>
      <c r="PI303" s="59"/>
      <c r="PJ303" s="59"/>
      <c r="PK303" s="59"/>
      <c r="PL303" s="59"/>
      <c r="PM303" s="59"/>
      <c r="PN303" s="59"/>
      <c r="PO303" s="59"/>
      <c r="PP303" s="59"/>
      <c r="PQ303" s="59"/>
      <c r="PR303" s="59"/>
      <c r="PS303" s="59"/>
      <c r="PT303" s="59"/>
      <c r="PU303" s="59"/>
      <c r="PV303" s="59"/>
      <c r="PW303" s="59"/>
      <c r="PX303" s="59"/>
      <c r="PY303" s="59"/>
      <c r="PZ303" s="59"/>
      <c r="QA303" s="59"/>
      <c r="QB303" s="59"/>
      <c r="QC303" s="59"/>
      <c r="QD303" s="59"/>
      <c r="QE303" s="59"/>
      <c r="QF303" s="59"/>
      <c r="QG303" s="59"/>
      <c r="QH303" s="59"/>
      <c r="QI303" s="59"/>
      <c r="QJ303" s="59"/>
      <c r="QK303" s="59"/>
      <c r="QL303" s="59"/>
      <c r="QM303" s="59"/>
      <c r="QN303" s="59"/>
      <c r="QO303" s="59"/>
      <c r="QP303" s="59"/>
      <c r="QQ303" s="59"/>
      <c r="QR303" s="59"/>
      <c r="QS303" s="59"/>
      <c r="QT303" s="59"/>
      <c r="QU303" s="59"/>
      <c r="QV303" s="59"/>
      <c r="QW303" s="59"/>
      <c r="QX303" s="59"/>
      <c r="QY303" s="59"/>
      <c r="QZ303" s="59"/>
      <c r="RA303" s="59"/>
      <c r="RB303" s="107"/>
      <c r="RC303" s="107"/>
      <c r="RD303" s="59"/>
      <c r="RE303" s="59"/>
      <c r="RF303" s="59"/>
      <c r="RG303" s="59"/>
      <c r="RH303" s="59"/>
      <c r="RI303" s="59"/>
      <c r="RJ303" s="59"/>
      <c r="RK303" s="59"/>
      <c r="RL303" s="59"/>
      <c r="RM303" s="59"/>
      <c r="RN303" s="59"/>
      <c r="RO303" s="59"/>
      <c r="RP303" s="59"/>
      <c r="RQ303" s="59"/>
      <c r="RR303" s="59"/>
      <c r="RS303" s="59"/>
      <c r="RT303" s="59"/>
      <c r="RU303" s="59"/>
      <c r="RV303" s="59"/>
      <c r="RW303" s="59"/>
      <c r="RX303" s="59"/>
      <c r="RY303" s="59"/>
      <c r="RZ303" s="59"/>
      <c r="SA303" s="59"/>
      <c r="SB303" s="59"/>
      <c r="SC303" s="59"/>
      <c r="SD303" s="59"/>
      <c r="SE303" s="59"/>
      <c r="SF303" s="59"/>
      <c r="SG303" s="59"/>
      <c r="SH303" s="59"/>
      <c r="SI303" s="59"/>
      <c r="SJ303" s="59"/>
      <c r="SK303" s="59"/>
      <c r="SL303" s="59"/>
      <c r="SM303" s="59"/>
      <c r="SN303" s="59"/>
      <c r="SO303" s="59"/>
      <c r="SP303" s="59"/>
      <c r="SQ303" s="59"/>
      <c r="SR303" s="59"/>
      <c r="SS303" s="59"/>
      <c r="ST303" s="59"/>
      <c r="SU303" s="59"/>
      <c r="SV303" s="59"/>
      <c r="SW303" s="59"/>
      <c r="SX303" s="59"/>
      <c r="SY303" s="59"/>
      <c r="SZ303" s="59"/>
      <c r="TA303" s="59"/>
      <c r="TB303" s="59"/>
      <c r="TC303" s="59"/>
      <c r="TD303" s="59"/>
      <c r="TE303" s="59"/>
      <c r="TF303" s="59"/>
      <c r="TG303" s="59"/>
      <c r="TH303" s="59"/>
      <c r="TI303" s="59"/>
      <c r="TJ303" s="59"/>
      <c r="TK303" s="59"/>
      <c r="TL303" s="59"/>
      <c r="TM303" s="59"/>
      <c r="TN303" s="59"/>
      <c r="TO303" s="59"/>
      <c r="TP303" s="59"/>
      <c r="TQ303" s="59"/>
      <c r="TR303" s="59"/>
      <c r="TS303" s="59"/>
      <c r="TT303" s="59"/>
      <c r="TU303" s="59"/>
      <c r="TV303" s="59"/>
      <c r="TW303" s="59"/>
      <c r="TX303" s="59"/>
      <c r="TY303" s="59"/>
      <c r="TZ303" s="59"/>
      <c r="UA303" s="59"/>
      <c r="UB303" s="59"/>
      <c r="UC303" s="59"/>
      <c r="UD303" s="59"/>
      <c r="UE303" s="59"/>
      <c r="UF303" s="59"/>
      <c r="UG303" s="59"/>
      <c r="UH303" s="59"/>
      <c r="UI303" s="59"/>
      <c r="UJ303" s="59"/>
      <c r="UK303" s="59"/>
      <c r="UL303" s="59"/>
      <c r="UM303" s="86"/>
      <c r="UN303" s="86"/>
      <c r="UO303" s="86"/>
      <c r="UP303" s="86"/>
      <c r="UQ303" s="86"/>
      <c r="UR303" s="86"/>
      <c r="US303" s="86"/>
      <c r="UT303" s="86"/>
      <c r="UU303" s="86"/>
      <c r="UV303" s="86"/>
      <c r="UW303" s="86"/>
      <c r="UX303" s="86"/>
      <c r="UY303" s="86"/>
      <c r="UZ303" s="86"/>
      <c r="VA303" s="86"/>
      <c r="VB303" s="86"/>
      <c r="VC303" s="86"/>
      <c r="VD303" s="86"/>
      <c r="VE303" s="86"/>
      <c r="VF303" s="86"/>
      <c r="VG303" s="86"/>
      <c r="VH303" s="86"/>
      <c r="VI303" s="86"/>
      <c r="VJ303" s="86"/>
      <c r="VK303" s="86"/>
      <c r="VL303" s="86"/>
      <c r="VM303" s="86"/>
      <c r="VN303" s="86"/>
      <c r="VO303" s="86"/>
      <c r="VP303" s="86"/>
      <c r="VQ303" s="86"/>
      <c r="VR303" s="86"/>
      <c r="VS303" s="86"/>
      <c r="VT303" s="86"/>
      <c r="VU303" s="86"/>
      <c r="VV303" s="86"/>
      <c r="VW303" s="86"/>
      <c r="VX303" s="86"/>
      <c r="VY303" s="86"/>
      <c r="VZ303" s="86"/>
      <c r="WA303" s="86"/>
      <c r="WB303" s="86"/>
      <c r="WC303" s="86"/>
      <c r="WD303" s="86"/>
      <c r="WE303" s="86"/>
      <c r="WF303" s="86"/>
      <c r="WG303" s="8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row>
    <row r="304" spans="2:909" x14ac:dyDescent="0.25">
      <c r="B304" s="110"/>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c r="CD304" s="59"/>
      <c r="CE304" s="59"/>
      <c r="CF304" s="59"/>
      <c r="CG304" s="59"/>
      <c r="CH304" s="59"/>
      <c r="CI304" s="59"/>
      <c r="CJ304" s="59"/>
      <c r="CK304" s="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c r="HY304" s="59"/>
      <c r="HZ304" s="59"/>
      <c r="IA304" s="59"/>
      <c r="IB304" s="59"/>
      <c r="IC304" s="59"/>
      <c r="ID304" s="59"/>
      <c r="IE304" s="59"/>
      <c r="IF304" s="59"/>
      <c r="IG304" s="59"/>
      <c r="IH304" s="59"/>
      <c r="II304" s="59"/>
      <c r="IJ304" s="59"/>
      <c r="IK304" s="59"/>
      <c r="IL304" s="59"/>
      <c r="IM304" s="59"/>
      <c r="IN304" s="59"/>
      <c r="IO304" s="59"/>
      <c r="IP304" s="59"/>
      <c r="IQ304" s="59"/>
      <c r="IR304" s="59"/>
      <c r="IS304" s="59"/>
      <c r="IT304" s="59"/>
      <c r="IU304" s="59"/>
      <c r="IV304" s="59"/>
      <c r="IW304" s="59"/>
      <c r="IX304" s="59"/>
      <c r="IY304" s="59"/>
      <c r="IZ304" s="59"/>
      <c r="JA304" s="59"/>
      <c r="JB304" s="59"/>
      <c r="JC304" s="59"/>
      <c r="JD304" s="59"/>
      <c r="JE304" s="59"/>
      <c r="JF304" s="59"/>
      <c r="JG304" s="59"/>
      <c r="JH304" s="59"/>
      <c r="JI304" s="59"/>
      <c r="JJ304" s="59"/>
      <c r="JK304" s="59"/>
      <c r="JL304" s="59"/>
      <c r="JM304" s="59"/>
      <c r="JN304" s="59"/>
      <c r="JO304" s="59"/>
      <c r="JP304" s="59"/>
      <c r="JQ304" s="59"/>
      <c r="JR304" s="59"/>
      <c r="JS304" s="59"/>
      <c r="JT304" s="59"/>
      <c r="JU304" s="59"/>
      <c r="JV304" s="59"/>
      <c r="JW304" s="59"/>
      <c r="JX304" s="59"/>
      <c r="JY304" s="59"/>
      <c r="JZ304" s="59"/>
      <c r="KA304" s="59"/>
      <c r="KB304" s="59"/>
      <c r="KC304" s="59"/>
      <c r="KD304" s="59"/>
      <c r="KE304" s="59"/>
      <c r="KF304" s="59"/>
      <c r="KG304" s="59"/>
      <c r="KH304" s="59"/>
      <c r="KI304" s="59"/>
      <c r="KJ304" s="59"/>
      <c r="KK304" s="59"/>
      <c r="KL304" s="59"/>
      <c r="KM304" s="59"/>
      <c r="KN304" s="59"/>
      <c r="KO304" s="59"/>
      <c r="KP304" s="59"/>
      <c r="KQ304" s="59"/>
      <c r="KR304" s="59"/>
      <c r="KS304" s="59"/>
      <c r="KT304" s="59"/>
      <c r="KU304" s="59"/>
      <c r="KV304" s="59"/>
      <c r="KW304" s="59"/>
      <c r="KX304" s="59"/>
      <c r="KY304" s="59"/>
      <c r="KZ304" s="59"/>
      <c r="LA304" s="59"/>
      <c r="LB304" s="59"/>
      <c r="LC304" s="59"/>
      <c r="LD304" s="59"/>
      <c r="LE304" s="59"/>
      <c r="LF304" s="59"/>
      <c r="LG304" s="59"/>
      <c r="LH304" s="59"/>
      <c r="LI304" s="59"/>
      <c r="LJ304" s="59"/>
      <c r="LK304" s="59"/>
      <c r="LL304" s="59"/>
      <c r="LM304" s="59"/>
      <c r="LN304" s="59"/>
      <c r="LO304" s="59"/>
      <c r="LP304" s="59"/>
      <c r="LQ304" s="59"/>
      <c r="LR304" s="59"/>
      <c r="LS304" s="59"/>
      <c r="LT304" s="59"/>
      <c r="LU304" s="59"/>
      <c r="LV304" s="59"/>
      <c r="LW304" s="59"/>
      <c r="LX304" s="59"/>
      <c r="LY304" s="59"/>
      <c r="LZ304" s="59"/>
      <c r="MA304" s="59"/>
      <c r="MB304" s="59"/>
      <c r="MC304" s="59"/>
      <c r="MD304" s="59"/>
      <c r="ME304" s="59"/>
      <c r="MF304" s="59"/>
      <c r="MG304" s="59"/>
      <c r="MH304" s="59"/>
      <c r="MI304" s="59"/>
      <c r="MJ304" s="59"/>
      <c r="MK304" s="59"/>
      <c r="ML304" s="59"/>
      <c r="MM304" s="59"/>
      <c r="MN304" s="59"/>
      <c r="MO304" s="59"/>
      <c r="MP304" s="59"/>
      <c r="MQ304" s="59"/>
      <c r="MR304" s="59"/>
      <c r="MS304" s="59"/>
      <c r="MT304" s="59"/>
      <c r="MU304" s="59"/>
      <c r="MV304" s="59"/>
      <c r="MW304" s="59"/>
      <c r="MX304" s="59"/>
      <c r="MY304" s="59"/>
      <c r="MZ304" s="59"/>
      <c r="NA304" s="59"/>
      <c r="NB304" s="59"/>
      <c r="NC304" s="59"/>
      <c r="ND304" s="59"/>
      <c r="NE304" s="59"/>
      <c r="NF304" s="59"/>
      <c r="NG304" s="59"/>
      <c r="NH304" s="59"/>
      <c r="NI304" s="59"/>
      <c r="NJ304" s="59"/>
      <c r="NK304" s="59"/>
      <c r="NL304" s="59"/>
      <c r="NM304" s="59"/>
      <c r="NN304" s="59"/>
      <c r="NO304" s="59"/>
      <c r="NP304" s="59"/>
      <c r="NQ304" s="59"/>
      <c r="NR304" s="59"/>
      <c r="NS304" s="59"/>
      <c r="NT304" s="59"/>
      <c r="NU304" s="59"/>
      <c r="NV304" s="59"/>
      <c r="NW304" s="59"/>
      <c r="NX304" s="59"/>
      <c r="NY304" s="59"/>
      <c r="NZ304" s="59"/>
      <c r="OA304" s="59"/>
      <c r="OB304" s="59"/>
      <c r="OC304" s="59"/>
      <c r="OD304" s="59"/>
      <c r="OE304" s="59"/>
      <c r="OF304" s="59"/>
      <c r="OG304" s="59"/>
      <c r="OH304" s="59"/>
      <c r="OI304" s="59"/>
      <c r="OJ304" s="59"/>
      <c r="OK304" s="59"/>
      <c r="OL304" s="59"/>
      <c r="OM304" s="59"/>
      <c r="ON304" s="59"/>
      <c r="OO304" s="59"/>
      <c r="OP304" s="59"/>
      <c r="OQ304" s="59"/>
      <c r="OR304" s="59"/>
      <c r="OS304" s="59"/>
      <c r="OT304" s="59"/>
      <c r="OU304" s="59"/>
      <c r="OV304" s="59"/>
      <c r="OW304" s="59"/>
      <c r="OX304" s="59"/>
      <c r="OY304" s="59"/>
      <c r="OZ304" s="59"/>
      <c r="PA304" s="59"/>
      <c r="PB304" s="59"/>
      <c r="PC304" s="59"/>
      <c r="PD304" s="59"/>
      <c r="PE304" s="59"/>
      <c r="PF304" s="59"/>
      <c r="PG304" s="59"/>
      <c r="PH304" s="59"/>
      <c r="PI304" s="59"/>
      <c r="PJ304" s="59"/>
      <c r="PK304" s="59"/>
      <c r="PL304" s="59"/>
      <c r="PM304" s="59"/>
      <c r="PN304" s="59"/>
      <c r="PO304" s="59"/>
      <c r="PP304" s="59"/>
      <c r="PQ304" s="59"/>
      <c r="PR304" s="59"/>
      <c r="PS304" s="59"/>
      <c r="PT304" s="59"/>
      <c r="PU304" s="59"/>
      <c r="PV304" s="59"/>
      <c r="PW304" s="59"/>
      <c r="PX304" s="59"/>
      <c r="PY304" s="59"/>
      <c r="PZ304" s="59"/>
      <c r="QA304" s="59"/>
      <c r="QB304" s="59"/>
      <c r="QC304" s="59"/>
      <c r="QD304" s="59"/>
      <c r="QE304" s="59"/>
      <c r="QF304" s="59"/>
      <c r="QG304" s="59"/>
      <c r="QH304" s="59"/>
      <c r="QI304" s="59"/>
      <c r="QJ304" s="59"/>
      <c r="QK304" s="59"/>
      <c r="QL304" s="59"/>
      <c r="QM304" s="59"/>
      <c r="QN304" s="59"/>
      <c r="QO304" s="59"/>
      <c r="QP304" s="59"/>
      <c r="QQ304" s="59"/>
      <c r="QR304" s="59"/>
      <c r="QS304" s="59"/>
      <c r="QT304" s="59"/>
      <c r="QU304" s="59"/>
      <c r="QV304" s="59"/>
      <c r="QW304" s="59"/>
      <c r="QX304" s="59"/>
      <c r="QY304" s="59"/>
      <c r="QZ304" s="59"/>
      <c r="RA304" s="59"/>
      <c r="RB304" s="107"/>
      <c r="RC304" s="107"/>
      <c r="RD304" s="59"/>
      <c r="RE304" s="59"/>
      <c r="RF304" s="59"/>
      <c r="RG304" s="59"/>
      <c r="RH304" s="59"/>
      <c r="RI304" s="59"/>
      <c r="RJ304" s="59"/>
      <c r="RK304" s="59"/>
      <c r="RL304" s="59"/>
      <c r="RM304" s="59"/>
      <c r="RN304" s="59"/>
      <c r="RO304" s="59"/>
      <c r="RP304" s="59"/>
      <c r="RQ304" s="59"/>
      <c r="RR304" s="59"/>
      <c r="RS304" s="59"/>
      <c r="RT304" s="59"/>
      <c r="RU304" s="59"/>
      <c r="RV304" s="59"/>
      <c r="RW304" s="59"/>
      <c r="RX304" s="59"/>
      <c r="RY304" s="59"/>
      <c r="RZ304" s="59"/>
      <c r="SA304" s="59"/>
      <c r="SB304" s="59"/>
      <c r="SC304" s="59"/>
      <c r="SD304" s="59"/>
      <c r="SE304" s="59"/>
      <c r="SF304" s="59"/>
      <c r="SG304" s="59"/>
      <c r="SH304" s="59"/>
      <c r="SI304" s="59"/>
      <c r="SJ304" s="59"/>
      <c r="SK304" s="59"/>
      <c r="SL304" s="59"/>
      <c r="SM304" s="59"/>
      <c r="SN304" s="59"/>
      <c r="SO304" s="59"/>
      <c r="SP304" s="59"/>
      <c r="SQ304" s="59"/>
      <c r="SR304" s="59"/>
      <c r="SS304" s="59"/>
      <c r="ST304" s="59"/>
      <c r="SU304" s="59"/>
      <c r="SV304" s="59"/>
      <c r="SW304" s="59"/>
      <c r="SX304" s="59"/>
      <c r="SY304" s="59"/>
      <c r="SZ304" s="59"/>
      <c r="TA304" s="59"/>
      <c r="TB304" s="59"/>
      <c r="TC304" s="59"/>
      <c r="TD304" s="59"/>
      <c r="TE304" s="59"/>
      <c r="TF304" s="59"/>
      <c r="TG304" s="59"/>
      <c r="TH304" s="59"/>
      <c r="TI304" s="59"/>
      <c r="TJ304" s="59"/>
      <c r="TK304" s="59"/>
      <c r="TL304" s="59"/>
      <c r="TM304" s="59"/>
      <c r="TN304" s="59"/>
      <c r="TO304" s="59"/>
      <c r="TP304" s="59"/>
      <c r="TQ304" s="59"/>
      <c r="TR304" s="59"/>
      <c r="TS304" s="59"/>
      <c r="TT304" s="59"/>
      <c r="TU304" s="59"/>
      <c r="TV304" s="59"/>
      <c r="TW304" s="59"/>
      <c r="TX304" s="59"/>
      <c r="TY304" s="59"/>
      <c r="TZ304" s="59"/>
      <c r="UA304" s="59"/>
      <c r="UB304" s="59"/>
      <c r="UC304" s="59"/>
      <c r="UD304" s="59"/>
      <c r="UE304" s="59"/>
      <c r="UF304" s="59"/>
      <c r="UG304" s="59"/>
      <c r="UH304" s="59"/>
      <c r="UI304" s="59"/>
      <c r="UJ304" s="59"/>
      <c r="UK304" s="59"/>
      <c r="UL304" s="59"/>
      <c r="UM304" s="86"/>
      <c r="UN304" s="86"/>
      <c r="UO304" s="86"/>
      <c r="UP304" s="86"/>
      <c r="UQ304" s="86"/>
      <c r="UR304" s="86"/>
      <c r="US304" s="86"/>
      <c r="UT304" s="86"/>
      <c r="UU304" s="86"/>
      <c r="UV304" s="86"/>
      <c r="UW304" s="86"/>
      <c r="UX304" s="86"/>
      <c r="UY304" s="86"/>
      <c r="UZ304" s="86"/>
      <c r="VA304" s="86"/>
      <c r="VB304" s="86"/>
      <c r="VC304" s="86"/>
      <c r="VD304" s="86"/>
      <c r="VE304" s="86"/>
      <c r="VF304" s="86"/>
      <c r="VG304" s="86"/>
      <c r="VH304" s="86"/>
      <c r="VI304" s="86"/>
      <c r="VJ304" s="86"/>
      <c r="VK304" s="86"/>
      <c r="VL304" s="86"/>
      <c r="VM304" s="86"/>
      <c r="VN304" s="86"/>
      <c r="VO304" s="86"/>
      <c r="VP304" s="86"/>
      <c r="VQ304" s="86"/>
      <c r="VR304" s="86"/>
      <c r="VS304" s="86"/>
      <c r="VT304" s="86"/>
      <c r="VU304" s="86"/>
      <c r="VV304" s="86"/>
      <c r="VW304" s="86"/>
      <c r="VX304" s="86"/>
      <c r="VY304" s="86"/>
      <c r="VZ304" s="86"/>
      <c r="WA304" s="86"/>
      <c r="WB304" s="86"/>
      <c r="WC304" s="86"/>
      <c r="WD304" s="86"/>
      <c r="WE304" s="86"/>
      <c r="WF304" s="86"/>
      <c r="WG304" s="8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c r="AHR304" s="6"/>
      <c r="AHS304" s="6"/>
      <c r="AHT304" s="6"/>
      <c r="AHU304" s="6"/>
      <c r="AHV304" s="6"/>
      <c r="AHW304" s="6"/>
      <c r="AHX304" s="6"/>
      <c r="AHY304" s="6"/>
    </row>
    <row r="305" spans="2:909" x14ac:dyDescent="0.25">
      <c r="B305" s="110"/>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c r="CD305" s="59"/>
      <c r="CE305" s="59"/>
      <c r="CF305" s="59"/>
      <c r="CG305" s="59"/>
      <c r="CH305" s="59"/>
      <c r="CI305" s="59"/>
      <c r="CJ305" s="59"/>
      <c r="CK305" s="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59"/>
      <c r="ET305" s="59"/>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c r="HY305" s="59"/>
      <c r="HZ305" s="59"/>
      <c r="IA305" s="59"/>
      <c r="IB305" s="59"/>
      <c r="IC305" s="59"/>
      <c r="ID305" s="59"/>
      <c r="IE305" s="59"/>
      <c r="IF305" s="59"/>
      <c r="IG305" s="59"/>
      <c r="IH305" s="59"/>
      <c r="II305" s="59"/>
      <c r="IJ305" s="59"/>
      <c r="IK305" s="59"/>
      <c r="IL305" s="59"/>
      <c r="IM305" s="59"/>
      <c r="IN305" s="59"/>
      <c r="IO305" s="59"/>
      <c r="IP305" s="59"/>
      <c r="IQ305" s="59"/>
      <c r="IR305" s="59"/>
      <c r="IS305" s="59"/>
      <c r="IT305" s="59"/>
      <c r="IU305" s="59"/>
      <c r="IV305" s="59"/>
      <c r="IW305" s="59"/>
      <c r="IX305" s="59"/>
      <c r="IY305" s="59"/>
      <c r="IZ305" s="59"/>
      <c r="JA305" s="59"/>
      <c r="JB305" s="59"/>
      <c r="JC305" s="59"/>
      <c r="JD305" s="59"/>
      <c r="JE305" s="59"/>
      <c r="JF305" s="59"/>
      <c r="JG305" s="59"/>
      <c r="JH305" s="59"/>
      <c r="JI305" s="59"/>
      <c r="JJ305" s="59"/>
      <c r="JK305" s="59"/>
      <c r="JL305" s="59"/>
      <c r="JM305" s="59"/>
      <c r="JN305" s="59"/>
      <c r="JO305" s="59"/>
      <c r="JP305" s="59"/>
      <c r="JQ305" s="59"/>
      <c r="JR305" s="59"/>
      <c r="JS305" s="59"/>
      <c r="JT305" s="59"/>
      <c r="JU305" s="59"/>
      <c r="JV305" s="59"/>
      <c r="JW305" s="59"/>
      <c r="JX305" s="59"/>
      <c r="JY305" s="59"/>
      <c r="JZ305" s="59"/>
      <c r="KA305" s="59"/>
      <c r="KB305" s="59"/>
      <c r="KC305" s="59"/>
      <c r="KD305" s="59"/>
      <c r="KE305" s="59"/>
      <c r="KF305" s="59"/>
      <c r="KG305" s="59"/>
      <c r="KH305" s="59"/>
      <c r="KI305" s="59"/>
      <c r="KJ305" s="59"/>
      <c r="KK305" s="59"/>
      <c r="KL305" s="59"/>
      <c r="KM305" s="59"/>
      <c r="KN305" s="59"/>
      <c r="KO305" s="59"/>
      <c r="KP305" s="59"/>
      <c r="KQ305" s="59"/>
      <c r="KR305" s="59"/>
      <c r="KS305" s="59"/>
      <c r="KT305" s="59"/>
      <c r="KU305" s="59"/>
      <c r="KV305" s="59"/>
      <c r="KW305" s="59"/>
      <c r="KX305" s="59"/>
      <c r="KY305" s="59"/>
      <c r="KZ305" s="59"/>
      <c r="LA305" s="59"/>
      <c r="LB305" s="59"/>
      <c r="LC305" s="59"/>
      <c r="LD305" s="59"/>
      <c r="LE305" s="59"/>
      <c r="LF305" s="59"/>
      <c r="LG305" s="59"/>
      <c r="LH305" s="59"/>
      <c r="LI305" s="59"/>
      <c r="LJ305" s="59"/>
      <c r="LK305" s="59"/>
      <c r="LL305" s="59"/>
      <c r="LM305" s="59"/>
      <c r="LN305" s="59"/>
      <c r="LO305" s="59"/>
      <c r="LP305" s="59"/>
      <c r="LQ305" s="59"/>
      <c r="LR305" s="59"/>
      <c r="LS305" s="59"/>
      <c r="LT305" s="59"/>
      <c r="LU305" s="59"/>
      <c r="LV305" s="59"/>
      <c r="LW305" s="59"/>
      <c r="LX305" s="59"/>
      <c r="LY305" s="59"/>
      <c r="LZ305" s="59"/>
      <c r="MA305" s="59"/>
      <c r="MB305" s="59"/>
      <c r="MC305" s="59"/>
      <c r="MD305" s="59"/>
      <c r="ME305" s="59"/>
      <c r="MF305" s="59"/>
      <c r="MG305" s="59"/>
      <c r="MH305" s="59"/>
      <c r="MI305" s="59"/>
      <c r="MJ305" s="59"/>
      <c r="MK305" s="59"/>
      <c r="ML305" s="59"/>
      <c r="MM305" s="59"/>
      <c r="MN305" s="59"/>
      <c r="MO305" s="59"/>
      <c r="MP305" s="59"/>
      <c r="MQ305" s="59"/>
      <c r="MR305" s="59"/>
      <c r="MS305" s="59"/>
      <c r="MT305" s="59"/>
      <c r="MU305" s="59"/>
      <c r="MV305" s="59"/>
      <c r="MW305" s="59"/>
      <c r="MX305" s="59"/>
      <c r="MY305" s="59"/>
      <c r="MZ305" s="59"/>
      <c r="NA305" s="59"/>
      <c r="NB305" s="59"/>
      <c r="NC305" s="59"/>
      <c r="ND305" s="59"/>
      <c r="NE305" s="59"/>
      <c r="NF305" s="59"/>
      <c r="NG305" s="59"/>
      <c r="NH305" s="59"/>
      <c r="NI305" s="59"/>
      <c r="NJ305" s="59"/>
      <c r="NK305" s="59"/>
      <c r="NL305" s="59"/>
      <c r="NM305" s="59"/>
      <c r="NN305" s="59"/>
      <c r="NO305" s="59"/>
      <c r="NP305" s="59"/>
      <c r="NQ305" s="59"/>
      <c r="NR305" s="59"/>
      <c r="NS305" s="59"/>
      <c r="NT305" s="59"/>
      <c r="NU305" s="59"/>
      <c r="NV305" s="59"/>
      <c r="NW305" s="59"/>
      <c r="NX305" s="59"/>
      <c r="NY305" s="59"/>
      <c r="NZ305" s="59"/>
      <c r="OA305" s="59"/>
      <c r="OB305" s="59"/>
      <c r="OC305" s="59"/>
      <c r="OD305" s="59"/>
      <c r="OE305" s="59"/>
      <c r="OF305" s="59"/>
      <c r="OG305" s="59"/>
      <c r="OH305" s="59"/>
      <c r="OI305" s="59"/>
      <c r="OJ305" s="59"/>
      <c r="OK305" s="59"/>
      <c r="OL305" s="59"/>
      <c r="OM305" s="59"/>
      <c r="ON305" s="59"/>
      <c r="OO305" s="59"/>
      <c r="OP305" s="59"/>
      <c r="OQ305" s="59"/>
      <c r="OR305" s="59"/>
      <c r="OS305" s="59"/>
      <c r="OT305" s="59"/>
      <c r="OU305" s="59"/>
      <c r="OV305" s="59"/>
      <c r="OW305" s="59"/>
      <c r="OX305" s="59"/>
      <c r="OY305" s="59"/>
      <c r="OZ305" s="59"/>
      <c r="PA305" s="59"/>
      <c r="PB305" s="59"/>
      <c r="PC305" s="59"/>
      <c r="PD305" s="59"/>
      <c r="PE305" s="59"/>
      <c r="PF305" s="59"/>
      <c r="PG305" s="59"/>
      <c r="PH305" s="59"/>
      <c r="PI305" s="59"/>
      <c r="PJ305" s="59"/>
      <c r="PK305" s="59"/>
      <c r="PL305" s="59"/>
      <c r="PM305" s="59"/>
      <c r="PN305" s="59"/>
      <c r="PO305" s="59"/>
      <c r="PP305" s="59"/>
      <c r="PQ305" s="59"/>
      <c r="PR305" s="59"/>
      <c r="PS305" s="59"/>
      <c r="PT305" s="59"/>
      <c r="PU305" s="59"/>
      <c r="PV305" s="59"/>
      <c r="PW305" s="59"/>
      <c r="PX305" s="59"/>
      <c r="PY305" s="59"/>
      <c r="PZ305" s="59"/>
      <c r="QA305" s="59"/>
      <c r="QB305" s="59"/>
      <c r="QC305" s="59"/>
      <c r="QD305" s="59"/>
      <c r="QE305" s="59"/>
      <c r="QF305" s="59"/>
      <c r="QG305" s="59"/>
      <c r="QH305" s="59"/>
      <c r="QI305" s="59"/>
      <c r="QJ305" s="59"/>
      <c r="QK305" s="59"/>
      <c r="QL305" s="59"/>
      <c r="QM305" s="59"/>
      <c r="QN305" s="59"/>
      <c r="QO305" s="59"/>
      <c r="QP305" s="59"/>
      <c r="QQ305" s="59"/>
      <c r="QR305" s="59"/>
      <c r="QS305" s="59"/>
      <c r="QT305" s="59"/>
      <c r="QU305" s="59"/>
      <c r="QV305" s="59"/>
      <c r="QW305" s="59"/>
      <c r="QX305" s="59"/>
      <c r="QY305" s="59"/>
      <c r="QZ305" s="59"/>
      <c r="RA305" s="59"/>
      <c r="RB305" s="107"/>
      <c r="RC305" s="107"/>
      <c r="RD305" s="59"/>
      <c r="RE305" s="59"/>
      <c r="RF305" s="59"/>
      <c r="RG305" s="59"/>
      <c r="RH305" s="59"/>
      <c r="RI305" s="59"/>
      <c r="RJ305" s="59"/>
      <c r="RK305" s="59"/>
      <c r="RL305" s="59"/>
      <c r="RM305" s="59"/>
      <c r="RN305" s="59"/>
      <c r="RO305" s="59"/>
      <c r="RP305" s="59"/>
      <c r="RQ305" s="59"/>
      <c r="RR305" s="59"/>
      <c r="RS305" s="59"/>
      <c r="RT305" s="59"/>
      <c r="RU305" s="59"/>
      <c r="RV305" s="59"/>
      <c r="RW305" s="59"/>
      <c r="RX305" s="59"/>
      <c r="RY305" s="59"/>
      <c r="RZ305" s="59"/>
      <c r="SA305" s="59"/>
      <c r="SB305" s="59"/>
      <c r="SC305" s="59"/>
      <c r="SD305" s="59"/>
      <c r="SE305" s="59"/>
      <c r="SF305" s="59"/>
      <c r="SG305" s="59"/>
      <c r="SH305" s="59"/>
      <c r="SI305" s="59"/>
      <c r="SJ305" s="59"/>
      <c r="SK305" s="59"/>
      <c r="SL305" s="59"/>
      <c r="SM305" s="59"/>
      <c r="SN305" s="59"/>
      <c r="SO305" s="59"/>
      <c r="SP305" s="59"/>
      <c r="SQ305" s="59"/>
      <c r="SR305" s="59"/>
      <c r="SS305" s="59"/>
      <c r="ST305" s="59"/>
      <c r="SU305" s="59"/>
      <c r="SV305" s="59"/>
      <c r="SW305" s="59"/>
      <c r="SX305" s="59"/>
      <c r="SY305" s="59"/>
      <c r="SZ305" s="59"/>
      <c r="TA305" s="59"/>
      <c r="TB305" s="59"/>
      <c r="TC305" s="59"/>
      <c r="TD305" s="59"/>
      <c r="TE305" s="59"/>
      <c r="TF305" s="59"/>
      <c r="TG305" s="59"/>
      <c r="TH305" s="59"/>
      <c r="TI305" s="59"/>
      <c r="TJ305" s="59"/>
      <c r="TK305" s="59"/>
      <c r="TL305" s="59"/>
      <c r="TM305" s="59"/>
      <c r="TN305" s="59"/>
      <c r="TO305" s="59"/>
      <c r="TP305" s="59"/>
      <c r="TQ305" s="59"/>
      <c r="TR305" s="59"/>
      <c r="TS305" s="59"/>
      <c r="TT305" s="59"/>
      <c r="TU305" s="59"/>
      <c r="TV305" s="59"/>
      <c r="TW305" s="59"/>
      <c r="TX305" s="59"/>
      <c r="TY305" s="59"/>
      <c r="TZ305" s="59"/>
      <c r="UA305" s="59"/>
      <c r="UB305" s="59"/>
      <c r="UC305" s="59"/>
      <c r="UD305" s="59"/>
      <c r="UE305" s="59"/>
      <c r="UF305" s="59"/>
      <c r="UG305" s="59"/>
      <c r="UH305" s="59"/>
      <c r="UI305" s="59"/>
      <c r="UJ305" s="59"/>
      <c r="UK305" s="59"/>
      <c r="UL305" s="59"/>
      <c r="UM305" s="86"/>
      <c r="UN305" s="86"/>
      <c r="UO305" s="86"/>
      <c r="UP305" s="86"/>
      <c r="UQ305" s="86"/>
      <c r="UR305" s="86"/>
      <c r="US305" s="86"/>
      <c r="UT305" s="86"/>
      <c r="UU305" s="86"/>
      <c r="UV305" s="86"/>
      <c r="UW305" s="86"/>
      <c r="UX305" s="86"/>
      <c r="UY305" s="86"/>
      <c r="UZ305" s="86"/>
      <c r="VA305" s="86"/>
      <c r="VB305" s="86"/>
      <c r="VC305" s="86"/>
      <c r="VD305" s="86"/>
      <c r="VE305" s="86"/>
      <c r="VF305" s="86"/>
      <c r="VG305" s="86"/>
      <c r="VH305" s="86"/>
      <c r="VI305" s="86"/>
      <c r="VJ305" s="86"/>
      <c r="VK305" s="86"/>
      <c r="VL305" s="86"/>
      <c r="VM305" s="86"/>
      <c r="VN305" s="86"/>
      <c r="VO305" s="86"/>
      <c r="VP305" s="86"/>
      <c r="VQ305" s="86"/>
      <c r="VR305" s="86"/>
      <c r="VS305" s="86"/>
      <c r="VT305" s="86"/>
      <c r="VU305" s="86"/>
      <c r="VV305" s="86"/>
      <c r="VW305" s="86"/>
      <c r="VX305" s="86"/>
      <c r="VY305" s="86"/>
      <c r="VZ305" s="86"/>
      <c r="WA305" s="86"/>
      <c r="WB305" s="86"/>
      <c r="WC305" s="86"/>
      <c r="WD305" s="86"/>
      <c r="WE305" s="86"/>
      <c r="WF305" s="86"/>
      <c r="WG305" s="8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c r="AHR305" s="6"/>
      <c r="AHS305" s="6"/>
      <c r="AHT305" s="6"/>
      <c r="AHU305" s="6"/>
      <c r="AHV305" s="6"/>
      <c r="AHW305" s="6"/>
      <c r="AHX305" s="6"/>
      <c r="AHY305" s="6"/>
    </row>
    <row r="306" spans="2:909" x14ac:dyDescent="0.25">
      <c r="B306" s="110"/>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c r="CD306" s="59"/>
      <c r="CE306" s="59"/>
      <c r="CF306" s="59"/>
      <c r="CG306" s="59"/>
      <c r="CH306" s="59"/>
      <c r="CI306" s="59"/>
      <c r="CJ306" s="59"/>
      <c r="CK306" s="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59"/>
      <c r="ET306" s="59"/>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c r="HY306" s="59"/>
      <c r="HZ306" s="59"/>
      <c r="IA306" s="59"/>
      <c r="IB306" s="59"/>
      <c r="IC306" s="59"/>
      <c r="ID306" s="59"/>
      <c r="IE306" s="59"/>
      <c r="IF306" s="59"/>
      <c r="IG306" s="59"/>
      <c r="IH306" s="59"/>
      <c r="II306" s="59"/>
      <c r="IJ306" s="59"/>
      <c r="IK306" s="59"/>
      <c r="IL306" s="59"/>
      <c r="IM306" s="59"/>
      <c r="IN306" s="59"/>
      <c r="IO306" s="59"/>
      <c r="IP306" s="59"/>
      <c r="IQ306" s="59"/>
      <c r="IR306" s="59"/>
      <c r="IS306" s="59"/>
      <c r="IT306" s="59"/>
      <c r="IU306" s="59"/>
      <c r="IV306" s="59"/>
      <c r="IW306" s="59"/>
      <c r="IX306" s="59"/>
      <c r="IY306" s="59"/>
      <c r="IZ306" s="59"/>
      <c r="JA306" s="59"/>
      <c r="JB306" s="59"/>
      <c r="JC306" s="59"/>
      <c r="JD306" s="59"/>
      <c r="JE306" s="59"/>
      <c r="JF306" s="59"/>
      <c r="JG306" s="59"/>
      <c r="JH306" s="59"/>
      <c r="JI306" s="59"/>
      <c r="JJ306" s="59"/>
      <c r="JK306" s="59"/>
      <c r="JL306" s="59"/>
      <c r="JM306" s="59"/>
      <c r="JN306" s="59"/>
      <c r="JO306" s="59"/>
      <c r="JP306" s="59"/>
      <c r="JQ306" s="59"/>
      <c r="JR306" s="59"/>
      <c r="JS306" s="59"/>
      <c r="JT306" s="59"/>
      <c r="JU306" s="59"/>
      <c r="JV306" s="59"/>
      <c r="JW306" s="59"/>
      <c r="JX306" s="59"/>
      <c r="JY306" s="59"/>
      <c r="JZ306" s="59"/>
      <c r="KA306" s="59"/>
      <c r="KB306" s="59"/>
      <c r="KC306" s="59"/>
      <c r="KD306" s="59"/>
      <c r="KE306" s="59"/>
      <c r="KF306" s="59"/>
      <c r="KG306" s="59"/>
      <c r="KH306" s="59"/>
      <c r="KI306" s="59"/>
      <c r="KJ306" s="59"/>
      <c r="KK306" s="59"/>
      <c r="KL306" s="59"/>
      <c r="KM306" s="59"/>
      <c r="KN306" s="59"/>
      <c r="KO306" s="59"/>
      <c r="KP306" s="59"/>
      <c r="KQ306" s="59"/>
      <c r="KR306" s="59"/>
      <c r="KS306" s="59"/>
      <c r="KT306" s="59"/>
      <c r="KU306" s="59"/>
      <c r="KV306" s="59"/>
      <c r="KW306" s="59"/>
      <c r="KX306" s="59"/>
      <c r="KY306" s="59"/>
      <c r="KZ306" s="59"/>
      <c r="LA306" s="59"/>
      <c r="LB306" s="59"/>
      <c r="LC306" s="59"/>
      <c r="LD306" s="59"/>
      <c r="LE306" s="59"/>
      <c r="LF306" s="59"/>
      <c r="LG306" s="59"/>
      <c r="LH306" s="59"/>
      <c r="LI306" s="59"/>
      <c r="LJ306" s="59"/>
      <c r="LK306" s="59"/>
      <c r="LL306" s="59"/>
      <c r="LM306" s="59"/>
      <c r="LN306" s="59"/>
      <c r="LO306" s="59"/>
      <c r="LP306" s="59"/>
      <c r="LQ306" s="59"/>
      <c r="LR306" s="59"/>
      <c r="LS306" s="59"/>
      <c r="LT306" s="59"/>
      <c r="LU306" s="59"/>
      <c r="LV306" s="59"/>
      <c r="LW306" s="59"/>
      <c r="LX306" s="59"/>
      <c r="LY306" s="59"/>
      <c r="LZ306" s="59"/>
      <c r="MA306" s="59"/>
      <c r="MB306" s="59"/>
      <c r="MC306" s="59"/>
      <c r="MD306" s="59"/>
      <c r="ME306" s="59"/>
      <c r="MF306" s="59"/>
      <c r="MG306" s="59"/>
      <c r="MH306" s="59"/>
      <c r="MI306" s="59"/>
      <c r="MJ306" s="59"/>
      <c r="MK306" s="59"/>
      <c r="ML306" s="59"/>
      <c r="MM306" s="59"/>
      <c r="MN306" s="59"/>
      <c r="MO306" s="59"/>
      <c r="MP306" s="59"/>
      <c r="MQ306" s="59"/>
      <c r="MR306" s="59"/>
      <c r="MS306" s="59"/>
      <c r="MT306" s="59"/>
      <c r="MU306" s="59"/>
      <c r="MV306" s="59"/>
      <c r="MW306" s="59"/>
      <c r="MX306" s="59"/>
      <c r="MY306" s="59"/>
      <c r="MZ306" s="59"/>
      <c r="NA306" s="59"/>
      <c r="NB306" s="59"/>
      <c r="NC306" s="59"/>
      <c r="ND306" s="59"/>
      <c r="NE306" s="59"/>
      <c r="NF306" s="59"/>
      <c r="NG306" s="59"/>
      <c r="NH306" s="59"/>
      <c r="NI306" s="59"/>
      <c r="NJ306" s="59"/>
      <c r="NK306" s="59"/>
      <c r="NL306" s="59"/>
      <c r="NM306" s="59"/>
      <c r="NN306" s="59"/>
      <c r="NO306" s="59"/>
      <c r="NP306" s="59"/>
      <c r="NQ306" s="59"/>
      <c r="NR306" s="59"/>
      <c r="NS306" s="59"/>
      <c r="NT306" s="59"/>
      <c r="NU306" s="59"/>
      <c r="NV306" s="59"/>
      <c r="NW306" s="59"/>
      <c r="NX306" s="59"/>
      <c r="NY306" s="59"/>
      <c r="NZ306" s="59"/>
      <c r="OA306" s="59"/>
      <c r="OB306" s="59"/>
      <c r="OC306" s="59"/>
      <c r="OD306" s="59"/>
      <c r="OE306" s="59"/>
      <c r="OF306" s="59"/>
      <c r="OG306" s="59"/>
      <c r="OH306" s="59"/>
      <c r="OI306" s="59"/>
      <c r="OJ306" s="59"/>
      <c r="OK306" s="59"/>
      <c r="OL306" s="59"/>
      <c r="OM306" s="59"/>
      <c r="ON306" s="59"/>
      <c r="OO306" s="59"/>
      <c r="OP306" s="59"/>
      <c r="OQ306" s="59"/>
      <c r="OR306" s="59"/>
      <c r="OS306" s="59"/>
      <c r="OT306" s="59"/>
      <c r="OU306" s="59"/>
      <c r="OV306" s="59"/>
      <c r="OW306" s="59"/>
      <c r="OX306" s="59"/>
      <c r="OY306" s="59"/>
      <c r="OZ306" s="59"/>
      <c r="PA306" s="59"/>
      <c r="PB306" s="59"/>
      <c r="PC306" s="59"/>
      <c r="PD306" s="59"/>
      <c r="PE306" s="59"/>
      <c r="PF306" s="59"/>
      <c r="PG306" s="59"/>
      <c r="PH306" s="59"/>
      <c r="PI306" s="59"/>
      <c r="PJ306" s="59"/>
      <c r="PK306" s="59"/>
      <c r="PL306" s="59"/>
      <c r="PM306" s="59"/>
      <c r="PN306" s="59"/>
      <c r="PO306" s="59"/>
      <c r="PP306" s="59"/>
      <c r="PQ306" s="59"/>
      <c r="PR306" s="59"/>
      <c r="PS306" s="59"/>
      <c r="PT306" s="59"/>
      <c r="PU306" s="59"/>
      <c r="PV306" s="59"/>
      <c r="PW306" s="59"/>
      <c r="PX306" s="59"/>
      <c r="PY306" s="59"/>
      <c r="PZ306" s="59"/>
      <c r="QA306" s="59"/>
      <c r="QB306" s="59"/>
      <c r="QC306" s="59"/>
      <c r="QD306" s="59"/>
      <c r="QE306" s="59"/>
      <c r="QF306" s="59"/>
      <c r="QG306" s="59"/>
      <c r="QH306" s="59"/>
      <c r="QI306" s="59"/>
      <c r="QJ306" s="59"/>
      <c r="QK306" s="59"/>
      <c r="QL306" s="59"/>
      <c r="QM306" s="59"/>
      <c r="QN306" s="59"/>
      <c r="QO306" s="59"/>
      <c r="QP306" s="59"/>
      <c r="QQ306" s="59"/>
      <c r="QR306" s="59"/>
      <c r="QS306" s="59"/>
      <c r="QT306" s="59"/>
      <c r="QU306" s="59"/>
      <c r="QV306" s="59"/>
      <c r="QW306" s="59"/>
      <c r="QX306" s="59"/>
      <c r="QY306" s="59"/>
      <c r="QZ306" s="59"/>
      <c r="RA306" s="59"/>
      <c r="RB306" s="59"/>
      <c r="RC306" s="59"/>
      <c r="RD306" s="59"/>
      <c r="RE306" s="59"/>
      <c r="RF306" s="59"/>
      <c r="RG306" s="59"/>
      <c r="RH306" s="59"/>
      <c r="RI306" s="59"/>
      <c r="RJ306" s="59"/>
      <c r="RK306" s="59"/>
      <c r="RL306" s="59"/>
      <c r="RM306" s="59"/>
      <c r="RN306" s="59"/>
      <c r="RO306" s="59"/>
      <c r="RP306" s="59"/>
      <c r="RQ306" s="59"/>
      <c r="RR306" s="59"/>
      <c r="RS306" s="59"/>
      <c r="RT306" s="59"/>
      <c r="RU306" s="59"/>
      <c r="RV306" s="59"/>
      <c r="RW306" s="59"/>
      <c r="RX306" s="59"/>
      <c r="RY306" s="59"/>
      <c r="RZ306" s="59"/>
      <c r="SA306" s="59"/>
      <c r="SB306" s="59"/>
      <c r="SC306" s="59"/>
      <c r="SD306" s="59"/>
      <c r="SE306" s="59"/>
      <c r="SF306" s="59"/>
      <c r="SG306" s="59"/>
      <c r="SH306" s="59"/>
      <c r="SI306" s="59"/>
      <c r="SJ306" s="59"/>
      <c r="SK306" s="59"/>
      <c r="SL306" s="59"/>
      <c r="SM306" s="59"/>
      <c r="SN306" s="59"/>
      <c r="SO306" s="59"/>
      <c r="SP306" s="59"/>
      <c r="SQ306" s="59"/>
      <c r="SR306" s="59"/>
      <c r="SS306" s="59"/>
      <c r="ST306" s="59"/>
      <c r="SU306" s="59"/>
      <c r="SV306" s="59"/>
      <c r="SW306" s="59"/>
      <c r="SX306" s="59"/>
      <c r="SY306" s="59"/>
      <c r="SZ306" s="59"/>
      <c r="TA306" s="59"/>
      <c r="TB306" s="59"/>
      <c r="TC306" s="59"/>
      <c r="TD306" s="59"/>
      <c r="TE306" s="59"/>
      <c r="TF306" s="59"/>
      <c r="TG306" s="59"/>
      <c r="TH306" s="59"/>
      <c r="TI306" s="59"/>
      <c r="TJ306" s="59"/>
      <c r="TK306" s="59"/>
      <c r="TL306" s="59"/>
      <c r="TM306" s="59"/>
      <c r="TN306" s="59"/>
      <c r="TO306" s="59"/>
      <c r="TP306" s="59"/>
      <c r="TQ306" s="59"/>
      <c r="TR306" s="59"/>
      <c r="TS306" s="59"/>
      <c r="TT306" s="59"/>
      <c r="TU306" s="59"/>
      <c r="TV306" s="59"/>
      <c r="TW306" s="59"/>
      <c r="TX306" s="59"/>
      <c r="TY306" s="59"/>
      <c r="TZ306" s="59"/>
      <c r="UA306" s="59"/>
      <c r="UB306" s="59"/>
      <c r="UC306" s="59"/>
      <c r="UD306" s="59"/>
      <c r="UE306" s="59"/>
      <c r="UF306" s="59"/>
      <c r="UG306" s="59"/>
      <c r="UH306" s="59"/>
      <c r="UI306" s="59"/>
      <c r="UJ306" s="59"/>
      <c r="UK306" s="59"/>
      <c r="UL306" s="59"/>
      <c r="UM306" s="86"/>
      <c r="UN306" s="86"/>
      <c r="UO306" s="86"/>
      <c r="UP306" s="86"/>
      <c r="UQ306" s="86"/>
      <c r="UR306" s="86"/>
      <c r="US306" s="86"/>
      <c r="UT306" s="86"/>
      <c r="UU306" s="86"/>
      <c r="UV306" s="86"/>
      <c r="UW306" s="86"/>
      <c r="UX306" s="86"/>
      <c r="UY306" s="86"/>
      <c r="UZ306" s="86"/>
      <c r="VA306" s="86"/>
      <c r="VB306" s="86"/>
      <c r="VC306" s="86"/>
      <c r="VD306" s="86"/>
      <c r="VE306" s="86"/>
      <c r="VF306" s="86"/>
      <c r="VG306" s="86"/>
      <c r="VH306" s="86"/>
      <c r="VI306" s="86"/>
      <c r="VJ306" s="86"/>
      <c r="VK306" s="86"/>
      <c r="VL306" s="86"/>
      <c r="VM306" s="86"/>
      <c r="VN306" s="86"/>
      <c r="VO306" s="86"/>
      <c r="VP306" s="86"/>
      <c r="VQ306" s="86"/>
      <c r="VR306" s="86"/>
      <c r="VS306" s="86"/>
      <c r="VT306" s="86"/>
      <c r="VU306" s="86"/>
      <c r="VV306" s="86"/>
      <c r="VW306" s="86"/>
      <c r="VX306" s="86"/>
      <c r="VY306" s="86"/>
      <c r="VZ306" s="86"/>
      <c r="WA306" s="86"/>
      <c r="WB306" s="86"/>
      <c r="WC306" s="86"/>
      <c r="WD306" s="86"/>
      <c r="WE306" s="86"/>
      <c r="WF306" s="86"/>
      <c r="WG306" s="8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c r="AHR306" s="6"/>
      <c r="AHS306" s="6"/>
      <c r="AHT306" s="6"/>
      <c r="AHU306" s="6"/>
      <c r="AHV306" s="6"/>
      <c r="AHW306" s="6"/>
      <c r="AHX306" s="6"/>
      <c r="AHY306" s="6"/>
    </row>
    <row r="307" spans="2:909" x14ac:dyDescent="0.25">
      <c r="B307" s="110"/>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c r="TC307" s="9"/>
      <c r="TD307" s="9"/>
      <c r="TE307" s="9"/>
      <c r="TF307" s="9"/>
      <c r="TG307" s="9"/>
      <c r="TH307" s="9"/>
      <c r="TI307" s="9"/>
      <c r="TJ307" s="9"/>
      <c r="TK307" s="9"/>
      <c r="TL307" s="9"/>
      <c r="TM307" s="9"/>
      <c r="TN307" s="9"/>
      <c r="TO307" s="9"/>
      <c r="TP307" s="9"/>
      <c r="TQ307" s="9"/>
      <c r="TR307" s="9"/>
      <c r="TS307" s="9"/>
      <c r="TT307" s="9"/>
      <c r="TU307" s="9"/>
      <c r="TV307" s="9"/>
      <c r="TW307" s="9"/>
      <c r="TX307" s="9"/>
      <c r="TY307" s="9"/>
      <c r="TZ307" s="9"/>
      <c r="UA307" s="9"/>
      <c r="UB307" s="9"/>
      <c r="UC307" s="9"/>
      <c r="UD307" s="9"/>
      <c r="UE307" s="9"/>
      <c r="UF307" s="9"/>
      <c r="UG307" s="9"/>
      <c r="UH307" s="9"/>
      <c r="UI307" s="9"/>
      <c r="UJ307" s="9"/>
      <c r="UK307" s="9"/>
      <c r="UL307" s="9"/>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c r="AHR307" s="6"/>
      <c r="AHS307" s="6"/>
      <c r="AHT307" s="6"/>
      <c r="AHU307" s="6"/>
      <c r="AHV307" s="6"/>
      <c r="AHW307" s="6"/>
      <c r="AHX307" s="6"/>
      <c r="AHY307" s="6"/>
    </row>
    <row r="308" spans="2:909" x14ac:dyDescent="0.25">
      <c r="B308" s="110"/>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c r="TC308" s="9"/>
      <c r="TD308" s="9"/>
      <c r="TE308" s="9"/>
      <c r="TF308" s="9"/>
      <c r="TG308" s="9"/>
      <c r="TH308" s="9"/>
      <c r="TI308" s="9"/>
      <c r="TJ308" s="9"/>
      <c r="TK308" s="9"/>
      <c r="TL308" s="9"/>
      <c r="TM308" s="9"/>
      <c r="TN308" s="9"/>
      <c r="TO308" s="9"/>
      <c r="TP308" s="9"/>
      <c r="TQ308" s="9"/>
      <c r="TR308" s="9"/>
      <c r="TS308" s="9"/>
      <c r="TT308" s="9"/>
      <c r="TU308" s="9"/>
      <c r="TV308" s="9"/>
      <c r="TW308" s="9"/>
      <c r="TX308" s="9"/>
      <c r="TY308" s="9"/>
      <c r="TZ308" s="9"/>
      <c r="UA308" s="9"/>
      <c r="UB308" s="9"/>
      <c r="UC308" s="9"/>
      <c r="UD308" s="9"/>
      <c r="UE308" s="9"/>
      <c r="UF308" s="9"/>
      <c r="UG308" s="9"/>
      <c r="UH308" s="9"/>
      <c r="UI308" s="9"/>
      <c r="UJ308" s="9"/>
      <c r="UK308" s="9"/>
      <c r="UL308" s="9"/>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c r="AHR308" s="6"/>
      <c r="AHS308" s="6"/>
      <c r="AHT308" s="6"/>
      <c r="AHU308" s="6"/>
      <c r="AHV308" s="6"/>
      <c r="AHW308" s="6"/>
      <c r="AHX308" s="6"/>
      <c r="AHY308" s="6"/>
    </row>
    <row r="309" spans="2:909" x14ac:dyDescent="0.25">
      <c r="B309" s="110"/>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c r="TD309" s="9"/>
      <c r="TE309" s="9"/>
      <c r="TF309" s="9"/>
      <c r="TG309" s="9"/>
      <c r="TH309" s="9"/>
      <c r="TI309" s="9"/>
      <c r="TJ309" s="9"/>
      <c r="TK309" s="9"/>
      <c r="TL309" s="9"/>
      <c r="TM309" s="9"/>
      <c r="TN309" s="9"/>
      <c r="TO309" s="9"/>
      <c r="TP309" s="9"/>
      <c r="TQ309" s="9"/>
      <c r="TR309" s="9"/>
      <c r="TS309" s="9"/>
      <c r="TT309" s="9"/>
      <c r="TU309" s="9"/>
      <c r="TV309" s="9"/>
      <c r="TW309" s="9"/>
      <c r="TX309" s="9"/>
      <c r="TY309" s="9"/>
      <c r="TZ309" s="9"/>
      <c r="UA309" s="9"/>
      <c r="UB309" s="9"/>
      <c r="UC309" s="9"/>
      <c r="UD309" s="9"/>
      <c r="UE309" s="9"/>
      <c r="UF309" s="9"/>
      <c r="UG309" s="9"/>
      <c r="UH309" s="9"/>
      <c r="UI309" s="9"/>
      <c r="UJ309" s="9"/>
      <c r="UK309" s="9"/>
      <c r="UL309" s="9"/>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c r="AHR309" s="6"/>
      <c r="AHS309" s="6"/>
      <c r="AHT309" s="6"/>
      <c r="AHU309" s="6"/>
      <c r="AHV309" s="6"/>
      <c r="AHW309" s="6"/>
      <c r="AHX309" s="6"/>
      <c r="AHY309" s="6"/>
    </row>
    <row r="310" spans="2:909" x14ac:dyDescent="0.25">
      <c r="B310" s="110"/>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c r="TC310" s="9"/>
      <c r="TD310" s="9"/>
      <c r="TE310" s="9"/>
      <c r="TF310" s="9"/>
      <c r="TG310" s="9"/>
      <c r="TH310" s="9"/>
      <c r="TI310" s="9"/>
      <c r="TJ310" s="9"/>
      <c r="TK310" s="9"/>
      <c r="TL310" s="9"/>
      <c r="TM310" s="9"/>
      <c r="TN310" s="9"/>
      <c r="TO310" s="9"/>
      <c r="TP310" s="9"/>
      <c r="TQ310" s="9"/>
      <c r="TR310" s="9"/>
      <c r="TS310" s="9"/>
      <c r="TT310" s="9"/>
      <c r="TU310" s="9"/>
      <c r="TV310" s="9"/>
      <c r="TW310" s="9"/>
      <c r="TX310" s="9"/>
      <c r="TY310" s="9"/>
      <c r="TZ310" s="9"/>
      <c r="UA310" s="9"/>
      <c r="UB310" s="9"/>
      <c r="UC310" s="9"/>
      <c r="UD310" s="9"/>
      <c r="UE310" s="9"/>
      <c r="UF310" s="9"/>
      <c r="UG310" s="9"/>
      <c r="UH310" s="9"/>
      <c r="UI310" s="9"/>
      <c r="UJ310" s="9"/>
      <c r="UK310" s="9"/>
      <c r="UL310" s="9"/>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c r="AHR310" s="6"/>
      <c r="AHS310" s="6"/>
      <c r="AHT310" s="6"/>
      <c r="AHU310" s="6"/>
      <c r="AHV310" s="6"/>
      <c r="AHW310" s="6"/>
      <c r="AHX310" s="6"/>
      <c r="AHY310" s="6"/>
    </row>
    <row r="311" spans="2:909" x14ac:dyDescent="0.25">
      <c r="B311" s="110"/>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c r="TD311" s="9"/>
      <c r="TE311" s="9"/>
      <c r="TF311" s="9"/>
      <c r="TG311" s="9"/>
      <c r="TH311" s="9"/>
      <c r="TI311" s="9"/>
      <c r="TJ311" s="9"/>
      <c r="TK311" s="9"/>
      <c r="TL311" s="9"/>
      <c r="TM311" s="9"/>
      <c r="TN311" s="9"/>
      <c r="TO311" s="9"/>
      <c r="TP311" s="9"/>
      <c r="TQ311" s="9"/>
      <c r="TR311" s="9"/>
      <c r="TS311" s="9"/>
      <c r="TT311" s="9"/>
      <c r="TU311" s="9"/>
      <c r="TV311" s="9"/>
      <c r="TW311" s="9"/>
      <c r="TX311" s="9"/>
      <c r="TY311" s="9"/>
      <c r="TZ311" s="9"/>
      <c r="UA311" s="9"/>
      <c r="UB311" s="9"/>
      <c r="UC311" s="9"/>
      <c r="UD311" s="9"/>
      <c r="UE311" s="9"/>
      <c r="UF311" s="9"/>
      <c r="UG311" s="9"/>
      <c r="UH311" s="9"/>
      <c r="UI311" s="9"/>
      <c r="UJ311" s="9"/>
      <c r="UK311" s="9"/>
      <c r="UL311" s="9"/>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c r="AHR311" s="6"/>
      <c r="AHS311" s="6"/>
      <c r="AHT311" s="6"/>
      <c r="AHU311" s="6"/>
      <c r="AHV311" s="6"/>
      <c r="AHW311" s="6"/>
      <c r="AHX311" s="6"/>
      <c r="AHY311" s="6"/>
    </row>
    <row r="312" spans="2:909" x14ac:dyDescent="0.25">
      <c r="B312" s="110"/>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c r="TD312" s="9"/>
      <c r="TE312" s="9"/>
      <c r="TF312" s="9"/>
      <c r="TG312" s="9"/>
      <c r="TH312" s="9"/>
      <c r="TI312" s="9"/>
      <c r="TJ312" s="9"/>
      <c r="TK312" s="9"/>
      <c r="TL312" s="9"/>
      <c r="TM312" s="9"/>
      <c r="TN312" s="9"/>
      <c r="TO312" s="9"/>
      <c r="TP312" s="9"/>
      <c r="TQ312" s="9"/>
      <c r="TR312" s="9"/>
      <c r="TS312" s="9"/>
      <c r="TT312" s="9"/>
      <c r="TU312" s="9"/>
      <c r="TV312" s="9"/>
      <c r="TW312" s="9"/>
      <c r="TX312" s="9"/>
      <c r="TY312" s="9"/>
      <c r="TZ312" s="9"/>
      <c r="UA312" s="9"/>
      <c r="UB312" s="9"/>
      <c r="UC312" s="9"/>
      <c r="UD312" s="9"/>
      <c r="UE312" s="9"/>
      <c r="UF312" s="9"/>
      <c r="UG312" s="9"/>
      <c r="UH312" s="9"/>
      <c r="UI312" s="9"/>
      <c r="UJ312" s="9"/>
      <c r="UK312" s="9"/>
      <c r="UL312" s="9"/>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c r="AHR312" s="6"/>
      <c r="AHS312" s="6"/>
      <c r="AHT312" s="6"/>
      <c r="AHU312" s="6"/>
      <c r="AHV312" s="6"/>
      <c r="AHW312" s="6"/>
      <c r="AHX312" s="6"/>
      <c r="AHY312" s="6"/>
    </row>
    <row r="313" spans="2:909" x14ac:dyDescent="0.25">
      <c r="B313" s="110"/>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c r="TD313" s="9"/>
      <c r="TE313" s="9"/>
      <c r="TF313" s="9"/>
      <c r="TG313" s="9"/>
      <c r="TH313" s="9"/>
      <c r="TI313" s="9"/>
      <c r="TJ313" s="9"/>
      <c r="TK313" s="9"/>
      <c r="TL313" s="9"/>
      <c r="TM313" s="9"/>
      <c r="TN313" s="9"/>
      <c r="TO313" s="9"/>
      <c r="TP313" s="9"/>
      <c r="TQ313" s="9"/>
      <c r="TR313" s="9"/>
      <c r="TS313" s="9"/>
      <c r="TT313" s="9"/>
      <c r="TU313" s="9"/>
      <c r="TV313" s="9"/>
      <c r="TW313" s="9"/>
      <c r="TX313" s="9"/>
      <c r="TY313" s="9"/>
      <c r="TZ313" s="9"/>
      <c r="UA313" s="9"/>
      <c r="UB313" s="9"/>
      <c r="UC313" s="9"/>
      <c r="UD313" s="9"/>
      <c r="UE313" s="9"/>
      <c r="UF313" s="9"/>
      <c r="UG313" s="9"/>
      <c r="UH313" s="9"/>
      <c r="UI313" s="9"/>
      <c r="UJ313" s="9"/>
      <c r="UK313" s="9"/>
      <c r="UL313" s="9"/>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c r="AHR313" s="6"/>
      <c r="AHS313" s="6"/>
      <c r="AHT313" s="6"/>
      <c r="AHU313" s="6"/>
      <c r="AHV313" s="6"/>
      <c r="AHW313" s="6"/>
      <c r="AHX313" s="6"/>
      <c r="AHY313" s="6"/>
    </row>
    <row r="314" spans="2:909" x14ac:dyDescent="0.25">
      <c r="B314" s="110"/>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c r="TD314" s="9"/>
      <c r="TE314" s="9"/>
      <c r="TF314" s="9"/>
      <c r="TG314" s="9"/>
      <c r="TH314" s="9"/>
      <c r="TI314" s="9"/>
      <c r="TJ314" s="9"/>
      <c r="TK314" s="9"/>
      <c r="TL314" s="9"/>
      <c r="TM314" s="9"/>
      <c r="TN314" s="9"/>
      <c r="TO314" s="9"/>
      <c r="TP314" s="9"/>
      <c r="TQ314" s="9"/>
      <c r="TR314" s="9"/>
      <c r="TS314" s="9"/>
      <c r="TT314" s="9"/>
      <c r="TU314" s="9"/>
      <c r="TV314" s="9"/>
      <c r="TW314" s="9"/>
      <c r="TX314" s="9"/>
      <c r="TY314" s="9"/>
      <c r="TZ314" s="9"/>
      <c r="UA314" s="9"/>
      <c r="UB314" s="9"/>
      <c r="UC314" s="9"/>
      <c r="UD314" s="9"/>
      <c r="UE314" s="9"/>
      <c r="UF314" s="9"/>
      <c r="UG314" s="9"/>
      <c r="UH314" s="9"/>
      <c r="UI314" s="9"/>
      <c r="UJ314" s="9"/>
      <c r="UK314" s="9"/>
      <c r="UL314" s="9"/>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c r="AHR314" s="6"/>
      <c r="AHS314" s="6"/>
      <c r="AHT314" s="6"/>
      <c r="AHU314" s="6"/>
      <c r="AHV314" s="6"/>
      <c r="AHW314" s="6"/>
      <c r="AHX314" s="6"/>
      <c r="AHY314" s="6"/>
    </row>
    <row r="315" spans="2:909" x14ac:dyDescent="0.25">
      <c r="B315" s="110"/>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c r="TD315" s="9"/>
      <c r="TE315" s="9"/>
      <c r="TF315" s="9"/>
      <c r="TG315" s="9"/>
      <c r="TH315" s="9"/>
      <c r="TI315" s="9"/>
      <c r="TJ315" s="9"/>
      <c r="TK315" s="9"/>
      <c r="TL315" s="9"/>
      <c r="TM315" s="9"/>
      <c r="TN315" s="9"/>
      <c r="TO315" s="9"/>
      <c r="TP315" s="9"/>
      <c r="TQ315" s="9"/>
      <c r="TR315" s="9"/>
      <c r="TS315" s="9"/>
      <c r="TT315" s="9"/>
      <c r="TU315" s="9"/>
      <c r="TV315" s="9"/>
      <c r="TW315" s="9"/>
      <c r="TX315" s="9"/>
      <c r="TY315" s="9"/>
      <c r="TZ315" s="9"/>
      <c r="UA315" s="9"/>
      <c r="UB315" s="9"/>
      <c r="UC315" s="9"/>
      <c r="UD315" s="9"/>
      <c r="UE315" s="9"/>
      <c r="UF315" s="9"/>
      <c r="UG315" s="9"/>
      <c r="UH315" s="9"/>
      <c r="UI315" s="9"/>
      <c r="UJ315" s="9"/>
      <c r="UK315" s="9"/>
      <c r="UL315" s="9"/>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c r="AHR315" s="6"/>
      <c r="AHS315" s="6"/>
      <c r="AHT315" s="6"/>
      <c r="AHU315" s="6"/>
      <c r="AHV315" s="6"/>
      <c r="AHW315" s="6"/>
      <c r="AHX315" s="6"/>
      <c r="AHY315" s="6"/>
    </row>
    <row r="316" spans="2:909" x14ac:dyDescent="0.25">
      <c r="B316" s="110"/>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c r="TC316" s="9"/>
      <c r="TD316" s="9"/>
      <c r="TE316" s="9"/>
      <c r="TF316" s="9"/>
      <c r="TG316" s="9"/>
      <c r="TH316" s="9"/>
      <c r="TI316" s="9"/>
      <c r="TJ316" s="9"/>
      <c r="TK316" s="9"/>
      <c r="TL316" s="9"/>
      <c r="TM316" s="9"/>
      <c r="TN316" s="9"/>
      <c r="TO316" s="9"/>
      <c r="TP316" s="9"/>
      <c r="TQ316" s="9"/>
      <c r="TR316" s="9"/>
      <c r="TS316" s="9"/>
      <c r="TT316" s="9"/>
      <c r="TU316" s="9"/>
      <c r="TV316" s="9"/>
      <c r="TW316" s="9"/>
      <c r="TX316" s="9"/>
      <c r="TY316" s="9"/>
      <c r="TZ316" s="9"/>
      <c r="UA316" s="9"/>
      <c r="UB316" s="9"/>
      <c r="UC316" s="9"/>
      <c r="UD316" s="9"/>
      <c r="UE316" s="9"/>
      <c r="UF316" s="9"/>
      <c r="UG316" s="9"/>
      <c r="UH316" s="9"/>
      <c r="UI316" s="9"/>
      <c r="UJ316" s="9"/>
      <c r="UK316" s="9"/>
      <c r="UL316" s="9"/>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c r="AHR316" s="6"/>
      <c r="AHS316" s="6"/>
      <c r="AHT316" s="6"/>
      <c r="AHU316" s="6"/>
      <c r="AHV316" s="6"/>
      <c r="AHW316" s="6"/>
      <c r="AHX316" s="6"/>
      <c r="AHY316" s="6"/>
    </row>
    <row r="317" spans="2:909" x14ac:dyDescent="0.25">
      <c r="B317" s="110"/>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c r="TC317" s="9"/>
      <c r="TD317" s="9"/>
      <c r="TE317" s="9"/>
      <c r="TF317" s="9"/>
      <c r="TG317" s="9"/>
      <c r="TH317" s="9"/>
      <c r="TI317" s="9"/>
      <c r="TJ317" s="9"/>
      <c r="TK317" s="9"/>
      <c r="TL317" s="9"/>
      <c r="TM317" s="9"/>
      <c r="TN317" s="9"/>
      <c r="TO317" s="9"/>
      <c r="TP317" s="9"/>
      <c r="TQ317" s="9"/>
      <c r="TR317" s="9"/>
      <c r="TS317" s="9"/>
      <c r="TT317" s="9"/>
      <c r="TU317" s="9"/>
      <c r="TV317" s="9"/>
      <c r="TW317" s="9"/>
      <c r="TX317" s="9"/>
      <c r="TY317" s="9"/>
      <c r="TZ317" s="9"/>
      <c r="UA317" s="9"/>
      <c r="UB317" s="9"/>
      <c r="UC317" s="9"/>
      <c r="UD317" s="9"/>
      <c r="UE317" s="9"/>
      <c r="UF317" s="9"/>
      <c r="UG317" s="9"/>
      <c r="UH317" s="9"/>
      <c r="UI317" s="9"/>
      <c r="UJ317" s="9"/>
      <c r="UK317" s="9"/>
      <c r="UL317" s="9"/>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c r="AHR317" s="6"/>
      <c r="AHS317" s="6"/>
      <c r="AHT317" s="6"/>
      <c r="AHU317" s="6"/>
      <c r="AHV317" s="6"/>
      <c r="AHW317" s="6"/>
      <c r="AHX317" s="6"/>
      <c r="AHY317" s="6"/>
    </row>
    <row r="318" spans="2:909" x14ac:dyDescent="0.25">
      <c r="B318" s="110"/>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c r="TC318" s="9"/>
      <c r="TD318" s="9"/>
      <c r="TE318" s="9"/>
      <c r="TF318" s="9"/>
      <c r="TG318" s="9"/>
      <c r="TH318" s="9"/>
      <c r="TI318" s="9"/>
      <c r="TJ318" s="9"/>
      <c r="TK318" s="9"/>
      <c r="TL318" s="9"/>
      <c r="TM318" s="9"/>
      <c r="TN318" s="9"/>
      <c r="TO318" s="9"/>
      <c r="TP318" s="9"/>
      <c r="TQ318" s="9"/>
      <c r="TR318" s="9"/>
      <c r="TS318" s="9"/>
      <c r="TT318" s="9"/>
      <c r="TU318" s="9"/>
      <c r="TV318" s="9"/>
      <c r="TW318" s="9"/>
      <c r="TX318" s="9"/>
      <c r="TY318" s="9"/>
      <c r="TZ318" s="9"/>
      <c r="UA318" s="9"/>
      <c r="UB318" s="9"/>
      <c r="UC318" s="9"/>
      <c r="UD318" s="9"/>
      <c r="UE318" s="9"/>
      <c r="UF318" s="9"/>
      <c r="UG318" s="9"/>
      <c r="UH318" s="9"/>
      <c r="UI318" s="9"/>
      <c r="UJ318" s="9"/>
      <c r="UK318" s="9"/>
      <c r="UL318" s="9"/>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c r="AHR318" s="6"/>
      <c r="AHS318" s="6"/>
      <c r="AHT318" s="6"/>
      <c r="AHU318" s="6"/>
      <c r="AHV318" s="6"/>
      <c r="AHW318" s="6"/>
      <c r="AHX318" s="6"/>
      <c r="AHY318" s="6"/>
    </row>
    <row r="319" spans="2:909" x14ac:dyDescent="0.25">
      <c r="B319" s="110"/>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c r="TC319" s="9"/>
      <c r="TD319" s="9"/>
      <c r="TE319" s="9"/>
      <c r="TF319" s="9"/>
      <c r="TG319" s="9"/>
      <c r="TH319" s="9"/>
      <c r="TI319" s="9"/>
      <c r="TJ319" s="9"/>
      <c r="TK319" s="9"/>
      <c r="TL319" s="9"/>
      <c r="TM319" s="9"/>
      <c r="TN319" s="9"/>
      <c r="TO319" s="9"/>
      <c r="TP319" s="9"/>
      <c r="TQ319" s="9"/>
      <c r="TR319" s="9"/>
      <c r="TS319" s="9"/>
      <c r="TT319" s="9"/>
      <c r="TU319" s="9"/>
      <c r="TV319" s="9"/>
      <c r="TW319" s="9"/>
      <c r="TX319" s="9"/>
      <c r="TY319" s="9"/>
      <c r="TZ319" s="9"/>
      <c r="UA319" s="9"/>
      <c r="UB319" s="9"/>
      <c r="UC319" s="9"/>
      <c r="UD319" s="9"/>
      <c r="UE319" s="9"/>
      <c r="UF319" s="9"/>
      <c r="UG319" s="9"/>
      <c r="UH319" s="9"/>
      <c r="UI319" s="9"/>
      <c r="UJ319" s="9"/>
      <c r="UK319" s="9"/>
      <c r="UL319" s="9"/>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c r="AHR319" s="6"/>
      <c r="AHS319" s="6"/>
      <c r="AHT319" s="6"/>
      <c r="AHU319" s="6"/>
      <c r="AHV319" s="6"/>
      <c r="AHW319" s="6"/>
      <c r="AHX319" s="6"/>
      <c r="AHY319" s="6"/>
    </row>
    <row r="320" spans="2:909" x14ac:dyDescent="0.25">
      <c r="B320" s="110"/>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c r="TC320" s="9"/>
      <c r="TD320" s="9"/>
      <c r="TE320" s="9"/>
      <c r="TF320" s="9"/>
      <c r="TG320" s="9"/>
      <c r="TH320" s="9"/>
      <c r="TI320" s="9"/>
      <c r="TJ320" s="9"/>
      <c r="TK320" s="9"/>
      <c r="TL320" s="9"/>
      <c r="TM320" s="9"/>
      <c r="TN320" s="9"/>
      <c r="TO320" s="9"/>
      <c r="TP320" s="9"/>
      <c r="TQ320" s="9"/>
      <c r="TR320" s="9"/>
      <c r="TS320" s="9"/>
      <c r="TT320" s="9"/>
      <c r="TU320" s="9"/>
      <c r="TV320" s="9"/>
      <c r="TW320" s="9"/>
      <c r="TX320" s="9"/>
      <c r="TY320" s="9"/>
      <c r="TZ320" s="9"/>
      <c r="UA320" s="9"/>
      <c r="UB320" s="9"/>
      <c r="UC320" s="9"/>
      <c r="UD320" s="9"/>
      <c r="UE320" s="9"/>
      <c r="UF320" s="9"/>
      <c r="UG320" s="9"/>
      <c r="UH320" s="9"/>
      <c r="UI320" s="9"/>
      <c r="UJ320" s="9"/>
      <c r="UK320" s="9"/>
      <c r="UL320" s="9"/>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c r="AHR320" s="6"/>
      <c r="AHS320" s="6"/>
      <c r="AHT320" s="6"/>
      <c r="AHU320" s="6"/>
      <c r="AHV320" s="6"/>
      <c r="AHW320" s="6"/>
      <c r="AHX320" s="6"/>
      <c r="AHY320" s="6"/>
    </row>
    <row r="321" spans="2:909" x14ac:dyDescent="0.25">
      <c r="B321" s="110"/>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c r="TC321" s="9"/>
      <c r="TD321" s="9"/>
      <c r="TE321" s="9"/>
      <c r="TF321" s="9"/>
      <c r="TG321" s="9"/>
      <c r="TH321" s="9"/>
      <c r="TI321" s="9"/>
      <c r="TJ321" s="9"/>
      <c r="TK321" s="9"/>
      <c r="TL321" s="9"/>
      <c r="TM321" s="9"/>
      <c r="TN321" s="9"/>
      <c r="TO321" s="9"/>
      <c r="TP321" s="9"/>
      <c r="TQ321" s="9"/>
      <c r="TR321" s="9"/>
      <c r="TS321" s="9"/>
      <c r="TT321" s="9"/>
      <c r="TU321" s="9"/>
      <c r="TV321" s="9"/>
      <c r="TW321" s="9"/>
      <c r="TX321" s="9"/>
      <c r="TY321" s="9"/>
      <c r="TZ321" s="9"/>
      <c r="UA321" s="9"/>
      <c r="UB321" s="9"/>
      <c r="UC321" s="9"/>
      <c r="UD321" s="9"/>
      <c r="UE321" s="9"/>
      <c r="UF321" s="9"/>
      <c r="UG321" s="9"/>
      <c r="UH321" s="9"/>
      <c r="UI321" s="9"/>
      <c r="UJ321" s="9"/>
      <c r="UK321" s="9"/>
      <c r="UL321" s="9"/>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c r="AHR321" s="6"/>
      <c r="AHS321" s="6"/>
      <c r="AHT321" s="6"/>
      <c r="AHU321" s="6"/>
      <c r="AHV321" s="6"/>
      <c r="AHW321" s="6"/>
      <c r="AHX321" s="6"/>
      <c r="AHY321" s="6"/>
    </row>
    <row r="322" spans="2:909" x14ac:dyDescent="0.25">
      <c r="B322" s="110"/>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c r="TC322" s="9"/>
      <c r="TD322" s="9"/>
      <c r="TE322" s="9"/>
      <c r="TF322" s="9"/>
      <c r="TG322" s="9"/>
      <c r="TH322" s="9"/>
      <c r="TI322" s="9"/>
      <c r="TJ322" s="9"/>
      <c r="TK322" s="9"/>
      <c r="TL322" s="9"/>
      <c r="TM322" s="9"/>
      <c r="TN322" s="9"/>
      <c r="TO322" s="9"/>
      <c r="TP322" s="9"/>
      <c r="TQ322" s="9"/>
      <c r="TR322" s="9"/>
      <c r="TS322" s="9"/>
      <c r="TT322" s="9"/>
      <c r="TU322" s="9"/>
      <c r="TV322" s="9"/>
      <c r="TW322" s="9"/>
      <c r="TX322" s="9"/>
      <c r="TY322" s="9"/>
      <c r="TZ322" s="9"/>
      <c r="UA322" s="9"/>
      <c r="UB322" s="9"/>
      <c r="UC322" s="9"/>
      <c r="UD322" s="9"/>
      <c r="UE322" s="9"/>
      <c r="UF322" s="9"/>
      <c r="UG322" s="9"/>
      <c r="UH322" s="9"/>
      <c r="UI322" s="9"/>
      <c r="UJ322" s="9"/>
      <c r="UK322" s="9"/>
      <c r="UL322" s="9"/>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c r="AHR322" s="6"/>
      <c r="AHS322" s="6"/>
      <c r="AHT322" s="6"/>
      <c r="AHU322" s="6"/>
      <c r="AHV322" s="6"/>
      <c r="AHW322" s="6"/>
      <c r="AHX322" s="6"/>
      <c r="AHY322" s="6"/>
    </row>
    <row r="323" spans="2:909" x14ac:dyDescent="0.25">
      <c r="B323" s="110"/>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c r="TC323" s="9"/>
      <c r="TD323" s="9"/>
      <c r="TE323" s="9"/>
      <c r="TF323" s="9"/>
      <c r="TG323" s="9"/>
      <c r="TH323" s="9"/>
      <c r="TI323" s="9"/>
      <c r="TJ323" s="9"/>
      <c r="TK323" s="9"/>
      <c r="TL323" s="9"/>
      <c r="TM323" s="9"/>
      <c r="TN323" s="9"/>
      <c r="TO323" s="9"/>
      <c r="TP323" s="9"/>
      <c r="TQ323" s="9"/>
      <c r="TR323" s="9"/>
      <c r="TS323" s="9"/>
      <c r="TT323" s="9"/>
      <c r="TU323" s="9"/>
      <c r="TV323" s="9"/>
      <c r="TW323" s="9"/>
      <c r="TX323" s="9"/>
      <c r="TY323" s="9"/>
      <c r="TZ323" s="9"/>
      <c r="UA323" s="9"/>
      <c r="UB323" s="9"/>
      <c r="UC323" s="9"/>
      <c r="UD323" s="9"/>
      <c r="UE323" s="9"/>
      <c r="UF323" s="9"/>
      <c r="UG323" s="9"/>
      <c r="UH323" s="9"/>
      <c r="UI323" s="9"/>
      <c r="UJ323" s="9"/>
      <c r="UK323" s="9"/>
      <c r="UL323" s="9"/>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c r="AHR323" s="6"/>
      <c r="AHS323" s="6"/>
      <c r="AHT323" s="6"/>
      <c r="AHU323" s="6"/>
      <c r="AHV323" s="6"/>
      <c r="AHW323" s="6"/>
      <c r="AHX323" s="6"/>
      <c r="AHY323" s="6"/>
    </row>
    <row r="324" spans="2:909" x14ac:dyDescent="0.25">
      <c r="B324" s="110"/>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c r="TC324" s="9"/>
      <c r="TD324" s="9"/>
      <c r="TE324" s="9"/>
      <c r="TF324" s="9"/>
      <c r="TG324" s="9"/>
      <c r="TH324" s="9"/>
      <c r="TI324" s="9"/>
      <c r="TJ324" s="9"/>
      <c r="TK324" s="9"/>
      <c r="TL324" s="9"/>
      <c r="TM324" s="9"/>
      <c r="TN324" s="9"/>
      <c r="TO324" s="9"/>
      <c r="TP324" s="9"/>
      <c r="TQ324" s="9"/>
      <c r="TR324" s="9"/>
      <c r="TS324" s="9"/>
      <c r="TT324" s="9"/>
      <c r="TU324" s="9"/>
      <c r="TV324" s="9"/>
      <c r="TW324" s="9"/>
      <c r="TX324" s="9"/>
      <c r="TY324" s="9"/>
      <c r="TZ324" s="9"/>
      <c r="UA324" s="9"/>
      <c r="UB324" s="9"/>
      <c r="UC324" s="9"/>
      <c r="UD324" s="9"/>
      <c r="UE324" s="9"/>
      <c r="UF324" s="9"/>
      <c r="UG324" s="9"/>
      <c r="UH324" s="9"/>
      <c r="UI324" s="9"/>
      <c r="UJ324" s="9"/>
      <c r="UK324" s="9"/>
      <c r="UL324" s="9"/>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c r="AHR324" s="6"/>
      <c r="AHS324" s="6"/>
      <c r="AHT324" s="6"/>
      <c r="AHU324" s="6"/>
      <c r="AHV324" s="6"/>
      <c r="AHW324" s="6"/>
      <c r="AHX324" s="6"/>
      <c r="AHY324" s="6"/>
    </row>
    <row r="325" spans="2:909" x14ac:dyDescent="0.25">
      <c r="B325" s="110"/>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c r="TC325" s="9"/>
      <c r="TD325" s="9"/>
      <c r="TE325" s="9"/>
      <c r="TF325" s="9"/>
      <c r="TG325" s="9"/>
      <c r="TH325" s="9"/>
      <c r="TI325" s="9"/>
      <c r="TJ325" s="9"/>
      <c r="TK325" s="9"/>
      <c r="TL325" s="9"/>
      <c r="TM325" s="9"/>
      <c r="TN325" s="9"/>
      <c r="TO325" s="9"/>
      <c r="TP325" s="9"/>
      <c r="TQ325" s="9"/>
      <c r="TR325" s="9"/>
      <c r="TS325" s="9"/>
      <c r="TT325" s="9"/>
      <c r="TU325" s="9"/>
      <c r="TV325" s="9"/>
      <c r="TW325" s="9"/>
      <c r="TX325" s="9"/>
      <c r="TY325" s="9"/>
      <c r="TZ325" s="9"/>
      <c r="UA325" s="9"/>
      <c r="UB325" s="9"/>
      <c r="UC325" s="9"/>
      <c r="UD325" s="9"/>
      <c r="UE325" s="9"/>
      <c r="UF325" s="9"/>
      <c r="UG325" s="9"/>
      <c r="UH325" s="9"/>
      <c r="UI325" s="9"/>
      <c r="UJ325" s="9"/>
      <c r="UK325" s="9"/>
      <c r="UL325" s="9"/>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c r="AHR325" s="6"/>
      <c r="AHS325" s="6"/>
      <c r="AHT325" s="6"/>
      <c r="AHU325" s="6"/>
      <c r="AHV325" s="6"/>
      <c r="AHW325" s="6"/>
      <c r="AHX325" s="6"/>
      <c r="AHY325" s="6"/>
    </row>
    <row r="326" spans="2:909" x14ac:dyDescent="0.25">
      <c r="B326" s="110"/>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c r="TC326" s="9"/>
      <c r="TD326" s="9"/>
      <c r="TE326" s="9"/>
      <c r="TF326" s="9"/>
      <c r="TG326" s="9"/>
      <c r="TH326" s="9"/>
      <c r="TI326" s="9"/>
      <c r="TJ326" s="9"/>
      <c r="TK326" s="9"/>
      <c r="TL326" s="9"/>
      <c r="TM326" s="9"/>
      <c r="TN326" s="9"/>
      <c r="TO326" s="9"/>
      <c r="TP326" s="9"/>
      <c r="TQ326" s="9"/>
      <c r="TR326" s="9"/>
      <c r="TS326" s="9"/>
      <c r="TT326" s="9"/>
      <c r="TU326" s="9"/>
      <c r="TV326" s="9"/>
      <c r="TW326" s="9"/>
      <c r="TX326" s="9"/>
      <c r="TY326" s="9"/>
      <c r="TZ326" s="9"/>
      <c r="UA326" s="9"/>
      <c r="UB326" s="9"/>
      <c r="UC326" s="9"/>
      <c r="UD326" s="9"/>
      <c r="UE326" s="9"/>
      <c r="UF326" s="9"/>
      <c r="UG326" s="9"/>
      <c r="UH326" s="9"/>
      <c r="UI326" s="9"/>
      <c r="UJ326" s="9"/>
      <c r="UK326" s="9"/>
      <c r="UL326" s="9"/>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c r="AHR326" s="6"/>
      <c r="AHS326" s="6"/>
      <c r="AHT326" s="6"/>
      <c r="AHU326" s="6"/>
      <c r="AHV326" s="6"/>
      <c r="AHW326" s="6"/>
      <c r="AHX326" s="6"/>
      <c r="AHY326" s="6"/>
    </row>
    <row r="327" spans="2:909" x14ac:dyDescent="0.25">
      <c r="B327" s="110"/>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c r="TC327" s="9"/>
      <c r="TD327" s="9"/>
      <c r="TE327" s="9"/>
      <c r="TF327" s="9"/>
      <c r="TG327" s="9"/>
      <c r="TH327" s="9"/>
      <c r="TI327" s="9"/>
      <c r="TJ327" s="9"/>
      <c r="TK327" s="9"/>
      <c r="TL327" s="9"/>
      <c r="TM327" s="9"/>
      <c r="TN327" s="9"/>
      <c r="TO327" s="9"/>
      <c r="TP327" s="9"/>
      <c r="TQ327" s="9"/>
      <c r="TR327" s="9"/>
      <c r="TS327" s="9"/>
      <c r="TT327" s="9"/>
      <c r="TU327" s="9"/>
      <c r="TV327" s="9"/>
      <c r="TW327" s="9"/>
      <c r="TX327" s="9"/>
      <c r="TY327" s="9"/>
      <c r="TZ327" s="9"/>
      <c r="UA327" s="9"/>
      <c r="UB327" s="9"/>
      <c r="UC327" s="9"/>
      <c r="UD327" s="9"/>
      <c r="UE327" s="9"/>
      <c r="UF327" s="9"/>
      <c r="UG327" s="9"/>
      <c r="UH327" s="9"/>
      <c r="UI327" s="9"/>
      <c r="UJ327" s="9"/>
      <c r="UK327" s="9"/>
      <c r="UL327" s="9"/>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row>
    <row r="328" spans="2:909" x14ac:dyDescent="0.25">
      <c r="B328" s="110"/>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c r="TC328" s="9"/>
      <c r="TD328" s="9"/>
      <c r="TE328" s="9"/>
      <c r="TF328" s="9"/>
      <c r="TG328" s="9"/>
      <c r="TH328" s="9"/>
      <c r="TI328" s="9"/>
      <c r="TJ328" s="9"/>
      <c r="TK328" s="9"/>
      <c r="TL328" s="9"/>
      <c r="TM328" s="9"/>
      <c r="TN328" s="9"/>
      <c r="TO328" s="9"/>
      <c r="TP328" s="9"/>
      <c r="TQ328" s="9"/>
      <c r="TR328" s="9"/>
      <c r="TS328" s="9"/>
      <c r="TT328" s="9"/>
      <c r="TU328" s="9"/>
      <c r="TV328" s="9"/>
      <c r="TW328" s="9"/>
      <c r="TX328" s="9"/>
      <c r="TY328" s="9"/>
      <c r="TZ328" s="9"/>
      <c r="UA328" s="9"/>
      <c r="UB328" s="9"/>
      <c r="UC328" s="9"/>
      <c r="UD328" s="9"/>
      <c r="UE328" s="9"/>
      <c r="UF328" s="9"/>
      <c r="UG328" s="9"/>
      <c r="UH328" s="9"/>
      <c r="UI328" s="9"/>
      <c r="UJ328" s="9"/>
      <c r="UK328" s="9"/>
      <c r="UL328" s="9"/>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c r="AHR328" s="6"/>
      <c r="AHS328" s="6"/>
      <c r="AHT328" s="6"/>
      <c r="AHU328" s="6"/>
      <c r="AHV328" s="6"/>
      <c r="AHW328" s="6"/>
      <c r="AHX328" s="6"/>
      <c r="AHY328" s="6"/>
    </row>
    <row r="329" spans="2:909" x14ac:dyDescent="0.25">
      <c r="B329" s="110"/>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c r="TC329" s="9"/>
      <c r="TD329" s="9"/>
      <c r="TE329" s="9"/>
      <c r="TF329" s="9"/>
      <c r="TG329" s="9"/>
      <c r="TH329" s="9"/>
      <c r="TI329" s="9"/>
      <c r="TJ329" s="9"/>
      <c r="TK329" s="9"/>
      <c r="TL329" s="9"/>
      <c r="TM329" s="9"/>
      <c r="TN329" s="9"/>
      <c r="TO329" s="9"/>
      <c r="TP329" s="9"/>
      <c r="TQ329" s="9"/>
      <c r="TR329" s="9"/>
      <c r="TS329" s="9"/>
      <c r="TT329" s="9"/>
      <c r="TU329" s="9"/>
      <c r="TV329" s="9"/>
      <c r="TW329" s="9"/>
      <c r="TX329" s="9"/>
      <c r="TY329" s="9"/>
      <c r="TZ329" s="9"/>
      <c r="UA329" s="9"/>
      <c r="UB329" s="9"/>
      <c r="UC329" s="9"/>
      <c r="UD329" s="9"/>
      <c r="UE329" s="9"/>
      <c r="UF329" s="9"/>
      <c r="UG329" s="9"/>
      <c r="UH329" s="9"/>
      <c r="UI329" s="9"/>
      <c r="UJ329" s="9"/>
      <c r="UK329" s="9"/>
      <c r="UL329" s="9"/>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c r="AHR329" s="6"/>
      <c r="AHS329" s="6"/>
      <c r="AHT329" s="6"/>
      <c r="AHU329" s="6"/>
      <c r="AHV329" s="6"/>
      <c r="AHW329" s="6"/>
      <c r="AHX329" s="6"/>
      <c r="AHY329" s="6"/>
    </row>
    <row r="330" spans="2:909" x14ac:dyDescent="0.25">
      <c r="B330" s="110"/>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c r="TC330" s="9"/>
      <c r="TD330" s="9"/>
      <c r="TE330" s="9"/>
      <c r="TF330" s="9"/>
      <c r="TG330" s="9"/>
      <c r="TH330" s="9"/>
      <c r="TI330" s="9"/>
      <c r="TJ330" s="9"/>
      <c r="TK330" s="9"/>
      <c r="TL330" s="9"/>
      <c r="TM330" s="9"/>
      <c r="TN330" s="9"/>
      <c r="TO330" s="9"/>
      <c r="TP330" s="9"/>
      <c r="TQ330" s="9"/>
      <c r="TR330" s="9"/>
      <c r="TS330" s="9"/>
      <c r="TT330" s="9"/>
      <c r="TU330" s="9"/>
      <c r="TV330" s="9"/>
      <c r="TW330" s="9"/>
      <c r="TX330" s="9"/>
      <c r="TY330" s="9"/>
      <c r="TZ330" s="9"/>
      <c r="UA330" s="9"/>
      <c r="UB330" s="9"/>
      <c r="UC330" s="9"/>
      <c r="UD330" s="9"/>
      <c r="UE330" s="9"/>
      <c r="UF330" s="9"/>
      <c r="UG330" s="9"/>
      <c r="UH330" s="9"/>
      <c r="UI330" s="9"/>
      <c r="UJ330" s="9"/>
      <c r="UK330" s="9"/>
      <c r="UL330" s="9"/>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c r="AHR330" s="6"/>
      <c r="AHS330" s="6"/>
      <c r="AHT330" s="6"/>
      <c r="AHU330" s="6"/>
      <c r="AHV330" s="6"/>
      <c r="AHW330" s="6"/>
      <c r="AHX330" s="6"/>
      <c r="AHY330" s="6"/>
    </row>
    <row r="331" spans="2:909" x14ac:dyDescent="0.25">
      <c r="B331" s="110"/>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c r="TC331" s="9"/>
      <c r="TD331" s="9"/>
      <c r="TE331" s="9"/>
      <c r="TF331" s="9"/>
      <c r="TG331" s="9"/>
      <c r="TH331" s="9"/>
      <c r="TI331" s="9"/>
      <c r="TJ331" s="9"/>
      <c r="TK331" s="9"/>
      <c r="TL331" s="9"/>
      <c r="TM331" s="9"/>
      <c r="TN331" s="9"/>
      <c r="TO331" s="9"/>
      <c r="TP331" s="9"/>
      <c r="TQ331" s="9"/>
      <c r="TR331" s="9"/>
      <c r="TS331" s="9"/>
      <c r="TT331" s="9"/>
      <c r="TU331" s="9"/>
      <c r="TV331" s="9"/>
      <c r="TW331" s="9"/>
      <c r="TX331" s="9"/>
      <c r="TY331" s="9"/>
      <c r="TZ331" s="9"/>
      <c r="UA331" s="9"/>
      <c r="UB331" s="9"/>
      <c r="UC331" s="9"/>
      <c r="UD331" s="9"/>
      <c r="UE331" s="9"/>
      <c r="UF331" s="9"/>
      <c r="UG331" s="9"/>
      <c r="UH331" s="9"/>
      <c r="UI331" s="9"/>
      <c r="UJ331" s="9"/>
      <c r="UK331" s="9"/>
      <c r="UL331" s="9"/>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c r="AHR331" s="6"/>
      <c r="AHS331" s="6"/>
      <c r="AHT331" s="6"/>
      <c r="AHU331" s="6"/>
      <c r="AHV331" s="6"/>
      <c r="AHW331" s="6"/>
      <c r="AHX331" s="6"/>
      <c r="AHY331" s="6"/>
    </row>
    <row r="332" spans="2:909" x14ac:dyDescent="0.25">
      <c r="B332" s="110"/>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c r="TC332" s="9"/>
      <c r="TD332" s="9"/>
      <c r="TE332" s="9"/>
      <c r="TF332" s="9"/>
      <c r="TG332" s="9"/>
      <c r="TH332" s="9"/>
      <c r="TI332" s="9"/>
      <c r="TJ332" s="9"/>
      <c r="TK332" s="9"/>
      <c r="TL332" s="9"/>
      <c r="TM332" s="9"/>
      <c r="TN332" s="9"/>
      <c r="TO332" s="9"/>
      <c r="TP332" s="9"/>
      <c r="TQ332" s="9"/>
      <c r="TR332" s="9"/>
      <c r="TS332" s="9"/>
      <c r="TT332" s="9"/>
      <c r="TU332" s="9"/>
      <c r="TV332" s="9"/>
      <c r="TW332" s="9"/>
      <c r="TX332" s="9"/>
      <c r="TY332" s="9"/>
      <c r="TZ332" s="9"/>
      <c r="UA332" s="9"/>
      <c r="UB332" s="9"/>
      <c r="UC332" s="9"/>
      <c r="UD332" s="9"/>
      <c r="UE332" s="9"/>
      <c r="UF332" s="9"/>
      <c r="UG332" s="9"/>
      <c r="UH332" s="9"/>
      <c r="UI332" s="9"/>
      <c r="UJ332" s="9"/>
      <c r="UK332" s="9"/>
      <c r="UL332" s="9"/>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c r="AHR332" s="6"/>
      <c r="AHS332" s="6"/>
      <c r="AHT332" s="6"/>
      <c r="AHU332" s="6"/>
      <c r="AHV332" s="6"/>
      <c r="AHW332" s="6"/>
      <c r="AHX332" s="6"/>
      <c r="AHY332" s="6"/>
    </row>
    <row r="333" spans="2:909" x14ac:dyDescent="0.25">
      <c r="B333" s="110"/>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c r="TC333" s="9"/>
      <c r="TD333" s="9"/>
      <c r="TE333" s="9"/>
      <c r="TF333" s="9"/>
      <c r="TG333" s="9"/>
      <c r="TH333" s="9"/>
      <c r="TI333" s="9"/>
      <c r="TJ333" s="9"/>
      <c r="TK333" s="9"/>
      <c r="TL333" s="9"/>
      <c r="TM333" s="9"/>
      <c r="TN333" s="9"/>
      <c r="TO333" s="9"/>
      <c r="TP333" s="9"/>
      <c r="TQ333" s="9"/>
      <c r="TR333" s="9"/>
      <c r="TS333" s="9"/>
      <c r="TT333" s="9"/>
      <c r="TU333" s="9"/>
      <c r="TV333" s="9"/>
      <c r="TW333" s="9"/>
      <c r="TX333" s="9"/>
      <c r="TY333" s="9"/>
      <c r="TZ333" s="9"/>
      <c r="UA333" s="9"/>
      <c r="UB333" s="9"/>
      <c r="UC333" s="9"/>
      <c r="UD333" s="9"/>
      <c r="UE333" s="9"/>
      <c r="UF333" s="9"/>
      <c r="UG333" s="9"/>
      <c r="UH333" s="9"/>
      <c r="UI333" s="9"/>
      <c r="UJ333" s="9"/>
      <c r="UK333" s="9"/>
      <c r="UL333" s="9"/>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c r="AHR333" s="6"/>
      <c r="AHS333" s="6"/>
      <c r="AHT333" s="6"/>
      <c r="AHU333" s="6"/>
      <c r="AHV333" s="6"/>
      <c r="AHW333" s="6"/>
      <c r="AHX333" s="6"/>
      <c r="AHY333" s="6"/>
    </row>
    <row r="334" spans="2:909" x14ac:dyDescent="0.25">
      <c r="B334" s="110"/>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c r="SB334" s="9"/>
      <c r="SC334" s="9"/>
      <c r="SD334" s="9"/>
      <c r="SE334" s="9"/>
      <c r="SF334" s="9"/>
      <c r="SG334" s="9"/>
      <c r="SH334" s="9"/>
      <c r="SI334" s="9"/>
      <c r="SJ334" s="9"/>
      <c r="SK334" s="9"/>
      <c r="SL334" s="9"/>
      <c r="SM334" s="9"/>
      <c r="SN334" s="9"/>
      <c r="SO334" s="9"/>
      <c r="SP334" s="9"/>
      <c r="SQ334" s="9"/>
      <c r="SR334" s="9"/>
      <c r="SS334" s="9"/>
      <c r="ST334" s="9"/>
      <c r="SU334" s="9"/>
      <c r="SV334" s="9"/>
      <c r="SW334" s="9"/>
      <c r="SX334" s="9"/>
      <c r="SY334" s="9"/>
      <c r="SZ334" s="9"/>
      <c r="TA334" s="9"/>
      <c r="TB334" s="9"/>
      <c r="TC334" s="9"/>
      <c r="TD334" s="9"/>
      <c r="TE334" s="9"/>
      <c r="TF334" s="9"/>
      <c r="TG334" s="9"/>
      <c r="TH334" s="9"/>
      <c r="TI334" s="9"/>
      <c r="TJ334" s="9"/>
      <c r="TK334" s="9"/>
      <c r="TL334" s="9"/>
      <c r="TM334" s="9"/>
      <c r="TN334" s="9"/>
      <c r="TO334" s="9"/>
      <c r="TP334" s="9"/>
      <c r="TQ334" s="9"/>
      <c r="TR334" s="9"/>
      <c r="TS334" s="9"/>
      <c r="TT334" s="9"/>
      <c r="TU334" s="9"/>
      <c r="TV334" s="9"/>
      <c r="TW334" s="9"/>
      <c r="TX334" s="9"/>
      <c r="TY334" s="9"/>
      <c r="TZ334" s="9"/>
      <c r="UA334" s="9"/>
      <c r="UB334" s="9"/>
      <c r="UC334" s="9"/>
      <c r="UD334" s="9"/>
      <c r="UE334" s="9"/>
      <c r="UF334" s="9"/>
      <c r="UG334" s="9"/>
      <c r="UH334" s="9"/>
      <c r="UI334" s="9"/>
      <c r="UJ334" s="9"/>
      <c r="UK334" s="9"/>
      <c r="UL334" s="9"/>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c r="AHR334" s="6"/>
      <c r="AHS334" s="6"/>
      <c r="AHT334" s="6"/>
      <c r="AHU334" s="6"/>
      <c r="AHV334" s="6"/>
      <c r="AHW334" s="6"/>
      <c r="AHX334" s="6"/>
      <c r="AHY334" s="6"/>
    </row>
    <row r="335" spans="2:909" x14ac:dyDescent="0.25">
      <c r="B335" s="110"/>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c r="SX335" s="9"/>
      <c r="SY335" s="9"/>
      <c r="SZ335" s="9"/>
      <c r="TA335" s="9"/>
      <c r="TB335" s="9"/>
      <c r="TC335" s="9"/>
      <c r="TD335" s="9"/>
      <c r="TE335" s="9"/>
      <c r="TF335" s="9"/>
      <c r="TG335" s="9"/>
      <c r="TH335" s="9"/>
      <c r="TI335" s="9"/>
      <c r="TJ335" s="9"/>
      <c r="TK335" s="9"/>
      <c r="TL335" s="9"/>
      <c r="TM335" s="9"/>
      <c r="TN335" s="9"/>
      <c r="TO335" s="9"/>
      <c r="TP335" s="9"/>
      <c r="TQ335" s="9"/>
      <c r="TR335" s="9"/>
      <c r="TS335" s="9"/>
      <c r="TT335" s="9"/>
      <c r="TU335" s="9"/>
      <c r="TV335" s="9"/>
      <c r="TW335" s="9"/>
      <c r="TX335" s="9"/>
      <c r="TY335" s="9"/>
      <c r="TZ335" s="9"/>
      <c r="UA335" s="9"/>
      <c r="UB335" s="9"/>
      <c r="UC335" s="9"/>
      <c r="UD335" s="9"/>
      <c r="UE335" s="9"/>
      <c r="UF335" s="9"/>
      <c r="UG335" s="9"/>
      <c r="UH335" s="9"/>
      <c r="UI335" s="9"/>
      <c r="UJ335" s="9"/>
      <c r="UK335" s="9"/>
      <c r="UL335" s="9"/>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c r="AHS335" s="6"/>
      <c r="AHT335" s="6"/>
      <c r="AHU335" s="6"/>
      <c r="AHV335" s="6"/>
      <c r="AHW335" s="6"/>
      <c r="AHX335" s="6"/>
      <c r="AHY335" s="6"/>
    </row>
    <row r="336" spans="2:909" x14ac:dyDescent="0.25">
      <c r="B336" s="110"/>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c r="SB336" s="9"/>
      <c r="SC336" s="9"/>
      <c r="SD336" s="9"/>
      <c r="SE336" s="9"/>
      <c r="SF336" s="9"/>
      <c r="SG336" s="9"/>
      <c r="SH336" s="9"/>
      <c r="SI336" s="9"/>
      <c r="SJ336" s="9"/>
      <c r="SK336" s="9"/>
      <c r="SL336" s="9"/>
      <c r="SM336" s="9"/>
      <c r="SN336" s="9"/>
      <c r="SO336" s="9"/>
      <c r="SP336" s="9"/>
      <c r="SQ336" s="9"/>
      <c r="SR336" s="9"/>
      <c r="SS336" s="9"/>
      <c r="ST336" s="9"/>
      <c r="SU336" s="9"/>
      <c r="SV336" s="9"/>
      <c r="SW336" s="9"/>
      <c r="SX336" s="9"/>
      <c r="SY336" s="9"/>
      <c r="SZ336" s="9"/>
      <c r="TA336" s="9"/>
      <c r="TB336" s="9"/>
      <c r="TC336" s="9"/>
      <c r="TD336" s="9"/>
      <c r="TE336" s="9"/>
      <c r="TF336" s="9"/>
      <c r="TG336" s="9"/>
      <c r="TH336" s="9"/>
      <c r="TI336" s="9"/>
      <c r="TJ336" s="9"/>
      <c r="TK336" s="9"/>
      <c r="TL336" s="9"/>
      <c r="TM336" s="9"/>
      <c r="TN336" s="9"/>
      <c r="TO336" s="9"/>
      <c r="TP336" s="9"/>
      <c r="TQ336" s="9"/>
      <c r="TR336" s="9"/>
      <c r="TS336" s="9"/>
      <c r="TT336" s="9"/>
      <c r="TU336" s="9"/>
      <c r="TV336" s="9"/>
      <c r="TW336" s="9"/>
      <c r="TX336" s="9"/>
      <c r="TY336" s="9"/>
      <c r="TZ336" s="9"/>
      <c r="UA336" s="9"/>
      <c r="UB336" s="9"/>
      <c r="UC336" s="9"/>
      <c r="UD336" s="9"/>
      <c r="UE336" s="9"/>
      <c r="UF336" s="9"/>
      <c r="UG336" s="9"/>
      <c r="UH336" s="9"/>
      <c r="UI336" s="9"/>
      <c r="UJ336" s="9"/>
      <c r="UK336" s="9"/>
      <c r="UL336" s="9"/>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c r="AHR336" s="6"/>
      <c r="AHS336" s="6"/>
      <c r="AHT336" s="6"/>
      <c r="AHU336" s="6"/>
      <c r="AHV336" s="6"/>
      <c r="AHW336" s="6"/>
      <c r="AHX336" s="6"/>
      <c r="AHY336" s="6"/>
    </row>
    <row r="337" spans="2:909" x14ac:dyDescent="0.25">
      <c r="B337" s="110"/>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c r="TC337" s="9"/>
      <c r="TD337" s="9"/>
      <c r="TE337" s="9"/>
      <c r="TF337" s="9"/>
      <c r="TG337" s="9"/>
      <c r="TH337" s="9"/>
      <c r="TI337" s="9"/>
      <c r="TJ337" s="9"/>
      <c r="TK337" s="9"/>
      <c r="TL337" s="9"/>
      <c r="TM337" s="9"/>
      <c r="TN337" s="9"/>
      <c r="TO337" s="9"/>
      <c r="TP337" s="9"/>
      <c r="TQ337" s="9"/>
      <c r="TR337" s="9"/>
      <c r="TS337" s="9"/>
      <c r="TT337" s="9"/>
      <c r="TU337" s="9"/>
      <c r="TV337" s="9"/>
      <c r="TW337" s="9"/>
      <c r="TX337" s="9"/>
      <c r="TY337" s="9"/>
      <c r="TZ337" s="9"/>
      <c r="UA337" s="9"/>
      <c r="UB337" s="9"/>
      <c r="UC337" s="9"/>
      <c r="UD337" s="9"/>
      <c r="UE337" s="9"/>
      <c r="UF337" s="9"/>
      <c r="UG337" s="9"/>
      <c r="UH337" s="9"/>
      <c r="UI337" s="9"/>
      <c r="UJ337" s="9"/>
      <c r="UK337" s="9"/>
      <c r="UL337" s="9"/>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c r="AHR337" s="6"/>
      <c r="AHS337" s="6"/>
      <c r="AHT337" s="6"/>
      <c r="AHU337" s="6"/>
      <c r="AHV337" s="6"/>
      <c r="AHW337" s="6"/>
      <c r="AHX337" s="6"/>
      <c r="AHY337" s="6"/>
    </row>
    <row r="338" spans="2:909" x14ac:dyDescent="0.25">
      <c r="B338" s="110"/>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c r="TC338" s="9"/>
      <c r="TD338" s="9"/>
      <c r="TE338" s="9"/>
      <c r="TF338" s="9"/>
      <c r="TG338" s="9"/>
      <c r="TH338" s="9"/>
      <c r="TI338" s="9"/>
      <c r="TJ338" s="9"/>
      <c r="TK338" s="9"/>
      <c r="TL338" s="9"/>
      <c r="TM338" s="9"/>
      <c r="TN338" s="9"/>
      <c r="TO338" s="9"/>
      <c r="TP338" s="9"/>
      <c r="TQ338" s="9"/>
      <c r="TR338" s="9"/>
      <c r="TS338" s="9"/>
      <c r="TT338" s="9"/>
      <c r="TU338" s="9"/>
      <c r="TV338" s="9"/>
      <c r="TW338" s="9"/>
      <c r="TX338" s="9"/>
      <c r="TY338" s="9"/>
      <c r="TZ338" s="9"/>
      <c r="UA338" s="9"/>
      <c r="UB338" s="9"/>
      <c r="UC338" s="9"/>
      <c r="UD338" s="9"/>
      <c r="UE338" s="9"/>
      <c r="UF338" s="9"/>
      <c r="UG338" s="9"/>
      <c r="UH338" s="9"/>
      <c r="UI338" s="9"/>
      <c r="UJ338" s="9"/>
      <c r="UK338" s="9"/>
      <c r="UL338" s="9"/>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c r="AHR338" s="6"/>
      <c r="AHS338" s="6"/>
      <c r="AHT338" s="6"/>
      <c r="AHU338" s="6"/>
      <c r="AHV338" s="6"/>
      <c r="AHW338" s="6"/>
      <c r="AHX338" s="6"/>
      <c r="AHY338" s="6"/>
    </row>
    <row r="339" spans="2:909" x14ac:dyDescent="0.25">
      <c r="B339" s="110"/>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c r="TC339" s="9"/>
      <c r="TD339" s="9"/>
      <c r="TE339" s="9"/>
      <c r="TF339" s="9"/>
      <c r="TG339" s="9"/>
      <c r="TH339" s="9"/>
      <c r="TI339" s="9"/>
      <c r="TJ339" s="9"/>
      <c r="TK339" s="9"/>
      <c r="TL339" s="9"/>
      <c r="TM339" s="9"/>
      <c r="TN339" s="9"/>
      <c r="TO339" s="9"/>
      <c r="TP339" s="9"/>
      <c r="TQ339" s="9"/>
      <c r="TR339" s="9"/>
      <c r="TS339" s="9"/>
      <c r="TT339" s="9"/>
      <c r="TU339" s="9"/>
      <c r="TV339" s="9"/>
      <c r="TW339" s="9"/>
      <c r="TX339" s="9"/>
      <c r="TY339" s="9"/>
      <c r="TZ339" s="9"/>
      <c r="UA339" s="9"/>
      <c r="UB339" s="9"/>
      <c r="UC339" s="9"/>
      <c r="UD339" s="9"/>
      <c r="UE339" s="9"/>
      <c r="UF339" s="9"/>
      <c r="UG339" s="9"/>
      <c r="UH339" s="9"/>
      <c r="UI339" s="9"/>
      <c r="UJ339" s="9"/>
      <c r="UK339" s="9"/>
      <c r="UL339" s="9"/>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c r="AHR339" s="6"/>
      <c r="AHS339" s="6"/>
      <c r="AHT339" s="6"/>
      <c r="AHU339" s="6"/>
      <c r="AHV339" s="6"/>
      <c r="AHW339" s="6"/>
      <c r="AHX339" s="6"/>
      <c r="AHY339" s="6"/>
    </row>
    <row r="340" spans="2:909" x14ac:dyDescent="0.25">
      <c r="B340" s="110"/>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c r="TC340" s="9"/>
      <c r="TD340" s="9"/>
      <c r="TE340" s="9"/>
      <c r="TF340" s="9"/>
      <c r="TG340" s="9"/>
      <c r="TH340" s="9"/>
      <c r="TI340" s="9"/>
      <c r="TJ340" s="9"/>
      <c r="TK340" s="9"/>
      <c r="TL340" s="9"/>
      <c r="TM340" s="9"/>
      <c r="TN340" s="9"/>
      <c r="TO340" s="9"/>
      <c r="TP340" s="9"/>
      <c r="TQ340" s="9"/>
      <c r="TR340" s="9"/>
      <c r="TS340" s="9"/>
      <c r="TT340" s="9"/>
      <c r="TU340" s="9"/>
      <c r="TV340" s="9"/>
      <c r="TW340" s="9"/>
      <c r="TX340" s="9"/>
      <c r="TY340" s="9"/>
      <c r="TZ340" s="9"/>
      <c r="UA340" s="9"/>
      <c r="UB340" s="9"/>
      <c r="UC340" s="9"/>
      <c r="UD340" s="9"/>
      <c r="UE340" s="9"/>
      <c r="UF340" s="9"/>
      <c r="UG340" s="9"/>
      <c r="UH340" s="9"/>
      <c r="UI340" s="9"/>
      <c r="UJ340" s="9"/>
      <c r="UK340" s="9"/>
      <c r="UL340" s="9"/>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c r="AHR340" s="6"/>
      <c r="AHS340" s="6"/>
      <c r="AHT340" s="6"/>
      <c r="AHU340" s="6"/>
      <c r="AHV340" s="6"/>
      <c r="AHW340" s="6"/>
      <c r="AHX340" s="6"/>
      <c r="AHY340" s="6"/>
    </row>
    <row r="341" spans="2:909" x14ac:dyDescent="0.25">
      <c r="B341" s="110"/>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c r="TC341" s="9"/>
      <c r="TD341" s="9"/>
      <c r="TE341" s="9"/>
      <c r="TF341" s="9"/>
      <c r="TG341" s="9"/>
      <c r="TH341" s="9"/>
      <c r="TI341" s="9"/>
      <c r="TJ341" s="9"/>
      <c r="TK341" s="9"/>
      <c r="TL341" s="9"/>
      <c r="TM341" s="9"/>
      <c r="TN341" s="9"/>
      <c r="TO341" s="9"/>
      <c r="TP341" s="9"/>
      <c r="TQ341" s="9"/>
      <c r="TR341" s="9"/>
      <c r="TS341" s="9"/>
      <c r="TT341" s="9"/>
      <c r="TU341" s="9"/>
      <c r="TV341" s="9"/>
      <c r="TW341" s="9"/>
      <c r="TX341" s="9"/>
      <c r="TY341" s="9"/>
      <c r="TZ341" s="9"/>
      <c r="UA341" s="9"/>
      <c r="UB341" s="9"/>
      <c r="UC341" s="9"/>
      <c r="UD341" s="9"/>
      <c r="UE341" s="9"/>
      <c r="UF341" s="9"/>
      <c r="UG341" s="9"/>
      <c r="UH341" s="9"/>
      <c r="UI341" s="9"/>
      <c r="UJ341" s="9"/>
      <c r="UK341" s="9"/>
      <c r="UL341" s="9"/>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c r="AHR341" s="6"/>
      <c r="AHS341" s="6"/>
      <c r="AHT341" s="6"/>
      <c r="AHU341" s="6"/>
      <c r="AHV341" s="6"/>
      <c r="AHW341" s="6"/>
      <c r="AHX341" s="6"/>
      <c r="AHY341" s="6"/>
    </row>
    <row r="342" spans="2:909" x14ac:dyDescent="0.25">
      <c r="B342" s="110"/>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c r="TC342" s="9"/>
      <c r="TD342" s="9"/>
      <c r="TE342" s="9"/>
      <c r="TF342" s="9"/>
      <c r="TG342" s="9"/>
      <c r="TH342" s="9"/>
      <c r="TI342" s="9"/>
      <c r="TJ342" s="9"/>
      <c r="TK342" s="9"/>
      <c r="TL342" s="9"/>
      <c r="TM342" s="9"/>
      <c r="TN342" s="9"/>
      <c r="TO342" s="9"/>
      <c r="TP342" s="9"/>
      <c r="TQ342" s="9"/>
      <c r="TR342" s="9"/>
      <c r="TS342" s="9"/>
      <c r="TT342" s="9"/>
      <c r="TU342" s="9"/>
      <c r="TV342" s="9"/>
      <c r="TW342" s="9"/>
      <c r="TX342" s="9"/>
      <c r="TY342" s="9"/>
      <c r="TZ342" s="9"/>
      <c r="UA342" s="9"/>
      <c r="UB342" s="9"/>
      <c r="UC342" s="9"/>
      <c r="UD342" s="9"/>
      <c r="UE342" s="9"/>
      <c r="UF342" s="9"/>
      <c r="UG342" s="9"/>
      <c r="UH342" s="9"/>
      <c r="UI342" s="9"/>
      <c r="UJ342" s="9"/>
      <c r="UK342" s="9"/>
      <c r="UL342" s="9"/>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c r="AHR342" s="6"/>
      <c r="AHS342" s="6"/>
      <c r="AHT342" s="6"/>
      <c r="AHU342" s="6"/>
      <c r="AHV342" s="6"/>
      <c r="AHW342" s="6"/>
      <c r="AHX342" s="6"/>
      <c r="AHY342" s="6"/>
    </row>
    <row r="343" spans="2:909" x14ac:dyDescent="0.25">
      <c r="B343" s="110"/>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c r="TC343" s="9"/>
      <c r="TD343" s="9"/>
      <c r="TE343" s="9"/>
      <c r="TF343" s="9"/>
      <c r="TG343" s="9"/>
      <c r="TH343" s="9"/>
      <c r="TI343" s="9"/>
      <c r="TJ343" s="9"/>
      <c r="TK343" s="9"/>
      <c r="TL343" s="9"/>
      <c r="TM343" s="9"/>
      <c r="TN343" s="9"/>
      <c r="TO343" s="9"/>
      <c r="TP343" s="9"/>
      <c r="TQ343" s="9"/>
      <c r="TR343" s="9"/>
      <c r="TS343" s="9"/>
      <c r="TT343" s="9"/>
      <c r="TU343" s="9"/>
      <c r="TV343" s="9"/>
      <c r="TW343" s="9"/>
      <c r="TX343" s="9"/>
      <c r="TY343" s="9"/>
      <c r="TZ343" s="9"/>
      <c r="UA343" s="9"/>
      <c r="UB343" s="9"/>
      <c r="UC343" s="9"/>
      <c r="UD343" s="9"/>
      <c r="UE343" s="9"/>
      <c r="UF343" s="9"/>
      <c r="UG343" s="9"/>
      <c r="UH343" s="9"/>
      <c r="UI343" s="9"/>
      <c r="UJ343" s="9"/>
      <c r="UK343" s="9"/>
      <c r="UL343" s="9"/>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c r="AHR343" s="6"/>
      <c r="AHS343" s="6"/>
      <c r="AHT343" s="6"/>
      <c r="AHU343" s="6"/>
      <c r="AHV343" s="6"/>
      <c r="AHW343" s="6"/>
      <c r="AHX343" s="6"/>
      <c r="AHY343" s="6"/>
    </row>
    <row r="344" spans="2:909" x14ac:dyDescent="0.25">
      <c r="B344" s="110"/>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c r="TC344" s="9"/>
      <c r="TD344" s="9"/>
      <c r="TE344" s="9"/>
      <c r="TF344" s="9"/>
      <c r="TG344" s="9"/>
      <c r="TH344" s="9"/>
      <c r="TI344" s="9"/>
      <c r="TJ344" s="9"/>
      <c r="TK344" s="9"/>
      <c r="TL344" s="9"/>
      <c r="TM344" s="9"/>
      <c r="TN344" s="9"/>
      <c r="TO344" s="9"/>
      <c r="TP344" s="9"/>
      <c r="TQ344" s="9"/>
      <c r="TR344" s="9"/>
      <c r="TS344" s="9"/>
      <c r="TT344" s="9"/>
      <c r="TU344" s="9"/>
      <c r="TV344" s="9"/>
      <c r="TW344" s="9"/>
      <c r="TX344" s="9"/>
      <c r="TY344" s="9"/>
      <c r="TZ344" s="9"/>
      <c r="UA344" s="9"/>
      <c r="UB344" s="9"/>
      <c r="UC344" s="9"/>
      <c r="UD344" s="9"/>
      <c r="UE344" s="9"/>
      <c r="UF344" s="9"/>
      <c r="UG344" s="9"/>
      <c r="UH344" s="9"/>
      <c r="UI344" s="9"/>
      <c r="UJ344" s="9"/>
      <c r="UK344" s="9"/>
      <c r="UL344" s="9"/>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c r="AHR344" s="6"/>
      <c r="AHS344" s="6"/>
      <c r="AHT344" s="6"/>
      <c r="AHU344" s="6"/>
      <c r="AHV344" s="6"/>
      <c r="AHW344" s="6"/>
      <c r="AHX344" s="6"/>
      <c r="AHY344" s="6"/>
    </row>
    <row r="345" spans="2:909" x14ac:dyDescent="0.25">
      <c r="B345" s="110"/>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c r="TC345" s="9"/>
      <c r="TD345" s="9"/>
      <c r="TE345" s="9"/>
      <c r="TF345" s="9"/>
      <c r="TG345" s="9"/>
      <c r="TH345" s="9"/>
      <c r="TI345" s="9"/>
      <c r="TJ345" s="9"/>
      <c r="TK345" s="9"/>
      <c r="TL345" s="9"/>
      <c r="TM345" s="9"/>
      <c r="TN345" s="9"/>
      <c r="TO345" s="9"/>
      <c r="TP345" s="9"/>
      <c r="TQ345" s="9"/>
      <c r="TR345" s="9"/>
      <c r="TS345" s="9"/>
      <c r="TT345" s="9"/>
      <c r="TU345" s="9"/>
      <c r="TV345" s="9"/>
      <c r="TW345" s="9"/>
      <c r="TX345" s="9"/>
      <c r="TY345" s="9"/>
      <c r="TZ345" s="9"/>
      <c r="UA345" s="9"/>
      <c r="UB345" s="9"/>
      <c r="UC345" s="9"/>
      <c r="UD345" s="9"/>
      <c r="UE345" s="9"/>
      <c r="UF345" s="9"/>
      <c r="UG345" s="9"/>
      <c r="UH345" s="9"/>
      <c r="UI345" s="9"/>
      <c r="UJ345" s="9"/>
      <c r="UK345" s="9"/>
      <c r="UL345" s="9"/>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c r="AHR345" s="6"/>
      <c r="AHS345" s="6"/>
      <c r="AHT345" s="6"/>
      <c r="AHU345" s="6"/>
      <c r="AHV345" s="6"/>
      <c r="AHW345" s="6"/>
      <c r="AHX345" s="6"/>
      <c r="AHY345" s="6"/>
    </row>
    <row r="346" spans="2:909" x14ac:dyDescent="0.25">
      <c r="B346" s="110"/>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c r="TC346" s="9"/>
      <c r="TD346" s="9"/>
      <c r="TE346" s="9"/>
      <c r="TF346" s="9"/>
      <c r="TG346" s="9"/>
      <c r="TH346" s="9"/>
      <c r="TI346" s="9"/>
      <c r="TJ346" s="9"/>
      <c r="TK346" s="9"/>
      <c r="TL346" s="9"/>
      <c r="TM346" s="9"/>
      <c r="TN346" s="9"/>
      <c r="TO346" s="9"/>
      <c r="TP346" s="9"/>
      <c r="TQ346" s="9"/>
      <c r="TR346" s="9"/>
      <c r="TS346" s="9"/>
      <c r="TT346" s="9"/>
      <c r="TU346" s="9"/>
      <c r="TV346" s="9"/>
      <c r="TW346" s="9"/>
      <c r="TX346" s="9"/>
      <c r="TY346" s="9"/>
      <c r="TZ346" s="9"/>
      <c r="UA346" s="9"/>
      <c r="UB346" s="9"/>
      <c r="UC346" s="9"/>
      <c r="UD346" s="9"/>
      <c r="UE346" s="9"/>
      <c r="UF346" s="9"/>
      <c r="UG346" s="9"/>
      <c r="UH346" s="9"/>
      <c r="UI346" s="9"/>
      <c r="UJ346" s="9"/>
      <c r="UK346" s="9"/>
      <c r="UL346" s="9"/>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c r="AHR346" s="6"/>
      <c r="AHS346" s="6"/>
      <c r="AHT346" s="6"/>
      <c r="AHU346" s="6"/>
      <c r="AHV346" s="6"/>
      <c r="AHW346" s="6"/>
      <c r="AHX346" s="6"/>
      <c r="AHY346" s="6"/>
    </row>
    <row r="347" spans="2:909" x14ac:dyDescent="0.25">
      <c r="B347" s="110"/>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9"/>
      <c r="NH347" s="9"/>
      <c r="NI347" s="9"/>
      <c r="NJ347" s="9"/>
      <c r="NK347" s="9"/>
      <c r="NL347" s="9"/>
      <c r="NM347" s="9"/>
      <c r="NN347" s="9"/>
      <c r="NO347" s="9"/>
      <c r="NP347" s="9"/>
      <c r="NQ347" s="9"/>
      <c r="NR347" s="9"/>
      <c r="NS347" s="9"/>
      <c r="NT347" s="9"/>
      <c r="NU347" s="9"/>
      <c r="NV347" s="9"/>
      <c r="NW347" s="9"/>
      <c r="NX347" s="9"/>
      <c r="NY347" s="9"/>
      <c r="NZ347" s="9"/>
      <c r="OA347" s="9"/>
      <c r="OB347" s="9"/>
      <c r="OC347" s="9"/>
      <c r="OD347" s="9"/>
      <c r="OE347" s="9"/>
      <c r="OF347" s="9"/>
      <c r="OG347" s="9"/>
      <c r="OH347" s="9"/>
      <c r="OI347" s="9"/>
      <c r="OJ347" s="9"/>
      <c r="OK347" s="9"/>
      <c r="OL347" s="9"/>
      <c r="OM347" s="9"/>
      <c r="ON347" s="9"/>
      <c r="OO347" s="9"/>
      <c r="OP347" s="9"/>
      <c r="OQ347" s="9"/>
      <c r="OR347" s="9"/>
      <c r="OS347" s="9"/>
      <c r="OT347" s="9"/>
      <c r="OU347" s="9"/>
      <c r="OV347" s="9"/>
      <c r="OW347" s="9"/>
      <c r="OX347" s="9"/>
      <c r="OY347" s="9"/>
      <c r="OZ347" s="9"/>
      <c r="PA347" s="9"/>
      <c r="PB347" s="9"/>
      <c r="PC347" s="9"/>
      <c r="PD347" s="9"/>
      <c r="PE347" s="9"/>
      <c r="PF347" s="9"/>
      <c r="PG347" s="9"/>
      <c r="PH347" s="9"/>
      <c r="PI347" s="9"/>
      <c r="PJ347" s="9"/>
      <c r="PK347" s="9"/>
      <c r="PL347" s="9"/>
      <c r="PM347" s="9"/>
      <c r="PN347" s="9"/>
      <c r="PO347" s="9"/>
      <c r="PP347" s="9"/>
      <c r="PQ347" s="9"/>
      <c r="PR347" s="9"/>
      <c r="PS347" s="9"/>
      <c r="PT347" s="9"/>
      <c r="PU347" s="9"/>
      <c r="PV347" s="9"/>
      <c r="PW347" s="9"/>
      <c r="PX347" s="9"/>
      <c r="PY347" s="9"/>
      <c r="PZ347" s="9"/>
      <c r="QA347" s="9"/>
      <c r="QB347" s="9"/>
      <c r="QC347" s="9"/>
      <c r="QD347" s="9"/>
      <c r="QE347" s="9"/>
      <c r="QF347" s="9"/>
      <c r="QG347" s="9"/>
      <c r="QH347" s="9"/>
      <c r="QI347" s="9"/>
      <c r="QJ347" s="9"/>
      <c r="QK347" s="9"/>
      <c r="QL347" s="9"/>
      <c r="QM347" s="9"/>
      <c r="QN347" s="9"/>
      <c r="QO347" s="9"/>
      <c r="QP347" s="9"/>
      <c r="QQ347" s="9"/>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c r="SB347" s="9"/>
      <c r="SC347" s="9"/>
      <c r="SD347" s="9"/>
      <c r="SE347" s="9"/>
      <c r="SF347" s="9"/>
      <c r="SG347" s="9"/>
      <c r="SH347" s="9"/>
      <c r="SI347" s="9"/>
      <c r="SJ347" s="9"/>
      <c r="SK347" s="9"/>
      <c r="SL347" s="9"/>
      <c r="SM347" s="9"/>
      <c r="SN347" s="9"/>
      <c r="SO347" s="9"/>
      <c r="SP347" s="9"/>
      <c r="SQ347" s="9"/>
      <c r="SR347" s="9"/>
      <c r="SS347" s="9"/>
      <c r="ST347" s="9"/>
      <c r="SU347" s="9"/>
      <c r="SV347" s="9"/>
      <c r="SW347" s="9"/>
      <c r="SX347" s="9"/>
      <c r="SY347" s="9"/>
      <c r="SZ347" s="9"/>
      <c r="TA347" s="9"/>
      <c r="TB347" s="9"/>
      <c r="TC347" s="9"/>
      <c r="TD347" s="9"/>
      <c r="TE347" s="9"/>
      <c r="TF347" s="9"/>
      <c r="TG347" s="9"/>
      <c r="TH347" s="9"/>
      <c r="TI347" s="9"/>
      <c r="TJ347" s="9"/>
      <c r="TK347" s="9"/>
      <c r="TL347" s="9"/>
      <c r="TM347" s="9"/>
      <c r="TN347" s="9"/>
      <c r="TO347" s="9"/>
      <c r="TP347" s="9"/>
      <c r="TQ347" s="9"/>
      <c r="TR347" s="9"/>
      <c r="TS347" s="9"/>
      <c r="TT347" s="9"/>
      <c r="TU347" s="9"/>
      <c r="TV347" s="9"/>
      <c r="TW347" s="9"/>
      <c r="TX347" s="9"/>
      <c r="TY347" s="9"/>
      <c r="TZ347" s="9"/>
      <c r="UA347" s="9"/>
      <c r="UB347" s="9"/>
      <c r="UC347" s="9"/>
      <c r="UD347" s="9"/>
      <c r="UE347" s="9"/>
      <c r="UF347" s="9"/>
      <c r="UG347" s="9"/>
      <c r="UH347" s="9"/>
      <c r="UI347" s="9"/>
      <c r="UJ347" s="9"/>
      <c r="UK347" s="9"/>
      <c r="UL347" s="9"/>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c r="AHR347" s="6"/>
      <c r="AHS347" s="6"/>
      <c r="AHT347" s="6"/>
      <c r="AHU347" s="6"/>
      <c r="AHV347" s="6"/>
      <c r="AHW347" s="6"/>
      <c r="AHX347" s="6"/>
      <c r="AHY347" s="6"/>
    </row>
    <row r="348" spans="2:909" x14ac:dyDescent="0.25">
      <c r="B348" s="110"/>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c r="ML348" s="9"/>
      <c r="MM348" s="9"/>
      <c r="MN348" s="9"/>
      <c r="MO348" s="9"/>
      <c r="MP348" s="9"/>
      <c r="MQ348" s="9"/>
      <c r="MR348" s="9"/>
      <c r="MS348" s="9"/>
      <c r="MT348" s="9"/>
      <c r="MU348" s="9"/>
      <c r="MV348" s="9"/>
      <c r="MW348" s="9"/>
      <c r="MX348" s="9"/>
      <c r="MY348" s="9"/>
      <c r="MZ348" s="9"/>
      <c r="NA348" s="9"/>
      <c r="NB348" s="9"/>
      <c r="NC348" s="9"/>
      <c r="ND348" s="9"/>
      <c r="NE348" s="9"/>
      <c r="NF348" s="9"/>
      <c r="NG348" s="9"/>
      <c r="NH348" s="9"/>
      <c r="NI348" s="9"/>
      <c r="NJ348" s="9"/>
      <c r="NK348" s="9"/>
      <c r="NL348" s="9"/>
      <c r="NM348" s="9"/>
      <c r="NN348" s="9"/>
      <c r="NO348" s="9"/>
      <c r="NP348" s="9"/>
      <c r="NQ348" s="9"/>
      <c r="NR348" s="9"/>
      <c r="NS348" s="9"/>
      <c r="NT348" s="9"/>
      <c r="NU348" s="9"/>
      <c r="NV348" s="9"/>
      <c r="NW348" s="9"/>
      <c r="NX348" s="9"/>
      <c r="NY348" s="9"/>
      <c r="NZ348" s="9"/>
      <c r="OA348" s="9"/>
      <c r="OB348" s="9"/>
      <c r="OC348" s="9"/>
      <c r="OD348" s="9"/>
      <c r="OE348" s="9"/>
      <c r="OF348" s="9"/>
      <c r="OG348" s="9"/>
      <c r="OH348" s="9"/>
      <c r="OI348" s="9"/>
      <c r="OJ348" s="9"/>
      <c r="OK348" s="9"/>
      <c r="OL348" s="9"/>
      <c r="OM348" s="9"/>
      <c r="ON348" s="9"/>
      <c r="OO348" s="9"/>
      <c r="OP348" s="9"/>
      <c r="OQ348" s="9"/>
      <c r="OR348" s="9"/>
      <c r="OS348" s="9"/>
      <c r="OT348" s="9"/>
      <c r="OU348" s="9"/>
      <c r="OV348" s="9"/>
      <c r="OW348" s="9"/>
      <c r="OX348" s="9"/>
      <c r="OY348" s="9"/>
      <c r="OZ348" s="9"/>
      <c r="PA348" s="9"/>
      <c r="PB348" s="9"/>
      <c r="PC348" s="9"/>
      <c r="PD348" s="9"/>
      <c r="PE348" s="9"/>
      <c r="PF348" s="9"/>
      <c r="PG348" s="9"/>
      <c r="PH348" s="9"/>
      <c r="PI348" s="9"/>
      <c r="PJ348" s="9"/>
      <c r="PK348" s="9"/>
      <c r="PL348" s="9"/>
      <c r="PM348" s="9"/>
      <c r="PN348" s="9"/>
      <c r="PO348" s="9"/>
      <c r="PP348" s="9"/>
      <c r="PQ348" s="9"/>
      <c r="PR348" s="9"/>
      <c r="PS348" s="9"/>
      <c r="PT348" s="9"/>
      <c r="PU348" s="9"/>
      <c r="PV348" s="9"/>
      <c r="PW348" s="9"/>
      <c r="PX348" s="9"/>
      <c r="PY348" s="9"/>
      <c r="PZ348" s="9"/>
      <c r="QA348" s="9"/>
      <c r="QB348" s="9"/>
      <c r="QC348" s="9"/>
      <c r="QD348" s="9"/>
      <c r="QE348" s="9"/>
      <c r="QF348" s="9"/>
      <c r="QG348" s="9"/>
      <c r="QH348" s="9"/>
      <c r="QI348" s="9"/>
      <c r="QJ348" s="9"/>
      <c r="QK348" s="9"/>
      <c r="QL348" s="9"/>
      <c r="QM348" s="9"/>
      <c r="QN348" s="9"/>
      <c r="QO348" s="9"/>
      <c r="QP348" s="9"/>
      <c r="QQ348" s="9"/>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c r="SB348" s="9"/>
      <c r="SC348" s="9"/>
      <c r="SD348" s="9"/>
      <c r="SE348" s="9"/>
      <c r="SF348" s="9"/>
      <c r="SG348" s="9"/>
      <c r="SH348" s="9"/>
      <c r="SI348" s="9"/>
      <c r="SJ348" s="9"/>
      <c r="SK348" s="9"/>
      <c r="SL348" s="9"/>
      <c r="SM348" s="9"/>
      <c r="SN348" s="9"/>
      <c r="SO348" s="9"/>
      <c r="SP348" s="9"/>
      <c r="SQ348" s="9"/>
      <c r="SR348" s="9"/>
      <c r="SS348" s="9"/>
      <c r="ST348" s="9"/>
      <c r="SU348" s="9"/>
      <c r="SV348" s="9"/>
      <c r="SW348" s="9"/>
      <c r="SX348" s="9"/>
      <c r="SY348" s="9"/>
      <c r="SZ348" s="9"/>
      <c r="TA348" s="9"/>
      <c r="TB348" s="9"/>
      <c r="TC348" s="9"/>
      <c r="TD348" s="9"/>
      <c r="TE348" s="9"/>
      <c r="TF348" s="9"/>
      <c r="TG348" s="9"/>
      <c r="TH348" s="9"/>
      <c r="TI348" s="9"/>
      <c r="TJ348" s="9"/>
      <c r="TK348" s="9"/>
      <c r="TL348" s="9"/>
      <c r="TM348" s="9"/>
      <c r="TN348" s="9"/>
      <c r="TO348" s="9"/>
      <c r="TP348" s="9"/>
      <c r="TQ348" s="9"/>
      <c r="TR348" s="9"/>
      <c r="TS348" s="9"/>
      <c r="TT348" s="9"/>
      <c r="TU348" s="9"/>
      <c r="TV348" s="9"/>
      <c r="TW348" s="9"/>
      <c r="TX348" s="9"/>
      <c r="TY348" s="9"/>
      <c r="TZ348" s="9"/>
      <c r="UA348" s="9"/>
      <c r="UB348" s="9"/>
      <c r="UC348" s="9"/>
      <c r="UD348" s="9"/>
      <c r="UE348" s="9"/>
      <c r="UF348" s="9"/>
      <c r="UG348" s="9"/>
      <c r="UH348" s="9"/>
      <c r="UI348" s="9"/>
      <c r="UJ348" s="9"/>
      <c r="UK348" s="9"/>
      <c r="UL348" s="9"/>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c r="AHR348" s="6"/>
      <c r="AHS348" s="6"/>
      <c r="AHT348" s="6"/>
      <c r="AHU348" s="6"/>
      <c r="AHV348" s="6"/>
      <c r="AHW348" s="6"/>
      <c r="AHX348" s="6"/>
      <c r="AHY348" s="6"/>
    </row>
    <row r="349" spans="2:909" x14ac:dyDescent="0.25">
      <c r="B349" s="110"/>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c r="TC349" s="9"/>
      <c r="TD349" s="9"/>
      <c r="TE349" s="9"/>
      <c r="TF349" s="9"/>
      <c r="TG349" s="9"/>
      <c r="TH349" s="9"/>
      <c r="TI349" s="9"/>
      <c r="TJ349" s="9"/>
      <c r="TK349" s="9"/>
      <c r="TL349" s="9"/>
      <c r="TM349" s="9"/>
      <c r="TN349" s="9"/>
      <c r="TO349" s="9"/>
      <c r="TP349" s="9"/>
      <c r="TQ349" s="9"/>
      <c r="TR349" s="9"/>
      <c r="TS349" s="9"/>
      <c r="TT349" s="9"/>
      <c r="TU349" s="9"/>
      <c r="TV349" s="9"/>
      <c r="TW349" s="9"/>
      <c r="TX349" s="9"/>
      <c r="TY349" s="9"/>
      <c r="TZ349" s="9"/>
      <c r="UA349" s="9"/>
      <c r="UB349" s="9"/>
      <c r="UC349" s="9"/>
      <c r="UD349" s="9"/>
      <c r="UE349" s="9"/>
      <c r="UF349" s="9"/>
      <c r="UG349" s="9"/>
      <c r="UH349" s="9"/>
      <c r="UI349" s="9"/>
      <c r="UJ349" s="9"/>
      <c r="UK349" s="9"/>
      <c r="UL349" s="9"/>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c r="AHR349" s="6"/>
      <c r="AHS349" s="6"/>
      <c r="AHT349" s="6"/>
      <c r="AHU349" s="6"/>
      <c r="AHV349" s="6"/>
      <c r="AHW349" s="6"/>
      <c r="AHX349" s="6"/>
      <c r="AHY349" s="6"/>
    </row>
    <row r="350" spans="2:909" x14ac:dyDescent="0.25">
      <c r="B350" s="110"/>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c r="SB350" s="9"/>
      <c r="SC350" s="9"/>
      <c r="SD350" s="9"/>
      <c r="SE350" s="9"/>
      <c r="SF350" s="9"/>
      <c r="SG350" s="9"/>
      <c r="SH350" s="9"/>
      <c r="SI350" s="9"/>
      <c r="SJ350" s="9"/>
      <c r="SK350" s="9"/>
      <c r="SL350" s="9"/>
      <c r="SM350" s="9"/>
      <c r="SN350" s="9"/>
      <c r="SO350" s="9"/>
      <c r="SP350" s="9"/>
      <c r="SQ350" s="9"/>
      <c r="SR350" s="9"/>
      <c r="SS350" s="9"/>
      <c r="ST350" s="9"/>
      <c r="SU350" s="9"/>
      <c r="SV350" s="9"/>
      <c r="SW350" s="9"/>
      <c r="SX350" s="9"/>
      <c r="SY350" s="9"/>
      <c r="SZ350" s="9"/>
      <c r="TA350" s="9"/>
      <c r="TB350" s="9"/>
      <c r="TC350" s="9"/>
      <c r="TD350" s="9"/>
      <c r="TE350" s="9"/>
      <c r="TF350" s="9"/>
      <c r="TG350" s="9"/>
      <c r="TH350" s="9"/>
      <c r="TI350" s="9"/>
      <c r="TJ350" s="9"/>
      <c r="TK350" s="9"/>
      <c r="TL350" s="9"/>
      <c r="TM350" s="9"/>
      <c r="TN350" s="9"/>
      <c r="TO350" s="9"/>
      <c r="TP350" s="9"/>
      <c r="TQ350" s="9"/>
      <c r="TR350" s="9"/>
      <c r="TS350" s="9"/>
      <c r="TT350" s="9"/>
      <c r="TU350" s="9"/>
      <c r="TV350" s="9"/>
      <c r="TW350" s="9"/>
      <c r="TX350" s="9"/>
      <c r="TY350" s="9"/>
      <c r="TZ350" s="9"/>
      <c r="UA350" s="9"/>
      <c r="UB350" s="9"/>
      <c r="UC350" s="9"/>
      <c r="UD350" s="9"/>
      <c r="UE350" s="9"/>
      <c r="UF350" s="9"/>
      <c r="UG350" s="9"/>
      <c r="UH350" s="9"/>
      <c r="UI350" s="9"/>
      <c r="UJ350" s="9"/>
      <c r="UK350" s="9"/>
      <c r="UL350" s="9"/>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c r="AHR350" s="6"/>
      <c r="AHS350" s="6"/>
      <c r="AHT350" s="6"/>
      <c r="AHU350" s="6"/>
      <c r="AHV350" s="6"/>
      <c r="AHW350" s="6"/>
      <c r="AHX350" s="6"/>
      <c r="AHY350" s="6"/>
    </row>
    <row r="351" spans="2:909" x14ac:dyDescent="0.25">
      <c r="B351" s="110"/>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9"/>
      <c r="NH351" s="9"/>
      <c r="NI351" s="9"/>
      <c r="NJ351" s="9"/>
      <c r="NK351" s="9"/>
      <c r="NL351" s="9"/>
      <c r="NM351" s="9"/>
      <c r="NN351" s="9"/>
      <c r="NO351" s="9"/>
      <c r="NP351" s="9"/>
      <c r="NQ351" s="9"/>
      <c r="NR351" s="9"/>
      <c r="NS351" s="9"/>
      <c r="NT351" s="9"/>
      <c r="NU351" s="9"/>
      <c r="NV351" s="9"/>
      <c r="NW351" s="9"/>
      <c r="NX351" s="9"/>
      <c r="NY351" s="9"/>
      <c r="NZ351" s="9"/>
      <c r="OA351" s="9"/>
      <c r="OB351" s="9"/>
      <c r="OC351" s="9"/>
      <c r="OD351" s="9"/>
      <c r="OE351" s="9"/>
      <c r="OF351" s="9"/>
      <c r="OG351" s="9"/>
      <c r="OH351" s="9"/>
      <c r="OI351" s="9"/>
      <c r="OJ351" s="9"/>
      <c r="OK351" s="9"/>
      <c r="OL351" s="9"/>
      <c r="OM351" s="9"/>
      <c r="ON351" s="9"/>
      <c r="OO351" s="9"/>
      <c r="OP351" s="9"/>
      <c r="OQ351" s="9"/>
      <c r="OR351" s="9"/>
      <c r="OS351" s="9"/>
      <c r="OT351" s="9"/>
      <c r="OU351" s="9"/>
      <c r="OV351" s="9"/>
      <c r="OW351" s="9"/>
      <c r="OX351" s="9"/>
      <c r="OY351" s="9"/>
      <c r="OZ351" s="9"/>
      <c r="PA351" s="9"/>
      <c r="PB351" s="9"/>
      <c r="PC351" s="9"/>
      <c r="PD351" s="9"/>
      <c r="PE351" s="9"/>
      <c r="PF351" s="9"/>
      <c r="PG351" s="9"/>
      <c r="PH351" s="9"/>
      <c r="PI351" s="9"/>
      <c r="PJ351" s="9"/>
      <c r="PK351" s="9"/>
      <c r="PL351" s="9"/>
      <c r="PM351" s="9"/>
      <c r="PN351" s="9"/>
      <c r="PO351" s="9"/>
      <c r="PP351" s="9"/>
      <c r="PQ351" s="9"/>
      <c r="PR351" s="9"/>
      <c r="PS351" s="9"/>
      <c r="PT351" s="9"/>
      <c r="PU351" s="9"/>
      <c r="PV351" s="9"/>
      <c r="PW351" s="9"/>
      <c r="PX351" s="9"/>
      <c r="PY351" s="9"/>
      <c r="PZ351" s="9"/>
      <c r="QA351" s="9"/>
      <c r="QB351" s="9"/>
      <c r="QC351" s="9"/>
      <c r="QD351" s="9"/>
      <c r="QE351" s="9"/>
      <c r="QF351" s="9"/>
      <c r="QG351" s="9"/>
      <c r="QH351" s="9"/>
      <c r="QI351" s="9"/>
      <c r="QJ351" s="9"/>
      <c r="QK351" s="9"/>
      <c r="QL351" s="9"/>
      <c r="QM351" s="9"/>
      <c r="QN351" s="9"/>
      <c r="QO351" s="9"/>
      <c r="QP351" s="9"/>
      <c r="QQ351" s="9"/>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c r="SB351" s="9"/>
      <c r="SC351" s="9"/>
      <c r="SD351" s="9"/>
      <c r="SE351" s="9"/>
      <c r="SF351" s="9"/>
      <c r="SG351" s="9"/>
      <c r="SH351" s="9"/>
      <c r="SI351" s="9"/>
      <c r="SJ351" s="9"/>
      <c r="SK351" s="9"/>
      <c r="SL351" s="9"/>
      <c r="SM351" s="9"/>
      <c r="SN351" s="9"/>
      <c r="SO351" s="9"/>
      <c r="SP351" s="9"/>
      <c r="SQ351" s="9"/>
      <c r="SR351" s="9"/>
      <c r="SS351" s="9"/>
      <c r="ST351" s="9"/>
      <c r="SU351" s="9"/>
      <c r="SV351" s="9"/>
      <c r="SW351" s="9"/>
      <c r="SX351" s="9"/>
      <c r="SY351" s="9"/>
      <c r="SZ351" s="9"/>
      <c r="TA351" s="9"/>
      <c r="TB351" s="9"/>
      <c r="TC351" s="9"/>
      <c r="TD351" s="9"/>
      <c r="TE351" s="9"/>
      <c r="TF351" s="9"/>
      <c r="TG351" s="9"/>
      <c r="TH351" s="9"/>
      <c r="TI351" s="9"/>
      <c r="TJ351" s="9"/>
      <c r="TK351" s="9"/>
      <c r="TL351" s="9"/>
      <c r="TM351" s="9"/>
      <c r="TN351" s="9"/>
      <c r="TO351" s="9"/>
      <c r="TP351" s="9"/>
      <c r="TQ351" s="9"/>
      <c r="TR351" s="9"/>
      <c r="TS351" s="9"/>
      <c r="TT351" s="9"/>
      <c r="TU351" s="9"/>
      <c r="TV351" s="9"/>
      <c r="TW351" s="9"/>
      <c r="TX351" s="9"/>
      <c r="TY351" s="9"/>
      <c r="TZ351" s="9"/>
      <c r="UA351" s="9"/>
      <c r="UB351" s="9"/>
      <c r="UC351" s="9"/>
      <c r="UD351" s="9"/>
      <c r="UE351" s="9"/>
      <c r="UF351" s="9"/>
      <c r="UG351" s="9"/>
      <c r="UH351" s="9"/>
      <c r="UI351" s="9"/>
      <c r="UJ351" s="9"/>
      <c r="UK351" s="9"/>
      <c r="UL351" s="9"/>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c r="AHR351" s="6"/>
      <c r="AHS351" s="6"/>
      <c r="AHT351" s="6"/>
      <c r="AHU351" s="6"/>
      <c r="AHV351" s="6"/>
      <c r="AHW351" s="6"/>
      <c r="AHX351" s="6"/>
      <c r="AHY351" s="6"/>
    </row>
    <row r="352" spans="2:909" x14ac:dyDescent="0.25">
      <c r="B352" s="110"/>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c r="ML352" s="9"/>
      <c r="MM352" s="9"/>
      <c r="MN352" s="9"/>
      <c r="MO352" s="9"/>
      <c r="MP352" s="9"/>
      <c r="MQ352" s="9"/>
      <c r="MR352" s="9"/>
      <c r="MS352" s="9"/>
      <c r="MT352" s="9"/>
      <c r="MU352" s="9"/>
      <c r="MV352" s="9"/>
      <c r="MW352" s="9"/>
      <c r="MX352" s="9"/>
      <c r="MY352" s="9"/>
      <c r="MZ352" s="9"/>
      <c r="NA352" s="9"/>
      <c r="NB352" s="9"/>
      <c r="NC352" s="9"/>
      <c r="ND352" s="9"/>
      <c r="NE352" s="9"/>
      <c r="NF352" s="9"/>
      <c r="NG352" s="9"/>
      <c r="NH352" s="9"/>
      <c r="NI352" s="9"/>
      <c r="NJ352" s="9"/>
      <c r="NK352" s="9"/>
      <c r="NL352" s="9"/>
      <c r="NM352" s="9"/>
      <c r="NN352" s="9"/>
      <c r="NO352" s="9"/>
      <c r="NP352" s="9"/>
      <c r="NQ352" s="9"/>
      <c r="NR352" s="9"/>
      <c r="NS352" s="9"/>
      <c r="NT352" s="9"/>
      <c r="NU352" s="9"/>
      <c r="NV352" s="9"/>
      <c r="NW352" s="9"/>
      <c r="NX352" s="9"/>
      <c r="NY352" s="9"/>
      <c r="NZ352" s="9"/>
      <c r="OA352" s="9"/>
      <c r="OB352" s="9"/>
      <c r="OC352" s="9"/>
      <c r="OD352" s="9"/>
      <c r="OE352" s="9"/>
      <c r="OF352" s="9"/>
      <c r="OG352" s="9"/>
      <c r="OH352" s="9"/>
      <c r="OI352" s="9"/>
      <c r="OJ352" s="9"/>
      <c r="OK352" s="9"/>
      <c r="OL352" s="9"/>
      <c r="OM352" s="9"/>
      <c r="ON352" s="9"/>
      <c r="OO352" s="9"/>
      <c r="OP352" s="9"/>
      <c r="OQ352" s="9"/>
      <c r="OR352" s="9"/>
      <c r="OS352" s="9"/>
      <c r="OT352" s="9"/>
      <c r="OU352" s="9"/>
      <c r="OV352" s="9"/>
      <c r="OW352" s="9"/>
      <c r="OX352" s="9"/>
      <c r="OY352" s="9"/>
      <c r="OZ352" s="9"/>
      <c r="PA352" s="9"/>
      <c r="PB352" s="9"/>
      <c r="PC352" s="9"/>
      <c r="PD352" s="9"/>
      <c r="PE352" s="9"/>
      <c r="PF352" s="9"/>
      <c r="PG352" s="9"/>
      <c r="PH352" s="9"/>
      <c r="PI352" s="9"/>
      <c r="PJ352" s="9"/>
      <c r="PK352" s="9"/>
      <c r="PL352" s="9"/>
      <c r="PM352" s="9"/>
      <c r="PN352" s="9"/>
      <c r="PO352" s="9"/>
      <c r="PP352" s="9"/>
      <c r="PQ352" s="9"/>
      <c r="PR352" s="9"/>
      <c r="PS352" s="9"/>
      <c r="PT352" s="9"/>
      <c r="PU352" s="9"/>
      <c r="PV352" s="9"/>
      <c r="PW352" s="9"/>
      <c r="PX352" s="9"/>
      <c r="PY352" s="9"/>
      <c r="PZ352" s="9"/>
      <c r="QA352" s="9"/>
      <c r="QB352" s="9"/>
      <c r="QC352" s="9"/>
      <c r="QD352" s="9"/>
      <c r="QE352" s="9"/>
      <c r="QF352" s="9"/>
      <c r="QG352" s="9"/>
      <c r="QH352" s="9"/>
      <c r="QI352" s="9"/>
      <c r="QJ352" s="9"/>
      <c r="QK352" s="9"/>
      <c r="QL352" s="9"/>
      <c r="QM352" s="9"/>
      <c r="QN352" s="9"/>
      <c r="QO352" s="9"/>
      <c r="QP352" s="9"/>
      <c r="QQ352" s="9"/>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c r="SB352" s="9"/>
      <c r="SC352" s="9"/>
      <c r="SD352" s="9"/>
      <c r="SE352" s="9"/>
      <c r="SF352" s="9"/>
      <c r="SG352" s="9"/>
      <c r="SH352" s="9"/>
      <c r="SI352" s="9"/>
      <c r="SJ352" s="9"/>
      <c r="SK352" s="9"/>
      <c r="SL352" s="9"/>
      <c r="SM352" s="9"/>
      <c r="SN352" s="9"/>
      <c r="SO352" s="9"/>
      <c r="SP352" s="9"/>
      <c r="SQ352" s="9"/>
      <c r="SR352" s="9"/>
      <c r="SS352" s="9"/>
      <c r="ST352" s="9"/>
      <c r="SU352" s="9"/>
      <c r="SV352" s="9"/>
      <c r="SW352" s="9"/>
      <c r="SX352" s="9"/>
      <c r="SY352" s="9"/>
      <c r="SZ352" s="9"/>
      <c r="TA352" s="9"/>
      <c r="TB352" s="9"/>
      <c r="TC352" s="9"/>
      <c r="TD352" s="9"/>
      <c r="TE352" s="9"/>
      <c r="TF352" s="9"/>
      <c r="TG352" s="9"/>
      <c r="TH352" s="9"/>
      <c r="TI352" s="9"/>
      <c r="TJ352" s="9"/>
      <c r="TK352" s="9"/>
      <c r="TL352" s="9"/>
      <c r="TM352" s="9"/>
      <c r="TN352" s="9"/>
      <c r="TO352" s="9"/>
      <c r="TP352" s="9"/>
      <c r="TQ352" s="9"/>
      <c r="TR352" s="9"/>
      <c r="TS352" s="9"/>
      <c r="TT352" s="9"/>
      <c r="TU352" s="9"/>
      <c r="TV352" s="9"/>
      <c r="TW352" s="9"/>
      <c r="TX352" s="9"/>
      <c r="TY352" s="9"/>
      <c r="TZ352" s="9"/>
      <c r="UA352" s="9"/>
      <c r="UB352" s="9"/>
      <c r="UC352" s="9"/>
      <c r="UD352" s="9"/>
      <c r="UE352" s="9"/>
      <c r="UF352" s="9"/>
      <c r="UG352" s="9"/>
      <c r="UH352" s="9"/>
      <c r="UI352" s="9"/>
      <c r="UJ352" s="9"/>
      <c r="UK352" s="9"/>
      <c r="UL352" s="9"/>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c r="AHR352" s="6"/>
      <c r="AHS352" s="6"/>
      <c r="AHT352" s="6"/>
      <c r="AHU352" s="6"/>
      <c r="AHV352" s="6"/>
      <c r="AHW352" s="6"/>
      <c r="AHX352" s="6"/>
      <c r="AHY352" s="6"/>
    </row>
    <row r="353" spans="2:909" x14ac:dyDescent="0.25">
      <c r="B353" s="110"/>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c r="ML353" s="9"/>
      <c r="MM353" s="9"/>
      <c r="MN353" s="9"/>
      <c r="MO353" s="9"/>
      <c r="MP353" s="9"/>
      <c r="MQ353" s="9"/>
      <c r="MR353" s="9"/>
      <c r="MS353" s="9"/>
      <c r="MT353" s="9"/>
      <c r="MU353" s="9"/>
      <c r="MV353" s="9"/>
      <c r="MW353" s="9"/>
      <c r="MX353" s="9"/>
      <c r="MY353" s="9"/>
      <c r="MZ353" s="9"/>
      <c r="NA353" s="9"/>
      <c r="NB353" s="9"/>
      <c r="NC353" s="9"/>
      <c r="ND353" s="9"/>
      <c r="NE353" s="9"/>
      <c r="NF353" s="9"/>
      <c r="NG353" s="9"/>
      <c r="NH353" s="9"/>
      <c r="NI353" s="9"/>
      <c r="NJ353" s="9"/>
      <c r="NK353" s="9"/>
      <c r="NL353" s="9"/>
      <c r="NM353" s="9"/>
      <c r="NN353" s="9"/>
      <c r="NO353" s="9"/>
      <c r="NP353" s="9"/>
      <c r="NQ353" s="9"/>
      <c r="NR353" s="9"/>
      <c r="NS353" s="9"/>
      <c r="NT353" s="9"/>
      <c r="NU353" s="9"/>
      <c r="NV353" s="9"/>
      <c r="NW353" s="9"/>
      <c r="NX353" s="9"/>
      <c r="NY353" s="9"/>
      <c r="NZ353" s="9"/>
      <c r="OA353" s="9"/>
      <c r="OB353" s="9"/>
      <c r="OC353" s="9"/>
      <c r="OD353" s="9"/>
      <c r="OE353" s="9"/>
      <c r="OF353" s="9"/>
      <c r="OG353" s="9"/>
      <c r="OH353" s="9"/>
      <c r="OI353" s="9"/>
      <c r="OJ353" s="9"/>
      <c r="OK353" s="9"/>
      <c r="OL353" s="9"/>
      <c r="OM353" s="9"/>
      <c r="ON353" s="9"/>
      <c r="OO353" s="9"/>
      <c r="OP353" s="9"/>
      <c r="OQ353" s="9"/>
      <c r="OR353" s="9"/>
      <c r="OS353" s="9"/>
      <c r="OT353" s="9"/>
      <c r="OU353" s="9"/>
      <c r="OV353" s="9"/>
      <c r="OW353" s="9"/>
      <c r="OX353" s="9"/>
      <c r="OY353" s="9"/>
      <c r="OZ353" s="9"/>
      <c r="PA353" s="9"/>
      <c r="PB353" s="9"/>
      <c r="PC353" s="9"/>
      <c r="PD353" s="9"/>
      <c r="PE353" s="9"/>
      <c r="PF353" s="9"/>
      <c r="PG353" s="9"/>
      <c r="PH353" s="9"/>
      <c r="PI353" s="9"/>
      <c r="PJ353" s="9"/>
      <c r="PK353" s="9"/>
      <c r="PL353" s="9"/>
      <c r="PM353" s="9"/>
      <c r="PN353" s="9"/>
      <c r="PO353" s="9"/>
      <c r="PP353" s="9"/>
      <c r="PQ353" s="9"/>
      <c r="PR353" s="9"/>
      <c r="PS353" s="9"/>
      <c r="PT353" s="9"/>
      <c r="PU353" s="9"/>
      <c r="PV353" s="9"/>
      <c r="PW353" s="9"/>
      <c r="PX353" s="9"/>
      <c r="PY353" s="9"/>
      <c r="PZ353" s="9"/>
      <c r="QA353" s="9"/>
      <c r="QB353" s="9"/>
      <c r="QC353" s="9"/>
      <c r="QD353" s="9"/>
      <c r="QE353" s="9"/>
      <c r="QF353" s="9"/>
      <c r="QG353" s="9"/>
      <c r="QH353" s="9"/>
      <c r="QI353" s="9"/>
      <c r="QJ353" s="9"/>
      <c r="QK353" s="9"/>
      <c r="QL353" s="9"/>
      <c r="QM353" s="9"/>
      <c r="QN353" s="9"/>
      <c r="QO353" s="9"/>
      <c r="QP353" s="9"/>
      <c r="QQ353" s="9"/>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c r="SB353" s="9"/>
      <c r="SC353" s="9"/>
      <c r="SD353" s="9"/>
      <c r="SE353" s="9"/>
      <c r="SF353" s="9"/>
      <c r="SG353" s="9"/>
      <c r="SH353" s="9"/>
      <c r="SI353" s="9"/>
      <c r="SJ353" s="9"/>
      <c r="SK353" s="9"/>
      <c r="SL353" s="9"/>
      <c r="SM353" s="9"/>
      <c r="SN353" s="9"/>
      <c r="SO353" s="9"/>
      <c r="SP353" s="9"/>
      <c r="SQ353" s="9"/>
      <c r="SR353" s="9"/>
      <c r="SS353" s="9"/>
      <c r="ST353" s="9"/>
      <c r="SU353" s="9"/>
      <c r="SV353" s="9"/>
      <c r="SW353" s="9"/>
      <c r="SX353" s="9"/>
      <c r="SY353" s="9"/>
      <c r="SZ353" s="9"/>
      <c r="TA353" s="9"/>
      <c r="TB353" s="9"/>
      <c r="TC353" s="9"/>
      <c r="TD353" s="9"/>
      <c r="TE353" s="9"/>
      <c r="TF353" s="9"/>
      <c r="TG353" s="9"/>
      <c r="TH353" s="9"/>
      <c r="TI353" s="9"/>
      <c r="TJ353" s="9"/>
      <c r="TK353" s="9"/>
      <c r="TL353" s="9"/>
      <c r="TM353" s="9"/>
      <c r="TN353" s="9"/>
      <c r="TO353" s="9"/>
      <c r="TP353" s="9"/>
      <c r="TQ353" s="9"/>
      <c r="TR353" s="9"/>
      <c r="TS353" s="9"/>
      <c r="TT353" s="9"/>
      <c r="TU353" s="9"/>
      <c r="TV353" s="9"/>
      <c r="TW353" s="9"/>
      <c r="TX353" s="9"/>
      <c r="TY353" s="9"/>
      <c r="TZ353" s="9"/>
      <c r="UA353" s="9"/>
      <c r="UB353" s="9"/>
      <c r="UC353" s="9"/>
      <c r="UD353" s="9"/>
      <c r="UE353" s="9"/>
      <c r="UF353" s="9"/>
      <c r="UG353" s="9"/>
      <c r="UH353" s="9"/>
      <c r="UI353" s="9"/>
      <c r="UJ353" s="9"/>
      <c r="UK353" s="9"/>
      <c r="UL353" s="9"/>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c r="AHR353" s="6"/>
      <c r="AHS353" s="6"/>
      <c r="AHT353" s="6"/>
      <c r="AHU353" s="6"/>
      <c r="AHV353" s="6"/>
      <c r="AHW353" s="6"/>
      <c r="AHX353" s="6"/>
      <c r="AHY353" s="6"/>
    </row>
    <row r="354" spans="2:909" x14ac:dyDescent="0.25">
      <c r="B354" s="110"/>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c r="ML354" s="9"/>
      <c r="MM354" s="9"/>
      <c r="MN354" s="9"/>
      <c r="MO354" s="9"/>
      <c r="MP354" s="9"/>
      <c r="MQ354" s="9"/>
      <c r="MR354" s="9"/>
      <c r="MS354" s="9"/>
      <c r="MT354" s="9"/>
      <c r="MU354" s="9"/>
      <c r="MV354" s="9"/>
      <c r="MW354" s="9"/>
      <c r="MX354" s="9"/>
      <c r="MY354" s="9"/>
      <c r="MZ354" s="9"/>
      <c r="NA354" s="9"/>
      <c r="NB354" s="9"/>
      <c r="NC354" s="9"/>
      <c r="ND354" s="9"/>
      <c r="NE354" s="9"/>
      <c r="NF354" s="9"/>
      <c r="NG354" s="9"/>
      <c r="NH354" s="9"/>
      <c r="NI354" s="9"/>
      <c r="NJ354" s="9"/>
      <c r="NK354" s="9"/>
      <c r="NL354" s="9"/>
      <c r="NM354" s="9"/>
      <c r="NN354" s="9"/>
      <c r="NO354" s="9"/>
      <c r="NP354" s="9"/>
      <c r="NQ354" s="9"/>
      <c r="NR354" s="9"/>
      <c r="NS354" s="9"/>
      <c r="NT354" s="9"/>
      <c r="NU354" s="9"/>
      <c r="NV354" s="9"/>
      <c r="NW354" s="9"/>
      <c r="NX354" s="9"/>
      <c r="NY354" s="9"/>
      <c r="NZ354" s="9"/>
      <c r="OA354" s="9"/>
      <c r="OB354" s="9"/>
      <c r="OC354" s="9"/>
      <c r="OD354" s="9"/>
      <c r="OE354" s="9"/>
      <c r="OF354" s="9"/>
      <c r="OG354" s="9"/>
      <c r="OH354" s="9"/>
      <c r="OI354" s="9"/>
      <c r="OJ354" s="9"/>
      <c r="OK354" s="9"/>
      <c r="OL354" s="9"/>
      <c r="OM354" s="9"/>
      <c r="ON354" s="9"/>
      <c r="OO354" s="9"/>
      <c r="OP354" s="9"/>
      <c r="OQ354" s="9"/>
      <c r="OR354" s="9"/>
      <c r="OS354" s="9"/>
      <c r="OT354" s="9"/>
      <c r="OU354" s="9"/>
      <c r="OV354" s="9"/>
      <c r="OW354" s="9"/>
      <c r="OX354" s="9"/>
      <c r="OY354" s="9"/>
      <c r="OZ354" s="9"/>
      <c r="PA354" s="9"/>
      <c r="PB354" s="9"/>
      <c r="PC354" s="9"/>
      <c r="PD354" s="9"/>
      <c r="PE354" s="9"/>
      <c r="PF354" s="9"/>
      <c r="PG354" s="9"/>
      <c r="PH354" s="9"/>
      <c r="PI354" s="9"/>
      <c r="PJ354" s="9"/>
      <c r="PK354" s="9"/>
      <c r="PL354" s="9"/>
      <c r="PM354" s="9"/>
      <c r="PN354" s="9"/>
      <c r="PO354" s="9"/>
      <c r="PP354" s="9"/>
      <c r="PQ354" s="9"/>
      <c r="PR354" s="9"/>
      <c r="PS354" s="9"/>
      <c r="PT354" s="9"/>
      <c r="PU354" s="9"/>
      <c r="PV354" s="9"/>
      <c r="PW354" s="9"/>
      <c r="PX354" s="9"/>
      <c r="PY354" s="9"/>
      <c r="PZ354" s="9"/>
      <c r="QA354" s="9"/>
      <c r="QB354" s="9"/>
      <c r="QC354" s="9"/>
      <c r="QD354" s="9"/>
      <c r="QE354" s="9"/>
      <c r="QF354" s="9"/>
      <c r="QG354" s="9"/>
      <c r="QH354" s="9"/>
      <c r="QI354" s="9"/>
      <c r="QJ354" s="9"/>
      <c r="QK354" s="9"/>
      <c r="QL354" s="9"/>
      <c r="QM354" s="9"/>
      <c r="QN354" s="9"/>
      <c r="QO354" s="9"/>
      <c r="QP354" s="9"/>
      <c r="QQ354" s="9"/>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c r="SB354" s="9"/>
      <c r="SC354" s="9"/>
      <c r="SD354" s="9"/>
      <c r="SE354" s="9"/>
      <c r="SF354" s="9"/>
      <c r="SG354" s="9"/>
      <c r="SH354" s="9"/>
      <c r="SI354" s="9"/>
      <c r="SJ354" s="9"/>
      <c r="SK354" s="9"/>
      <c r="SL354" s="9"/>
      <c r="SM354" s="9"/>
      <c r="SN354" s="9"/>
      <c r="SO354" s="9"/>
      <c r="SP354" s="9"/>
      <c r="SQ354" s="9"/>
      <c r="SR354" s="9"/>
      <c r="SS354" s="9"/>
      <c r="ST354" s="9"/>
      <c r="SU354" s="9"/>
      <c r="SV354" s="9"/>
      <c r="SW354" s="9"/>
      <c r="SX354" s="9"/>
      <c r="SY354" s="9"/>
      <c r="SZ354" s="9"/>
      <c r="TA354" s="9"/>
      <c r="TB354" s="9"/>
      <c r="TC354" s="9"/>
      <c r="TD354" s="9"/>
      <c r="TE354" s="9"/>
      <c r="TF354" s="9"/>
      <c r="TG354" s="9"/>
      <c r="TH354" s="9"/>
      <c r="TI354" s="9"/>
      <c r="TJ354" s="9"/>
      <c r="TK354" s="9"/>
      <c r="TL354" s="9"/>
      <c r="TM354" s="9"/>
      <c r="TN354" s="9"/>
      <c r="TO354" s="9"/>
      <c r="TP354" s="9"/>
      <c r="TQ354" s="9"/>
      <c r="TR354" s="9"/>
      <c r="TS354" s="9"/>
      <c r="TT354" s="9"/>
      <c r="TU354" s="9"/>
      <c r="TV354" s="9"/>
      <c r="TW354" s="9"/>
      <c r="TX354" s="9"/>
      <c r="TY354" s="9"/>
      <c r="TZ354" s="9"/>
      <c r="UA354" s="9"/>
      <c r="UB354" s="9"/>
      <c r="UC354" s="9"/>
      <c r="UD354" s="9"/>
      <c r="UE354" s="9"/>
      <c r="UF354" s="9"/>
      <c r="UG354" s="9"/>
      <c r="UH354" s="9"/>
      <c r="UI354" s="9"/>
      <c r="UJ354" s="9"/>
      <c r="UK354" s="9"/>
      <c r="UL354" s="9"/>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c r="AHR354" s="6"/>
      <c r="AHS354" s="6"/>
      <c r="AHT354" s="6"/>
      <c r="AHU354" s="6"/>
      <c r="AHV354" s="6"/>
      <c r="AHW354" s="6"/>
      <c r="AHX354" s="6"/>
      <c r="AHY354" s="6"/>
    </row>
    <row r="355" spans="2:909" x14ac:dyDescent="0.25">
      <c r="B355" s="110"/>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c r="ML355" s="9"/>
      <c r="MM355" s="9"/>
      <c r="MN355" s="9"/>
      <c r="MO355" s="9"/>
      <c r="MP355" s="9"/>
      <c r="MQ355" s="9"/>
      <c r="MR355" s="9"/>
      <c r="MS355" s="9"/>
      <c r="MT355" s="9"/>
      <c r="MU355" s="9"/>
      <c r="MV355" s="9"/>
      <c r="MW355" s="9"/>
      <c r="MX355" s="9"/>
      <c r="MY355" s="9"/>
      <c r="MZ355" s="9"/>
      <c r="NA355" s="9"/>
      <c r="NB355" s="9"/>
      <c r="NC355" s="9"/>
      <c r="ND355" s="9"/>
      <c r="NE355" s="9"/>
      <c r="NF355" s="9"/>
      <c r="NG355" s="9"/>
      <c r="NH355" s="9"/>
      <c r="NI355" s="9"/>
      <c r="NJ355" s="9"/>
      <c r="NK355" s="9"/>
      <c r="NL355" s="9"/>
      <c r="NM355" s="9"/>
      <c r="NN355" s="9"/>
      <c r="NO355" s="9"/>
      <c r="NP355" s="9"/>
      <c r="NQ355" s="9"/>
      <c r="NR355" s="9"/>
      <c r="NS355" s="9"/>
      <c r="NT355" s="9"/>
      <c r="NU355" s="9"/>
      <c r="NV355" s="9"/>
      <c r="NW355" s="9"/>
      <c r="NX355" s="9"/>
      <c r="NY355" s="9"/>
      <c r="NZ355" s="9"/>
      <c r="OA355" s="9"/>
      <c r="OB355" s="9"/>
      <c r="OC355" s="9"/>
      <c r="OD355" s="9"/>
      <c r="OE355" s="9"/>
      <c r="OF355" s="9"/>
      <c r="OG355" s="9"/>
      <c r="OH355" s="9"/>
      <c r="OI355" s="9"/>
      <c r="OJ355" s="9"/>
      <c r="OK355" s="9"/>
      <c r="OL355" s="9"/>
      <c r="OM355" s="9"/>
      <c r="ON355" s="9"/>
      <c r="OO355" s="9"/>
      <c r="OP355" s="9"/>
      <c r="OQ355" s="9"/>
      <c r="OR355" s="9"/>
      <c r="OS355" s="9"/>
      <c r="OT355" s="9"/>
      <c r="OU355" s="9"/>
      <c r="OV355" s="9"/>
      <c r="OW355" s="9"/>
      <c r="OX355" s="9"/>
      <c r="OY355" s="9"/>
      <c r="OZ355" s="9"/>
      <c r="PA355" s="9"/>
      <c r="PB355" s="9"/>
      <c r="PC355" s="9"/>
      <c r="PD355" s="9"/>
      <c r="PE355" s="9"/>
      <c r="PF355" s="9"/>
      <c r="PG355" s="9"/>
      <c r="PH355" s="9"/>
      <c r="PI355" s="9"/>
      <c r="PJ355" s="9"/>
      <c r="PK355" s="9"/>
      <c r="PL355" s="9"/>
      <c r="PM355" s="9"/>
      <c r="PN355" s="9"/>
      <c r="PO355" s="9"/>
      <c r="PP355" s="9"/>
      <c r="PQ355" s="9"/>
      <c r="PR355" s="9"/>
      <c r="PS355" s="9"/>
      <c r="PT355" s="9"/>
      <c r="PU355" s="9"/>
      <c r="PV355" s="9"/>
      <c r="PW355" s="9"/>
      <c r="PX355" s="9"/>
      <c r="PY355" s="9"/>
      <c r="PZ355" s="9"/>
      <c r="QA355" s="9"/>
      <c r="QB355" s="9"/>
      <c r="QC355" s="9"/>
      <c r="QD355" s="9"/>
      <c r="QE355" s="9"/>
      <c r="QF355" s="9"/>
      <c r="QG355" s="9"/>
      <c r="QH355" s="9"/>
      <c r="QI355" s="9"/>
      <c r="QJ355" s="9"/>
      <c r="QK355" s="9"/>
      <c r="QL355" s="9"/>
      <c r="QM355" s="9"/>
      <c r="QN355" s="9"/>
      <c r="QO355" s="9"/>
      <c r="QP355" s="9"/>
      <c r="QQ355" s="9"/>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c r="SB355" s="9"/>
      <c r="SC355" s="9"/>
      <c r="SD355" s="9"/>
      <c r="SE355" s="9"/>
      <c r="SF355" s="9"/>
      <c r="SG355" s="9"/>
      <c r="SH355" s="9"/>
      <c r="SI355" s="9"/>
      <c r="SJ355" s="9"/>
      <c r="SK355" s="9"/>
      <c r="SL355" s="9"/>
      <c r="SM355" s="9"/>
      <c r="SN355" s="9"/>
      <c r="SO355" s="9"/>
      <c r="SP355" s="9"/>
      <c r="SQ355" s="9"/>
      <c r="SR355" s="9"/>
      <c r="SS355" s="9"/>
      <c r="ST355" s="9"/>
      <c r="SU355" s="9"/>
      <c r="SV355" s="9"/>
      <c r="SW355" s="9"/>
      <c r="SX355" s="9"/>
      <c r="SY355" s="9"/>
      <c r="SZ355" s="9"/>
      <c r="TA355" s="9"/>
      <c r="TB355" s="9"/>
      <c r="TC355" s="9"/>
      <c r="TD355" s="9"/>
      <c r="TE355" s="9"/>
      <c r="TF355" s="9"/>
      <c r="TG355" s="9"/>
      <c r="TH355" s="9"/>
      <c r="TI355" s="9"/>
      <c r="TJ355" s="9"/>
      <c r="TK355" s="9"/>
      <c r="TL355" s="9"/>
      <c r="TM355" s="9"/>
      <c r="TN355" s="9"/>
      <c r="TO355" s="9"/>
      <c r="TP355" s="9"/>
      <c r="TQ355" s="9"/>
      <c r="TR355" s="9"/>
      <c r="TS355" s="9"/>
      <c r="TT355" s="9"/>
      <c r="TU355" s="9"/>
      <c r="TV355" s="9"/>
      <c r="TW355" s="9"/>
      <c r="TX355" s="9"/>
      <c r="TY355" s="9"/>
      <c r="TZ355" s="9"/>
      <c r="UA355" s="9"/>
      <c r="UB355" s="9"/>
      <c r="UC355" s="9"/>
      <c r="UD355" s="9"/>
      <c r="UE355" s="9"/>
      <c r="UF355" s="9"/>
      <c r="UG355" s="9"/>
      <c r="UH355" s="9"/>
      <c r="UI355" s="9"/>
      <c r="UJ355" s="9"/>
      <c r="UK355" s="9"/>
      <c r="UL355" s="9"/>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c r="AHR355" s="6"/>
      <c r="AHS355" s="6"/>
      <c r="AHT355" s="6"/>
      <c r="AHU355" s="6"/>
      <c r="AHV355" s="6"/>
      <c r="AHW355" s="6"/>
      <c r="AHX355" s="6"/>
      <c r="AHY355" s="6"/>
    </row>
    <row r="356" spans="2:909" x14ac:dyDescent="0.25">
      <c r="B356" s="110"/>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c r="ML356" s="9"/>
      <c r="MM356" s="9"/>
      <c r="MN356" s="9"/>
      <c r="MO356" s="9"/>
      <c r="MP356" s="9"/>
      <c r="MQ356" s="9"/>
      <c r="MR356" s="9"/>
      <c r="MS356" s="9"/>
      <c r="MT356" s="9"/>
      <c r="MU356" s="9"/>
      <c r="MV356" s="9"/>
      <c r="MW356" s="9"/>
      <c r="MX356" s="9"/>
      <c r="MY356" s="9"/>
      <c r="MZ356" s="9"/>
      <c r="NA356" s="9"/>
      <c r="NB356" s="9"/>
      <c r="NC356" s="9"/>
      <c r="ND356" s="9"/>
      <c r="NE356" s="9"/>
      <c r="NF356" s="9"/>
      <c r="NG356" s="9"/>
      <c r="NH356" s="9"/>
      <c r="NI356" s="9"/>
      <c r="NJ356" s="9"/>
      <c r="NK356" s="9"/>
      <c r="NL356" s="9"/>
      <c r="NM356" s="9"/>
      <c r="NN356" s="9"/>
      <c r="NO356" s="9"/>
      <c r="NP356" s="9"/>
      <c r="NQ356" s="9"/>
      <c r="NR356" s="9"/>
      <c r="NS356" s="9"/>
      <c r="NT356" s="9"/>
      <c r="NU356" s="9"/>
      <c r="NV356" s="9"/>
      <c r="NW356" s="9"/>
      <c r="NX356" s="9"/>
      <c r="NY356" s="9"/>
      <c r="NZ356" s="9"/>
      <c r="OA356" s="9"/>
      <c r="OB356" s="9"/>
      <c r="OC356" s="9"/>
      <c r="OD356" s="9"/>
      <c r="OE356" s="9"/>
      <c r="OF356" s="9"/>
      <c r="OG356" s="9"/>
      <c r="OH356" s="9"/>
      <c r="OI356" s="9"/>
      <c r="OJ356" s="9"/>
      <c r="OK356" s="9"/>
      <c r="OL356" s="9"/>
      <c r="OM356" s="9"/>
      <c r="ON356" s="9"/>
      <c r="OO356" s="9"/>
      <c r="OP356" s="9"/>
      <c r="OQ356" s="9"/>
      <c r="OR356" s="9"/>
      <c r="OS356" s="9"/>
      <c r="OT356" s="9"/>
      <c r="OU356" s="9"/>
      <c r="OV356" s="9"/>
      <c r="OW356" s="9"/>
      <c r="OX356" s="9"/>
      <c r="OY356" s="9"/>
      <c r="OZ356" s="9"/>
      <c r="PA356" s="9"/>
      <c r="PB356" s="9"/>
      <c r="PC356" s="9"/>
      <c r="PD356" s="9"/>
      <c r="PE356" s="9"/>
      <c r="PF356" s="9"/>
      <c r="PG356" s="9"/>
      <c r="PH356" s="9"/>
      <c r="PI356" s="9"/>
      <c r="PJ356" s="9"/>
      <c r="PK356" s="9"/>
      <c r="PL356" s="9"/>
      <c r="PM356" s="9"/>
      <c r="PN356" s="9"/>
      <c r="PO356" s="9"/>
      <c r="PP356" s="9"/>
      <c r="PQ356" s="9"/>
      <c r="PR356" s="9"/>
      <c r="PS356" s="9"/>
      <c r="PT356" s="9"/>
      <c r="PU356" s="9"/>
      <c r="PV356" s="9"/>
      <c r="PW356" s="9"/>
      <c r="PX356" s="9"/>
      <c r="PY356" s="9"/>
      <c r="PZ356" s="9"/>
      <c r="QA356" s="9"/>
      <c r="QB356" s="9"/>
      <c r="QC356" s="9"/>
      <c r="QD356" s="9"/>
      <c r="QE356" s="9"/>
      <c r="QF356" s="9"/>
      <c r="QG356" s="9"/>
      <c r="QH356" s="9"/>
      <c r="QI356" s="9"/>
      <c r="QJ356" s="9"/>
      <c r="QK356" s="9"/>
      <c r="QL356" s="9"/>
      <c r="QM356" s="9"/>
      <c r="QN356" s="9"/>
      <c r="QO356" s="9"/>
      <c r="QP356" s="9"/>
      <c r="QQ356" s="9"/>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c r="SB356" s="9"/>
      <c r="SC356" s="9"/>
      <c r="SD356" s="9"/>
      <c r="SE356" s="9"/>
      <c r="SF356" s="9"/>
      <c r="SG356" s="9"/>
      <c r="SH356" s="9"/>
      <c r="SI356" s="9"/>
      <c r="SJ356" s="9"/>
      <c r="SK356" s="9"/>
      <c r="SL356" s="9"/>
      <c r="SM356" s="9"/>
      <c r="SN356" s="9"/>
      <c r="SO356" s="9"/>
      <c r="SP356" s="9"/>
      <c r="SQ356" s="9"/>
      <c r="SR356" s="9"/>
      <c r="SS356" s="9"/>
      <c r="ST356" s="9"/>
      <c r="SU356" s="9"/>
      <c r="SV356" s="9"/>
      <c r="SW356" s="9"/>
      <c r="SX356" s="9"/>
      <c r="SY356" s="9"/>
      <c r="SZ356" s="9"/>
      <c r="TA356" s="9"/>
      <c r="TB356" s="9"/>
      <c r="TC356" s="9"/>
      <c r="TD356" s="9"/>
      <c r="TE356" s="9"/>
      <c r="TF356" s="9"/>
      <c r="TG356" s="9"/>
      <c r="TH356" s="9"/>
      <c r="TI356" s="9"/>
      <c r="TJ356" s="9"/>
      <c r="TK356" s="9"/>
      <c r="TL356" s="9"/>
      <c r="TM356" s="9"/>
      <c r="TN356" s="9"/>
      <c r="TO356" s="9"/>
      <c r="TP356" s="9"/>
      <c r="TQ356" s="9"/>
      <c r="TR356" s="9"/>
      <c r="TS356" s="9"/>
      <c r="TT356" s="9"/>
      <c r="TU356" s="9"/>
      <c r="TV356" s="9"/>
      <c r="TW356" s="9"/>
      <c r="TX356" s="9"/>
      <c r="TY356" s="9"/>
      <c r="TZ356" s="9"/>
      <c r="UA356" s="9"/>
      <c r="UB356" s="9"/>
      <c r="UC356" s="9"/>
      <c r="UD356" s="9"/>
      <c r="UE356" s="9"/>
      <c r="UF356" s="9"/>
      <c r="UG356" s="9"/>
      <c r="UH356" s="9"/>
      <c r="UI356" s="9"/>
      <c r="UJ356" s="9"/>
      <c r="UK356" s="9"/>
      <c r="UL356" s="9"/>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c r="AHR356" s="6"/>
      <c r="AHS356" s="6"/>
      <c r="AHT356" s="6"/>
      <c r="AHU356" s="6"/>
      <c r="AHV356" s="6"/>
      <c r="AHW356" s="6"/>
      <c r="AHX356" s="6"/>
      <c r="AHY356" s="6"/>
    </row>
    <row r="357" spans="2:909" x14ac:dyDescent="0.25">
      <c r="B357" s="1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c r="ML357" s="9"/>
      <c r="MM357" s="9"/>
      <c r="MN357" s="9"/>
      <c r="MO357" s="9"/>
      <c r="MP357" s="9"/>
      <c r="MQ357" s="9"/>
      <c r="MR357" s="9"/>
      <c r="MS357" s="9"/>
      <c r="MT357" s="9"/>
      <c r="MU357" s="9"/>
      <c r="MV357" s="9"/>
      <c r="MW357" s="9"/>
      <c r="MX357" s="9"/>
      <c r="MY357" s="9"/>
      <c r="MZ357" s="9"/>
      <c r="NA357" s="9"/>
      <c r="NB357" s="9"/>
      <c r="NC357" s="9"/>
      <c r="ND357" s="9"/>
      <c r="NE357" s="9"/>
      <c r="NF357" s="9"/>
      <c r="NG357" s="9"/>
      <c r="NH357" s="9"/>
      <c r="NI357" s="9"/>
      <c r="NJ357" s="9"/>
      <c r="NK357" s="9"/>
      <c r="NL357" s="9"/>
      <c r="NM357" s="9"/>
      <c r="NN357" s="9"/>
      <c r="NO357" s="9"/>
      <c r="NP357" s="9"/>
      <c r="NQ357" s="9"/>
      <c r="NR357" s="9"/>
      <c r="NS357" s="9"/>
      <c r="NT357" s="9"/>
      <c r="NU357" s="9"/>
      <c r="NV357" s="9"/>
      <c r="NW357" s="9"/>
      <c r="NX357" s="9"/>
      <c r="NY357" s="9"/>
      <c r="NZ357" s="9"/>
      <c r="OA357" s="9"/>
      <c r="OB357" s="9"/>
      <c r="OC357" s="9"/>
      <c r="OD357" s="9"/>
      <c r="OE357" s="9"/>
      <c r="OF357" s="9"/>
      <c r="OG357" s="9"/>
      <c r="OH357" s="9"/>
      <c r="OI357" s="9"/>
      <c r="OJ357" s="9"/>
      <c r="OK357" s="9"/>
      <c r="OL357" s="9"/>
      <c r="OM357" s="9"/>
      <c r="ON357" s="9"/>
      <c r="OO357" s="9"/>
      <c r="OP357" s="9"/>
      <c r="OQ357" s="9"/>
      <c r="OR357" s="9"/>
      <c r="OS357" s="9"/>
      <c r="OT357" s="9"/>
      <c r="OU357" s="9"/>
      <c r="OV357" s="9"/>
      <c r="OW357" s="9"/>
      <c r="OX357" s="9"/>
      <c r="OY357" s="9"/>
      <c r="OZ357" s="9"/>
      <c r="PA357" s="9"/>
      <c r="PB357" s="9"/>
      <c r="PC357" s="9"/>
      <c r="PD357" s="9"/>
      <c r="PE357" s="9"/>
      <c r="PF357" s="9"/>
      <c r="PG357" s="9"/>
      <c r="PH357" s="9"/>
      <c r="PI357" s="9"/>
      <c r="PJ357" s="9"/>
      <c r="PK357" s="9"/>
      <c r="PL357" s="9"/>
      <c r="PM357" s="9"/>
      <c r="PN357" s="9"/>
      <c r="PO357" s="9"/>
      <c r="PP357" s="9"/>
      <c r="PQ357" s="9"/>
      <c r="PR357" s="9"/>
      <c r="PS357" s="9"/>
      <c r="PT357" s="9"/>
      <c r="PU357" s="9"/>
      <c r="PV357" s="9"/>
      <c r="PW357" s="9"/>
      <c r="PX357" s="9"/>
      <c r="PY357" s="9"/>
      <c r="PZ357" s="9"/>
      <c r="QA357" s="9"/>
      <c r="QB357" s="9"/>
      <c r="QC357" s="9"/>
      <c r="QD357" s="9"/>
      <c r="QE357" s="9"/>
      <c r="QF357" s="9"/>
      <c r="QG357" s="9"/>
      <c r="QH357" s="9"/>
      <c r="QI357" s="9"/>
      <c r="QJ357" s="9"/>
      <c r="QK357" s="9"/>
      <c r="QL357" s="9"/>
      <c r="QM357" s="9"/>
      <c r="QN357" s="9"/>
      <c r="QO357" s="9"/>
      <c r="QP357" s="9"/>
      <c r="QQ357" s="9"/>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c r="SB357" s="9"/>
      <c r="SC357" s="9"/>
      <c r="SD357" s="9"/>
      <c r="SE357" s="9"/>
      <c r="SF357" s="9"/>
      <c r="SG357" s="9"/>
      <c r="SH357" s="9"/>
      <c r="SI357" s="9"/>
      <c r="SJ357" s="9"/>
      <c r="SK357" s="9"/>
      <c r="SL357" s="9"/>
      <c r="SM357" s="9"/>
      <c r="SN357" s="9"/>
      <c r="SO357" s="9"/>
      <c r="SP357" s="9"/>
      <c r="SQ357" s="9"/>
      <c r="SR357" s="9"/>
      <c r="SS357" s="9"/>
      <c r="ST357" s="9"/>
      <c r="SU357" s="9"/>
      <c r="SV357" s="9"/>
      <c r="SW357" s="9"/>
      <c r="SX357" s="9"/>
      <c r="SY357" s="9"/>
      <c r="SZ357" s="9"/>
      <c r="TA357" s="9"/>
      <c r="TB357" s="9"/>
      <c r="TC357" s="9"/>
      <c r="TD357" s="9"/>
      <c r="TE357" s="9"/>
      <c r="TF357" s="9"/>
      <c r="TG357" s="9"/>
      <c r="TH357" s="9"/>
      <c r="TI357" s="9"/>
      <c r="TJ357" s="9"/>
      <c r="TK357" s="9"/>
      <c r="TL357" s="9"/>
      <c r="TM357" s="9"/>
      <c r="TN357" s="9"/>
      <c r="TO357" s="9"/>
      <c r="TP357" s="9"/>
      <c r="TQ357" s="9"/>
      <c r="TR357" s="9"/>
      <c r="TS357" s="9"/>
      <c r="TT357" s="9"/>
      <c r="TU357" s="9"/>
      <c r="TV357" s="9"/>
      <c r="TW357" s="9"/>
      <c r="TX357" s="9"/>
      <c r="TY357" s="9"/>
      <c r="TZ357" s="9"/>
      <c r="UA357" s="9"/>
      <c r="UB357" s="9"/>
      <c r="UC357" s="9"/>
      <c r="UD357" s="9"/>
      <c r="UE357" s="9"/>
      <c r="UF357" s="9"/>
      <c r="UG357" s="9"/>
      <c r="UH357" s="9"/>
      <c r="UI357" s="9"/>
      <c r="UJ357" s="9"/>
      <c r="UK357" s="9"/>
      <c r="UL357" s="9"/>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c r="AHR357" s="6"/>
      <c r="AHS357" s="6"/>
      <c r="AHT357" s="6"/>
      <c r="AHU357" s="6"/>
      <c r="AHV357" s="6"/>
      <c r="AHW357" s="6"/>
      <c r="AHX357" s="6"/>
      <c r="AHY357" s="6"/>
    </row>
    <row r="358" spans="2:909" x14ac:dyDescent="0.25">
      <c r="B358" s="110"/>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c r="ML358" s="9"/>
      <c r="MM358" s="9"/>
      <c r="MN358" s="9"/>
      <c r="MO358" s="9"/>
      <c r="MP358" s="9"/>
      <c r="MQ358" s="9"/>
      <c r="MR358" s="9"/>
      <c r="MS358" s="9"/>
      <c r="MT358" s="9"/>
      <c r="MU358" s="9"/>
      <c r="MV358" s="9"/>
      <c r="MW358" s="9"/>
      <c r="MX358" s="9"/>
      <c r="MY358" s="9"/>
      <c r="MZ358" s="9"/>
      <c r="NA358" s="9"/>
      <c r="NB358" s="9"/>
      <c r="NC358" s="9"/>
      <c r="ND358" s="9"/>
      <c r="NE358" s="9"/>
      <c r="NF358" s="9"/>
      <c r="NG358" s="9"/>
      <c r="NH358" s="9"/>
      <c r="NI358" s="9"/>
      <c r="NJ358" s="9"/>
      <c r="NK358" s="9"/>
      <c r="NL358" s="9"/>
      <c r="NM358" s="9"/>
      <c r="NN358" s="9"/>
      <c r="NO358" s="9"/>
      <c r="NP358" s="9"/>
      <c r="NQ358" s="9"/>
      <c r="NR358" s="9"/>
      <c r="NS358" s="9"/>
      <c r="NT358" s="9"/>
      <c r="NU358" s="9"/>
      <c r="NV358" s="9"/>
      <c r="NW358" s="9"/>
      <c r="NX358" s="9"/>
      <c r="NY358" s="9"/>
      <c r="NZ358" s="9"/>
      <c r="OA358" s="9"/>
      <c r="OB358" s="9"/>
      <c r="OC358" s="9"/>
      <c r="OD358" s="9"/>
      <c r="OE358" s="9"/>
      <c r="OF358" s="9"/>
      <c r="OG358" s="9"/>
      <c r="OH358" s="9"/>
      <c r="OI358" s="9"/>
      <c r="OJ358" s="9"/>
      <c r="OK358" s="9"/>
      <c r="OL358" s="9"/>
      <c r="OM358" s="9"/>
      <c r="ON358" s="9"/>
      <c r="OO358" s="9"/>
      <c r="OP358" s="9"/>
      <c r="OQ358" s="9"/>
      <c r="OR358" s="9"/>
      <c r="OS358" s="9"/>
      <c r="OT358" s="9"/>
      <c r="OU358" s="9"/>
      <c r="OV358" s="9"/>
      <c r="OW358" s="9"/>
      <c r="OX358" s="9"/>
      <c r="OY358" s="9"/>
      <c r="OZ358" s="9"/>
      <c r="PA358" s="9"/>
      <c r="PB358" s="9"/>
      <c r="PC358" s="9"/>
      <c r="PD358" s="9"/>
      <c r="PE358" s="9"/>
      <c r="PF358" s="9"/>
      <c r="PG358" s="9"/>
      <c r="PH358" s="9"/>
      <c r="PI358" s="9"/>
      <c r="PJ358" s="9"/>
      <c r="PK358" s="9"/>
      <c r="PL358" s="9"/>
      <c r="PM358" s="9"/>
      <c r="PN358" s="9"/>
      <c r="PO358" s="9"/>
      <c r="PP358" s="9"/>
      <c r="PQ358" s="9"/>
      <c r="PR358" s="9"/>
      <c r="PS358" s="9"/>
      <c r="PT358" s="9"/>
      <c r="PU358" s="9"/>
      <c r="PV358" s="9"/>
      <c r="PW358" s="9"/>
      <c r="PX358" s="9"/>
      <c r="PY358" s="9"/>
      <c r="PZ358" s="9"/>
      <c r="QA358" s="9"/>
      <c r="QB358" s="9"/>
      <c r="QC358" s="9"/>
      <c r="QD358" s="9"/>
      <c r="QE358" s="9"/>
      <c r="QF358" s="9"/>
      <c r="QG358" s="9"/>
      <c r="QH358" s="9"/>
      <c r="QI358" s="9"/>
      <c r="QJ358" s="9"/>
      <c r="QK358" s="9"/>
      <c r="QL358" s="9"/>
      <c r="QM358" s="9"/>
      <c r="QN358" s="9"/>
      <c r="QO358" s="9"/>
      <c r="QP358" s="9"/>
      <c r="QQ358" s="9"/>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c r="SB358" s="9"/>
      <c r="SC358" s="9"/>
      <c r="SD358" s="9"/>
      <c r="SE358" s="9"/>
      <c r="SF358" s="9"/>
      <c r="SG358" s="9"/>
      <c r="SH358" s="9"/>
      <c r="SI358" s="9"/>
      <c r="SJ358" s="9"/>
      <c r="SK358" s="9"/>
      <c r="SL358" s="9"/>
      <c r="SM358" s="9"/>
      <c r="SN358" s="9"/>
      <c r="SO358" s="9"/>
      <c r="SP358" s="9"/>
      <c r="SQ358" s="9"/>
      <c r="SR358" s="9"/>
      <c r="SS358" s="9"/>
      <c r="ST358" s="9"/>
      <c r="SU358" s="9"/>
      <c r="SV358" s="9"/>
      <c r="SW358" s="9"/>
      <c r="SX358" s="9"/>
      <c r="SY358" s="9"/>
      <c r="SZ358" s="9"/>
      <c r="TA358" s="9"/>
      <c r="TB358" s="9"/>
      <c r="TC358" s="9"/>
      <c r="TD358" s="9"/>
      <c r="TE358" s="9"/>
      <c r="TF358" s="9"/>
      <c r="TG358" s="9"/>
      <c r="TH358" s="9"/>
      <c r="TI358" s="9"/>
      <c r="TJ358" s="9"/>
      <c r="TK358" s="9"/>
      <c r="TL358" s="9"/>
      <c r="TM358" s="9"/>
      <c r="TN358" s="9"/>
      <c r="TO358" s="9"/>
      <c r="TP358" s="9"/>
      <c r="TQ358" s="9"/>
      <c r="TR358" s="9"/>
      <c r="TS358" s="9"/>
      <c r="TT358" s="9"/>
      <c r="TU358" s="9"/>
      <c r="TV358" s="9"/>
      <c r="TW358" s="9"/>
      <c r="TX358" s="9"/>
      <c r="TY358" s="9"/>
      <c r="TZ358" s="9"/>
      <c r="UA358" s="9"/>
      <c r="UB358" s="9"/>
      <c r="UC358" s="9"/>
      <c r="UD358" s="9"/>
      <c r="UE358" s="9"/>
      <c r="UF358" s="9"/>
      <c r="UG358" s="9"/>
      <c r="UH358" s="9"/>
      <c r="UI358" s="9"/>
      <c r="UJ358" s="9"/>
      <c r="UK358" s="9"/>
      <c r="UL358" s="9"/>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c r="AHR358" s="6"/>
      <c r="AHS358" s="6"/>
      <c r="AHT358" s="6"/>
      <c r="AHU358" s="6"/>
      <c r="AHV358" s="6"/>
      <c r="AHW358" s="6"/>
      <c r="AHX358" s="6"/>
      <c r="AHY358" s="6"/>
    </row>
    <row r="359" spans="2:909" x14ac:dyDescent="0.25">
      <c r="B359" s="110"/>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c r="ML359" s="9"/>
      <c r="MM359" s="9"/>
      <c r="MN359" s="9"/>
      <c r="MO359" s="9"/>
      <c r="MP359" s="9"/>
      <c r="MQ359" s="9"/>
      <c r="MR359" s="9"/>
      <c r="MS359" s="9"/>
      <c r="MT359" s="9"/>
      <c r="MU359" s="9"/>
      <c r="MV359" s="9"/>
      <c r="MW359" s="9"/>
      <c r="MX359" s="9"/>
      <c r="MY359" s="9"/>
      <c r="MZ359" s="9"/>
      <c r="NA359" s="9"/>
      <c r="NB359" s="9"/>
      <c r="NC359" s="9"/>
      <c r="ND359" s="9"/>
      <c r="NE359" s="9"/>
      <c r="NF359" s="9"/>
      <c r="NG359" s="9"/>
      <c r="NH359" s="9"/>
      <c r="NI359" s="9"/>
      <c r="NJ359" s="9"/>
      <c r="NK359" s="9"/>
      <c r="NL359" s="9"/>
      <c r="NM359" s="9"/>
      <c r="NN359" s="9"/>
      <c r="NO359" s="9"/>
      <c r="NP359" s="9"/>
      <c r="NQ359" s="9"/>
      <c r="NR359" s="9"/>
      <c r="NS359" s="9"/>
      <c r="NT359" s="9"/>
      <c r="NU359" s="9"/>
      <c r="NV359" s="9"/>
      <c r="NW359" s="9"/>
      <c r="NX359" s="9"/>
      <c r="NY359" s="9"/>
      <c r="NZ359" s="9"/>
      <c r="OA359" s="9"/>
      <c r="OB359" s="9"/>
      <c r="OC359" s="9"/>
      <c r="OD359" s="9"/>
      <c r="OE359" s="9"/>
      <c r="OF359" s="9"/>
      <c r="OG359" s="9"/>
      <c r="OH359" s="9"/>
      <c r="OI359" s="9"/>
      <c r="OJ359" s="9"/>
      <c r="OK359" s="9"/>
      <c r="OL359" s="9"/>
      <c r="OM359" s="9"/>
      <c r="ON359" s="9"/>
      <c r="OO359" s="9"/>
      <c r="OP359" s="9"/>
      <c r="OQ359" s="9"/>
      <c r="OR359" s="9"/>
      <c r="OS359" s="9"/>
      <c r="OT359" s="9"/>
      <c r="OU359" s="9"/>
      <c r="OV359" s="9"/>
      <c r="OW359" s="9"/>
      <c r="OX359" s="9"/>
      <c r="OY359" s="9"/>
      <c r="OZ359" s="9"/>
      <c r="PA359" s="9"/>
      <c r="PB359" s="9"/>
      <c r="PC359" s="9"/>
      <c r="PD359" s="9"/>
      <c r="PE359" s="9"/>
      <c r="PF359" s="9"/>
      <c r="PG359" s="9"/>
      <c r="PH359" s="9"/>
      <c r="PI359" s="9"/>
      <c r="PJ359" s="9"/>
      <c r="PK359" s="9"/>
      <c r="PL359" s="9"/>
      <c r="PM359" s="9"/>
      <c r="PN359" s="9"/>
      <c r="PO359" s="9"/>
      <c r="PP359" s="9"/>
      <c r="PQ359" s="9"/>
      <c r="PR359" s="9"/>
      <c r="PS359" s="9"/>
      <c r="PT359" s="9"/>
      <c r="PU359" s="9"/>
      <c r="PV359" s="9"/>
      <c r="PW359" s="9"/>
      <c r="PX359" s="9"/>
      <c r="PY359" s="9"/>
      <c r="PZ359" s="9"/>
      <c r="QA359" s="9"/>
      <c r="QB359" s="9"/>
      <c r="QC359" s="9"/>
      <c r="QD359" s="9"/>
      <c r="QE359" s="9"/>
      <c r="QF359" s="9"/>
      <c r="QG359" s="9"/>
      <c r="QH359" s="9"/>
      <c r="QI359" s="9"/>
      <c r="QJ359" s="9"/>
      <c r="QK359" s="9"/>
      <c r="QL359" s="9"/>
      <c r="QM359" s="9"/>
      <c r="QN359" s="9"/>
      <c r="QO359" s="9"/>
      <c r="QP359" s="9"/>
      <c r="QQ359" s="9"/>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c r="SB359" s="9"/>
      <c r="SC359" s="9"/>
      <c r="SD359" s="9"/>
      <c r="SE359" s="9"/>
      <c r="SF359" s="9"/>
      <c r="SG359" s="9"/>
      <c r="SH359" s="9"/>
      <c r="SI359" s="9"/>
      <c r="SJ359" s="9"/>
      <c r="SK359" s="9"/>
      <c r="SL359" s="9"/>
      <c r="SM359" s="9"/>
      <c r="SN359" s="9"/>
      <c r="SO359" s="9"/>
      <c r="SP359" s="9"/>
      <c r="SQ359" s="9"/>
      <c r="SR359" s="9"/>
      <c r="SS359" s="9"/>
      <c r="ST359" s="9"/>
      <c r="SU359" s="9"/>
      <c r="SV359" s="9"/>
      <c r="SW359" s="9"/>
      <c r="SX359" s="9"/>
      <c r="SY359" s="9"/>
      <c r="SZ359" s="9"/>
      <c r="TA359" s="9"/>
      <c r="TB359" s="9"/>
      <c r="TC359" s="9"/>
      <c r="TD359" s="9"/>
      <c r="TE359" s="9"/>
      <c r="TF359" s="9"/>
      <c r="TG359" s="9"/>
      <c r="TH359" s="9"/>
      <c r="TI359" s="9"/>
      <c r="TJ359" s="9"/>
      <c r="TK359" s="9"/>
      <c r="TL359" s="9"/>
      <c r="TM359" s="9"/>
      <c r="TN359" s="9"/>
      <c r="TO359" s="9"/>
      <c r="TP359" s="9"/>
      <c r="TQ359" s="9"/>
      <c r="TR359" s="9"/>
      <c r="TS359" s="9"/>
      <c r="TT359" s="9"/>
      <c r="TU359" s="9"/>
      <c r="TV359" s="9"/>
      <c r="TW359" s="9"/>
      <c r="TX359" s="9"/>
      <c r="TY359" s="9"/>
      <c r="TZ359" s="9"/>
      <c r="UA359" s="9"/>
      <c r="UB359" s="9"/>
      <c r="UC359" s="9"/>
      <c r="UD359" s="9"/>
      <c r="UE359" s="9"/>
      <c r="UF359" s="9"/>
      <c r="UG359" s="9"/>
      <c r="UH359" s="9"/>
      <c r="UI359" s="9"/>
      <c r="UJ359" s="9"/>
      <c r="UK359" s="9"/>
      <c r="UL359" s="9"/>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row>
    <row r="360" spans="2:909" x14ac:dyDescent="0.25">
      <c r="B360" s="110"/>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c r="ML360" s="9"/>
      <c r="MM360" s="9"/>
      <c r="MN360" s="9"/>
      <c r="MO360" s="9"/>
      <c r="MP360" s="9"/>
      <c r="MQ360" s="9"/>
      <c r="MR360" s="9"/>
      <c r="MS360" s="9"/>
      <c r="MT360" s="9"/>
      <c r="MU360" s="9"/>
      <c r="MV360" s="9"/>
      <c r="MW360" s="9"/>
      <c r="MX360" s="9"/>
      <c r="MY360" s="9"/>
      <c r="MZ360" s="9"/>
      <c r="NA360" s="9"/>
      <c r="NB360" s="9"/>
      <c r="NC360" s="9"/>
      <c r="ND360" s="9"/>
      <c r="NE360" s="9"/>
      <c r="NF360" s="9"/>
      <c r="NG360" s="9"/>
      <c r="NH360" s="9"/>
      <c r="NI360" s="9"/>
      <c r="NJ360" s="9"/>
      <c r="NK360" s="9"/>
      <c r="NL360" s="9"/>
      <c r="NM360" s="9"/>
      <c r="NN360" s="9"/>
      <c r="NO360" s="9"/>
      <c r="NP360" s="9"/>
      <c r="NQ360" s="9"/>
      <c r="NR360" s="9"/>
      <c r="NS360" s="9"/>
      <c r="NT360" s="9"/>
      <c r="NU360" s="9"/>
      <c r="NV360" s="9"/>
      <c r="NW360" s="9"/>
      <c r="NX360" s="9"/>
      <c r="NY360" s="9"/>
      <c r="NZ360" s="9"/>
      <c r="OA360" s="9"/>
      <c r="OB360" s="9"/>
      <c r="OC360" s="9"/>
      <c r="OD360" s="9"/>
      <c r="OE360" s="9"/>
      <c r="OF360" s="9"/>
      <c r="OG360" s="9"/>
      <c r="OH360" s="9"/>
      <c r="OI360" s="9"/>
      <c r="OJ360" s="9"/>
      <c r="OK360" s="9"/>
      <c r="OL360" s="9"/>
      <c r="OM360" s="9"/>
      <c r="ON360" s="9"/>
      <c r="OO360" s="9"/>
      <c r="OP360" s="9"/>
      <c r="OQ360" s="9"/>
      <c r="OR360" s="9"/>
      <c r="OS360" s="9"/>
      <c r="OT360" s="9"/>
      <c r="OU360" s="9"/>
      <c r="OV360" s="9"/>
      <c r="OW360" s="9"/>
      <c r="OX360" s="9"/>
      <c r="OY360" s="9"/>
      <c r="OZ360" s="9"/>
      <c r="PA360" s="9"/>
      <c r="PB360" s="9"/>
      <c r="PC360" s="9"/>
      <c r="PD360" s="9"/>
      <c r="PE360" s="9"/>
      <c r="PF360" s="9"/>
      <c r="PG360" s="9"/>
      <c r="PH360" s="9"/>
      <c r="PI360" s="9"/>
      <c r="PJ360" s="9"/>
      <c r="PK360" s="9"/>
      <c r="PL360" s="9"/>
      <c r="PM360" s="9"/>
      <c r="PN360" s="9"/>
      <c r="PO360" s="9"/>
      <c r="PP360" s="9"/>
      <c r="PQ360" s="9"/>
      <c r="PR360" s="9"/>
      <c r="PS360" s="9"/>
      <c r="PT360" s="9"/>
      <c r="PU360" s="9"/>
      <c r="PV360" s="9"/>
      <c r="PW360" s="9"/>
      <c r="PX360" s="9"/>
      <c r="PY360" s="9"/>
      <c r="PZ360" s="9"/>
      <c r="QA360" s="9"/>
      <c r="QB360" s="9"/>
      <c r="QC360" s="9"/>
      <c r="QD360" s="9"/>
      <c r="QE360" s="9"/>
      <c r="QF360" s="9"/>
      <c r="QG360" s="9"/>
      <c r="QH360" s="9"/>
      <c r="QI360" s="9"/>
      <c r="QJ360" s="9"/>
      <c r="QK360" s="9"/>
      <c r="QL360" s="9"/>
      <c r="QM360" s="9"/>
      <c r="QN360" s="9"/>
      <c r="QO360" s="9"/>
      <c r="QP360" s="9"/>
      <c r="QQ360" s="9"/>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c r="SB360" s="9"/>
      <c r="SC360" s="9"/>
      <c r="SD360" s="9"/>
      <c r="SE360" s="9"/>
      <c r="SF360" s="9"/>
      <c r="SG360" s="9"/>
      <c r="SH360" s="9"/>
      <c r="SI360" s="9"/>
      <c r="SJ360" s="9"/>
      <c r="SK360" s="9"/>
      <c r="SL360" s="9"/>
      <c r="SM360" s="9"/>
      <c r="SN360" s="9"/>
      <c r="SO360" s="9"/>
      <c r="SP360" s="9"/>
      <c r="SQ360" s="9"/>
      <c r="SR360" s="9"/>
      <c r="SS360" s="9"/>
      <c r="ST360" s="9"/>
      <c r="SU360" s="9"/>
      <c r="SV360" s="9"/>
      <c r="SW360" s="9"/>
      <c r="SX360" s="9"/>
      <c r="SY360" s="9"/>
      <c r="SZ360" s="9"/>
      <c r="TA360" s="9"/>
      <c r="TB360" s="9"/>
      <c r="TC360" s="9"/>
      <c r="TD360" s="9"/>
      <c r="TE360" s="9"/>
      <c r="TF360" s="9"/>
      <c r="TG360" s="9"/>
      <c r="TH360" s="9"/>
      <c r="TI360" s="9"/>
      <c r="TJ360" s="9"/>
      <c r="TK360" s="9"/>
      <c r="TL360" s="9"/>
      <c r="TM360" s="9"/>
      <c r="TN360" s="9"/>
      <c r="TO360" s="9"/>
      <c r="TP360" s="9"/>
      <c r="TQ360" s="9"/>
      <c r="TR360" s="9"/>
      <c r="TS360" s="9"/>
      <c r="TT360" s="9"/>
      <c r="TU360" s="9"/>
      <c r="TV360" s="9"/>
      <c r="TW360" s="9"/>
      <c r="TX360" s="9"/>
      <c r="TY360" s="9"/>
      <c r="TZ360" s="9"/>
      <c r="UA360" s="9"/>
      <c r="UB360" s="9"/>
      <c r="UC360" s="9"/>
      <c r="UD360" s="9"/>
      <c r="UE360" s="9"/>
      <c r="UF360" s="9"/>
      <c r="UG360" s="9"/>
      <c r="UH360" s="9"/>
      <c r="UI360" s="9"/>
      <c r="UJ360" s="9"/>
      <c r="UK360" s="9"/>
      <c r="UL360" s="9"/>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c r="AHR360" s="6"/>
      <c r="AHS360" s="6"/>
      <c r="AHT360" s="6"/>
      <c r="AHU360" s="6"/>
      <c r="AHV360" s="6"/>
      <c r="AHW360" s="6"/>
      <c r="AHX360" s="6"/>
      <c r="AHY360" s="6"/>
    </row>
    <row r="361" spans="2:909" x14ac:dyDescent="0.25">
      <c r="B361" s="110"/>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c r="SB361" s="9"/>
      <c r="SC361" s="9"/>
      <c r="SD361" s="9"/>
      <c r="SE361" s="9"/>
      <c r="SF361" s="9"/>
      <c r="SG361" s="9"/>
      <c r="SH361" s="9"/>
      <c r="SI361" s="9"/>
      <c r="SJ361" s="9"/>
      <c r="SK361" s="9"/>
      <c r="SL361" s="9"/>
      <c r="SM361" s="9"/>
      <c r="SN361" s="9"/>
      <c r="SO361" s="9"/>
      <c r="SP361" s="9"/>
      <c r="SQ361" s="9"/>
      <c r="SR361" s="9"/>
      <c r="SS361" s="9"/>
      <c r="ST361" s="9"/>
      <c r="SU361" s="9"/>
      <c r="SV361" s="9"/>
      <c r="SW361" s="9"/>
      <c r="SX361" s="9"/>
      <c r="SY361" s="9"/>
      <c r="SZ361" s="9"/>
      <c r="TA361" s="9"/>
      <c r="TB361" s="9"/>
      <c r="TC361" s="9"/>
      <c r="TD361" s="9"/>
      <c r="TE361" s="9"/>
      <c r="TF361" s="9"/>
      <c r="TG361" s="9"/>
      <c r="TH361" s="9"/>
      <c r="TI361" s="9"/>
      <c r="TJ361" s="9"/>
      <c r="TK361" s="9"/>
      <c r="TL361" s="9"/>
      <c r="TM361" s="9"/>
      <c r="TN361" s="9"/>
      <c r="TO361" s="9"/>
      <c r="TP361" s="9"/>
      <c r="TQ361" s="9"/>
      <c r="TR361" s="9"/>
      <c r="TS361" s="9"/>
      <c r="TT361" s="9"/>
      <c r="TU361" s="9"/>
      <c r="TV361" s="9"/>
      <c r="TW361" s="9"/>
      <c r="TX361" s="9"/>
      <c r="TY361" s="9"/>
      <c r="TZ361" s="9"/>
      <c r="UA361" s="9"/>
      <c r="UB361" s="9"/>
      <c r="UC361" s="9"/>
      <c r="UD361" s="9"/>
      <c r="UE361" s="9"/>
      <c r="UF361" s="9"/>
      <c r="UG361" s="9"/>
      <c r="UH361" s="9"/>
      <c r="UI361" s="9"/>
      <c r="UJ361" s="9"/>
      <c r="UK361" s="9"/>
      <c r="UL361" s="9"/>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c r="AHR361" s="6"/>
      <c r="AHS361" s="6"/>
      <c r="AHT361" s="6"/>
      <c r="AHU361" s="6"/>
      <c r="AHV361" s="6"/>
      <c r="AHW361" s="6"/>
      <c r="AHX361" s="6"/>
      <c r="AHY361" s="6"/>
    </row>
    <row r="362" spans="2:909" x14ac:dyDescent="0.25">
      <c r="B362" s="110"/>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c r="ML362" s="9"/>
      <c r="MM362" s="9"/>
      <c r="MN362" s="9"/>
      <c r="MO362" s="9"/>
      <c r="MP362" s="9"/>
      <c r="MQ362" s="9"/>
      <c r="MR362" s="9"/>
      <c r="MS362" s="9"/>
      <c r="MT362" s="9"/>
      <c r="MU362" s="9"/>
      <c r="MV362" s="9"/>
      <c r="MW362" s="9"/>
      <c r="MX362" s="9"/>
      <c r="MY362" s="9"/>
      <c r="MZ362" s="9"/>
      <c r="NA362" s="9"/>
      <c r="NB362" s="9"/>
      <c r="NC362" s="9"/>
      <c r="ND362" s="9"/>
      <c r="NE362" s="9"/>
      <c r="NF362" s="9"/>
      <c r="NG362" s="9"/>
      <c r="NH362" s="9"/>
      <c r="NI362" s="9"/>
      <c r="NJ362" s="9"/>
      <c r="NK362" s="9"/>
      <c r="NL362" s="9"/>
      <c r="NM362" s="9"/>
      <c r="NN362" s="9"/>
      <c r="NO362" s="9"/>
      <c r="NP362" s="9"/>
      <c r="NQ362" s="9"/>
      <c r="NR362" s="9"/>
      <c r="NS362" s="9"/>
      <c r="NT362" s="9"/>
      <c r="NU362" s="9"/>
      <c r="NV362" s="9"/>
      <c r="NW362" s="9"/>
      <c r="NX362" s="9"/>
      <c r="NY362" s="9"/>
      <c r="NZ362" s="9"/>
      <c r="OA362" s="9"/>
      <c r="OB362" s="9"/>
      <c r="OC362" s="9"/>
      <c r="OD362" s="9"/>
      <c r="OE362" s="9"/>
      <c r="OF362" s="9"/>
      <c r="OG362" s="9"/>
      <c r="OH362" s="9"/>
      <c r="OI362" s="9"/>
      <c r="OJ362" s="9"/>
      <c r="OK362" s="9"/>
      <c r="OL362" s="9"/>
      <c r="OM362" s="9"/>
      <c r="ON362" s="9"/>
      <c r="OO362" s="9"/>
      <c r="OP362" s="9"/>
      <c r="OQ362" s="9"/>
      <c r="OR362" s="9"/>
      <c r="OS362" s="9"/>
      <c r="OT362" s="9"/>
      <c r="OU362" s="9"/>
      <c r="OV362" s="9"/>
      <c r="OW362" s="9"/>
      <c r="OX362" s="9"/>
      <c r="OY362" s="9"/>
      <c r="OZ362" s="9"/>
      <c r="PA362" s="9"/>
      <c r="PB362" s="9"/>
      <c r="PC362" s="9"/>
      <c r="PD362" s="9"/>
      <c r="PE362" s="9"/>
      <c r="PF362" s="9"/>
      <c r="PG362" s="9"/>
      <c r="PH362" s="9"/>
      <c r="PI362" s="9"/>
      <c r="PJ362" s="9"/>
      <c r="PK362" s="9"/>
      <c r="PL362" s="9"/>
      <c r="PM362" s="9"/>
      <c r="PN362" s="9"/>
      <c r="PO362" s="9"/>
      <c r="PP362" s="9"/>
      <c r="PQ362" s="9"/>
      <c r="PR362" s="9"/>
      <c r="PS362" s="9"/>
      <c r="PT362" s="9"/>
      <c r="PU362" s="9"/>
      <c r="PV362" s="9"/>
      <c r="PW362" s="9"/>
      <c r="PX362" s="9"/>
      <c r="PY362" s="9"/>
      <c r="PZ362" s="9"/>
      <c r="QA362" s="9"/>
      <c r="QB362" s="9"/>
      <c r="QC362" s="9"/>
      <c r="QD362" s="9"/>
      <c r="QE362" s="9"/>
      <c r="QF362" s="9"/>
      <c r="QG362" s="9"/>
      <c r="QH362" s="9"/>
      <c r="QI362" s="9"/>
      <c r="QJ362" s="9"/>
      <c r="QK362" s="9"/>
      <c r="QL362" s="9"/>
      <c r="QM362" s="9"/>
      <c r="QN362" s="9"/>
      <c r="QO362" s="9"/>
      <c r="QP362" s="9"/>
      <c r="QQ362" s="9"/>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c r="SB362" s="9"/>
      <c r="SC362" s="9"/>
      <c r="SD362" s="9"/>
      <c r="SE362" s="9"/>
      <c r="SF362" s="9"/>
      <c r="SG362" s="9"/>
      <c r="SH362" s="9"/>
      <c r="SI362" s="9"/>
      <c r="SJ362" s="9"/>
      <c r="SK362" s="9"/>
      <c r="SL362" s="9"/>
      <c r="SM362" s="9"/>
      <c r="SN362" s="9"/>
      <c r="SO362" s="9"/>
      <c r="SP362" s="9"/>
      <c r="SQ362" s="9"/>
      <c r="SR362" s="9"/>
      <c r="SS362" s="9"/>
      <c r="ST362" s="9"/>
      <c r="SU362" s="9"/>
      <c r="SV362" s="9"/>
      <c r="SW362" s="9"/>
      <c r="SX362" s="9"/>
      <c r="SY362" s="9"/>
      <c r="SZ362" s="9"/>
      <c r="TA362" s="9"/>
      <c r="TB362" s="9"/>
      <c r="TC362" s="9"/>
      <c r="TD362" s="9"/>
      <c r="TE362" s="9"/>
      <c r="TF362" s="9"/>
      <c r="TG362" s="9"/>
      <c r="TH362" s="9"/>
      <c r="TI362" s="9"/>
      <c r="TJ362" s="9"/>
      <c r="TK362" s="9"/>
      <c r="TL362" s="9"/>
      <c r="TM362" s="9"/>
      <c r="TN362" s="9"/>
      <c r="TO362" s="9"/>
      <c r="TP362" s="9"/>
      <c r="TQ362" s="9"/>
      <c r="TR362" s="9"/>
      <c r="TS362" s="9"/>
      <c r="TT362" s="9"/>
      <c r="TU362" s="9"/>
      <c r="TV362" s="9"/>
      <c r="TW362" s="9"/>
      <c r="TX362" s="9"/>
      <c r="TY362" s="9"/>
      <c r="TZ362" s="9"/>
      <c r="UA362" s="9"/>
      <c r="UB362" s="9"/>
      <c r="UC362" s="9"/>
      <c r="UD362" s="9"/>
      <c r="UE362" s="9"/>
      <c r="UF362" s="9"/>
      <c r="UG362" s="9"/>
      <c r="UH362" s="9"/>
      <c r="UI362" s="9"/>
      <c r="UJ362" s="9"/>
      <c r="UK362" s="9"/>
      <c r="UL362" s="9"/>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c r="AHR362" s="6"/>
      <c r="AHS362" s="6"/>
      <c r="AHT362" s="6"/>
      <c r="AHU362" s="6"/>
      <c r="AHV362" s="6"/>
      <c r="AHW362" s="6"/>
      <c r="AHX362" s="6"/>
      <c r="AHY362" s="6"/>
    </row>
    <row r="363" spans="2:909" x14ac:dyDescent="0.25">
      <c r="B363" s="110"/>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c r="ML363" s="9"/>
      <c r="MM363" s="9"/>
      <c r="MN363" s="9"/>
      <c r="MO363" s="9"/>
      <c r="MP363" s="9"/>
      <c r="MQ363" s="9"/>
      <c r="MR363" s="9"/>
      <c r="MS363" s="9"/>
      <c r="MT363" s="9"/>
      <c r="MU363" s="9"/>
      <c r="MV363" s="9"/>
      <c r="MW363" s="9"/>
      <c r="MX363" s="9"/>
      <c r="MY363" s="9"/>
      <c r="MZ363" s="9"/>
      <c r="NA363" s="9"/>
      <c r="NB363" s="9"/>
      <c r="NC363" s="9"/>
      <c r="ND363" s="9"/>
      <c r="NE363" s="9"/>
      <c r="NF363" s="9"/>
      <c r="NG363" s="9"/>
      <c r="NH363" s="9"/>
      <c r="NI363" s="9"/>
      <c r="NJ363" s="9"/>
      <c r="NK363" s="9"/>
      <c r="NL363" s="9"/>
      <c r="NM363" s="9"/>
      <c r="NN363" s="9"/>
      <c r="NO363" s="9"/>
      <c r="NP363" s="9"/>
      <c r="NQ363" s="9"/>
      <c r="NR363" s="9"/>
      <c r="NS363" s="9"/>
      <c r="NT363" s="9"/>
      <c r="NU363" s="9"/>
      <c r="NV363" s="9"/>
      <c r="NW363" s="9"/>
      <c r="NX363" s="9"/>
      <c r="NY363" s="9"/>
      <c r="NZ363" s="9"/>
      <c r="OA363" s="9"/>
      <c r="OB363" s="9"/>
      <c r="OC363" s="9"/>
      <c r="OD363" s="9"/>
      <c r="OE363" s="9"/>
      <c r="OF363" s="9"/>
      <c r="OG363" s="9"/>
      <c r="OH363" s="9"/>
      <c r="OI363" s="9"/>
      <c r="OJ363" s="9"/>
      <c r="OK363" s="9"/>
      <c r="OL363" s="9"/>
      <c r="OM363" s="9"/>
      <c r="ON363" s="9"/>
      <c r="OO363" s="9"/>
      <c r="OP363" s="9"/>
      <c r="OQ363" s="9"/>
      <c r="OR363" s="9"/>
      <c r="OS363" s="9"/>
      <c r="OT363" s="9"/>
      <c r="OU363" s="9"/>
      <c r="OV363" s="9"/>
      <c r="OW363" s="9"/>
      <c r="OX363" s="9"/>
      <c r="OY363" s="9"/>
      <c r="OZ363" s="9"/>
      <c r="PA363" s="9"/>
      <c r="PB363" s="9"/>
      <c r="PC363" s="9"/>
      <c r="PD363" s="9"/>
      <c r="PE363" s="9"/>
      <c r="PF363" s="9"/>
      <c r="PG363" s="9"/>
      <c r="PH363" s="9"/>
      <c r="PI363" s="9"/>
      <c r="PJ363" s="9"/>
      <c r="PK363" s="9"/>
      <c r="PL363" s="9"/>
      <c r="PM363" s="9"/>
      <c r="PN363" s="9"/>
      <c r="PO363" s="9"/>
      <c r="PP363" s="9"/>
      <c r="PQ363" s="9"/>
      <c r="PR363" s="9"/>
      <c r="PS363" s="9"/>
      <c r="PT363" s="9"/>
      <c r="PU363" s="9"/>
      <c r="PV363" s="9"/>
      <c r="PW363" s="9"/>
      <c r="PX363" s="9"/>
      <c r="PY363" s="9"/>
      <c r="PZ363" s="9"/>
      <c r="QA363" s="9"/>
      <c r="QB363" s="9"/>
      <c r="QC363" s="9"/>
      <c r="QD363" s="9"/>
      <c r="QE363" s="9"/>
      <c r="QF363" s="9"/>
      <c r="QG363" s="9"/>
      <c r="QH363" s="9"/>
      <c r="QI363" s="9"/>
      <c r="QJ363" s="9"/>
      <c r="QK363" s="9"/>
      <c r="QL363" s="9"/>
      <c r="QM363" s="9"/>
      <c r="QN363" s="9"/>
      <c r="QO363" s="9"/>
      <c r="QP363" s="9"/>
      <c r="QQ363" s="9"/>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c r="SB363" s="9"/>
      <c r="SC363" s="9"/>
      <c r="SD363" s="9"/>
      <c r="SE363" s="9"/>
      <c r="SF363" s="9"/>
      <c r="SG363" s="9"/>
      <c r="SH363" s="9"/>
      <c r="SI363" s="9"/>
      <c r="SJ363" s="9"/>
      <c r="SK363" s="9"/>
      <c r="SL363" s="9"/>
      <c r="SM363" s="9"/>
      <c r="SN363" s="9"/>
      <c r="SO363" s="9"/>
      <c r="SP363" s="9"/>
      <c r="SQ363" s="9"/>
      <c r="SR363" s="9"/>
      <c r="SS363" s="9"/>
      <c r="ST363" s="9"/>
      <c r="SU363" s="9"/>
      <c r="SV363" s="9"/>
      <c r="SW363" s="9"/>
      <c r="SX363" s="9"/>
      <c r="SY363" s="9"/>
      <c r="SZ363" s="9"/>
      <c r="TA363" s="9"/>
      <c r="TB363" s="9"/>
      <c r="TC363" s="9"/>
      <c r="TD363" s="9"/>
      <c r="TE363" s="9"/>
      <c r="TF363" s="9"/>
      <c r="TG363" s="9"/>
      <c r="TH363" s="9"/>
      <c r="TI363" s="9"/>
      <c r="TJ363" s="9"/>
      <c r="TK363" s="9"/>
      <c r="TL363" s="9"/>
      <c r="TM363" s="9"/>
      <c r="TN363" s="9"/>
      <c r="TO363" s="9"/>
      <c r="TP363" s="9"/>
      <c r="TQ363" s="9"/>
      <c r="TR363" s="9"/>
      <c r="TS363" s="9"/>
      <c r="TT363" s="9"/>
      <c r="TU363" s="9"/>
      <c r="TV363" s="9"/>
      <c r="TW363" s="9"/>
      <c r="TX363" s="9"/>
      <c r="TY363" s="9"/>
      <c r="TZ363" s="9"/>
      <c r="UA363" s="9"/>
      <c r="UB363" s="9"/>
      <c r="UC363" s="9"/>
      <c r="UD363" s="9"/>
      <c r="UE363" s="9"/>
      <c r="UF363" s="9"/>
      <c r="UG363" s="9"/>
      <c r="UH363" s="9"/>
      <c r="UI363" s="9"/>
      <c r="UJ363" s="9"/>
      <c r="UK363" s="9"/>
      <c r="UL363" s="9"/>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c r="AHR363" s="6"/>
      <c r="AHS363" s="6"/>
      <c r="AHT363" s="6"/>
      <c r="AHU363" s="6"/>
      <c r="AHV363" s="6"/>
      <c r="AHW363" s="6"/>
      <c r="AHX363" s="6"/>
      <c r="AHY363" s="6"/>
    </row>
    <row r="364" spans="2:909" x14ac:dyDescent="0.25">
      <c r="B364" s="110"/>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c r="ML364" s="9"/>
      <c r="MM364" s="9"/>
      <c r="MN364" s="9"/>
      <c r="MO364" s="9"/>
      <c r="MP364" s="9"/>
      <c r="MQ364" s="9"/>
      <c r="MR364" s="9"/>
      <c r="MS364" s="9"/>
      <c r="MT364" s="9"/>
      <c r="MU364" s="9"/>
      <c r="MV364" s="9"/>
      <c r="MW364" s="9"/>
      <c r="MX364" s="9"/>
      <c r="MY364" s="9"/>
      <c r="MZ364" s="9"/>
      <c r="NA364" s="9"/>
      <c r="NB364" s="9"/>
      <c r="NC364" s="9"/>
      <c r="ND364" s="9"/>
      <c r="NE364" s="9"/>
      <c r="NF364" s="9"/>
      <c r="NG364" s="9"/>
      <c r="NH364" s="9"/>
      <c r="NI364" s="9"/>
      <c r="NJ364" s="9"/>
      <c r="NK364" s="9"/>
      <c r="NL364" s="9"/>
      <c r="NM364" s="9"/>
      <c r="NN364" s="9"/>
      <c r="NO364" s="9"/>
      <c r="NP364" s="9"/>
      <c r="NQ364" s="9"/>
      <c r="NR364" s="9"/>
      <c r="NS364" s="9"/>
      <c r="NT364" s="9"/>
      <c r="NU364" s="9"/>
      <c r="NV364" s="9"/>
      <c r="NW364" s="9"/>
      <c r="NX364" s="9"/>
      <c r="NY364" s="9"/>
      <c r="NZ364" s="9"/>
      <c r="OA364" s="9"/>
      <c r="OB364" s="9"/>
      <c r="OC364" s="9"/>
      <c r="OD364" s="9"/>
      <c r="OE364" s="9"/>
      <c r="OF364" s="9"/>
      <c r="OG364" s="9"/>
      <c r="OH364" s="9"/>
      <c r="OI364" s="9"/>
      <c r="OJ364" s="9"/>
      <c r="OK364" s="9"/>
      <c r="OL364" s="9"/>
      <c r="OM364" s="9"/>
      <c r="ON364" s="9"/>
      <c r="OO364" s="9"/>
      <c r="OP364" s="9"/>
      <c r="OQ364" s="9"/>
      <c r="OR364" s="9"/>
      <c r="OS364" s="9"/>
      <c r="OT364" s="9"/>
      <c r="OU364" s="9"/>
      <c r="OV364" s="9"/>
      <c r="OW364" s="9"/>
      <c r="OX364" s="9"/>
      <c r="OY364" s="9"/>
      <c r="OZ364" s="9"/>
      <c r="PA364" s="9"/>
      <c r="PB364" s="9"/>
      <c r="PC364" s="9"/>
      <c r="PD364" s="9"/>
      <c r="PE364" s="9"/>
      <c r="PF364" s="9"/>
      <c r="PG364" s="9"/>
      <c r="PH364" s="9"/>
      <c r="PI364" s="9"/>
      <c r="PJ364" s="9"/>
      <c r="PK364" s="9"/>
      <c r="PL364" s="9"/>
      <c r="PM364" s="9"/>
      <c r="PN364" s="9"/>
      <c r="PO364" s="9"/>
      <c r="PP364" s="9"/>
      <c r="PQ364" s="9"/>
      <c r="PR364" s="9"/>
      <c r="PS364" s="9"/>
      <c r="PT364" s="9"/>
      <c r="PU364" s="9"/>
      <c r="PV364" s="9"/>
      <c r="PW364" s="9"/>
      <c r="PX364" s="9"/>
      <c r="PY364" s="9"/>
      <c r="PZ364" s="9"/>
      <c r="QA364" s="9"/>
      <c r="QB364" s="9"/>
      <c r="QC364" s="9"/>
      <c r="QD364" s="9"/>
      <c r="QE364" s="9"/>
      <c r="QF364" s="9"/>
      <c r="QG364" s="9"/>
      <c r="QH364" s="9"/>
      <c r="QI364" s="9"/>
      <c r="QJ364" s="9"/>
      <c r="QK364" s="9"/>
      <c r="QL364" s="9"/>
      <c r="QM364" s="9"/>
      <c r="QN364" s="9"/>
      <c r="QO364" s="9"/>
      <c r="QP364" s="9"/>
      <c r="QQ364" s="9"/>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c r="SB364" s="9"/>
      <c r="SC364" s="9"/>
      <c r="SD364" s="9"/>
      <c r="SE364" s="9"/>
      <c r="SF364" s="9"/>
      <c r="SG364" s="9"/>
      <c r="SH364" s="9"/>
      <c r="SI364" s="9"/>
      <c r="SJ364" s="9"/>
      <c r="SK364" s="9"/>
      <c r="SL364" s="9"/>
      <c r="SM364" s="9"/>
      <c r="SN364" s="9"/>
      <c r="SO364" s="9"/>
      <c r="SP364" s="9"/>
      <c r="SQ364" s="9"/>
      <c r="SR364" s="9"/>
      <c r="SS364" s="9"/>
      <c r="ST364" s="9"/>
      <c r="SU364" s="9"/>
      <c r="SV364" s="9"/>
      <c r="SW364" s="9"/>
      <c r="SX364" s="9"/>
      <c r="SY364" s="9"/>
      <c r="SZ364" s="9"/>
      <c r="TA364" s="9"/>
      <c r="TB364" s="9"/>
      <c r="TC364" s="9"/>
      <c r="TD364" s="9"/>
      <c r="TE364" s="9"/>
      <c r="TF364" s="9"/>
      <c r="TG364" s="9"/>
      <c r="TH364" s="9"/>
      <c r="TI364" s="9"/>
      <c r="TJ364" s="9"/>
      <c r="TK364" s="9"/>
      <c r="TL364" s="9"/>
      <c r="TM364" s="9"/>
      <c r="TN364" s="9"/>
      <c r="TO364" s="9"/>
      <c r="TP364" s="9"/>
      <c r="TQ364" s="9"/>
      <c r="TR364" s="9"/>
      <c r="TS364" s="9"/>
      <c r="TT364" s="9"/>
      <c r="TU364" s="9"/>
      <c r="TV364" s="9"/>
      <c r="TW364" s="9"/>
      <c r="TX364" s="9"/>
      <c r="TY364" s="9"/>
      <c r="TZ364" s="9"/>
      <c r="UA364" s="9"/>
      <c r="UB364" s="9"/>
      <c r="UC364" s="9"/>
      <c r="UD364" s="9"/>
      <c r="UE364" s="9"/>
      <c r="UF364" s="9"/>
      <c r="UG364" s="9"/>
      <c r="UH364" s="9"/>
      <c r="UI364" s="9"/>
      <c r="UJ364" s="9"/>
      <c r="UK364" s="9"/>
      <c r="UL364" s="9"/>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c r="AHR364" s="6"/>
      <c r="AHS364" s="6"/>
      <c r="AHT364" s="6"/>
      <c r="AHU364" s="6"/>
      <c r="AHV364" s="6"/>
      <c r="AHW364" s="6"/>
      <c r="AHX364" s="6"/>
      <c r="AHY364" s="6"/>
    </row>
    <row r="365" spans="2:909" x14ac:dyDescent="0.25">
      <c r="B365" s="110"/>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c r="ML365" s="9"/>
      <c r="MM365" s="9"/>
      <c r="MN365" s="9"/>
      <c r="MO365" s="9"/>
      <c r="MP365" s="9"/>
      <c r="MQ365" s="9"/>
      <c r="MR365" s="9"/>
      <c r="MS365" s="9"/>
      <c r="MT365" s="9"/>
      <c r="MU365" s="9"/>
      <c r="MV365" s="9"/>
      <c r="MW365" s="9"/>
      <c r="MX365" s="9"/>
      <c r="MY365" s="9"/>
      <c r="MZ365" s="9"/>
      <c r="NA365" s="9"/>
      <c r="NB365" s="9"/>
      <c r="NC365" s="9"/>
      <c r="ND365" s="9"/>
      <c r="NE365" s="9"/>
      <c r="NF365" s="9"/>
      <c r="NG365" s="9"/>
      <c r="NH365" s="9"/>
      <c r="NI365" s="9"/>
      <c r="NJ365" s="9"/>
      <c r="NK365" s="9"/>
      <c r="NL365" s="9"/>
      <c r="NM365" s="9"/>
      <c r="NN365" s="9"/>
      <c r="NO365" s="9"/>
      <c r="NP365" s="9"/>
      <c r="NQ365" s="9"/>
      <c r="NR365" s="9"/>
      <c r="NS365" s="9"/>
      <c r="NT365" s="9"/>
      <c r="NU365" s="9"/>
      <c r="NV365" s="9"/>
      <c r="NW365" s="9"/>
      <c r="NX365" s="9"/>
      <c r="NY365" s="9"/>
      <c r="NZ365" s="9"/>
      <c r="OA365" s="9"/>
      <c r="OB365" s="9"/>
      <c r="OC365" s="9"/>
      <c r="OD365" s="9"/>
      <c r="OE365" s="9"/>
      <c r="OF365" s="9"/>
      <c r="OG365" s="9"/>
      <c r="OH365" s="9"/>
      <c r="OI365" s="9"/>
      <c r="OJ365" s="9"/>
      <c r="OK365" s="9"/>
      <c r="OL365" s="9"/>
      <c r="OM365" s="9"/>
      <c r="ON365" s="9"/>
      <c r="OO365" s="9"/>
      <c r="OP365" s="9"/>
      <c r="OQ365" s="9"/>
      <c r="OR365" s="9"/>
      <c r="OS365" s="9"/>
      <c r="OT365" s="9"/>
      <c r="OU365" s="9"/>
      <c r="OV365" s="9"/>
      <c r="OW365" s="9"/>
      <c r="OX365" s="9"/>
      <c r="OY365" s="9"/>
      <c r="OZ365" s="9"/>
      <c r="PA365" s="9"/>
      <c r="PB365" s="9"/>
      <c r="PC365" s="9"/>
      <c r="PD365" s="9"/>
      <c r="PE365" s="9"/>
      <c r="PF365" s="9"/>
      <c r="PG365" s="9"/>
      <c r="PH365" s="9"/>
      <c r="PI365" s="9"/>
      <c r="PJ365" s="9"/>
      <c r="PK365" s="9"/>
      <c r="PL365" s="9"/>
      <c r="PM365" s="9"/>
      <c r="PN365" s="9"/>
      <c r="PO365" s="9"/>
      <c r="PP365" s="9"/>
      <c r="PQ365" s="9"/>
      <c r="PR365" s="9"/>
      <c r="PS365" s="9"/>
      <c r="PT365" s="9"/>
      <c r="PU365" s="9"/>
      <c r="PV365" s="9"/>
      <c r="PW365" s="9"/>
      <c r="PX365" s="9"/>
      <c r="PY365" s="9"/>
      <c r="PZ365" s="9"/>
      <c r="QA365" s="9"/>
      <c r="QB365" s="9"/>
      <c r="QC365" s="9"/>
      <c r="QD365" s="9"/>
      <c r="QE365" s="9"/>
      <c r="QF365" s="9"/>
      <c r="QG365" s="9"/>
      <c r="QH365" s="9"/>
      <c r="QI365" s="9"/>
      <c r="QJ365" s="9"/>
      <c r="QK365" s="9"/>
      <c r="QL365" s="9"/>
      <c r="QM365" s="9"/>
      <c r="QN365" s="9"/>
      <c r="QO365" s="9"/>
      <c r="QP365" s="9"/>
      <c r="QQ365" s="9"/>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c r="SB365" s="9"/>
      <c r="SC365" s="9"/>
      <c r="SD365" s="9"/>
      <c r="SE365" s="9"/>
      <c r="SF365" s="9"/>
      <c r="SG365" s="9"/>
      <c r="SH365" s="9"/>
      <c r="SI365" s="9"/>
      <c r="SJ365" s="9"/>
      <c r="SK365" s="9"/>
      <c r="SL365" s="9"/>
      <c r="SM365" s="9"/>
      <c r="SN365" s="9"/>
      <c r="SO365" s="9"/>
      <c r="SP365" s="9"/>
      <c r="SQ365" s="9"/>
      <c r="SR365" s="9"/>
      <c r="SS365" s="9"/>
      <c r="ST365" s="9"/>
      <c r="SU365" s="9"/>
      <c r="SV365" s="9"/>
      <c r="SW365" s="9"/>
      <c r="SX365" s="9"/>
      <c r="SY365" s="9"/>
      <c r="SZ365" s="9"/>
      <c r="TA365" s="9"/>
      <c r="TB365" s="9"/>
      <c r="TC365" s="9"/>
      <c r="TD365" s="9"/>
      <c r="TE365" s="9"/>
      <c r="TF365" s="9"/>
      <c r="TG365" s="9"/>
      <c r="TH365" s="9"/>
      <c r="TI365" s="9"/>
      <c r="TJ365" s="9"/>
      <c r="TK365" s="9"/>
      <c r="TL365" s="9"/>
      <c r="TM365" s="9"/>
      <c r="TN365" s="9"/>
      <c r="TO365" s="9"/>
      <c r="TP365" s="9"/>
      <c r="TQ365" s="9"/>
      <c r="TR365" s="9"/>
      <c r="TS365" s="9"/>
      <c r="TT365" s="9"/>
      <c r="TU365" s="9"/>
      <c r="TV365" s="9"/>
      <c r="TW365" s="9"/>
      <c r="TX365" s="9"/>
      <c r="TY365" s="9"/>
      <c r="TZ365" s="9"/>
      <c r="UA365" s="9"/>
      <c r="UB365" s="9"/>
      <c r="UC365" s="9"/>
      <c r="UD365" s="9"/>
      <c r="UE365" s="9"/>
      <c r="UF365" s="9"/>
      <c r="UG365" s="9"/>
      <c r="UH365" s="9"/>
      <c r="UI365" s="9"/>
      <c r="UJ365" s="9"/>
      <c r="UK365" s="9"/>
      <c r="UL365" s="9"/>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c r="AHR365" s="6"/>
      <c r="AHS365" s="6"/>
      <c r="AHT365" s="6"/>
      <c r="AHU365" s="6"/>
      <c r="AHV365" s="6"/>
      <c r="AHW365" s="6"/>
      <c r="AHX365" s="6"/>
      <c r="AHY365" s="6"/>
    </row>
    <row r="366" spans="2:909" x14ac:dyDescent="0.25">
      <c r="B366" s="110"/>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9"/>
      <c r="NH366" s="9"/>
      <c r="NI366" s="9"/>
      <c r="NJ366" s="9"/>
      <c r="NK366" s="9"/>
      <c r="NL366" s="9"/>
      <c r="NM366" s="9"/>
      <c r="NN366" s="9"/>
      <c r="NO366" s="9"/>
      <c r="NP366" s="9"/>
      <c r="NQ366" s="9"/>
      <c r="NR366" s="9"/>
      <c r="NS366" s="9"/>
      <c r="NT366" s="9"/>
      <c r="NU366" s="9"/>
      <c r="NV366" s="9"/>
      <c r="NW366" s="9"/>
      <c r="NX366" s="9"/>
      <c r="NY366" s="9"/>
      <c r="NZ366" s="9"/>
      <c r="OA366" s="9"/>
      <c r="OB366" s="9"/>
      <c r="OC366" s="9"/>
      <c r="OD366" s="9"/>
      <c r="OE366" s="9"/>
      <c r="OF366" s="9"/>
      <c r="OG366" s="9"/>
      <c r="OH366" s="9"/>
      <c r="OI366" s="9"/>
      <c r="OJ366" s="9"/>
      <c r="OK366" s="9"/>
      <c r="OL366" s="9"/>
      <c r="OM366" s="9"/>
      <c r="ON366" s="9"/>
      <c r="OO366" s="9"/>
      <c r="OP366" s="9"/>
      <c r="OQ366" s="9"/>
      <c r="OR366" s="9"/>
      <c r="OS366" s="9"/>
      <c r="OT366" s="9"/>
      <c r="OU366" s="9"/>
      <c r="OV366" s="9"/>
      <c r="OW366" s="9"/>
      <c r="OX366" s="9"/>
      <c r="OY366" s="9"/>
      <c r="OZ366" s="9"/>
      <c r="PA366" s="9"/>
      <c r="PB366" s="9"/>
      <c r="PC366" s="9"/>
      <c r="PD366" s="9"/>
      <c r="PE366" s="9"/>
      <c r="PF366" s="9"/>
      <c r="PG366" s="9"/>
      <c r="PH366" s="9"/>
      <c r="PI366" s="9"/>
      <c r="PJ366" s="9"/>
      <c r="PK366" s="9"/>
      <c r="PL366" s="9"/>
      <c r="PM366" s="9"/>
      <c r="PN366" s="9"/>
      <c r="PO366" s="9"/>
      <c r="PP366" s="9"/>
      <c r="PQ366" s="9"/>
      <c r="PR366" s="9"/>
      <c r="PS366" s="9"/>
      <c r="PT366" s="9"/>
      <c r="PU366" s="9"/>
      <c r="PV366" s="9"/>
      <c r="PW366" s="9"/>
      <c r="PX366" s="9"/>
      <c r="PY366" s="9"/>
      <c r="PZ366" s="9"/>
      <c r="QA366" s="9"/>
      <c r="QB366" s="9"/>
      <c r="QC366" s="9"/>
      <c r="QD366" s="9"/>
      <c r="QE366" s="9"/>
      <c r="QF366" s="9"/>
      <c r="QG366" s="9"/>
      <c r="QH366" s="9"/>
      <c r="QI366" s="9"/>
      <c r="QJ366" s="9"/>
      <c r="QK366" s="9"/>
      <c r="QL366" s="9"/>
      <c r="QM366" s="9"/>
      <c r="QN366" s="9"/>
      <c r="QO366" s="9"/>
      <c r="QP366" s="9"/>
      <c r="QQ366" s="9"/>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c r="SB366" s="9"/>
      <c r="SC366" s="9"/>
      <c r="SD366" s="9"/>
      <c r="SE366" s="9"/>
      <c r="SF366" s="9"/>
      <c r="SG366" s="9"/>
      <c r="SH366" s="9"/>
      <c r="SI366" s="9"/>
      <c r="SJ366" s="9"/>
      <c r="SK366" s="9"/>
      <c r="SL366" s="9"/>
      <c r="SM366" s="9"/>
      <c r="SN366" s="9"/>
      <c r="SO366" s="9"/>
      <c r="SP366" s="9"/>
      <c r="SQ366" s="9"/>
      <c r="SR366" s="9"/>
      <c r="SS366" s="9"/>
      <c r="ST366" s="9"/>
      <c r="SU366" s="9"/>
      <c r="SV366" s="9"/>
      <c r="SW366" s="9"/>
      <c r="SX366" s="9"/>
      <c r="SY366" s="9"/>
      <c r="SZ366" s="9"/>
      <c r="TA366" s="9"/>
      <c r="TB366" s="9"/>
      <c r="TC366" s="9"/>
      <c r="TD366" s="9"/>
      <c r="TE366" s="9"/>
      <c r="TF366" s="9"/>
      <c r="TG366" s="9"/>
      <c r="TH366" s="9"/>
      <c r="TI366" s="9"/>
      <c r="TJ366" s="9"/>
      <c r="TK366" s="9"/>
      <c r="TL366" s="9"/>
      <c r="TM366" s="9"/>
      <c r="TN366" s="9"/>
      <c r="TO366" s="9"/>
      <c r="TP366" s="9"/>
      <c r="TQ366" s="9"/>
      <c r="TR366" s="9"/>
      <c r="TS366" s="9"/>
      <c r="TT366" s="9"/>
      <c r="TU366" s="9"/>
      <c r="TV366" s="9"/>
      <c r="TW366" s="9"/>
      <c r="TX366" s="9"/>
      <c r="TY366" s="9"/>
      <c r="TZ366" s="9"/>
      <c r="UA366" s="9"/>
      <c r="UB366" s="9"/>
      <c r="UC366" s="9"/>
      <c r="UD366" s="9"/>
      <c r="UE366" s="9"/>
      <c r="UF366" s="9"/>
      <c r="UG366" s="9"/>
      <c r="UH366" s="9"/>
      <c r="UI366" s="9"/>
      <c r="UJ366" s="9"/>
      <c r="UK366" s="9"/>
      <c r="UL366" s="9"/>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c r="AHR366" s="6"/>
      <c r="AHS366" s="6"/>
      <c r="AHT366" s="6"/>
      <c r="AHU366" s="6"/>
      <c r="AHV366" s="6"/>
      <c r="AHW366" s="6"/>
      <c r="AHX366" s="6"/>
      <c r="AHY366" s="6"/>
    </row>
    <row r="367" spans="2:909" x14ac:dyDescent="0.25">
      <c r="B367" s="110"/>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c r="SX367" s="9"/>
      <c r="SY367" s="9"/>
      <c r="SZ367" s="9"/>
      <c r="TA367" s="9"/>
      <c r="TB367" s="9"/>
      <c r="TC367" s="9"/>
      <c r="TD367" s="9"/>
      <c r="TE367" s="9"/>
      <c r="TF367" s="9"/>
      <c r="TG367" s="9"/>
      <c r="TH367" s="9"/>
      <c r="TI367" s="9"/>
      <c r="TJ367" s="9"/>
      <c r="TK367" s="9"/>
      <c r="TL367" s="9"/>
      <c r="TM367" s="9"/>
      <c r="TN367" s="9"/>
      <c r="TO367" s="9"/>
      <c r="TP367" s="9"/>
      <c r="TQ367" s="9"/>
      <c r="TR367" s="9"/>
      <c r="TS367" s="9"/>
      <c r="TT367" s="9"/>
      <c r="TU367" s="9"/>
      <c r="TV367" s="9"/>
      <c r="TW367" s="9"/>
      <c r="TX367" s="9"/>
      <c r="TY367" s="9"/>
      <c r="TZ367" s="9"/>
      <c r="UA367" s="9"/>
      <c r="UB367" s="9"/>
      <c r="UC367" s="9"/>
      <c r="UD367" s="9"/>
      <c r="UE367" s="9"/>
      <c r="UF367" s="9"/>
      <c r="UG367" s="9"/>
      <c r="UH367" s="9"/>
      <c r="UI367" s="9"/>
      <c r="UJ367" s="9"/>
      <c r="UK367" s="9"/>
      <c r="UL367" s="9"/>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c r="AHR367" s="6"/>
      <c r="AHS367" s="6"/>
      <c r="AHT367" s="6"/>
      <c r="AHU367" s="6"/>
      <c r="AHV367" s="6"/>
      <c r="AHW367" s="6"/>
      <c r="AHX367" s="6"/>
      <c r="AHY367" s="6"/>
    </row>
    <row r="368" spans="2:909" x14ac:dyDescent="0.25">
      <c r="B368" s="110"/>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c r="SX368" s="9"/>
      <c r="SY368" s="9"/>
      <c r="SZ368" s="9"/>
      <c r="TA368" s="9"/>
      <c r="TB368" s="9"/>
      <c r="TC368" s="9"/>
      <c r="TD368" s="9"/>
      <c r="TE368" s="9"/>
      <c r="TF368" s="9"/>
      <c r="TG368" s="9"/>
      <c r="TH368" s="9"/>
      <c r="TI368" s="9"/>
      <c r="TJ368" s="9"/>
      <c r="TK368" s="9"/>
      <c r="TL368" s="9"/>
      <c r="TM368" s="9"/>
      <c r="TN368" s="9"/>
      <c r="TO368" s="9"/>
      <c r="TP368" s="9"/>
      <c r="TQ368" s="9"/>
      <c r="TR368" s="9"/>
      <c r="TS368" s="9"/>
      <c r="TT368" s="9"/>
      <c r="TU368" s="9"/>
      <c r="TV368" s="9"/>
      <c r="TW368" s="9"/>
      <c r="TX368" s="9"/>
      <c r="TY368" s="9"/>
      <c r="TZ368" s="9"/>
      <c r="UA368" s="9"/>
      <c r="UB368" s="9"/>
      <c r="UC368" s="9"/>
      <c r="UD368" s="9"/>
      <c r="UE368" s="9"/>
      <c r="UF368" s="9"/>
      <c r="UG368" s="9"/>
      <c r="UH368" s="9"/>
      <c r="UI368" s="9"/>
      <c r="UJ368" s="9"/>
      <c r="UK368" s="9"/>
      <c r="UL368" s="9"/>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c r="AHR368" s="6"/>
      <c r="AHS368" s="6"/>
      <c r="AHT368" s="6"/>
      <c r="AHU368" s="6"/>
      <c r="AHV368" s="6"/>
      <c r="AHW368" s="6"/>
      <c r="AHX368" s="6"/>
      <c r="AHY368" s="6"/>
    </row>
    <row r="369" spans="2:909" x14ac:dyDescent="0.25">
      <c r="B369" s="110"/>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c r="SX369" s="9"/>
      <c r="SY369" s="9"/>
      <c r="SZ369" s="9"/>
      <c r="TA369" s="9"/>
      <c r="TB369" s="9"/>
      <c r="TC369" s="9"/>
      <c r="TD369" s="9"/>
      <c r="TE369" s="9"/>
      <c r="TF369" s="9"/>
      <c r="TG369" s="9"/>
      <c r="TH369" s="9"/>
      <c r="TI369" s="9"/>
      <c r="TJ369" s="9"/>
      <c r="TK369" s="9"/>
      <c r="TL369" s="9"/>
      <c r="TM369" s="9"/>
      <c r="TN369" s="9"/>
      <c r="TO369" s="9"/>
      <c r="TP369" s="9"/>
      <c r="TQ369" s="9"/>
      <c r="TR369" s="9"/>
      <c r="TS369" s="9"/>
      <c r="TT369" s="9"/>
      <c r="TU369" s="9"/>
      <c r="TV369" s="9"/>
      <c r="TW369" s="9"/>
      <c r="TX369" s="9"/>
      <c r="TY369" s="9"/>
      <c r="TZ369" s="9"/>
      <c r="UA369" s="9"/>
      <c r="UB369" s="9"/>
      <c r="UC369" s="9"/>
      <c r="UD369" s="9"/>
      <c r="UE369" s="9"/>
      <c r="UF369" s="9"/>
      <c r="UG369" s="9"/>
      <c r="UH369" s="9"/>
      <c r="UI369" s="9"/>
      <c r="UJ369" s="9"/>
      <c r="UK369" s="9"/>
      <c r="UL369" s="9"/>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c r="AGU369" s="6"/>
      <c r="AGV369" s="6"/>
      <c r="AGW369" s="6"/>
      <c r="AGX369" s="6"/>
      <c r="AGY369" s="6"/>
      <c r="AGZ369" s="6"/>
      <c r="AHA369" s="6"/>
      <c r="AHB369" s="6"/>
      <c r="AHC369" s="6"/>
      <c r="AHD369" s="6"/>
      <c r="AHE369" s="6"/>
      <c r="AHF369" s="6"/>
      <c r="AHG369" s="6"/>
      <c r="AHH369" s="6"/>
      <c r="AHI369" s="6"/>
      <c r="AHJ369" s="6"/>
      <c r="AHK369" s="6"/>
      <c r="AHL369" s="6"/>
      <c r="AHM369" s="6"/>
      <c r="AHN369" s="6"/>
      <c r="AHO369" s="6"/>
      <c r="AHP369" s="6"/>
      <c r="AHQ369" s="6"/>
      <c r="AHR369" s="6"/>
      <c r="AHS369" s="6"/>
      <c r="AHT369" s="6"/>
      <c r="AHU369" s="6"/>
      <c r="AHV369" s="6"/>
      <c r="AHW369" s="6"/>
      <c r="AHX369" s="6"/>
      <c r="AHY369" s="6"/>
    </row>
    <row r="370" spans="2:909" x14ac:dyDescent="0.25">
      <c r="B370" s="110"/>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c r="SX370" s="9"/>
      <c r="SY370" s="9"/>
      <c r="SZ370" s="9"/>
      <c r="TA370" s="9"/>
      <c r="TB370" s="9"/>
      <c r="TC370" s="9"/>
      <c r="TD370" s="9"/>
      <c r="TE370" s="9"/>
      <c r="TF370" s="9"/>
      <c r="TG370" s="9"/>
      <c r="TH370" s="9"/>
      <c r="TI370" s="9"/>
      <c r="TJ370" s="9"/>
      <c r="TK370" s="9"/>
      <c r="TL370" s="9"/>
      <c r="TM370" s="9"/>
      <c r="TN370" s="9"/>
      <c r="TO370" s="9"/>
      <c r="TP370" s="9"/>
      <c r="TQ370" s="9"/>
      <c r="TR370" s="9"/>
      <c r="TS370" s="9"/>
      <c r="TT370" s="9"/>
      <c r="TU370" s="9"/>
      <c r="TV370" s="9"/>
      <c r="TW370" s="9"/>
      <c r="TX370" s="9"/>
      <c r="TY370" s="9"/>
      <c r="TZ370" s="9"/>
      <c r="UA370" s="9"/>
      <c r="UB370" s="9"/>
      <c r="UC370" s="9"/>
      <c r="UD370" s="9"/>
      <c r="UE370" s="9"/>
      <c r="UF370" s="9"/>
      <c r="UG370" s="9"/>
      <c r="UH370" s="9"/>
      <c r="UI370" s="9"/>
      <c r="UJ370" s="9"/>
      <c r="UK370" s="9"/>
      <c r="UL370" s="9"/>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c r="AHR370" s="6"/>
      <c r="AHS370" s="6"/>
      <c r="AHT370" s="6"/>
      <c r="AHU370" s="6"/>
      <c r="AHV370" s="6"/>
      <c r="AHW370" s="6"/>
      <c r="AHX370" s="6"/>
      <c r="AHY370" s="6"/>
    </row>
    <row r="371" spans="2:909" x14ac:dyDescent="0.25">
      <c r="B371" s="110"/>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9"/>
      <c r="NH371" s="9"/>
      <c r="NI371" s="9"/>
      <c r="NJ371" s="9"/>
      <c r="NK371" s="9"/>
      <c r="NL371" s="9"/>
      <c r="NM371" s="9"/>
      <c r="NN371" s="9"/>
      <c r="NO371" s="9"/>
      <c r="NP371" s="9"/>
      <c r="NQ371" s="9"/>
      <c r="NR371" s="9"/>
      <c r="NS371" s="9"/>
      <c r="NT371" s="9"/>
      <c r="NU371" s="9"/>
      <c r="NV371" s="9"/>
      <c r="NW371" s="9"/>
      <c r="NX371" s="9"/>
      <c r="NY371" s="9"/>
      <c r="NZ371" s="9"/>
      <c r="OA371" s="9"/>
      <c r="OB371" s="9"/>
      <c r="OC371" s="9"/>
      <c r="OD371" s="9"/>
      <c r="OE371" s="9"/>
      <c r="OF371" s="9"/>
      <c r="OG371" s="9"/>
      <c r="OH371" s="9"/>
      <c r="OI371" s="9"/>
      <c r="OJ371" s="9"/>
      <c r="OK371" s="9"/>
      <c r="OL371" s="9"/>
      <c r="OM371" s="9"/>
      <c r="ON371" s="9"/>
      <c r="OO371" s="9"/>
      <c r="OP371" s="9"/>
      <c r="OQ371" s="9"/>
      <c r="OR371" s="9"/>
      <c r="OS371" s="9"/>
      <c r="OT371" s="9"/>
      <c r="OU371" s="9"/>
      <c r="OV371" s="9"/>
      <c r="OW371" s="9"/>
      <c r="OX371" s="9"/>
      <c r="OY371" s="9"/>
      <c r="OZ371" s="9"/>
      <c r="PA371" s="9"/>
      <c r="PB371" s="9"/>
      <c r="PC371" s="9"/>
      <c r="PD371" s="9"/>
      <c r="PE371" s="9"/>
      <c r="PF371" s="9"/>
      <c r="PG371" s="9"/>
      <c r="PH371" s="9"/>
      <c r="PI371" s="9"/>
      <c r="PJ371" s="9"/>
      <c r="PK371" s="9"/>
      <c r="PL371" s="9"/>
      <c r="PM371" s="9"/>
      <c r="PN371" s="9"/>
      <c r="PO371" s="9"/>
      <c r="PP371" s="9"/>
      <c r="PQ371" s="9"/>
      <c r="PR371" s="9"/>
      <c r="PS371" s="9"/>
      <c r="PT371" s="9"/>
      <c r="PU371" s="9"/>
      <c r="PV371" s="9"/>
      <c r="PW371" s="9"/>
      <c r="PX371" s="9"/>
      <c r="PY371" s="9"/>
      <c r="PZ371" s="9"/>
      <c r="QA371" s="9"/>
      <c r="QB371" s="9"/>
      <c r="QC371" s="9"/>
      <c r="QD371" s="9"/>
      <c r="QE371" s="9"/>
      <c r="QF371" s="9"/>
      <c r="QG371" s="9"/>
      <c r="QH371" s="9"/>
      <c r="QI371" s="9"/>
      <c r="QJ371" s="9"/>
      <c r="QK371" s="9"/>
      <c r="QL371" s="9"/>
      <c r="QM371" s="9"/>
      <c r="QN371" s="9"/>
      <c r="QO371" s="9"/>
      <c r="QP371" s="9"/>
      <c r="QQ371" s="9"/>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c r="SB371" s="9"/>
      <c r="SC371" s="9"/>
      <c r="SD371" s="9"/>
      <c r="SE371" s="9"/>
      <c r="SF371" s="9"/>
      <c r="SG371" s="9"/>
      <c r="SH371" s="9"/>
      <c r="SI371" s="9"/>
      <c r="SJ371" s="9"/>
      <c r="SK371" s="9"/>
      <c r="SL371" s="9"/>
      <c r="SM371" s="9"/>
      <c r="SN371" s="9"/>
      <c r="SO371" s="9"/>
      <c r="SP371" s="9"/>
      <c r="SQ371" s="9"/>
      <c r="SR371" s="9"/>
      <c r="SS371" s="9"/>
      <c r="ST371" s="9"/>
      <c r="SU371" s="9"/>
      <c r="SV371" s="9"/>
      <c r="SW371" s="9"/>
      <c r="SX371" s="9"/>
      <c r="SY371" s="9"/>
      <c r="SZ371" s="9"/>
      <c r="TA371" s="9"/>
      <c r="TB371" s="9"/>
      <c r="TC371" s="9"/>
      <c r="TD371" s="9"/>
      <c r="TE371" s="9"/>
      <c r="TF371" s="9"/>
      <c r="TG371" s="9"/>
      <c r="TH371" s="9"/>
      <c r="TI371" s="9"/>
      <c r="TJ371" s="9"/>
      <c r="TK371" s="9"/>
      <c r="TL371" s="9"/>
      <c r="TM371" s="9"/>
      <c r="TN371" s="9"/>
      <c r="TO371" s="9"/>
      <c r="TP371" s="9"/>
      <c r="TQ371" s="9"/>
      <c r="TR371" s="9"/>
      <c r="TS371" s="9"/>
      <c r="TT371" s="9"/>
      <c r="TU371" s="9"/>
      <c r="TV371" s="9"/>
      <c r="TW371" s="9"/>
      <c r="TX371" s="9"/>
      <c r="TY371" s="9"/>
      <c r="TZ371" s="9"/>
      <c r="UA371" s="9"/>
      <c r="UB371" s="9"/>
      <c r="UC371" s="9"/>
      <c r="UD371" s="9"/>
      <c r="UE371" s="9"/>
      <c r="UF371" s="9"/>
      <c r="UG371" s="9"/>
      <c r="UH371" s="9"/>
      <c r="UI371" s="9"/>
      <c r="UJ371" s="9"/>
      <c r="UK371" s="9"/>
      <c r="UL371" s="9"/>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c r="AHR371" s="6"/>
      <c r="AHS371" s="6"/>
      <c r="AHT371" s="6"/>
      <c r="AHU371" s="6"/>
      <c r="AHV371" s="6"/>
      <c r="AHW371" s="6"/>
      <c r="AHX371" s="6"/>
      <c r="AHY371" s="6"/>
    </row>
    <row r="372" spans="2:909" x14ac:dyDescent="0.25">
      <c r="B372" s="110"/>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9"/>
      <c r="NH372" s="9"/>
      <c r="NI372" s="9"/>
      <c r="NJ372" s="9"/>
      <c r="NK372" s="9"/>
      <c r="NL372" s="9"/>
      <c r="NM372" s="9"/>
      <c r="NN372" s="9"/>
      <c r="NO372" s="9"/>
      <c r="NP372" s="9"/>
      <c r="NQ372" s="9"/>
      <c r="NR372" s="9"/>
      <c r="NS372" s="9"/>
      <c r="NT372" s="9"/>
      <c r="NU372" s="9"/>
      <c r="NV372" s="9"/>
      <c r="NW372" s="9"/>
      <c r="NX372" s="9"/>
      <c r="NY372" s="9"/>
      <c r="NZ372" s="9"/>
      <c r="OA372" s="9"/>
      <c r="OB372" s="9"/>
      <c r="OC372" s="9"/>
      <c r="OD372" s="9"/>
      <c r="OE372" s="9"/>
      <c r="OF372" s="9"/>
      <c r="OG372" s="9"/>
      <c r="OH372" s="9"/>
      <c r="OI372" s="9"/>
      <c r="OJ372" s="9"/>
      <c r="OK372" s="9"/>
      <c r="OL372" s="9"/>
      <c r="OM372" s="9"/>
      <c r="ON372" s="9"/>
      <c r="OO372" s="9"/>
      <c r="OP372" s="9"/>
      <c r="OQ372" s="9"/>
      <c r="OR372" s="9"/>
      <c r="OS372" s="9"/>
      <c r="OT372" s="9"/>
      <c r="OU372" s="9"/>
      <c r="OV372" s="9"/>
      <c r="OW372" s="9"/>
      <c r="OX372" s="9"/>
      <c r="OY372" s="9"/>
      <c r="OZ372" s="9"/>
      <c r="PA372" s="9"/>
      <c r="PB372" s="9"/>
      <c r="PC372" s="9"/>
      <c r="PD372" s="9"/>
      <c r="PE372" s="9"/>
      <c r="PF372" s="9"/>
      <c r="PG372" s="9"/>
      <c r="PH372" s="9"/>
      <c r="PI372" s="9"/>
      <c r="PJ372" s="9"/>
      <c r="PK372" s="9"/>
      <c r="PL372" s="9"/>
      <c r="PM372" s="9"/>
      <c r="PN372" s="9"/>
      <c r="PO372" s="9"/>
      <c r="PP372" s="9"/>
      <c r="PQ372" s="9"/>
      <c r="PR372" s="9"/>
      <c r="PS372" s="9"/>
      <c r="PT372" s="9"/>
      <c r="PU372" s="9"/>
      <c r="PV372" s="9"/>
      <c r="PW372" s="9"/>
      <c r="PX372" s="9"/>
      <c r="PY372" s="9"/>
      <c r="PZ372" s="9"/>
      <c r="QA372" s="9"/>
      <c r="QB372" s="9"/>
      <c r="QC372" s="9"/>
      <c r="QD372" s="9"/>
      <c r="QE372" s="9"/>
      <c r="QF372" s="9"/>
      <c r="QG372" s="9"/>
      <c r="QH372" s="9"/>
      <c r="QI372" s="9"/>
      <c r="QJ372" s="9"/>
      <c r="QK372" s="9"/>
      <c r="QL372" s="9"/>
      <c r="QM372" s="9"/>
      <c r="QN372" s="9"/>
      <c r="QO372" s="9"/>
      <c r="QP372" s="9"/>
      <c r="QQ372" s="9"/>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c r="SB372" s="9"/>
      <c r="SC372" s="9"/>
      <c r="SD372" s="9"/>
      <c r="SE372" s="9"/>
      <c r="SF372" s="9"/>
      <c r="SG372" s="9"/>
      <c r="SH372" s="9"/>
      <c r="SI372" s="9"/>
      <c r="SJ372" s="9"/>
      <c r="SK372" s="9"/>
      <c r="SL372" s="9"/>
      <c r="SM372" s="9"/>
      <c r="SN372" s="9"/>
      <c r="SO372" s="9"/>
      <c r="SP372" s="9"/>
      <c r="SQ372" s="9"/>
      <c r="SR372" s="9"/>
      <c r="SS372" s="9"/>
      <c r="ST372" s="9"/>
      <c r="SU372" s="9"/>
      <c r="SV372" s="9"/>
      <c r="SW372" s="9"/>
      <c r="SX372" s="9"/>
      <c r="SY372" s="9"/>
      <c r="SZ372" s="9"/>
      <c r="TA372" s="9"/>
      <c r="TB372" s="9"/>
      <c r="TC372" s="9"/>
      <c r="TD372" s="9"/>
      <c r="TE372" s="9"/>
      <c r="TF372" s="9"/>
      <c r="TG372" s="9"/>
      <c r="TH372" s="9"/>
      <c r="TI372" s="9"/>
      <c r="TJ372" s="9"/>
      <c r="TK372" s="9"/>
      <c r="TL372" s="9"/>
      <c r="TM372" s="9"/>
      <c r="TN372" s="9"/>
      <c r="TO372" s="9"/>
      <c r="TP372" s="9"/>
      <c r="TQ372" s="9"/>
      <c r="TR372" s="9"/>
      <c r="TS372" s="9"/>
      <c r="TT372" s="9"/>
      <c r="TU372" s="9"/>
      <c r="TV372" s="9"/>
      <c r="TW372" s="9"/>
      <c r="TX372" s="9"/>
      <c r="TY372" s="9"/>
      <c r="TZ372" s="9"/>
      <c r="UA372" s="9"/>
      <c r="UB372" s="9"/>
      <c r="UC372" s="9"/>
      <c r="UD372" s="9"/>
      <c r="UE372" s="9"/>
      <c r="UF372" s="9"/>
      <c r="UG372" s="9"/>
      <c r="UH372" s="9"/>
      <c r="UI372" s="9"/>
      <c r="UJ372" s="9"/>
      <c r="UK372" s="9"/>
      <c r="UL372" s="9"/>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c r="AHR372" s="6"/>
      <c r="AHS372" s="6"/>
      <c r="AHT372" s="6"/>
      <c r="AHU372" s="6"/>
      <c r="AHV372" s="6"/>
      <c r="AHW372" s="6"/>
      <c r="AHX372" s="6"/>
      <c r="AHY372" s="6"/>
    </row>
    <row r="373" spans="2:909" x14ac:dyDescent="0.25">
      <c r="B373" s="110"/>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c r="ML373" s="9"/>
      <c r="MM373" s="9"/>
      <c r="MN373" s="9"/>
      <c r="MO373" s="9"/>
      <c r="MP373" s="9"/>
      <c r="MQ373" s="9"/>
      <c r="MR373" s="9"/>
      <c r="MS373" s="9"/>
      <c r="MT373" s="9"/>
      <c r="MU373" s="9"/>
      <c r="MV373" s="9"/>
      <c r="MW373" s="9"/>
      <c r="MX373" s="9"/>
      <c r="MY373" s="9"/>
      <c r="MZ373" s="9"/>
      <c r="NA373" s="9"/>
      <c r="NB373" s="9"/>
      <c r="NC373" s="9"/>
      <c r="ND373" s="9"/>
      <c r="NE373" s="9"/>
      <c r="NF373" s="9"/>
      <c r="NG373" s="9"/>
      <c r="NH373" s="9"/>
      <c r="NI373" s="9"/>
      <c r="NJ373" s="9"/>
      <c r="NK373" s="9"/>
      <c r="NL373" s="9"/>
      <c r="NM373" s="9"/>
      <c r="NN373" s="9"/>
      <c r="NO373" s="9"/>
      <c r="NP373" s="9"/>
      <c r="NQ373" s="9"/>
      <c r="NR373" s="9"/>
      <c r="NS373" s="9"/>
      <c r="NT373" s="9"/>
      <c r="NU373" s="9"/>
      <c r="NV373" s="9"/>
      <c r="NW373" s="9"/>
      <c r="NX373" s="9"/>
      <c r="NY373" s="9"/>
      <c r="NZ373" s="9"/>
      <c r="OA373" s="9"/>
      <c r="OB373" s="9"/>
      <c r="OC373" s="9"/>
      <c r="OD373" s="9"/>
      <c r="OE373" s="9"/>
      <c r="OF373" s="9"/>
      <c r="OG373" s="9"/>
      <c r="OH373" s="9"/>
      <c r="OI373" s="9"/>
      <c r="OJ373" s="9"/>
      <c r="OK373" s="9"/>
      <c r="OL373" s="9"/>
      <c r="OM373" s="9"/>
      <c r="ON373" s="9"/>
      <c r="OO373" s="9"/>
      <c r="OP373" s="9"/>
      <c r="OQ373" s="9"/>
      <c r="OR373" s="9"/>
      <c r="OS373" s="9"/>
      <c r="OT373" s="9"/>
      <c r="OU373" s="9"/>
      <c r="OV373" s="9"/>
      <c r="OW373" s="9"/>
      <c r="OX373" s="9"/>
      <c r="OY373" s="9"/>
      <c r="OZ373" s="9"/>
      <c r="PA373" s="9"/>
      <c r="PB373" s="9"/>
      <c r="PC373" s="9"/>
      <c r="PD373" s="9"/>
      <c r="PE373" s="9"/>
      <c r="PF373" s="9"/>
      <c r="PG373" s="9"/>
      <c r="PH373" s="9"/>
      <c r="PI373" s="9"/>
      <c r="PJ373" s="9"/>
      <c r="PK373" s="9"/>
      <c r="PL373" s="9"/>
      <c r="PM373" s="9"/>
      <c r="PN373" s="9"/>
      <c r="PO373" s="9"/>
      <c r="PP373" s="9"/>
      <c r="PQ373" s="9"/>
      <c r="PR373" s="9"/>
      <c r="PS373" s="9"/>
      <c r="PT373" s="9"/>
      <c r="PU373" s="9"/>
      <c r="PV373" s="9"/>
      <c r="PW373" s="9"/>
      <c r="PX373" s="9"/>
      <c r="PY373" s="9"/>
      <c r="PZ373" s="9"/>
      <c r="QA373" s="9"/>
      <c r="QB373" s="9"/>
      <c r="QC373" s="9"/>
      <c r="QD373" s="9"/>
      <c r="QE373" s="9"/>
      <c r="QF373" s="9"/>
      <c r="QG373" s="9"/>
      <c r="QH373" s="9"/>
      <c r="QI373" s="9"/>
      <c r="QJ373" s="9"/>
      <c r="QK373" s="9"/>
      <c r="QL373" s="9"/>
      <c r="QM373" s="9"/>
      <c r="QN373" s="9"/>
      <c r="QO373" s="9"/>
      <c r="QP373" s="9"/>
      <c r="QQ373" s="9"/>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c r="SB373" s="9"/>
      <c r="SC373" s="9"/>
      <c r="SD373" s="9"/>
      <c r="SE373" s="9"/>
      <c r="SF373" s="9"/>
      <c r="SG373" s="9"/>
      <c r="SH373" s="9"/>
      <c r="SI373" s="9"/>
      <c r="SJ373" s="9"/>
      <c r="SK373" s="9"/>
      <c r="SL373" s="9"/>
      <c r="SM373" s="9"/>
      <c r="SN373" s="9"/>
      <c r="SO373" s="9"/>
      <c r="SP373" s="9"/>
      <c r="SQ373" s="9"/>
      <c r="SR373" s="9"/>
      <c r="SS373" s="9"/>
      <c r="ST373" s="9"/>
      <c r="SU373" s="9"/>
      <c r="SV373" s="9"/>
      <c r="SW373" s="9"/>
      <c r="SX373" s="9"/>
      <c r="SY373" s="9"/>
      <c r="SZ373" s="9"/>
      <c r="TA373" s="9"/>
      <c r="TB373" s="9"/>
      <c r="TC373" s="9"/>
      <c r="TD373" s="9"/>
      <c r="TE373" s="9"/>
      <c r="TF373" s="9"/>
      <c r="TG373" s="9"/>
      <c r="TH373" s="9"/>
      <c r="TI373" s="9"/>
      <c r="TJ373" s="9"/>
      <c r="TK373" s="9"/>
      <c r="TL373" s="9"/>
      <c r="TM373" s="9"/>
      <c r="TN373" s="9"/>
      <c r="TO373" s="9"/>
      <c r="TP373" s="9"/>
      <c r="TQ373" s="9"/>
      <c r="TR373" s="9"/>
      <c r="TS373" s="9"/>
      <c r="TT373" s="9"/>
      <c r="TU373" s="9"/>
      <c r="TV373" s="9"/>
      <c r="TW373" s="9"/>
      <c r="TX373" s="9"/>
      <c r="TY373" s="9"/>
      <c r="TZ373" s="9"/>
      <c r="UA373" s="9"/>
      <c r="UB373" s="9"/>
      <c r="UC373" s="9"/>
      <c r="UD373" s="9"/>
      <c r="UE373" s="9"/>
      <c r="UF373" s="9"/>
      <c r="UG373" s="9"/>
      <c r="UH373" s="9"/>
      <c r="UI373" s="9"/>
      <c r="UJ373" s="9"/>
      <c r="UK373" s="9"/>
      <c r="UL373" s="9"/>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c r="AHR373" s="6"/>
      <c r="AHS373" s="6"/>
      <c r="AHT373" s="6"/>
      <c r="AHU373" s="6"/>
      <c r="AHV373" s="6"/>
      <c r="AHW373" s="6"/>
      <c r="AHX373" s="6"/>
      <c r="AHY373" s="6"/>
    </row>
    <row r="374" spans="2:909" x14ac:dyDescent="0.25">
      <c r="B374" s="110"/>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c r="ML374" s="9"/>
      <c r="MM374" s="9"/>
      <c r="MN374" s="9"/>
      <c r="MO374" s="9"/>
      <c r="MP374" s="9"/>
      <c r="MQ374" s="9"/>
      <c r="MR374" s="9"/>
      <c r="MS374" s="9"/>
      <c r="MT374" s="9"/>
      <c r="MU374" s="9"/>
      <c r="MV374" s="9"/>
      <c r="MW374" s="9"/>
      <c r="MX374" s="9"/>
      <c r="MY374" s="9"/>
      <c r="MZ374" s="9"/>
      <c r="NA374" s="9"/>
      <c r="NB374" s="9"/>
      <c r="NC374" s="9"/>
      <c r="ND374" s="9"/>
      <c r="NE374" s="9"/>
      <c r="NF374" s="9"/>
      <c r="NG374" s="9"/>
      <c r="NH374" s="9"/>
      <c r="NI374" s="9"/>
      <c r="NJ374" s="9"/>
      <c r="NK374" s="9"/>
      <c r="NL374" s="9"/>
      <c r="NM374" s="9"/>
      <c r="NN374" s="9"/>
      <c r="NO374" s="9"/>
      <c r="NP374" s="9"/>
      <c r="NQ374" s="9"/>
      <c r="NR374" s="9"/>
      <c r="NS374" s="9"/>
      <c r="NT374" s="9"/>
      <c r="NU374" s="9"/>
      <c r="NV374" s="9"/>
      <c r="NW374" s="9"/>
      <c r="NX374" s="9"/>
      <c r="NY374" s="9"/>
      <c r="NZ374" s="9"/>
      <c r="OA374" s="9"/>
      <c r="OB374" s="9"/>
      <c r="OC374" s="9"/>
      <c r="OD374" s="9"/>
      <c r="OE374" s="9"/>
      <c r="OF374" s="9"/>
      <c r="OG374" s="9"/>
      <c r="OH374" s="9"/>
      <c r="OI374" s="9"/>
      <c r="OJ374" s="9"/>
      <c r="OK374" s="9"/>
      <c r="OL374" s="9"/>
      <c r="OM374" s="9"/>
      <c r="ON374" s="9"/>
      <c r="OO374" s="9"/>
      <c r="OP374" s="9"/>
      <c r="OQ374" s="9"/>
      <c r="OR374" s="9"/>
      <c r="OS374" s="9"/>
      <c r="OT374" s="9"/>
      <c r="OU374" s="9"/>
      <c r="OV374" s="9"/>
      <c r="OW374" s="9"/>
      <c r="OX374" s="9"/>
      <c r="OY374" s="9"/>
      <c r="OZ374" s="9"/>
      <c r="PA374" s="9"/>
      <c r="PB374" s="9"/>
      <c r="PC374" s="9"/>
      <c r="PD374" s="9"/>
      <c r="PE374" s="9"/>
      <c r="PF374" s="9"/>
      <c r="PG374" s="9"/>
      <c r="PH374" s="9"/>
      <c r="PI374" s="9"/>
      <c r="PJ374" s="9"/>
      <c r="PK374" s="9"/>
      <c r="PL374" s="9"/>
      <c r="PM374" s="9"/>
      <c r="PN374" s="9"/>
      <c r="PO374" s="9"/>
      <c r="PP374" s="9"/>
      <c r="PQ374" s="9"/>
      <c r="PR374" s="9"/>
      <c r="PS374" s="9"/>
      <c r="PT374" s="9"/>
      <c r="PU374" s="9"/>
      <c r="PV374" s="9"/>
      <c r="PW374" s="9"/>
      <c r="PX374" s="9"/>
      <c r="PY374" s="9"/>
      <c r="PZ374" s="9"/>
      <c r="QA374" s="9"/>
      <c r="QB374" s="9"/>
      <c r="QC374" s="9"/>
      <c r="QD374" s="9"/>
      <c r="QE374" s="9"/>
      <c r="QF374" s="9"/>
      <c r="QG374" s="9"/>
      <c r="QH374" s="9"/>
      <c r="QI374" s="9"/>
      <c r="QJ374" s="9"/>
      <c r="QK374" s="9"/>
      <c r="QL374" s="9"/>
      <c r="QM374" s="9"/>
      <c r="QN374" s="9"/>
      <c r="QO374" s="9"/>
      <c r="QP374" s="9"/>
      <c r="QQ374" s="9"/>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c r="SB374" s="9"/>
      <c r="SC374" s="9"/>
      <c r="SD374" s="9"/>
      <c r="SE374" s="9"/>
      <c r="SF374" s="9"/>
      <c r="SG374" s="9"/>
      <c r="SH374" s="9"/>
      <c r="SI374" s="9"/>
      <c r="SJ374" s="9"/>
      <c r="SK374" s="9"/>
      <c r="SL374" s="9"/>
      <c r="SM374" s="9"/>
      <c r="SN374" s="9"/>
      <c r="SO374" s="9"/>
      <c r="SP374" s="9"/>
      <c r="SQ374" s="9"/>
      <c r="SR374" s="9"/>
      <c r="SS374" s="9"/>
      <c r="ST374" s="9"/>
      <c r="SU374" s="9"/>
      <c r="SV374" s="9"/>
      <c r="SW374" s="9"/>
      <c r="SX374" s="9"/>
      <c r="SY374" s="9"/>
      <c r="SZ374" s="9"/>
      <c r="TA374" s="9"/>
      <c r="TB374" s="9"/>
      <c r="TC374" s="9"/>
      <c r="TD374" s="9"/>
      <c r="TE374" s="9"/>
      <c r="TF374" s="9"/>
      <c r="TG374" s="9"/>
      <c r="TH374" s="9"/>
      <c r="TI374" s="9"/>
      <c r="TJ374" s="9"/>
      <c r="TK374" s="9"/>
      <c r="TL374" s="9"/>
      <c r="TM374" s="9"/>
      <c r="TN374" s="9"/>
      <c r="TO374" s="9"/>
      <c r="TP374" s="9"/>
      <c r="TQ374" s="9"/>
      <c r="TR374" s="9"/>
      <c r="TS374" s="9"/>
      <c r="TT374" s="9"/>
      <c r="TU374" s="9"/>
      <c r="TV374" s="9"/>
      <c r="TW374" s="9"/>
      <c r="TX374" s="9"/>
      <c r="TY374" s="9"/>
      <c r="TZ374" s="9"/>
      <c r="UA374" s="9"/>
      <c r="UB374" s="9"/>
      <c r="UC374" s="9"/>
      <c r="UD374" s="9"/>
      <c r="UE374" s="9"/>
      <c r="UF374" s="9"/>
      <c r="UG374" s="9"/>
      <c r="UH374" s="9"/>
      <c r="UI374" s="9"/>
      <c r="UJ374" s="9"/>
      <c r="UK374" s="9"/>
      <c r="UL374" s="9"/>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c r="AGU374" s="6"/>
      <c r="AGV374" s="6"/>
      <c r="AGW374" s="6"/>
      <c r="AGX374" s="6"/>
      <c r="AGY374" s="6"/>
      <c r="AGZ374" s="6"/>
      <c r="AHA374" s="6"/>
      <c r="AHB374" s="6"/>
      <c r="AHC374" s="6"/>
      <c r="AHD374" s="6"/>
      <c r="AHE374" s="6"/>
      <c r="AHF374" s="6"/>
      <c r="AHG374" s="6"/>
      <c r="AHH374" s="6"/>
      <c r="AHI374" s="6"/>
      <c r="AHJ374" s="6"/>
      <c r="AHK374" s="6"/>
      <c r="AHL374" s="6"/>
      <c r="AHM374" s="6"/>
      <c r="AHN374" s="6"/>
      <c r="AHO374" s="6"/>
      <c r="AHP374" s="6"/>
      <c r="AHQ374" s="6"/>
      <c r="AHR374" s="6"/>
      <c r="AHS374" s="6"/>
      <c r="AHT374" s="6"/>
      <c r="AHU374" s="6"/>
      <c r="AHV374" s="6"/>
      <c r="AHW374" s="6"/>
      <c r="AHX374" s="6"/>
      <c r="AHY374" s="6"/>
    </row>
    <row r="375" spans="2:909" x14ac:dyDescent="0.25">
      <c r="B375" s="110"/>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c r="ML375" s="9"/>
      <c r="MM375" s="9"/>
      <c r="MN375" s="9"/>
      <c r="MO375" s="9"/>
      <c r="MP375" s="9"/>
      <c r="MQ375" s="9"/>
      <c r="MR375" s="9"/>
      <c r="MS375" s="9"/>
      <c r="MT375" s="9"/>
      <c r="MU375" s="9"/>
      <c r="MV375" s="9"/>
      <c r="MW375" s="9"/>
      <c r="MX375" s="9"/>
      <c r="MY375" s="9"/>
      <c r="MZ375" s="9"/>
      <c r="NA375" s="9"/>
      <c r="NB375" s="9"/>
      <c r="NC375" s="9"/>
      <c r="ND375" s="9"/>
      <c r="NE375" s="9"/>
      <c r="NF375" s="9"/>
      <c r="NG375" s="9"/>
      <c r="NH375" s="9"/>
      <c r="NI375" s="9"/>
      <c r="NJ375" s="9"/>
      <c r="NK375" s="9"/>
      <c r="NL375" s="9"/>
      <c r="NM375" s="9"/>
      <c r="NN375" s="9"/>
      <c r="NO375" s="9"/>
      <c r="NP375" s="9"/>
      <c r="NQ375" s="9"/>
      <c r="NR375" s="9"/>
      <c r="NS375" s="9"/>
      <c r="NT375" s="9"/>
      <c r="NU375" s="9"/>
      <c r="NV375" s="9"/>
      <c r="NW375" s="9"/>
      <c r="NX375" s="9"/>
      <c r="NY375" s="9"/>
      <c r="NZ375" s="9"/>
      <c r="OA375" s="9"/>
      <c r="OB375" s="9"/>
      <c r="OC375" s="9"/>
      <c r="OD375" s="9"/>
      <c r="OE375" s="9"/>
      <c r="OF375" s="9"/>
      <c r="OG375" s="9"/>
      <c r="OH375" s="9"/>
      <c r="OI375" s="9"/>
      <c r="OJ375" s="9"/>
      <c r="OK375" s="9"/>
      <c r="OL375" s="9"/>
      <c r="OM375" s="9"/>
      <c r="ON375" s="9"/>
      <c r="OO375" s="9"/>
      <c r="OP375" s="9"/>
      <c r="OQ375" s="9"/>
      <c r="OR375" s="9"/>
      <c r="OS375" s="9"/>
      <c r="OT375" s="9"/>
      <c r="OU375" s="9"/>
      <c r="OV375" s="9"/>
      <c r="OW375" s="9"/>
      <c r="OX375" s="9"/>
      <c r="OY375" s="9"/>
      <c r="OZ375" s="9"/>
      <c r="PA375" s="9"/>
      <c r="PB375" s="9"/>
      <c r="PC375" s="9"/>
      <c r="PD375" s="9"/>
      <c r="PE375" s="9"/>
      <c r="PF375" s="9"/>
      <c r="PG375" s="9"/>
      <c r="PH375" s="9"/>
      <c r="PI375" s="9"/>
      <c r="PJ375" s="9"/>
      <c r="PK375" s="9"/>
      <c r="PL375" s="9"/>
      <c r="PM375" s="9"/>
      <c r="PN375" s="9"/>
      <c r="PO375" s="9"/>
      <c r="PP375" s="9"/>
      <c r="PQ375" s="9"/>
      <c r="PR375" s="9"/>
      <c r="PS375" s="9"/>
      <c r="PT375" s="9"/>
      <c r="PU375" s="9"/>
      <c r="PV375" s="9"/>
      <c r="PW375" s="9"/>
      <c r="PX375" s="9"/>
      <c r="PY375" s="9"/>
      <c r="PZ375" s="9"/>
      <c r="QA375" s="9"/>
      <c r="QB375" s="9"/>
      <c r="QC375" s="9"/>
      <c r="QD375" s="9"/>
      <c r="QE375" s="9"/>
      <c r="QF375" s="9"/>
      <c r="QG375" s="9"/>
      <c r="QH375" s="9"/>
      <c r="QI375" s="9"/>
      <c r="QJ375" s="9"/>
      <c r="QK375" s="9"/>
      <c r="QL375" s="9"/>
      <c r="QM375" s="9"/>
      <c r="QN375" s="9"/>
      <c r="QO375" s="9"/>
      <c r="QP375" s="9"/>
      <c r="QQ375" s="9"/>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c r="SB375" s="9"/>
      <c r="SC375" s="9"/>
      <c r="SD375" s="9"/>
      <c r="SE375" s="9"/>
      <c r="SF375" s="9"/>
      <c r="SG375" s="9"/>
      <c r="SH375" s="9"/>
      <c r="SI375" s="9"/>
      <c r="SJ375" s="9"/>
      <c r="SK375" s="9"/>
      <c r="SL375" s="9"/>
      <c r="SM375" s="9"/>
      <c r="SN375" s="9"/>
      <c r="SO375" s="9"/>
      <c r="SP375" s="9"/>
      <c r="SQ375" s="9"/>
      <c r="SR375" s="9"/>
      <c r="SS375" s="9"/>
      <c r="ST375" s="9"/>
      <c r="SU375" s="9"/>
      <c r="SV375" s="9"/>
      <c r="SW375" s="9"/>
      <c r="SX375" s="9"/>
      <c r="SY375" s="9"/>
      <c r="SZ375" s="9"/>
      <c r="TA375" s="9"/>
      <c r="TB375" s="9"/>
      <c r="TC375" s="9"/>
      <c r="TD375" s="9"/>
      <c r="TE375" s="9"/>
      <c r="TF375" s="9"/>
      <c r="TG375" s="9"/>
      <c r="TH375" s="9"/>
      <c r="TI375" s="9"/>
      <c r="TJ375" s="9"/>
      <c r="TK375" s="9"/>
      <c r="TL375" s="9"/>
      <c r="TM375" s="9"/>
      <c r="TN375" s="9"/>
      <c r="TO375" s="9"/>
      <c r="TP375" s="9"/>
      <c r="TQ375" s="9"/>
      <c r="TR375" s="9"/>
      <c r="TS375" s="9"/>
      <c r="TT375" s="9"/>
      <c r="TU375" s="9"/>
      <c r="TV375" s="9"/>
      <c r="TW375" s="9"/>
      <c r="TX375" s="9"/>
      <c r="TY375" s="9"/>
      <c r="TZ375" s="9"/>
      <c r="UA375" s="9"/>
      <c r="UB375" s="9"/>
      <c r="UC375" s="9"/>
      <c r="UD375" s="9"/>
      <c r="UE375" s="9"/>
      <c r="UF375" s="9"/>
      <c r="UG375" s="9"/>
      <c r="UH375" s="9"/>
      <c r="UI375" s="9"/>
      <c r="UJ375" s="9"/>
      <c r="UK375" s="9"/>
      <c r="UL375" s="9"/>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c r="AHS375" s="6"/>
      <c r="AHT375" s="6"/>
      <c r="AHU375" s="6"/>
      <c r="AHV375" s="6"/>
      <c r="AHW375" s="6"/>
      <c r="AHX375" s="6"/>
      <c r="AHY375" s="6"/>
    </row>
    <row r="376" spans="2:909" x14ac:dyDescent="0.25">
      <c r="B376" s="110"/>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c r="ML376" s="9"/>
      <c r="MM376" s="9"/>
      <c r="MN376" s="9"/>
      <c r="MO376" s="9"/>
      <c r="MP376" s="9"/>
      <c r="MQ376" s="9"/>
      <c r="MR376" s="9"/>
      <c r="MS376" s="9"/>
      <c r="MT376" s="9"/>
      <c r="MU376" s="9"/>
      <c r="MV376" s="9"/>
      <c r="MW376" s="9"/>
      <c r="MX376" s="9"/>
      <c r="MY376" s="9"/>
      <c r="MZ376" s="9"/>
      <c r="NA376" s="9"/>
      <c r="NB376" s="9"/>
      <c r="NC376" s="9"/>
      <c r="ND376" s="9"/>
      <c r="NE376" s="9"/>
      <c r="NF376" s="9"/>
      <c r="NG376" s="9"/>
      <c r="NH376" s="9"/>
      <c r="NI376" s="9"/>
      <c r="NJ376" s="9"/>
      <c r="NK376" s="9"/>
      <c r="NL376" s="9"/>
      <c r="NM376" s="9"/>
      <c r="NN376" s="9"/>
      <c r="NO376" s="9"/>
      <c r="NP376" s="9"/>
      <c r="NQ376" s="9"/>
      <c r="NR376" s="9"/>
      <c r="NS376" s="9"/>
      <c r="NT376" s="9"/>
      <c r="NU376" s="9"/>
      <c r="NV376" s="9"/>
      <c r="NW376" s="9"/>
      <c r="NX376" s="9"/>
      <c r="NY376" s="9"/>
      <c r="NZ376" s="9"/>
      <c r="OA376" s="9"/>
      <c r="OB376" s="9"/>
      <c r="OC376" s="9"/>
      <c r="OD376" s="9"/>
      <c r="OE376" s="9"/>
      <c r="OF376" s="9"/>
      <c r="OG376" s="9"/>
      <c r="OH376" s="9"/>
      <c r="OI376" s="9"/>
      <c r="OJ376" s="9"/>
      <c r="OK376" s="9"/>
      <c r="OL376" s="9"/>
      <c r="OM376" s="9"/>
      <c r="ON376" s="9"/>
      <c r="OO376" s="9"/>
      <c r="OP376" s="9"/>
      <c r="OQ376" s="9"/>
      <c r="OR376" s="9"/>
      <c r="OS376" s="9"/>
      <c r="OT376" s="9"/>
      <c r="OU376" s="9"/>
      <c r="OV376" s="9"/>
      <c r="OW376" s="9"/>
      <c r="OX376" s="9"/>
      <c r="OY376" s="9"/>
      <c r="OZ376" s="9"/>
      <c r="PA376" s="9"/>
      <c r="PB376" s="9"/>
      <c r="PC376" s="9"/>
      <c r="PD376" s="9"/>
      <c r="PE376" s="9"/>
      <c r="PF376" s="9"/>
      <c r="PG376" s="9"/>
      <c r="PH376" s="9"/>
      <c r="PI376" s="9"/>
      <c r="PJ376" s="9"/>
      <c r="PK376" s="9"/>
      <c r="PL376" s="9"/>
      <c r="PM376" s="9"/>
      <c r="PN376" s="9"/>
      <c r="PO376" s="9"/>
      <c r="PP376" s="9"/>
      <c r="PQ376" s="9"/>
      <c r="PR376" s="9"/>
      <c r="PS376" s="9"/>
      <c r="PT376" s="9"/>
      <c r="PU376" s="9"/>
      <c r="PV376" s="9"/>
      <c r="PW376" s="9"/>
      <c r="PX376" s="9"/>
      <c r="PY376" s="9"/>
      <c r="PZ376" s="9"/>
      <c r="QA376" s="9"/>
      <c r="QB376" s="9"/>
      <c r="QC376" s="9"/>
      <c r="QD376" s="9"/>
      <c r="QE376" s="9"/>
      <c r="QF376" s="9"/>
      <c r="QG376" s="9"/>
      <c r="QH376" s="9"/>
      <c r="QI376" s="9"/>
      <c r="QJ376" s="9"/>
      <c r="QK376" s="9"/>
      <c r="QL376" s="9"/>
      <c r="QM376" s="9"/>
      <c r="QN376" s="9"/>
      <c r="QO376" s="9"/>
      <c r="QP376" s="9"/>
      <c r="QQ376" s="9"/>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c r="SB376" s="9"/>
      <c r="SC376" s="9"/>
      <c r="SD376" s="9"/>
      <c r="SE376" s="9"/>
      <c r="SF376" s="9"/>
      <c r="SG376" s="9"/>
      <c r="SH376" s="9"/>
      <c r="SI376" s="9"/>
      <c r="SJ376" s="9"/>
      <c r="SK376" s="9"/>
      <c r="SL376" s="9"/>
      <c r="SM376" s="9"/>
      <c r="SN376" s="9"/>
      <c r="SO376" s="9"/>
      <c r="SP376" s="9"/>
      <c r="SQ376" s="9"/>
      <c r="SR376" s="9"/>
      <c r="SS376" s="9"/>
      <c r="ST376" s="9"/>
      <c r="SU376" s="9"/>
      <c r="SV376" s="9"/>
      <c r="SW376" s="9"/>
      <c r="SX376" s="9"/>
      <c r="SY376" s="9"/>
      <c r="SZ376" s="9"/>
      <c r="TA376" s="9"/>
      <c r="TB376" s="9"/>
      <c r="TC376" s="9"/>
      <c r="TD376" s="9"/>
      <c r="TE376" s="9"/>
      <c r="TF376" s="9"/>
      <c r="TG376" s="9"/>
      <c r="TH376" s="9"/>
      <c r="TI376" s="9"/>
      <c r="TJ376" s="9"/>
      <c r="TK376" s="9"/>
      <c r="TL376" s="9"/>
      <c r="TM376" s="9"/>
      <c r="TN376" s="9"/>
      <c r="TO376" s="9"/>
      <c r="TP376" s="9"/>
      <c r="TQ376" s="9"/>
      <c r="TR376" s="9"/>
      <c r="TS376" s="9"/>
      <c r="TT376" s="9"/>
      <c r="TU376" s="9"/>
      <c r="TV376" s="9"/>
      <c r="TW376" s="9"/>
      <c r="TX376" s="9"/>
      <c r="TY376" s="9"/>
      <c r="TZ376" s="9"/>
      <c r="UA376" s="9"/>
      <c r="UB376" s="9"/>
      <c r="UC376" s="9"/>
      <c r="UD376" s="9"/>
      <c r="UE376" s="9"/>
      <c r="UF376" s="9"/>
      <c r="UG376" s="9"/>
      <c r="UH376" s="9"/>
      <c r="UI376" s="9"/>
      <c r="UJ376" s="9"/>
      <c r="UK376" s="9"/>
      <c r="UL376" s="9"/>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c r="AHR376" s="6"/>
      <c r="AHS376" s="6"/>
      <c r="AHT376" s="6"/>
      <c r="AHU376" s="6"/>
      <c r="AHV376" s="6"/>
      <c r="AHW376" s="6"/>
      <c r="AHX376" s="6"/>
      <c r="AHY376" s="6"/>
    </row>
    <row r="377" spans="2:909" x14ac:dyDescent="0.25">
      <c r="B377" s="110"/>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c r="SX377" s="9"/>
      <c r="SY377" s="9"/>
      <c r="SZ377" s="9"/>
      <c r="TA377" s="9"/>
      <c r="TB377" s="9"/>
      <c r="TC377" s="9"/>
      <c r="TD377" s="9"/>
      <c r="TE377" s="9"/>
      <c r="TF377" s="9"/>
      <c r="TG377" s="9"/>
      <c r="TH377" s="9"/>
      <c r="TI377" s="9"/>
      <c r="TJ377" s="9"/>
      <c r="TK377" s="9"/>
      <c r="TL377" s="9"/>
      <c r="TM377" s="9"/>
      <c r="TN377" s="9"/>
      <c r="TO377" s="9"/>
      <c r="TP377" s="9"/>
      <c r="TQ377" s="9"/>
      <c r="TR377" s="9"/>
      <c r="TS377" s="9"/>
      <c r="TT377" s="9"/>
      <c r="TU377" s="9"/>
      <c r="TV377" s="9"/>
      <c r="TW377" s="9"/>
      <c r="TX377" s="9"/>
      <c r="TY377" s="9"/>
      <c r="TZ377" s="9"/>
      <c r="UA377" s="9"/>
      <c r="UB377" s="9"/>
      <c r="UC377" s="9"/>
      <c r="UD377" s="9"/>
      <c r="UE377" s="9"/>
      <c r="UF377" s="9"/>
      <c r="UG377" s="9"/>
      <c r="UH377" s="9"/>
      <c r="UI377" s="9"/>
      <c r="UJ377" s="9"/>
      <c r="UK377" s="9"/>
      <c r="UL377" s="9"/>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c r="AHR377" s="6"/>
      <c r="AHS377" s="6"/>
      <c r="AHT377" s="6"/>
      <c r="AHU377" s="6"/>
      <c r="AHV377" s="6"/>
      <c r="AHW377" s="6"/>
      <c r="AHX377" s="6"/>
      <c r="AHY377" s="6"/>
    </row>
    <row r="378" spans="2:909" x14ac:dyDescent="0.25">
      <c r="B378" s="110"/>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c r="SX378" s="9"/>
      <c r="SY378" s="9"/>
      <c r="SZ378" s="9"/>
      <c r="TA378" s="9"/>
      <c r="TB378" s="9"/>
      <c r="TC378" s="9"/>
      <c r="TD378" s="9"/>
      <c r="TE378" s="9"/>
      <c r="TF378" s="9"/>
      <c r="TG378" s="9"/>
      <c r="TH378" s="9"/>
      <c r="TI378" s="9"/>
      <c r="TJ378" s="9"/>
      <c r="TK378" s="9"/>
      <c r="TL378" s="9"/>
      <c r="TM378" s="9"/>
      <c r="TN378" s="9"/>
      <c r="TO378" s="9"/>
      <c r="TP378" s="9"/>
      <c r="TQ378" s="9"/>
      <c r="TR378" s="9"/>
      <c r="TS378" s="9"/>
      <c r="TT378" s="9"/>
      <c r="TU378" s="9"/>
      <c r="TV378" s="9"/>
      <c r="TW378" s="9"/>
      <c r="TX378" s="9"/>
      <c r="TY378" s="9"/>
      <c r="TZ378" s="9"/>
      <c r="UA378" s="9"/>
      <c r="UB378" s="9"/>
      <c r="UC378" s="9"/>
      <c r="UD378" s="9"/>
      <c r="UE378" s="9"/>
      <c r="UF378" s="9"/>
      <c r="UG378" s="9"/>
      <c r="UH378" s="9"/>
      <c r="UI378" s="9"/>
      <c r="UJ378" s="9"/>
      <c r="UK378" s="9"/>
      <c r="UL378" s="9"/>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c r="AHR378" s="6"/>
      <c r="AHS378" s="6"/>
      <c r="AHT378" s="6"/>
      <c r="AHU378" s="6"/>
      <c r="AHV378" s="6"/>
      <c r="AHW378" s="6"/>
      <c r="AHX378" s="6"/>
      <c r="AHY378" s="6"/>
    </row>
    <row r="379" spans="2:909" x14ac:dyDescent="0.25">
      <c r="B379" s="110"/>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c r="SX379" s="9"/>
      <c r="SY379" s="9"/>
      <c r="SZ379" s="9"/>
      <c r="TA379" s="9"/>
      <c r="TB379" s="9"/>
      <c r="TC379" s="9"/>
      <c r="TD379" s="9"/>
      <c r="TE379" s="9"/>
      <c r="TF379" s="9"/>
      <c r="TG379" s="9"/>
      <c r="TH379" s="9"/>
      <c r="TI379" s="9"/>
      <c r="TJ379" s="9"/>
      <c r="TK379" s="9"/>
      <c r="TL379" s="9"/>
      <c r="TM379" s="9"/>
      <c r="TN379" s="9"/>
      <c r="TO379" s="9"/>
      <c r="TP379" s="9"/>
      <c r="TQ379" s="9"/>
      <c r="TR379" s="9"/>
      <c r="TS379" s="9"/>
      <c r="TT379" s="9"/>
      <c r="TU379" s="9"/>
      <c r="TV379" s="9"/>
      <c r="TW379" s="9"/>
      <c r="TX379" s="9"/>
      <c r="TY379" s="9"/>
      <c r="TZ379" s="9"/>
      <c r="UA379" s="9"/>
      <c r="UB379" s="9"/>
      <c r="UC379" s="9"/>
      <c r="UD379" s="9"/>
      <c r="UE379" s="9"/>
      <c r="UF379" s="9"/>
      <c r="UG379" s="9"/>
      <c r="UH379" s="9"/>
      <c r="UI379" s="9"/>
      <c r="UJ379" s="9"/>
      <c r="UK379" s="9"/>
      <c r="UL379" s="9"/>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c r="AHR379" s="6"/>
      <c r="AHS379" s="6"/>
      <c r="AHT379" s="6"/>
      <c r="AHU379" s="6"/>
      <c r="AHV379" s="6"/>
      <c r="AHW379" s="6"/>
      <c r="AHX379" s="6"/>
      <c r="AHY379" s="6"/>
    </row>
    <row r="380" spans="2:909" x14ac:dyDescent="0.25">
      <c r="B380" s="110"/>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c r="ML380" s="9"/>
      <c r="MM380" s="9"/>
      <c r="MN380" s="9"/>
      <c r="MO380" s="9"/>
      <c r="MP380" s="9"/>
      <c r="MQ380" s="9"/>
      <c r="MR380" s="9"/>
      <c r="MS380" s="9"/>
      <c r="MT380" s="9"/>
      <c r="MU380" s="9"/>
      <c r="MV380" s="9"/>
      <c r="MW380" s="9"/>
      <c r="MX380" s="9"/>
      <c r="MY380" s="9"/>
      <c r="MZ380" s="9"/>
      <c r="NA380" s="9"/>
      <c r="NB380" s="9"/>
      <c r="NC380" s="9"/>
      <c r="ND380" s="9"/>
      <c r="NE380" s="9"/>
      <c r="NF380" s="9"/>
      <c r="NG380" s="9"/>
      <c r="NH380" s="9"/>
      <c r="NI380" s="9"/>
      <c r="NJ380" s="9"/>
      <c r="NK380" s="9"/>
      <c r="NL380" s="9"/>
      <c r="NM380" s="9"/>
      <c r="NN380" s="9"/>
      <c r="NO380" s="9"/>
      <c r="NP380" s="9"/>
      <c r="NQ380" s="9"/>
      <c r="NR380" s="9"/>
      <c r="NS380" s="9"/>
      <c r="NT380" s="9"/>
      <c r="NU380" s="9"/>
      <c r="NV380" s="9"/>
      <c r="NW380" s="9"/>
      <c r="NX380" s="9"/>
      <c r="NY380" s="9"/>
      <c r="NZ380" s="9"/>
      <c r="OA380" s="9"/>
      <c r="OB380" s="9"/>
      <c r="OC380" s="9"/>
      <c r="OD380" s="9"/>
      <c r="OE380" s="9"/>
      <c r="OF380" s="9"/>
      <c r="OG380" s="9"/>
      <c r="OH380" s="9"/>
      <c r="OI380" s="9"/>
      <c r="OJ380" s="9"/>
      <c r="OK380" s="9"/>
      <c r="OL380" s="9"/>
      <c r="OM380" s="9"/>
      <c r="ON380" s="9"/>
      <c r="OO380" s="9"/>
      <c r="OP380" s="9"/>
      <c r="OQ380" s="9"/>
      <c r="OR380" s="9"/>
      <c r="OS380" s="9"/>
      <c r="OT380" s="9"/>
      <c r="OU380" s="9"/>
      <c r="OV380" s="9"/>
      <c r="OW380" s="9"/>
      <c r="OX380" s="9"/>
      <c r="OY380" s="9"/>
      <c r="OZ380" s="9"/>
      <c r="PA380" s="9"/>
      <c r="PB380" s="9"/>
      <c r="PC380" s="9"/>
      <c r="PD380" s="9"/>
      <c r="PE380" s="9"/>
      <c r="PF380" s="9"/>
      <c r="PG380" s="9"/>
      <c r="PH380" s="9"/>
      <c r="PI380" s="9"/>
      <c r="PJ380" s="9"/>
      <c r="PK380" s="9"/>
      <c r="PL380" s="9"/>
      <c r="PM380" s="9"/>
      <c r="PN380" s="9"/>
      <c r="PO380" s="9"/>
      <c r="PP380" s="9"/>
      <c r="PQ380" s="9"/>
      <c r="PR380" s="9"/>
      <c r="PS380" s="9"/>
      <c r="PT380" s="9"/>
      <c r="PU380" s="9"/>
      <c r="PV380" s="9"/>
      <c r="PW380" s="9"/>
      <c r="PX380" s="9"/>
      <c r="PY380" s="9"/>
      <c r="PZ380" s="9"/>
      <c r="QA380" s="9"/>
      <c r="QB380" s="9"/>
      <c r="QC380" s="9"/>
      <c r="QD380" s="9"/>
      <c r="QE380" s="9"/>
      <c r="QF380" s="9"/>
      <c r="QG380" s="9"/>
      <c r="QH380" s="9"/>
      <c r="QI380" s="9"/>
      <c r="QJ380" s="9"/>
      <c r="QK380" s="9"/>
      <c r="QL380" s="9"/>
      <c r="QM380" s="9"/>
      <c r="QN380" s="9"/>
      <c r="QO380" s="9"/>
      <c r="QP380" s="9"/>
      <c r="QQ380" s="9"/>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c r="SB380" s="9"/>
      <c r="SC380" s="9"/>
      <c r="SD380" s="9"/>
      <c r="SE380" s="9"/>
      <c r="SF380" s="9"/>
      <c r="SG380" s="9"/>
      <c r="SH380" s="9"/>
      <c r="SI380" s="9"/>
      <c r="SJ380" s="9"/>
      <c r="SK380" s="9"/>
      <c r="SL380" s="9"/>
      <c r="SM380" s="9"/>
      <c r="SN380" s="9"/>
      <c r="SO380" s="9"/>
      <c r="SP380" s="9"/>
      <c r="SQ380" s="9"/>
      <c r="SR380" s="9"/>
      <c r="SS380" s="9"/>
      <c r="ST380" s="9"/>
      <c r="SU380" s="9"/>
      <c r="SV380" s="9"/>
      <c r="SW380" s="9"/>
      <c r="SX380" s="9"/>
      <c r="SY380" s="9"/>
      <c r="SZ380" s="9"/>
      <c r="TA380" s="9"/>
      <c r="TB380" s="9"/>
      <c r="TC380" s="9"/>
      <c r="TD380" s="9"/>
      <c r="TE380" s="9"/>
      <c r="TF380" s="9"/>
      <c r="TG380" s="9"/>
      <c r="TH380" s="9"/>
      <c r="TI380" s="9"/>
      <c r="TJ380" s="9"/>
      <c r="TK380" s="9"/>
      <c r="TL380" s="9"/>
      <c r="TM380" s="9"/>
      <c r="TN380" s="9"/>
      <c r="TO380" s="9"/>
      <c r="TP380" s="9"/>
      <c r="TQ380" s="9"/>
      <c r="TR380" s="9"/>
      <c r="TS380" s="9"/>
      <c r="TT380" s="9"/>
      <c r="TU380" s="9"/>
      <c r="TV380" s="9"/>
      <c r="TW380" s="9"/>
      <c r="TX380" s="9"/>
      <c r="TY380" s="9"/>
      <c r="TZ380" s="9"/>
      <c r="UA380" s="9"/>
      <c r="UB380" s="9"/>
      <c r="UC380" s="9"/>
      <c r="UD380" s="9"/>
      <c r="UE380" s="9"/>
      <c r="UF380" s="9"/>
      <c r="UG380" s="9"/>
      <c r="UH380" s="9"/>
      <c r="UI380" s="9"/>
      <c r="UJ380" s="9"/>
      <c r="UK380" s="9"/>
      <c r="UL380" s="9"/>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row>
    <row r="381" spans="2:909" x14ac:dyDescent="0.25">
      <c r="B381" s="110"/>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c r="ML381" s="9"/>
      <c r="MM381" s="9"/>
      <c r="MN381" s="9"/>
      <c r="MO381" s="9"/>
      <c r="MP381" s="9"/>
      <c r="MQ381" s="9"/>
      <c r="MR381" s="9"/>
      <c r="MS381" s="9"/>
      <c r="MT381" s="9"/>
      <c r="MU381" s="9"/>
      <c r="MV381" s="9"/>
      <c r="MW381" s="9"/>
      <c r="MX381" s="9"/>
      <c r="MY381" s="9"/>
      <c r="MZ381" s="9"/>
      <c r="NA381" s="9"/>
      <c r="NB381" s="9"/>
      <c r="NC381" s="9"/>
      <c r="ND381" s="9"/>
      <c r="NE381" s="9"/>
      <c r="NF381" s="9"/>
      <c r="NG381" s="9"/>
      <c r="NH381" s="9"/>
      <c r="NI381" s="9"/>
      <c r="NJ381" s="9"/>
      <c r="NK381" s="9"/>
      <c r="NL381" s="9"/>
      <c r="NM381" s="9"/>
      <c r="NN381" s="9"/>
      <c r="NO381" s="9"/>
      <c r="NP381" s="9"/>
      <c r="NQ381" s="9"/>
      <c r="NR381" s="9"/>
      <c r="NS381" s="9"/>
      <c r="NT381" s="9"/>
      <c r="NU381" s="9"/>
      <c r="NV381" s="9"/>
      <c r="NW381" s="9"/>
      <c r="NX381" s="9"/>
      <c r="NY381" s="9"/>
      <c r="NZ381" s="9"/>
      <c r="OA381" s="9"/>
      <c r="OB381" s="9"/>
      <c r="OC381" s="9"/>
      <c r="OD381" s="9"/>
      <c r="OE381" s="9"/>
      <c r="OF381" s="9"/>
      <c r="OG381" s="9"/>
      <c r="OH381" s="9"/>
      <c r="OI381" s="9"/>
      <c r="OJ381" s="9"/>
      <c r="OK381" s="9"/>
      <c r="OL381" s="9"/>
      <c r="OM381" s="9"/>
      <c r="ON381" s="9"/>
      <c r="OO381" s="9"/>
      <c r="OP381" s="9"/>
      <c r="OQ381" s="9"/>
      <c r="OR381" s="9"/>
      <c r="OS381" s="9"/>
      <c r="OT381" s="9"/>
      <c r="OU381" s="9"/>
      <c r="OV381" s="9"/>
      <c r="OW381" s="9"/>
      <c r="OX381" s="9"/>
      <c r="OY381" s="9"/>
      <c r="OZ381" s="9"/>
      <c r="PA381" s="9"/>
      <c r="PB381" s="9"/>
      <c r="PC381" s="9"/>
      <c r="PD381" s="9"/>
      <c r="PE381" s="9"/>
      <c r="PF381" s="9"/>
      <c r="PG381" s="9"/>
      <c r="PH381" s="9"/>
      <c r="PI381" s="9"/>
      <c r="PJ381" s="9"/>
      <c r="PK381" s="9"/>
      <c r="PL381" s="9"/>
      <c r="PM381" s="9"/>
      <c r="PN381" s="9"/>
      <c r="PO381" s="9"/>
      <c r="PP381" s="9"/>
      <c r="PQ381" s="9"/>
      <c r="PR381" s="9"/>
      <c r="PS381" s="9"/>
      <c r="PT381" s="9"/>
      <c r="PU381" s="9"/>
      <c r="PV381" s="9"/>
      <c r="PW381" s="9"/>
      <c r="PX381" s="9"/>
      <c r="PY381" s="9"/>
      <c r="PZ381" s="9"/>
      <c r="QA381" s="9"/>
      <c r="QB381" s="9"/>
      <c r="QC381" s="9"/>
      <c r="QD381" s="9"/>
      <c r="QE381" s="9"/>
      <c r="QF381" s="9"/>
      <c r="QG381" s="9"/>
      <c r="QH381" s="9"/>
      <c r="QI381" s="9"/>
      <c r="QJ381" s="9"/>
      <c r="QK381" s="9"/>
      <c r="QL381" s="9"/>
      <c r="QM381" s="9"/>
      <c r="QN381" s="9"/>
      <c r="QO381" s="9"/>
      <c r="QP381" s="9"/>
      <c r="QQ381" s="9"/>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c r="SB381" s="9"/>
      <c r="SC381" s="9"/>
      <c r="SD381" s="9"/>
      <c r="SE381" s="9"/>
      <c r="SF381" s="9"/>
      <c r="SG381" s="9"/>
      <c r="SH381" s="9"/>
      <c r="SI381" s="9"/>
      <c r="SJ381" s="9"/>
      <c r="SK381" s="9"/>
      <c r="SL381" s="9"/>
      <c r="SM381" s="9"/>
      <c r="SN381" s="9"/>
      <c r="SO381" s="9"/>
      <c r="SP381" s="9"/>
      <c r="SQ381" s="9"/>
      <c r="SR381" s="9"/>
      <c r="SS381" s="9"/>
      <c r="ST381" s="9"/>
      <c r="SU381" s="9"/>
      <c r="SV381" s="9"/>
      <c r="SW381" s="9"/>
      <c r="SX381" s="9"/>
      <c r="SY381" s="9"/>
      <c r="SZ381" s="9"/>
      <c r="TA381" s="9"/>
      <c r="TB381" s="9"/>
      <c r="TC381" s="9"/>
      <c r="TD381" s="9"/>
      <c r="TE381" s="9"/>
      <c r="TF381" s="9"/>
      <c r="TG381" s="9"/>
      <c r="TH381" s="9"/>
      <c r="TI381" s="9"/>
      <c r="TJ381" s="9"/>
      <c r="TK381" s="9"/>
      <c r="TL381" s="9"/>
      <c r="TM381" s="9"/>
      <c r="TN381" s="9"/>
      <c r="TO381" s="9"/>
      <c r="TP381" s="9"/>
      <c r="TQ381" s="9"/>
      <c r="TR381" s="9"/>
      <c r="TS381" s="9"/>
      <c r="TT381" s="9"/>
      <c r="TU381" s="9"/>
      <c r="TV381" s="9"/>
      <c r="TW381" s="9"/>
      <c r="TX381" s="9"/>
      <c r="TY381" s="9"/>
      <c r="TZ381" s="9"/>
      <c r="UA381" s="9"/>
      <c r="UB381" s="9"/>
      <c r="UC381" s="9"/>
      <c r="UD381" s="9"/>
      <c r="UE381" s="9"/>
      <c r="UF381" s="9"/>
      <c r="UG381" s="9"/>
      <c r="UH381" s="9"/>
      <c r="UI381" s="9"/>
      <c r="UJ381" s="9"/>
      <c r="UK381" s="9"/>
      <c r="UL381" s="9"/>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c r="AHR381" s="6"/>
      <c r="AHS381" s="6"/>
      <c r="AHT381" s="6"/>
      <c r="AHU381" s="6"/>
      <c r="AHV381" s="6"/>
      <c r="AHW381" s="6"/>
      <c r="AHX381" s="6"/>
      <c r="AHY381" s="6"/>
    </row>
    <row r="382" spans="2:909" x14ac:dyDescent="0.25">
      <c r="B382" s="110"/>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c r="ML382" s="9"/>
      <c r="MM382" s="9"/>
      <c r="MN382" s="9"/>
      <c r="MO382" s="9"/>
      <c r="MP382" s="9"/>
      <c r="MQ382" s="9"/>
      <c r="MR382" s="9"/>
      <c r="MS382" s="9"/>
      <c r="MT382" s="9"/>
      <c r="MU382" s="9"/>
      <c r="MV382" s="9"/>
      <c r="MW382" s="9"/>
      <c r="MX382" s="9"/>
      <c r="MY382" s="9"/>
      <c r="MZ382" s="9"/>
      <c r="NA382" s="9"/>
      <c r="NB382" s="9"/>
      <c r="NC382" s="9"/>
      <c r="ND382" s="9"/>
      <c r="NE382" s="9"/>
      <c r="NF382" s="9"/>
      <c r="NG382" s="9"/>
      <c r="NH382" s="9"/>
      <c r="NI382" s="9"/>
      <c r="NJ382" s="9"/>
      <c r="NK382" s="9"/>
      <c r="NL382" s="9"/>
      <c r="NM382" s="9"/>
      <c r="NN382" s="9"/>
      <c r="NO382" s="9"/>
      <c r="NP382" s="9"/>
      <c r="NQ382" s="9"/>
      <c r="NR382" s="9"/>
      <c r="NS382" s="9"/>
      <c r="NT382" s="9"/>
      <c r="NU382" s="9"/>
      <c r="NV382" s="9"/>
      <c r="NW382" s="9"/>
      <c r="NX382" s="9"/>
      <c r="NY382" s="9"/>
      <c r="NZ382" s="9"/>
      <c r="OA382" s="9"/>
      <c r="OB382" s="9"/>
      <c r="OC382" s="9"/>
      <c r="OD382" s="9"/>
      <c r="OE382" s="9"/>
      <c r="OF382" s="9"/>
      <c r="OG382" s="9"/>
      <c r="OH382" s="9"/>
      <c r="OI382" s="9"/>
      <c r="OJ382" s="9"/>
      <c r="OK382" s="9"/>
      <c r="OL382" s="9"/>
      <c r="OM382" s="9"/>
      <c r="ON382" s="9"/>
      <c r="OO382" s="9"/>
      <c r="OP382" s="9"/>
      <c r="OQ382" s="9"/>
      <c r="OR382" s="9"/>
      <c r="OS382" s="9"/>
      <c r="OT382" s="9"/>
      <c r="OU382" s="9"/>
      <c r="OV382" s="9"/>
      <c r="OW382" s="9"/>
      <c r="OX382" s="9"/>
      <c r="OY382" s="9"/>
      <c r="OZ382" s="9"/>
      <c r="PA382" s="9"/>
      <c r="PB382" s="9"/>
      <c r="PC382" s="9"/>
      <c r="PD382" s="9"/>
      <c r="PE382" s="9"/>
      <c r="PF382" s="9"/>
      <c r="PG382" s="9"/>
      <c r="PH382" s="9"/>
      <c r="PI382" s="9"/>
      <c r="PJ382" s="9"/>
      <c r="PK382" s="9"/>
      <c r="PL382" s="9"/>
      <c r="PM382" s="9"/>
      <c r="PN382" s="9"/>
      <c r="PO382" s="9"/>
      <c r="PP382" s="9"/>
      <c r="PQ382" s="9"/>
      <c r="PR382" s="9"/>
      <c r="PS382" s="9"/>
      <c r="PT382" s="9"/>
      <c r="PU382" s="9"/>
      <c r="PV382" s="9"/>
      <c r="PW382" s="9"/>
      <c r="PX382" s="9"/>
      <c r="PY382" s="9"/>
      <c r="PZ382" s="9"/>
      <c r="QA382" s="9"/>
      <c r="QB382" s="9"/>
      <c r="QC382" s="9"/>
      <c r="QD382" s="9"/>
      <c r="QE382" s="9"/>
      <c r="QF382" s="9"/>
      <c r="QG382" s="9"/>
      <c r="QH382" s="9"/>
      <c r="QI382" s="9"/>
      <c r="QJ382" s="9"/>
      <c r="QK382" s="9"/>
      <c r="QL382" s="9"/>
      <c r="QM382" s="9"/>
      <c r="QN382" s="9"/>
      <c r="QO382" s="9"/>
      <c r="QP382" s="9"/>
      <c r="QQ382" s="9"/>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c r="SB382" s="9"/>
      <c r="SC382" s="9"/>
      <c r="SD382" s="9"/>
      <c r="SE382" s="9"/>
      <c r="SF382" s="9"/>
      <c r="SG382" s="9"/>
      <c r="SH382" s="9"/>
      <c r="SI382" s="9"/>
      <c r="SJ382" s="9"/>
      <c r="SK382" s="9"/>
      <c r="SL382" s="9"/>
      <c r="SM382" s="9"/>
      <c r="SN382" s="9"/>
      <c r="SO382" s="9"/>
      <c r="SP382" s="9"/>
      <c r="SQ382" s="9"/>
      <c r="SR382" s="9"/>
      <c r="SS382" s="9"/>
      <c r="ST382" s="9"/>
      <c r="SU382" s="9"/>
      <c r="SV382" s="9"/>
      <c r="SW382" s="9"/>
      <c r="SX382" s="9"/>
      <c r="SY382" s="9"/>
      <c r="SZ382" s="9"/>
      <c r="TA382" s="9"/>
      <c r="TB382" s="9"/>
      <c r="TC382" s="9"/>
      <c r="TD382" s="9"/>
      <c r="TE382" s="9"/>
      <c r="TF382" s="9"/>
      <c r="TG382" s="9"/>
      <c r="TH382" s="9"/>
      <c r="TI382" s="9"/>
      <c r="TJ382" s="9"/>
      <c r="TK382" s="9"/>
      <c r="TL382" s="9"/>
      <c r="TM382" s="9"/>
      <c r="TN382" s="9"/>
      <c r="TO382" s="9"/>
      <c r="TP382" s="9"/>
      <c r="TQ382" s="9"/>
      <c r="TR382" s="9"/>
      <c r="TS382" s="9"/>
      <c r="TT382" s="9"/>
      <c r="TU382" s="9"/>
      <c r="TV382" s="9"/>
      <c r="TW382" s="9"/>
      <c r="TX382" s="9"/>
      <c r="TY382" s="9"/>
      <c r="TZ382" s="9"/>
      <c r="UA382" s="9"/>
      <c r="UB382" s="9"/>
      <c r="UC382" s="9"/>
      <c r="UD382" s="9"/>
      <c r="UE382" s="9"/>
      <c r="UF382" s="9"/>
      <c r="UG382" s="9"/>
      <c r="UH382" s="9"/>
      <c r="UI382" s="9"/>
      <c r="UJ382" s="9"/>
      <c r="UK382" s="9"/>
      <c r="UL382" s="9"/>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row>
    <row r="383" spans="2:909" x14ac:dyDescent="0.25">
      <c r="B383" s="110"/>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c r="ML383" s="9"/>
      <c r="MM383" s="9"/>
      <c r="MN383" s="9"/>
      <c r="MO383" s="9"/>
      <c r="MP383" s="9"/>
      <c r="MQ383" s="9"/>
      <c r="MR383" s="9"/>
      <c r="MS383" s="9"/>
      <c r="MT383" s="9"/>
      <c r="MU383" s="9"/>
      <c r="MV383" s="9"/>
      <c r="MW383" s="9"/>
      <c r="MX383" s="9"/>
      <c r="MY383" s="9"/>
      <c r="MZ383" s="9"/>
      <c r="NA383" s="9"/>
      <c r="NB383" s="9"/>
      <c r="NC383" s="9"/>
      <c r="ND383" s="9"/>
      <c r="NE383" s="9"/>
      <c r="NF383" s="9"/>
      <c r="NG383" s="9"/>
      <c r="NH383" s="9"/>
      <c r="NI383" s="9"/>
      <c r="NJ383" s="9"/>
      <c r="NK383" s="9"/>
      <c r="NL383" s="9"/>
      <c r="NM383" s="9"/>
      <c r="NN383" s="9"/>
      <c r="NO383" s="9"/>
      <c r="NP383" s="9"/>
      <c r="NQ383" s="9"/>
      <c r="NR383" s="9"/>
      <c r="NS383" s="9"/>
      <c r="NT383" s="9"/>
      <c r="NU383" s="9"/>
      <c r="NV383" s="9"/>
      <c r="NW383" s="9"/>
      <c r="NX383" s="9"/>
      <c r="NY383" s="9"/>
      <c r="NZ383" s="9"/>
      <c r="OA383" s="9"/>
      <c r="OB383" s="9"/>
      <c r="OC383" s="9"/>
      <c r="OD383" s="9"/>
      <c r="OE383" s="9"/>
      <c r="OF383" s="9"/>
      <c r="OG383" s="9"/>
      <c r="OH383" s="9"/>
      <c r="OI383" s="9"/>
      <c r="OJ383" s="9"/>
      <c r="OK383" s="9"/>
      <c r="OL383" s="9"/>
      <c r="OM383" s="9"/>
      <c r="ON383" s="9"/>
      <c r="OO383" s="9"/>
      <c r="OP383" s="9"/>
      <c r="OQ383" s="9"/>
      <c r="OR383" s="9"/>
      <c r="OS383" s="9"/>
      <c r="OT383" s="9"/>
      <c r="OU383" s="9"/>
      <c r="OV383" s="9"/>
      <c r="OW383" s="9"/>
      <c r="OX383" s="9"/>
      <c r="OY383" s="9"/>
      <c r="OZ383" s="9"/>
      <c r="PA383" s="9"/>
      <c r="PB383" s="9"/>
      <c r="PC383" s="9"/>
      <c r="PD383" s="9"/>
      <c r="PE383" s="9"/>
      <c r="PF383" s="9"/>
      <c r="PG383" s="9"/>
      <c r="PH383" s="9"/>
      <c r="PI383" s="9"/>
      <c r="PJ383" s="9"/>
      <c r="PK383" s="9"/>
      <c r="PL383" s="9"/>
      <c r="PM383" s="9"/>
      <c r="PN383" s="9"/>
      <c r="PO383" s="9"/>
      <c r="PP383" s="9"/>
      <c r="PQ383" s="9"/>
      <c r="PR383" s="9"/>
      <c r="PS383" s="9"/>
      <c r="PT383" s="9"/>
      <c r="PU383" s="9"/>
      <c r="PV383" s="9"/>
      <c r="PW383" s="9"/>
      <c r="PX383" s="9"/>
      <c r="PY383" s="9"/>
      <c r="PZ383" s="9"/>
      <c r="QA383" s="9"/>
      <c r="QB383" s="9"/>
      <c r="QC383" s="9"/>
      <c r="QD383" s="9"/>
      <c r="QE383" s="9"/>
      <c r="QF383" s="9"/>
      <c r="QG383" s="9"/>
      <c r="QH383" s="9"/>
      <c r="QI383" s="9"/>
      <c r="QJ383" s="9"/>
      <c r="QK383" s="9"/>
      <c r="QL383" s="9"/>
      <c r="QM383" s="9"/>
      <c r="QN383" s="9"/>
      <c r="QO383" s="9"/>
      <c r="QP383" s="9"/>
      <c r="QQ383" s="9"/>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c r="SB383" s="9"/>
      <c r="SC383" s="9"/>
      <c r="SD383" s="9"/>
      <c r="SE383" s="9"/>
      <c r="SF383" s="9"/>
      <c r="SG383" s="9"/>
      <c r="SH383" s="9"/>
      <c r="SI383" s="9"/>
      <c r="SJ383" s="9"/>
      <c r="SK383" s="9"/>
      <c r="SL383" s="9"/>
      <c r="SM383" s="9"/>
      <c r="SN383" s="9"/>
      <c r="SO383" s="9"/>
      <c r="SP383" s="9"/>
      <c r="SQ383" s="9"/>
      <c r="SR383" s="9"/>
      <c r="SS383" s="9"/>
      <c r="ST383" s="9"/>
      <c r="SU383" s="9"/>
      <c r="SV383" s="9"/>
      <c r="SW383" s="9"/>
      <c r="SX383" s="9"/>
      <c r="SY383" s="9"/>
      <c r="SZ383" s="9"/>
      <c r="TA383" s="9"/>
      <c r="TB383" s="9"/>
      <c r="TC383" s="9"/>
      <c r="TD383" s="9"/>
      <c r="TE383" s="9"/>
      <c r="TF383" s="9"/>
      <c r="TG383" s="9"/>
      <c r="TH383" s="9"/>
      <c r="TI383" s="9"/>
      <c r="TJ383" s="9"/>
      <c r="TK383" s="9"/>
      <c r="TL383" s="9"/>
      <c r="TM383" s="9"/>
      <c r="TN383" s="9"/>
      <c r="TO383" s="9"/>
      <c r="TP383" s="9"/>
      <c r="TQ383" s="9"/>
      <c r="TR383" s="9"/>
      <c r="TS383" s="9"/>
      <c r="TT383" s="9"/>
      <c r="TU383" s="9"/>
      <c r="TV383" s="9"/>
      <c r="TW383" s="9"/>
      <c r="TX383" s="9"/>
      <c r="TY383" s="9"/>
      <c r="TZ383" s="9"/>
      <c r="UA383" s="9"/>
      <c r="UB383" s="9"/>
      <c r="UC383" s="9"/>
      <c r="UD383" s="9"/>
      <c r="UE383" s="9"/>
      <c r="UF383" s="9"/>
      <c r="UG383" s="9"/>
      <c r="UH383" s="9"/>
      <c r="UI383" s="9"/>
      <c r="UJ383" s="9"/>
      <c r="UK383" s="9"/>
      <c r="UL383" s="9"/>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row>
    <row r="384" spans="2:909" x14ac:dyDescent="0.25">
      <c r="B384" s="110"/>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9"/>
      <c r="NI384" s="9"/>
      <c r="NJ384" s="9"/>
      <c r="NK384" s="9"/>
      <c r="NL384" s="9"/>
      <c r="NM384" s="9"/>
      <c r="NN384" s="9"/>
      <c r="NO384" s="9"/>
      <c r="NP384" s="9"/>
      <c r="NQ384" s="9"/>
      <c r="NR384" s="9"/>
      <c r="NS384" s="9"/>
      <c r="NT384" s="9"/>
      <c r="NU384" s="9"/>
      <c r="NV384" s="9"/>
      <c r="NW384" s="9"/>
      <c r="NX384" s="9"/>
      <c r="NY384" s="9"/>
      <c r="NZ384" s="9"/>
      <c r="OA384" s="9"/>
      <c r="OB384" s="9"/>
      <c r="OC384" s="9"/>
      <c r="OD384" s="9"/>
      <c r="OE384" s="9"/>
      <c r="OF384" s="9"/>
      <c r="OG384" s="9"/>
      <c r="OH384" s="9"/>
      <c r="OI384" s="9"/>
      <c r="OJ384" s="9"/>
      <c r="OK384" s="9"/>
      <c r="OL384" s="9"/>
      <c r="OM384" s="9"/>
      <c r="ON384" s="9"/>
      <c r="OO384" s="9"/>
      <c r="OP384" s="9"/>
      <c r="OQ384" s="9"/>
      <c r="OR384" s="9"/>
      <c r="OS384" s="9"/>
      <c r="OT384" s="9"/>
      <c r="OU384" s="9"/>
      <c r="OV384" s="9"/>
      <c r="OW384" s="9"/>
      <c r="OX384" s="9"/>
      <c r="OY384" s="9"/>
      <c r="OZ384" s="9"/>
      <c r="PA384" s="9"/>
      <c r="PB384" s="9"/>
      <c r="PC384" s="9"/>
      <c r="PD384" s="9"/>
      <c r="PE384" s="9"/>
      <c r="PF384" s="9"/>
      <c r="PG384" s="9"/>
      <c r="PH384" s="9"/>
      <c r="PI384" s="9"/>
      <c r="PJ384" s="9"/>
      <c r="PK384" s="9"/>
      <c r="PL384" s="9"/>
      <c r="PM384" s="9"/>
      <c r="PN384" s="9"/>
      <c r="PO384" s="9"/>
      <c r="PP384" s="9"/>
      <c r="PQ384" s="9"/>
      <c r="PR384" s="9"/>
      <c r="PS384" s="9"/>
      <c r="PT384" s="9"/>
      <c r="PU384" s="9"/>
      <c r="PV384" s="9"/>
      <c r="PW384" s="9"/>
      <c r="PX384" s="9"/>
      <c r="PY384" s="9"/>
      <c r="PZ384" s="9"/>
      <c r="QA384" s="9"/>
      <c r="QB384" s="9"/>
      <c r="QC384" s="9"/>
      <c r="QD384" s="9"/>
      <c r="QE384" s="9"/>
      <c r="QF384" s="9"/>
      <c r="QG384" s="9"/>
      <c r="QH384" s="9"/>
      <c r="QI384" s="9"/>
      <c r="QJ384" s="9"/>
      <c r="QK384" s="9"/>
      <c r="QL384" s="9"/>
      <c r="QM384" s="9"/>
      <c r="QN384" s="9"/>
      <c r="QO384" s="9"/>
      <c r="QP384" s="9"/>
      <c r="QQ384" s="9"/>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c r="SB384" s="9"/>
      <c r="SC384" s="9"/>
      <c r="SD384" s="9"/>
      <c r="SE384" s="9"/>
      <c r="SF384" s="9"/>
      <c r="SG384" s="9"/>
      <c r="SH384" s="9"/>
      <c r="SI384" s="9"/>
      <c r="SJ384" s="9"/>
      <c r="SK384" s="9"/>
      <c r="SL384" s="9"/>
      <c r="SM384" s="9"/>
      <c r="SN384" s="9"/>
      <c r="SO384" s="9"/>
      <c r="SP384" s="9"/>
      <c r="SQ384" s="9"/>
      <c r="SR384" s="9"/>
      <c r="SS384" s="9"/>
      <c r="ST384" s="9"/>
      <c r="SU384" s="9"/>
      <c r="SV384" s="9"/>
      <c r="SW384" s="9"/>
      <c r="SX384" s="9"/>
      <c r="SY384" s="9"/>
      <c r="SZ384" s="9"/>
      <c r="TA384" s="9"/>
      <c r="TB384" s="9"/>
      <c r="TC384" s="9"/>
      <c r="TD384" s="9"/>
      <c r="TE384" s="9"/>
      <c r="TF384" s="9"/>
      <c r="TG384" s="9"/>
      <c r="TH384" s="9"/>
      <c r="TI384" s="9"/>
      <c r="TJ384" s="9"/>
      <c r="TK384" s="9"/>
      <c r="TL384" s="9"/>
      <c r="TM384" s="9"/>
      <c r="TN384" s="9"/>
      <c r="TO384" s="9"/>
      <c r="TP384" s="9"/>
      <c r="TQ384" s="9"/>
      <c r="TR384" s="9"/>
      <c r="TS384" s="9"/>
      <c r="TT384" s="9"/>
      <c r="TU384" s="9"/>
      <c r="TV384" s="9"/>
      <c r="TW384" s="9"/>
      <c r="TX384" s="9"/>
      <c r="TY384" s="9"/>
      <c r="TZ384" s="9"/>
      <c r="UA384" s="9"/>
      <c r="UB384" s="9"/>
      <c r="UC384" s="9"/>
      <c r="UD384" s="9"/>
      <c r="UE384" s="9"/>
      <c r="UF384" s="9"/>
      <c r="UG384" s="9"/>
      <c r="UH384" s="9"/>
      <c r="UI384" s="9"/>
      <c r="UJ384" s="9"/>
      <c r="UK384" s="9"/>
      <c r="UL384" s="9"/>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c r="AHR384" s="6"/>
      <c r="AHS384" s="6"/>
      <c r="AHT384" s="6"/>
      <c r="AHU384" s="6"/>
      <c r="AHV384" s="6"/>
      <c r="AHW384" s="6"/>
      <c r="AHX384" s="6"/>
      <c r="AHY384" s="6"/>
    </row>
    <row r="385" spans="2:909" x14ac:dyDescent="0.25">
      <c r="B385" s="110"/>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c r="ML385" s="9"/>
      <c r="MM385" s="9"/>
      <c r="MN385" s="9"/>
      <c r="MO385" s="9"/>
      <c r="MP385" s="9"/>
      <c r="MQ385" s="9"/>
      <c r="MR385" s="9"/>
      <c r="MS385" s="9"/>
      <c r="MT385" s="9"/>
      <c r="MU385" s="9"/>
      <c r="MV385" s="9"/>
      <c r="MW385" s="9"/>
      <c r="MX385" s="9"/>
      <c r="MY385" s="9"/>
      <c r="MZ385" s="9"/>
      <c r="NA385" s="9"/>
      <c r="NB385" s="9"/>
      <c r="NC385" s="9"/>
      <c r="ND385" s="9"/>
      <c r="NE385" s="9"/>
      <c r="NF385" s="9"/>
      <c r="NG385" s="9"/>
      <c r="NH385" s="9"/>
      <c r="NI385" s="9"/>
      <c r="NJ385" s="9"/>
      <c r="NK385" s="9"/>
      <c r="NL385" s="9"/>
      <c r="NM385" s="9"/>
      <c r="NN385" s="9"/>
      <c r="NO385" s="9"/>
      <c r="NP385" s="9"/>
      <c r="NQ385" s="9"/>
      <c r="NR385" s="9"/>
      <c r="NS385" s="9"/>
      <c r="NT385" s="9"/>
      <c r="NU385" s="9"/>
      <c r="NV385" s="9"/>
      <c r="NW385" s="9"/>
      <c r="NX385" s="9"/>
      <c r="NY385" s="9"/>
      <c r="NZ385" s="9"/>
      <c r="OA385" s="9"/>
      <c r="OB385" s="9"/>
      <c r="OC385" s="9"/>
      <c r="OD385" s="9"/>
      <c r="OE385" s="9"/>
      <c r="OF385" s="9"/>
      <c r="OG385" s="9"/>
      <c r="OH385" s="9"/>
      <c r="OI385" s="9"/>
      <c r="OJ385" s="9"/>
      <c r="OK385" s="9"/>
      <c r="OL385" s="9"/>
      <c r="OM385" s="9"/>
      <c r="ON385" s="9"/>
      <c r="OO385" s="9"/>
      <c r="OP385" s="9"/>
      <c r="OQ385" s="9"/>
      <c r="OR385" s="9"/>
      <c r="OS385" s="9"/>
      <c r="OT385" s="9"/>
      <c r="OU385" s="9"/>
      <c r="OV385" s="9"/>
      <c r="OW385" s="9"/>
      <c r="OX385" s="9"/>
      <c r="OY385" s="9"/>
      <c r="OZ385" s="9"/>
      <c r="PA385" s="9"/>
      <c r="PB385" s="9"/>
      <c r="PC385" s="9"/>
      <c r="PD385" s="9"/>
      <c r="PE385" s="9"/>
      <c r="PF385" s="9"/>
      <c r="PG385" s="9"/>
      <c r="PH385" s="9"/>
      <c r="PI385" s="9"/>
      <c r="PJ385" s="9"/>
      <c r="PK385" s="9"/>
      <c r="PL385" s="9"/>
      <c r="PM385" s="9"/>
      <c r="PN385" s="9"/>
      <c r="PO385" s="9"/>
      <c r="PP385" s="9"/>
      <c r="PQ385" s="9"/>
      <c r="PR385" s="9"/>
      <c r="PS385" s="9"/>
      <c r="PT385" s="9"/>
      <c r="PU385" s="9"/>
      <c r="PV385" s="9"/>
      <c r="PW385" s="9"/>
      <c r="PX385" s="9"/>
      <c r="PY385" s="9"/>
      <c r="PZ385" s="9"/>
      <c r="QA385" s="9"/>
      <c r="QB385" s="9"/>
      <c r="QC385" s="9"/>
      <c r="QD385" s="9"/>
      <c r="QE385" s="9"/>
      <c r="QF385" s="9"/>
      <c r="QG385" s="9"/>
      <c r="QH385" s="9"/>
      <c r="QI385" s="9"/>
      <c r="QJ385" s="9"/>
      <c r="QK385" s="9"/>
      <c r="QL385" s="9"/>
      <c r="QM385" s="9"/>
      <c r="QN385" s="9"/>
      <c r="QO385" s="9"/>
      <c r="QP385" s="9"/>
      <c r="QQ385" s="9"/>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c r="SB385" s="9"/>
      <c r="SC385" s="9"/>
      <c r="SD385" s="9"/>
      <c r="SE385" s="9"/>
      <c r="SF385" s="9"/>
      <c r="SG385" s="9"/>
      <c r="SH385" s="9"/>
      <c r="SI385" s="9"/>
      <c r="SJ385" s="9"/>
      <c r="SK385" s="9"/>
      <c r="SL385" s="9"/>
      <c r="SM385" s="9"/>
      <c r="SN385" s="9"/>
      <c r="SO385" s="9"/>
      <c r="SP385" s="9"/>
      <c r="SQ385" s="9"/>
      <c r="SR385" s="9"/>
      <c r="SS385" s="9"/>
      <c r="ST385" s="9"/>
      <c r="SU385" s="9"/>
      <c r="SV385" s="9"/>
      <c r="SW385" s="9"/>
      <c r="SX385" s="9"/>
      <c r="SY385" s="9"/>
      <c r="SZ385" s="9"/>
      <c r="TA385" s="9"/>
      <c r="TB385" s="9"/>
      <c r="TC385" s="9"/>
      <c r="TD385" s="9"/>
      <c r="TE385" s="9"/>
      <c r="TF385" s="9"/>
      <c r="TG385" s="9"/>
      <c r="TH385" s="9"/>
      <c r="TI385" s="9"/>
      <c r="TJ385" s="9"/>
      <c r="TK385" s="9"/>
      <c r="TL385" s="9"/>
      <c r="TM385" s="9"/>
      <c r="TN385" s="9"/>
      <c r="TO385" s="9"/>
      <c r="TP385" s="9"/>
      <c r="TQ385" s="9"/>
      <c r="TR385" s="9"/>
      <c r="TS385" s="9"/>
      <c r="TT385" s="9"/>
      <c r="TU385" s="9"/>
      <c r="TV385" s="9"/>
      <c r="TW385" s="9"/>
      <c r="TX385" s="9"/>
      <c r="TY385" s="9"/>
      <c r="TZ385" s="9"/>
      <c r="UA385" s="9"/>
      <c r="UB385" s="9"/>
      <c r="UC385" s="9"/>
      <c r="UD385" s="9"/>
      <c r="UE385" s="9"/>
      <c r="UF385" s="9"/>
      <c r="UG385" s="9"/>
      <c r="UH385" s="9"/>
      <c r="UI385" s="9"/>
      <c r="UJ385" s="9"/>
      <c r="UK385" s="9"/>
      <c r="UL385" s="9"/>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c r="AHR385" s="6"/>
      <c r="AHS385" s="6"/>
      <c r="AHT385" s="6"/>
      <c r="AHU385" s="6"/>
      <c r="AHV385" s="6"/>
      <c r="AHW385" s="6"/>
      <c r="AHX385" s="6"/>
      <c r="AHY385" s="6"/>
    </row>
    <row r="386" spans="2:909" x14ac:dyDescent="0.25">
      <c r="B386" s="110"/>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c r="ML386" s="9"/>
      <c r="MM386" s="9"/>
      <c r="MN386" s="9"/>
      <c r="MO386" s="9"/>
      <c r="MP386" s="9"/>
      <c r="MQ386" s="9"/>
      <c r="MR386" s="9"/>
      <c r="MS386" s="9"/>
      <c r="MT386" s="9"/>
      <c r="MU386" s="9"/>
      <c r="MV386" s="9"/>
      <c r="MW386" s="9"/>
      <c r="MX386" s="9"/>
      <c r="MY386" s="9"/>
      <c r="MZ386" s="9"/>
      <c r="NA386" s="9"/>
      <c r="NB386" s="9"/>
      <c r="NC386" s="9"/>
      <c r="ND386" s="9"/>
      <c r="NE386" s="9"/>
      <c r="NF386" s="9"/>
      <c r="NG386" s="9"/>
      <c r="NH386" s="9"/>
      <c r="NI386" s="9"/>
      <c r="NJ386" s="9"/>
      <c r="NK386" s="9"/>
      <c r="NL386" s="9"/>
      <c r="NM386" s="9"/>
      <c r="NN386" s="9"/>
      <c r="NO386" s="9"/>
      <c r="NP386" s="9"/>
      <c r="NQ386" s="9"/>
      <c r="NR386" s="9"/>
      <c r="NS386" s="9"/>
      <c r="NT386" s="9"/>
      <c r="NU386" s="9"/>
      <c r="NV386" s="9"/>
      <c r="NW386" s="9"/>
      <c r="NX386" s="9"/>
      <c r="NY386" s="9"/>
      <c r="NZ386" s="9"/>
      <c r="OA386" s="9"/>
      <c r="OB386" s="9"/>
      <c r="OC386" s="9"/>
      <c r="OD386" s="9"/>
      <c r="OE386" s="9"/>
      <c r="OF386" s="9"/>
      <c r="OG386" s="9"/>
      <c r="OH386" s="9"/>
      <c r="OI386" s="9"/>
      <c r="OJ386" s="9"/>
      <c r="OK386" s="9"/>
      <c r="OL386" s="9"/>
      <c r="OM386" s="9"/>
      <c r="ON386" s="9"/>
      <c r="OO386" s="9"/>
      <c r="OP386" s="9"/>
      <c r="OQ386" s="9"/>
      <c r="OR386" s="9"/>
      <c r="OS386" s="9"/>
      <c r="OT386" s="9"/>
      <c r="OU386" s="9"/>
      <c r="OV386" s="9"/>
      <c r="OW386" s="9"/>
      <c r="OX386" s="9"/>
      <c r="OY386" s="9"/>
      <c r="OZ386" s="9"/>
      <c r="PA386" s="9"/>
      <c r="PB386" s="9"/>
      <c r="PC386" s="9"/>
      <c r="PD386" s="9"/>
      <c r="PE386" s="9"/>
      <c r="PF386" s="9"/>
      <c r="PG386" s="9"/>
      <c r="PH386" s="9"/>
      <c r="PI386" s="9"/>
      <c r="PJ386" s="9"/>
      <c r="PK386" s="9"/>
      <c r="PL386" s="9"/>
      <c r="PM386" s="9"/>
      <c r="PN386" s="9"/>
      <c r="PO386" s="9"/>
      <c r="PP386" s="9"/>
      <c r="PQ386" s="9"/>
      <c r="PR386" s="9"/>
      <c r="PS386" s="9"/>
      <c r="PT386" s="9"/>
      <c r="PU386" s="9"/>
      <c r="PV386" s="9"/>
      <c r="PW386" s="9"/>
      <c r="PX386" s="9"/>
      <c r="PY386" s="9"/>
      <c r="PZ386" s="9"/>
      <c r="QA386" s="9"/>
      <c r="QB386" s="9"/>
      <c r="QC386" s="9"/>
      <c r="QD386" s="9"/>
      <c r="QE386" s="9"/>
      <c r="QF386" s="9"/>
      <c r="QG386" s="9"/>
      <c r="QH386" s="9"/>
      <c r="QI386" s="9"/>
      <c r="QJ386" s="9"/>
      <c r="QK386" s="9"/>
      <c r="QL386" s="9"/>
      <c r="QM386" s="9"/>
      <c r="QN386" s="9"/>
      <c r="QO386" s="9"/>
      <c r="QP386" s="9"/>
      <c r="QQ386" s="9"/>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c r="SB386" s="9"/>
      <c r="SC386" s="9"/>
      <c r="SD386" s="9"/>
      <c r="SE386" s="9"/>
      <c r="SF386" s="9"/>
      <c r="SG386" s="9"/>
      <c r="SH386" s="9"/>
      <c r="SI386" s="9"/>
      <c r="SJ386" s="9"/>
      <c r="SK386" s="9"/>
      <c r="SL386" s="9"/>
      <c r="SM386" s="9"/>
      <c r="SN386" s="9"/>
      <c r="SO386" s="9"/>
      <c r="SP386" s="9"/>
      <c r="SQ386" s="9"/>
      <c r="SR386" s="9"/>
      <c r="SS386" s="9"/>
      <c r="ST386" s="9"/>
      <c r="SU386" s="9"/>
      <c r="SV386" s="9"/>
      <c r="SW386" s="9"/>
      <c r="SX386" s="9"/>
      <c r="SY386" s="9"/>
      <c r="SZ386" s="9"/>
      <c r="TA386" s="9"/>
      <c r="TB386" s="9"/>
      <c r="TC386" s="9"/>
      <c r="TD386" s="9"/>
      <c r="TE386" s="9"/>
      <c r="TF386" s="9"/>
      <c r="TG386" s="9"/>
      <c r="TH386" s="9"/>
      <c r="TI386" s="9"/>
      <c r="TJ386" s="9"/>
      <c r="TK386" s="9"/>
      <c r="TL386" s="9"/>
      <c r="TM386" s="9"/>
      <c r="TN386" s="9"/>
      <c r="TO386" s="9"/>
      <c r="TP386" s="9"/>
      <c r="TQ386" s="9"/>
      <c r="TR386" s="9"/>
      <c r="TS386" s="9"/>
      <c r="TT386" s="9"/>
      <c r="TU386" s="9"/>
      <c r="TV386" s="9"/>
      <c r="TW386" s="9"/>
      <c r="TX386" s="9"/>
      <c r="TY386" s="9"/>
      <c r="TZ386" s="9"/>
      <c r="UA386" s="9"/>
      <c r="UB386" s="9"/>
      <c r="UC386" s="9"/>
      <c r="UD386" s="9"/>
      <c r="UE386" s="9"/>
      <c r="UF386" s="9"/>
      <c r="UG386" s="9"/>
      <c r="UH386" s="9"/>
      <c r="UI386" s="9"/>
      <c r="UJ386" s="9"/>
      <c r="UK386" s="9"/>
      <c r="UL386" s="9"/>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c r="AHR386" s="6"/>
      <c r="AHS386" s="6"/>
      <c r="AHT386" s="6"/>
      <c r="AHU386" s="6"/>
      <c r="AHV386" s="6"/>
      <c r="AHW386" s="6"/>
      <c r="AHX386" s="6"/>
      <c r="AHY386" s="6"/>
    </row>
    <row r="387" spans="2:909" x14ac:dyDescent="0.25">
      <c r="B387" s="110"/>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9"/>
      <c r="NH387" s="9"/>
      <c r="NI387" s="9"/>
      <c r="NJ387" s="9"/>
      <c r="NK387" s="9"/>
      <c r="NL387" s="9"/>
      <c r="NM387" s="9"/>
      <c r="NN387" s="9"/>
      <c r="NO387" s="9"/>
      <c r="NP387" s="9"/>
      <c r="NQ387" s="9"/>
      <c r="NR387" s="9"/>
      <c r="NS387" s="9"/>
      <c r="NT387" s="9"/>
      <c r="NU387" s="9"/>
      <c r="NV387" s="9"/>
      <c r="NW387" s="9"/>
      <c r="NX387" s="9"/>
      <c r="NY387" s="9"/>
      <c r="NZ387" s="9"/>
      <c r="OA387" s="9"/>
      <c r="OB387" s="9"/>
      <c r="OC387" s="9"/>
      <c r="OD387" s="9"/>
      <c r="OE387" s="9"/>
      <c r="OF387" s="9"/>
      <c r="OG387" s="9"/>
      <c r="OH387" s="9"/>
      <c r="OI387" s="9"/>
      <c r="OJ387" s="9"/>
      <c r="OK387" s="9"/>
      <c r="OL387" s="9"/>
      <c r="OM387" s="9"/>
      <c r="ON387" s="9"/>
      <c r="OO387" s="9"/>
      <c r="OP387" s="9"/>
      <c r="OQ387" s="9"/>
      <c r="OR387" s="9"/>
      <c r="OS387" s="9"/>
      <c r="OT387" s="9"/>
      <c r="OU387" s="9"/>
      <c r="OV387" s="9"/>
      <c r="OW387" s="9"/>
      <c r="OX387" s="9"/>
      <c r="OY387" s="9"/>
      <c r="OZ387" s="9"/>
      <c r="PA387" s="9"/>
      <c r="PB387" s="9"/>
      <c r="PC387" s="9"/>
      <c r="PD387" s="9"/>
      <c r="PE387" s="9"/>
      <c r="PF387" s="9"/>
      <c r="PG387" s="9"/>
      <c r="PH387" s="9"/>
      <c r="PI387" s="9"/>
      <c r="PJ387" s="9"/>
      <c r="PK387" s="9"/>
      <c r="PL387" s="9"/>
      <c r="PM387" s="9"/>
      <c r="PN387" s="9"/>
      <c r="PO387" s="9"/>
      <c r="PP387" s="9"/>
      <c r="PQ387" s="9"/>
      <c r="PR387" s="9"/>
      <c r="PS387" s="9"/>
      <c r="PT387" s="9"/>
      <c r="PU387" s="9"/>
      <c r="PV387" s="9"/>
      <c r="PW387" s="9"/>
      <c r="PX387" s="9"/>
      <c r="PY387" s="9"/>
      <c r="PZ387" s="9"/>
      <c r="QA387" s="9"/>
      <c r="QB387" s="9"/>
      <c r="QC387" s="9"/>
      <c r="QD387" s="9"/>
      <c r="QE387" s="9"/>
      <c r="QF387" s="9"/>
      <c r="QG387" s="9"/>
      <c r="QH387" s="9"/>
      <c r="QI387" s="9"/>
      <c r="QJ387" s="9"/>
      <c r="QK387" s="9"/>
      <c r="QL387" s="9"/>
      <c r="QM387" s="9"/>
      <c r="QN387" s="9"/>
      <c r="QO387" s="9"/>
      <c r="QP387" s="9"/>
      <c r="QQ387" s="9"/>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c r="SB387" s="9"/>
      <c r="SC387" s="9"/>
      <c r="SD387" s="9"/>
      <c r="SE387" s="9"/>
      <c r="SF387" s="9"/>
      <c r="SG387" s="9"/>
      <c r="SH387" s="9"/>
      <c r="SI387" s="9"/>
      <c r="SJ387" s="9"/>
      <c r="SK387" s="9"/>
      <c r="SL387" s="9"/>
      <c r="SM387" s="9"/>
      <c r="SN387" s="9"/>
      <c r="SO387" s="9"/>
      <c r="SP387" s="9"/>
      <c r="SQ387" s="9"/>
      <c r="SR387" s="9"/>
      <c r="SS387" s="9"/>
      <c r="ST387" s="9"/>
      <c r="SU387" s="9"/>
      <c r="SV387" s="9"/>
      <c r="SW387" s="9"/>
      <c r="SX387" s="9"/>
      <c r="SY387" s="9"/>
      <c r="SZ387" s="9"/>
      <c r="TA387" s="9"/>
      <c r="TB387" s="9"/>
      <c r="TC387" s="9"/>
      <c r="TD387" s="9"/>
      <c r="TE387" s="9"/>
      <c r="TF387" s="9"/>
      <c r="TG387" s="9"/>
      <c r="TH387" s="9"/>
      <c r="TI387" s="9"/>
      <c r="TJ387" s="9"/>
      <c r="TK387" s="9"/>
      <c r="TL387" s="9"/>
      <c r="TM387" s="9"/>
      <c r="TN387" s="9"/>
      <c r="TO387" s="9"/>
      <c r="TP387" s="9"/>
      <c r="TQ387" s="9"/>
      <c r="TR387" s="9"/>
      <c r="TS387" s="9"/>
      <c r="TT387" s="9"/>
      <c r="TU387" s="9"/>
      <c r="TV387" s="9"/>
      <c r="TW387" s="9"/>
      <c r="TX387" s="9"/>
      <c r="TY387" s="9"/>
      <c r="TZ387" s="9"/>
      <c r="UA387" s="9"/>
      <c r="UB387" s="9"/>
      <c r="UC387" s="9"/>
      <c r="UD387" s="9"/>
      <c r="UE387" s="9"/>
      <c r="UF387" s="9"/>
      <c r="UG387" s="9"/>
      <c r="UH387" s="9"/>
      <c r="UI387" s="9"/>
      <c r="UJ387" s="9"/>
      <c r="UK387" s="9"/>
      <c r="UL387" s="9"/>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c r="AHR387" s="6"/>
      <c r="AHS387" s="6"/>
      <c r="AHT387" s="6"/>
      <c r="AHU387" s="6"/>
      <c r="AHV387" s="6"/>
      <c r="AHW387" s="6"/>
      <c r="AHX387" s="6"/>
      <c r="AHY387" s="6"/>
    </row>
    <row r="388" spans="2:909" x14ac:dyDescent="0.25">
      <c r="B388" s="110"/>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c r="ML388" s="9"/>
      <c r="MM388" s="9"/>
      <c r="MN388" s="9"/>
      <c r="MO388" s="9"/>
      <c r="MP388" s="9"/>
      <c r="MQ388" s="9"/>
      <c r="MR388" s="9"/>
      <c r="MS388" s="9"/>
      <c r="MT388" s="9"/>
      <c r="MU388" s="9"/>
      <c r="MV388" s="9"/>
      <c r="MW388" s="9"/>
      <c r="MX388" s="9"/>
      <c r="MY388" s="9"/>
      <c r="MZ388" s="9"/>
      <c r="NA388" s="9"/>
      <c r="NB388" s="9"/>
      <c r="NC388" s="9"/>
      <c r="ND388" s="9"/>
      <c r="NE388" s="9"/>
      <c r="NF388" s="9"/>
      <c r="NG388" s="9"/>
      <c r="NH388" s="9"/>
      <c r="NI388" s="9"/>
      <c r="NJ388" s="9"/>
      <c r="NK388" s="9"/>
      <c r="NL388" s="9"/>
      <c r="NM388" s="9"/>
      <c r="NN388" s="9"/>
      <c r="NO388" s="9"/>
      <c r="NP388" s="9"/>
      <c r="NQ388" s="9"/>
      <c r="NR388" s="9"/>
      <c r="NS388" s="9"/>
      <c r="NT388" s="9"/>
      <c r="NU388" s="9"/>
      <c r="NV388" s="9"/>
      <c r="NW388" s="9"/>
      <c r="NX388" s="9"/>
      <c r="NY388" s="9"/>
      <c r="NZ388" s="9"/>
      <c r="OA388" s="9"/>
      <c r="OB388" s="9"/>
      <c r="OC388" s="9"/>
      <c r="OD388" s="9"/>
      <c r="OE388" s="9"/>
      <c r="OF388" s="9"/>
      <c r="OG388" s="9"/>
      <c r="OH388" s="9"/>
      <c r="OI388" s="9"/>
      <c r="OJ388" s="9"/>
      <c r="OK388" s="9"/>
      <c r="OL388" s="9"/>
      <c r="OM388" s="9"/>
      <c r="ON388" s="9"/>
      <c r="OO388" s="9"/>
      <c r="OP388" s="9"/>
      <c r="OQ388" s="9"/>
      <c r="OR388" s="9"/>
      <c r="OS388" s="9"/>
      <c r="OT388" s="9"/>
      <c r="OU388" s="9"/>
      <c r="OV388" s="9"/>
      <c r="OW388" s="9"/>
      <c r="OX388" s="9"/>
      <c r="OY388" s="9"/>
      <c r="OZ388" s="9"/>
      <c r="PA388" s="9"/>
      <c r="PB388" s="9"/>
      <c r="PC388" s="9"/>
      <c r="PD388" s="9"/>
      <c r="PE388" s="9"/>
      <c r="PF388" s="9"/>
      <c r="PG388" s="9"/>
      <c r="PH388" s="9"/>
      <c r="PI388" s="9"/>
      <c r="PJ388" s="9"/>
      <c r="PK388" s="9"/>
      <c r="PL388" s="9"/>
      <c r="PM388" s="9"/>
      <c r="PN388" s="9"/>
      <c r="PO388" s="9"/>
      <c r="PP388" s="9"/>
      <c r="PQ388" s="9"/>
      <c r="PR388" s="9"/>
      <c r="PS388" s="9"/>
      <c r="PT388" s="9"/>
      <c r="PU388" s="9"/>
      <c r="PV388" s="9"/>
      <c r="PW388" s="9"/>
      <c r="PX388" s="9"/>
      <c r="PY388" s="9"/>
      <c r="PZ388" s="9"/>
      <c r="QA388" s="9"/>
      <c r="QB388" s="9"/>
      <c r="QC388" s="9"/>
      <c r="QD388" s="9"/>
      <c r="QE388" s="9"/>
      <c r="QF388" s="9"/>
      <c r="QG388" s="9"/>
      <c r="QH388" s="9"/>
      <c r="QI388" s="9"/>
      <c r="QJ388" s="9"/>
      <c r="QK388" s="9"/>
      <c r="QL388" s="9"/>
      <c r="QM388" s="9"/>
      <c r="QN388" s="9"/>
      <c r="QO388" s="9"/>
      <c r="QP388" s="9"/>
      <c r="QQ388" s="9"/>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c r="SB388" s="9"/>
      <c r="SC388" s="9"/>
      <c r="SD388" s="9"/>
      <c r="SE388" s="9"/>
      <c r="SF388" s="9"/>
      <c r="SG388" s="9"/>
      <c r="SH388" s="9"/>
      <c r="SI388" s="9"/>
      <c r="SJ388" s="9"/>
      <c r="SK388" s="9"/>
      <c r="SL388" s="9"/>
      <c r="SM388" s="9"/>
      <c r="SN388" s="9"/>
      <c r="SO388" s="9"/>
      <c r="SP388" s="9"/>
      <c r="SQ388" s="9"/>
      <c r="SR388" s="9"/>
      <c r="SS388" s="9"/>
      <c r="ST388" s="9"/>
      <c r="SU388" s="9"/>
      <c r="SV388" s="9"/>
      <c r="SW388" s="9"/>
      <c r="SX388" s="9"/>
      <c r="SY388" s="9"/>
      <c r="SZ388" s="9"/>
      <c r="TA388" s="9"/>
      <c r="TB388" s="9"/>
      <c r="TC388" s="9"/>
      <c r="TD388" s="9"/>
      <c r="TE388" s="9"/>
      <c r="TF388" s="9"/>
      <c r="TG388" s="9"/>
      <c r="TH388" s="9"/>
      <c r="TI388" s="9"/>
      <c r="TJ388" s="9"/>
      <c r="TK388" s="9"/>
      <c r="TL388" s="9"/>
      <c r="TM388" s="9"/>
      <c r="TN388" s="9"/>
      <c r="TO388" s="9"/>
      <c r="TP388" s="9"/>
      <c r="TQ388" s="9"/>
      <c r="TR388" s="9"/>
      <c r="TS388" s="9"/>
      <c r="TT388" s="9"/>
      <c r="TU388" s="9"/>
      <c r="TV388" s="9"/>
      <c r="TW388" s="9"/>
      <c r="TX388" s="9"/>
      <c r="TY388" s="9"/>
      <c r="TZ388" s="9"/>
      <c r="UA388" s="9"/>
      <c r="UB388" s="9"/>
      <c r="UC388" s="9"/>
      <c r="UD388" s="9"/>
      <c r="UE388" s="9"/>
      <c r="UF388" s="9"/>
      <c r="UG388" s="9"/>
      <c r="UH388" s="9"/>
      <c r="UI388" s="9"/>
      <c r="UJ388" s="9"/>
      <c r="UK388" s="9"/>
      <c r="UL388" s="9"/>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c r="AHR388" s="6"/>
      <c r="AHS388" s="6"/>
      <c r="AHT388" s="6"/>
      <c r="AHU388" s="6"/>
      <c r="AHV388" s="6"/>
      <c r="AHW388" s="6"/>
      <c r="AHX388" s="6"/>
      <c r="AHY388" s="6"/>
    </row>
    <row r="389" spans="2:909" x14ac:dyDescent="0.25">
      <c r="B389" s="110"/>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c r="ML389" s="9"/>
      <c r="MM389" s="9"/>
      <c r="MN389" s="9"/>
      <c r="MO389" s="9"/>
      <c r="MP389" s="9"/>
      <c r="MQ389" s="9"/>
      <c r="MR389" s="9"/>
      <c r="MS389" s="9"/>
      <c r="MT389" s="9"/>
      <c r="MU389" s="9"/>
      <c r="MV389" s="9"/>
      <c r="MW389" s="9"/>
      <c r="MX389" s="9"/>
      <c r="MY389" s="9"/>
      <c r="MZ389" s="9"/>
      <c r="NA389" s="9"/>
      <c r="NB389" s="9"/>
      <c r="NC389" s="9"/>
      <c r="ND389" s="9"/>
      <c r="NE389" s="9"/>
      <c r="NF389" s="9"/>
      <c r="NG389" s="9"/>
      <c r="NH389" s="9"/>
      <c r="NI389" s="9"/>
      <c r="NJ389" s="9"/>
      <c r="NK389" s="9"/>
      <c r="NL389" s="9"/>
      <c r="NM389" s="9"/>
      <c r="NN389" s="9"/>
      <c r="NO389" s="9"/>
      <c r="NP389" s="9"/>
      <c r="NQ389" s="9"/>
      <c r="NR389" s="9"/>
      <c r="NS389" s="9"/>
      <c r="NT389" s="9"/>
      <c r="NU389" s="9"/>
      <c r="NV389" s="9"/>
      <c r="NW389" s="9"/>
      <c r="NX389" s="9"/>
      <c r="NY389" s="9"/>
      <c r="NZ389" s="9"/>
      <c r="OA389" s="9"/>
      <c r="OB389" s="9"/>
      <c r="OC389" s="9"/>
      <c r="OD389" s="9"/>
      <c r="OE389" s="9"/>
      <c r="OF389" s="9"/>
      <c r="OG389" s="9"/>
      <c r="OH389" s="9"/>
      <c r="OI389" s="9"/>
      <c r="OJ389" s="9"/>
      <c r="OK389" s="9"/>
      <c r="OL389" s="9"/>
      <c r="OM389" s="9"/>
      <c r="ON389" s="9"/>
      <c r="OO389" s="9"/>
      <c r="OP389" s="9"/>
      <c r="OQ389" s="9"/>
      <c r="OR389" s="9"/>
      <c r="OS389" s="9"/>
      <c r="OT389" s="9"/>
      <c r="OU389" s="9"/>
      <c r="OV389" s="9"/>
      <c r="OW389" s="9"/>
      <c r="OX389" s="9"/>
      <c r="OY389" s="9"/>
      <c r="OZ389" s="9"/>
      <c r="PA389" s="9"/>
      <c r="PB389" s="9"/>
      <c r="PC389" s="9"/>
      <c r="PD389" s="9"/>
      <c r="PE389" s="9"/>
      <c r="PF389" s="9"/>
      <c r="PG389" s="9"/>
      <c r="PH389" s="9"/>
      <c r="PI389" s="9"/>
      <c r="PJ389" s="9"/>
      <c r="PK389" s="9"/>
      <c r="PL389" s="9"/>
      <c r="PM389" s="9"/>
      <c r="PN389" s="9"/>
      <c r="PO389" s="9"/>
      <c r="PP389" s="9"/>
      <c r="PQ389" s="9"/>
      <c r="PR389" s="9"/>
      <c r="PS389" s="9"/>
      <c r="PT389" s="9"/>
      <c r="PU389" s="9"/>
      <c r="PV389" s="9"/>
      <c r="PW389" s="9"/>
      <c r="PX389" s="9"/>
      <c r="PY389" s="9"/>
      <c r="PZ389" s="9"/>
      <c r="QA389" s="9"/>
      <c r="QB389" s="9"/>
      <c r="QC389" s="9"/>
      <c r="QD389" s="9"/>
      <c r="QE389" s="9"/>
      <c r="QF389" s="9"/>
      <c r="QG389" s="9"/>
      <c r="QH389" s="9"/>
      <c r="QI389" s="9"/>
      <c r="QJ389" s="9"/>
      <c r="QK389" s="9"/>
      <c r="QL389" s="9"/>
      <c r="QM389" s="9"/>
      <c r="QN389" s="9"/>
      <c r="QO389" s="9"/>
      <c r="QP389" s="9"/>
      <c r="QQ389" s="9"/>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c r="SB389" s="9"/>
      <c r="SC389" s="9"/>
      <c r="SD389" s="9"/>
      <c r="SE389" s="9"/>
      <c r="SF389" s="9"/>
      <c r="SG389" s="9"/>
      <c r="SH389" s="9"/>
      <c r="SI389" s="9"/>
      <c r="SJ389" s="9"/>
      <c r="SK389" s="9"/>
      <c r="SL389" s="9"/>
      <c r="SM389" s="9"/>
      <c r="SN389" s="9"/>
      <c r="SO389" s="9"/>
      <c r="SP389" s="9"/>
      <c r="SQ389" s="9"/>
      <c r="SR389" s="9"/>
      <c r="SS389" s="9"/>
      <c r="ST389" s="9"/>
      <c r="SU389" s="9"/>
      <c r="SV389" s="9"/>
      <c r="SW389" s="9"/>
      <c r="SX389" s="9"/>
      <c r="SY389" s="9"/>
      <c r="SZ389" s="9"/>
      <c r="TA389" s="9"/>
      <c r="TB389" s="9"/>
      <c r="TC389" s="9"/>
      <c r="TD389" s="9"/>
      <c r="TE389" s="9"/>
      <c r="TF389" s="9"/>
      <c r="TG389" s="9"/>
      <c r="TH389" s="9"/>
      <c r="TI389" s="9"/>
      <c r="TJ389" s="9"/>
      <c r="TK389" s="9"/>
      <c r="TL389" s="9"/>
      <c r="TM389" s="9"/>
      <c r="TN389" s="9"/>
      <c r="TO389" s="9"/>
      <c r="TP389" s="9"/>
      <c r="TQ389" s="9"/>
      <c r="TR389" s="9"/>
      <c r="TS389" s="9"/>
      <c r="TT389" s="9"/>
      <c r="TU389" s="9"/>
      <c r="TV389" s="9"/>
      <c r="TW389" s="9"/>
      <c r="TX389" s="9"/>
      <c r="TY389" s="9"/>
      <c r="TZ389" s="9"/>
      <c r="UA389" s="9"/>
      <c r="UB389" s="9"/>
      <c r="UC389" s="9"/>
      <c r="UD389" s="9"/>
      <c r="UE389" s="9"/>
      <c r="UF389" s="9"/>
      <c r="UG389" s="9"/>
      <c r="UH389" s="9"/>
      <c r="UI389" s="9"/>
      <c r="UJ389" s="9"/>
      <c r="UK389" s="9"/>
      <c r="UL389" s="9"/>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c r="AHR389" s="6"/>
      <c r="AHS389" s="6"/>
      <c r="AHT389" s="6"/>
      <c r="AHU389" s="6"/>
      <c r="AHV389" s="6"/>
      <c r="AHW389" s="6"/>
      <c r="AHX389" s="6"/>
      <c r="AHY389" s="6"/>
    </row>
    <row r="390" spans="2:909" x14ac:dyDescent="0.25">
      <c r="B390" s="110"/>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c r="TD390" s="9"/>
      <c r="TE390" s="9"/>
      <c r="TF390" s="9"/>
      <c r="TG390" s="9"/>
      <c r="TH390" s="9"/>
      <c r="TI390" s="9"/>
      <c r="TJ390" s="9"/>
      <c r="TK390" s="9"/>
      <c r="TL390" s="9"/>
      <c r="TM390" s="9"/>
      <c r="TN390" s="9"/>
      <c r="TO390" s="9"/>
      <c r="TP390" s="9"/>
      <c r="TQ390" s="9"/>
      <c r="TR390" s="9"/>
      <c r="TS390" s="9"/>
      <c r="TT390" s="9"/>
      <c r="TU390" s="9"/>
      <c r="TV390" s="9"/>
      <c r="TW390" s="9"/>
      <c r="TX390" s="9"/>
      <c r="TY390" s="9"/>
      <c r="TZ390" s="9"/>
      <c r="UA390" s="9"/>
      <c r="UB390" s="9"/>
      <c r="UC390" s="9"/>
      <c r="UD390" s="9"/>
      <c r="UE390" s="9"/>
      <c r="UF390" s="9"/>
      <c r="UG390" s="9"/>
      <c r="UH390" s="9"/>
      <c r="UI390" s="9"/>
      <c r="UJ390" s="9"/>
      <c r="UK390" s="9"/>
      <c r="UL390" s="9"/>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c r="AHR390" s="6"/>
      <c r="AHS390" s="6"/>
      <c r="AHT390" s="6"/>
      <c r="AHU390" s="6"/>
      <c r="AHV390" s="6"/>
      <c r="AHW390" s="6"/>
      <c r="AHX390" s="6"/>
      <c r="AHY390" s="6"/>
    </row>
    <row r="391" spans="2:909" x14ac:dyDescent="0.25">
      <c r="B391" s="110"/>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c r="ML391" s="9"/>
      <c r="MM391" s="9"/>
      <c r="MN391" s="9"/>
      <c r="MO391" s="9"/>
      <c r="MP391" s="9"/>
      <c r="MQ391" s="9"/>
      <c r="MR391" s="9"/>
      <c r="MS391" s="9"/>
      <c r="MT391" s="9"/>
      <c r="MU391" s="9"/>
      <c r="MV391" s="9"/>
      <c r="MW391" s="9"/>
      <c r="MX391" s="9"/>
      <c r="MY391" s="9"/>
      <c r="MZ391" s="9"/>
      <c r="NA391" s="9"/>
      <c r="NB391" s="9"/>
      <c r="NC391" s="9"/>
      <c r="ND391" s="9"/>
      <c r="NE391" s="9"/>
      <c r="NF391" s="9"/>
      <c r="NG391" s="9"/>
      <c r="NH391" s="9"/>
      <c r="NI391" s="9"/>
      <c r="NJ391" s="9"/>
      <c r="NK391" s="9"/>
      <c r="NL391" s="9"/>
      <c r="NM391" s="9"/>
      <c r="NN391" s="9"/>
      <c r="NO391" s="9"/>
      <c r="NP391" s="9"/>
      <c r="NQ391" s="9"/>
      <c r="NR391" s="9"/>
      <c r="NS391" s="9"/>
      <c r="NT391" s="9"/>
      <c r="NU391" s="9"/>
      <c r="NV391" s="9"/>
      <c r="NW391" s="9"/>
      <c r="NX391" s="9"/>
      <c r="NY391" s="9"/>
      <c r="NZ391" s="9"/>
      <c r="OA391" s="9"/>
      <c r="OB391" s="9"/>
      <c r="OC391" s="9"/>
      <c r="OD391" s="9"/>
      <c r="OE391" s="9"/>
      <c r="OF391" s="9"/>
      <c r="OG391" s="9"/>
      <c r="OH391" s="9"/>
      <c r="OI391" s="9"/>
      <c r="OJ391" s="9"/>
      <c r="OK391" s="9"/>
      <c r="OL391" s="9"/>
      <c r="OM391" s="9"/>
      <c r="ON391" s="9"/>
      <c r="OO391" s="9"/>
      <c r="OP391" s="9"/>
      <c r="OQ391" s="9"/>
      <c r="OR391" s="9"/>
      <c r="OS391" s="9"/>
      <c r="OT391" s="9"/>
      <c r="OU391" s="9"/>
      <c r="OV391" s="9"/>
      <c r="OW391" s="9"/>
      <c r="OX391" s="9"/>
      <c r="OY391" s="9"/>
      <c r="OZ391" s="9"/>
      <c r="PA391" s="9"/>
      <c r="PB391" s="9"/>
      <c r="PC391" s="9"/>
      <c r="PD391" s="9"/>
      <c r="PE391" s="9"/>
      <c r="PF391" s="9"/>
      <c r="PG391" s="9"/>
      <c r="PH391" s="9"/>
      <c r="PI391" s="9"/>
      <c r="PJ391" s="9"/>
      <c r="PK391" s="9"/>
      <c r="PL391" s="9"/>
      <c r="PM391" s="9"/>
      <c r="PN391" s="9"/>
      <c r="PO391" s="9"/>
      <c r="PP391" s="9"/>
      <c r="PQ391" s="9"/>
      <c r="PR391" s="9"/>
      <c r="PS391" s="9"/>
      <c r="PT391" s="9"/>
      <c r="PU391" s="9"/>
      <c r="PV391" s="9"/>
      <c r="PW391" s="9"/>
      <c r="PX391" s="9"/>
      <c r="PY391" s="9"/>
      <c r="PZ391" s="9"/>
      <c r="QA391" s="9"/>
      <c r="QB391" s="9"/>
      <c r="QC391" s="9"/>
      <c r="QD391" s="9"/>
      <c r="QE391" s="9"/>
      <c r="QF391" s="9"/>
      <c r="QG391" s="9"/>
      <c r="QH391" s="9"/>
      <c r="QI391" s="9"/>
      <c r="QJ391" s="9"/>
      <c r="QK391" s="9"/>
      <c r="QL391" s="9"/>
      <c r="QM391" s="9"/>
      <c r="QN391" s="9"/>
      <c r="QO391" s="9"/>
      <c r="QP391" s="9"/>
      <c r="QQ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c r="SB391" s="9"/>
      <c r="SC391" s="9"/>
      <c r="SD391" s="9"/>
      <c r="SE391" s="9"/>
      <c r="SF391" s="9"/>
      <c r="SG391" s="9"/>
      <c r="SH391" s="9"/>
      <c r="SI391" s="9"/>
      <c r="SJ391" s="9"/>
      <c r="SK391" s="9"/>
      <c r="SL391" s="9"/>
      <c r="SM391" s="9"/>
      <c r="SN391" s="9"/>
      <c r="SO391" s="9"/>
      <c r="SP391" s="9"/>
      <c r="SQ391" s="9"/>
      <c r="SR391" s="9"/>
      <c r="SS391" s="9"/>
      <c r="ST391" s="9"/>
      <c r="SU391" s="9"/>
      <c r="SV391" s="9"/>
      <c r="SW391" s="9"/>
      <c r="SX391" s="9"/>
      <c r="SY391" s="9"/>
      <c r="SZ391" s="9"/>
      <c r="TA391" s="9"/>
      <c r="TB391" s="9"/>
      <c r="TC391" s="9"/>
      <c r="TD391" s="9"/>
      <c r="TE391" s="9"/>
      <c r="TF391" s="9"/>
      <c r="TG391" s="9"/>
      <c r="TH391" s="9"/>
      <c r="TI391" s="9"/>
      <c r="TJ391" s="9"/>
      <c r="TK391" s="9"/>
      <c r="TL391" s="9"/>
      <c r="TM391" s="9"/>
      <c r="TN391" s="9"/>
      <c r="TO391" s="9"/>
      <c r="TP391" s="9"/>
      <c r="TQ391" s="9"/>
      <c r="TR391" s="9"/>
      <c r="TS391" s="9"/>
      <c r="TT391" s="9"/>
      <c r="TU391" s="9"/>
      <c r="TV391" s="9"/>
      <c r="TW391" s="9"/>
      <c r="TX391" s="9"/>
      <c r="TY391" s="9"/>
      <c r="TZ391" s="9"/>
      <c r="UA391" s="9"/>
      <c r="UB391" s="9"/>
      <c r="UC391" s="9"/>
      <c r="UD391" s="9"/>
      <c r="UE391" s="9"/>
      <c r="UF391" s="9"/>
      <c r="UG391" s="9"/>
      <c r="UH391" s="9"/>
      <c r="UI391" s="9"/>
      <c r="UJ391" s="9"/>
      <c r="UK391" s="9"/>
      <c r="UL391" s="9"/>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c r="AHR391" s="6"/>
      <c r="AHS391" s="6"/>
      <c r="AHT391" s="6"/>
      <c r="AHU391" s="6"/>
      <c r="AHV391" s="6"/>
      <c r="AHW391" s="6"/>
      <c r="AHX391" s="6"/>
      <c r="AHY391" s="6"/>
    </row>
    <row r="392" spans="2:909" x14ac:dyDescent="0.25">
      <c r="B392" s="110"/>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9"/>
      <c r="NH392" s="9"/>
      <c r="NI392" s="9"/>
      <c r="NJ392" s="9"/>
      <c r="NK392" s="9"/>
      <c r="NL392" s="9"/>
      <c r="NM392" s="9"/>
      <c r="NN392" s="9"/>
      <c r="NO392" s="9"/>
      <c r="NP392" s="9"/>
      <c r="NQ392" s="9"/>
      <c r="NR392" s="9"/>
      <c r="NS392" s="9"/>
      <c r="NT392" s="9"/>
      <c r="NU392" s="9"/>
      <c r="NV392" s="9"/>
      <c r="NW392" s="9"/>
      <c r="NX392" s="9"/>
      <c r="NY392" s="9"/>
      <c r="NZ392" s="9"/>
      <c r="OA392" s="9"/>
      <c r="OB392" s="9"/>
      <c r="OC392" s="9"/>
      <c r="OD392" s="9"/>
      <c r="OE392" s="9"/>
      <c r="OF392" s="9"/>
      <c r="OG392" s="9"/>
      <c r="OH392" s="9"/>
      <c r="OI392" s="9"/>
      <c r="OJ392" s="9"/>
      <c r="OK392" s="9"/>
      <c r="OL392" s="9"/>
      <c r="OM392" s="9"/>
      <c r="ON392" s="9"/>
      <c r="OO392" s="9"/>
      <c r="OP392" s="9"/>
      <c r="OQ392" s="9"/>
      <c r="OR392" s="9"/>
      <c r="OS392" s="9"/>
      <c r="OT392" s="9"/>
      <c r="OU392" s="9"/>
      <c r="OV392" s="9"/>
      <c r="OW392" s="9"/>
      <c r="OX392" s="9"/>
      <c r="OY392" s="9"/>
      <c r="OZ392" s="9"/>
      <c r="PA392" s="9"/>
      <c r="PB392" s="9"/>
      <c r="PC392" s="9"/>
      <c r="PD392" s="9"/>
      <c r="PE392" s="9"/>
      <c r="PF392" s="9"/>
      <c r="PG392" s="9"/>
      <c r="PH392" s="9"/>
      <c r="PI392" s="9"/>
      <c r="PJ392" s="9"/>
      <c r="PK392" s="9"/>
      <c r="PL392" s="9"/>
      <c r="PM392" s="9"/>
      <c r="PN392" s="9"/>
      <c r="PO392" s="9"/>
      <c r="PP392" s="9"/>
      <c r="PQ392" s="9"/>
      <c r="PR392" s="9"/>
      <c r="PS392" s="9"/>
      <c r="PT392" s="9"/>
      <c r="PU392" s="9"/>
      <c r="PV392" s="9"/>
      <c r="PW392" s="9"/>
      <c r="PX392" s="9"/>
      <c r="PY392" s="9"/>
      <c r="PZ392" s="9"/>
      <c r="QA392" s="9"/>
      <c r="QB392" s="9"/>
      <c r="QC392" s="9"/>
      <c r="QD392" s="9"/>
      <c r="QE392" s="9"/>
      <c r="QF392" s="9"/>
      <c r="QG392" s="9"/>
      <c r="QH392" s="9"/>
      <c r="QI392" s="9"/>
      <c r="QJ392" s="9"/>
      <c r="QK392" s="9"/>
      <c r="QL392" s="9"/>
      <c r="QM392" s="9"/>
      <c r="QN392" s="9"/>
      <c r="QO392" s="9"/>
      <c r="QP392" s="9"/>
      <c r="QQ392" s="9"/>
      <c r="QR392" s="9"/>
      <c r="QS392" s="9"/>
      <c r="QT392" s="9"/>
      <c r="QU392" s="9"/>
      <c r="QV392" s="9"/>
      <c r="QW392" s="9"/>
      <c r="QX392" s="9"/>
      <c r="QY392" s="9"/>
      <c r="QZ392" s="9"/>
      <c r="RA392" s="9"/>
      <c r="RB392" s="9"/>
      <c r="RC392" s="9"/>
      <c r="RD392" s="9"/>
      <c r="RE392" s="9"/>
      <c r="RF392" s="9"/>
      <c r="RG392" s="9"/>
      <c r="RH392" s="9"/>
      <c r="RI392" s="9"/>
      <c r="RJ392" s="9"/>
      <c r="RK392" s="9"/>
      <c r="RL392" s="9"/>
      <c r="RM392" s="9"/>
      <c r="RN392" s="9"/>
      <c r="RO392" s="9"/>
      <c r="RP392" s="9"/>
      <c r="RQ392" s="9"/>
      <c r="RR392" s="9"/>
      <c r="RS392" s="9"/>
      <c r="RT392" s="9"/>
      <c r="RU392" s="9"/>
      <c r="RV392" s="9"/>
      <c r="RW392" s="9"/>
      <c r="RX392" s="9"/>
      <c r="RY392" s="9"/>
      <c r="RZ392" s="9"/>
      <c r="SA392" s="9"/>
      <c r="SB392" s="9"/>
      <c r="SC392" s="9"/>
      <c r="SD392" s="9"/>
      <c r="SE392" s="9"/>
      <c r="SF392" s="9"/>
      <c r="SG392" s="9"/>
      <c r="SH392" s="9"/>
      <c r="SI392" s="9"/>
      <c r="SJ392" s="9"/>
      <c r="SK392" s="9"/>
      <c r="SL392" s="9"/>
      <c r="SM392" s="9"/>
      <c r="SN392" s="9"/>
      <c r="SO392" s="9"/>
      <c r="SP392" s="9"/>
      <c r="SQ392" s="9"/>
      <c r="SR392" s="9"/>
      <c r="SS392" s="9"/>
      <c r="ST392" s="9"/>
      <c r="SU392" s="9"/>
      <c r="SV392" s="9"/>
      <c r="SW392" s="9"/>
      <c r="SX392" s="9"/>
      <c r="SY392" s="9"/>
      <c r="SZ392" s="9"/>
      <c r="TA392" s="9"/>
      <c r="TB392" s="9"/>
      <c r="TC392" s="9"/>
      <c r="TD392" s="9"/>
      <c r="TE392" s="9"/>
      <c r="TF392" s="9"/>
      <c r="TG392" s="9"/>
      <c r="TH392" s="9"/>
      <c r="TI392" s="9"/>
      <c r="TJ392" s="9"/>
      <c r="TK392" s="9"/>
      <c r="TL392" s="9"/>
      <c r="TM392" s="9"/>
      <c r="TN392" s="9"/>
      <c r="TO392" s="9"/>
      <c r="TP392" s="9"/>
      <c r="TQ392" s="9"/>
      <c r="TR392" s="9"/>
      <c r="TS392" s="9"/>
      <c r="TT392" s="9"/>
      <c r="TU392" s="9"/>
      <c r="TV392" s="9"/>
      <c r="TW392" s="9"/>
      <c r="TX392" s="9"/>
      <c r="TY392" s="9"/>
      <c r="TZ392" s="9"/>
      <c r="UA392" s="9"/>
      <c r="UB392" s="9"/>
      <c r="UC392" s="9"/>
      <c r="UD392" s="9"/>
      <c r="UE392" s="9"/>
      <c r="UF392" s="9"/>
      <c r="UG392" s="9"/>
      <c r="UH392" s="9"/>
      <c r="UI392" s="9"/>
      <c r="UJ392" s="9"/>
      <c r="UK392" s="9"/>
      <c r="UL392" s="9"/>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c r="AHR392" s="6"/>
      <c r="AHS392" s="6"/>
      <c r="AHT392" s="6"/>
      <c r="AHU392" s="6"/>
      <c r="AHV392" s="6"/>
      <c r="AHW392" s="6"/>
      <c r="AHX392" s="6"/>
      <c r="AHY392" s="6"/>
    </row>
    <row r="393" spans="2:909" x14ac:dyDescent="0.25">
      <c r="B393" s="110"/>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c r="ML393" s="9"/>
      <c r="MM393" s="9"/>
      <c r="MN393" s="9"/>
      <c r="MO393" s="9"/>
      <c r="MP393" s="9"/>
      <c r="MQ393" s="9"/>
      <c r="MR393" s="9"/>
      <c r="MS393" s="9"/>
      <c r="MT393" s="9"/>
      <c r="MU393" s="9"/>
      <c r="MV393" s="9"/>
      <c r="MW393" s="9"/>
      <c r="MX393" s="9"/>
      <c r="MY393" s="9"/>
      <c r="MZ393" s="9"/>
      <c r="NA393" s="9"/>
      <c r="NB393" s="9"/>
      <c r="NC393" s="9"/>
      <c r="ND393" s="9"/>
      <c r="NE393" s="9"/>
      <c r="NF393" s="9"/>
      <c r="NG393" s="9"/>
      <c r="NH393" s="9"/>
      <c r="NI393" s="9"/>
      <c r="NJ393" s="9"/>
      <c r="NK393" s="9"/>
      <c r="NL393" s="9"/>
      <c r="NM393" s="9"/>
      <c r="NN393" s="9"/>
      <c r="NO393" s="9"/>
      <c r="NP393" s="9"/>
      <c r="NQ393" s="9"/>
      <c r="NR393" s="9"/>
      <c r="NS393" s="9"/>
      <c r="NT393" s="9"/>
      <c r="NU393" s="9"/>
      <c r="NV393" s="9"/>
      <c r="NW393" s="9"/>
      <c r="NX393" s="9"/>
      <c r="NY393" s="9"/>
      <c r="NZ393" s="9"/>
      <c r="OA393" s="9"/>
      <c r="OB393" s="9"/>
      <c r="OC393" s="9"/>
      <c r="OD393" s="9"/>
      <c r="OE393" s="9"/>
      <c r="OF393" s="9"/>
      <c r="OG393" s="9"/>
      <c r="OH393" s="9"/>
      <c r="OI393" s="9"/>
      <c r="OJ393" s="9"/>
      <c r="OK393" s="9"/>
      <c r="OL393" s="9"/>
      <c r="OM393" s="9"/>
      <c r="ON393" s="9"/>
      <c r="OO393" s="9"/>
      <c r="OP393" s="9"/>
      <c r="OQ393" s="9"/>
      <c r="OR393" s="9"/>
      <c r="OS393" s="9"/>
      <c r="OT393" s="9"/>
      <c r="OU393" s="9"/>
      <c r="OV393" s="9"/>
      <c r="OW393" s="9"/>
      <c r="OX393" s="9"/>
      <c r="OY393" s="9"/>
      <c r="OZ393" s="9"/>
      <c r="PA393" s="9"/>
      <c r="PB393" s="9"/>
      <c r="PC393" s="9"/>
      <c r="PD393" s="9"/>
      <c r="PE393" s="9"/>
      <c r="PF393" s="9"/>
      <c r="PG393" s="9"/>
      <c r="PH393" s="9"/>
      <c r="PI393" s="9"/>
      <c r="PJ393" s="9"/>
      <c r="PK393" s="9"/>
      <c r="PL393" s="9"/>
      <c r="PM393" s="9"/>
      <c r="PN393" s="9"/>
      <c r="PO393" s="9"/>
      <c r="PP393" s="9"/>
      <c r="PQ393" s="9"/>
      <c r="PR393" s="9"/>
      <c r="PS393" s="9"/>
      <c r="PT393" s="9"/>
      <c r="PU393" s="9"/>
      <c r="PV393" s="9"/>
      <c r="PW393" s="9"/>
      <c r="PX393" s="9"/>
      <c r="PY393" s="9"/>
      <c r="PZ393" s="9"/>
      <c r="QA393" s="9"/>
      <c r="QB393" s="9"/>
      <c r="QC393" s="9"/>
      <c r="QD393" s="9"/>
      <c r="QE393" s="9"/>
      <c r="QF393" s="9"/>
      <c r="QG393" s="9"/>
      <c r="QH393" s="9"/>
      <c r="QI393" s="9"/>
      <c r="QJ393" s="9"/>
      <c r="QK393" s="9"/>
      <c r="QL393" s="9"/>
      <c r="QM393" s="9"/>
      <c r="QN393" s="9"/>
      <c r="QO393" s="9"/>
      <c r="QP393" s="9"/>
      <c r="QQ393" s="9"/>
      <c r="QR393" s="9"/>
      <c r="QS393" s="9"/>
      <c r="QT393" s="9"/>
      <c r="QU393" s="9"/>
      <c r="QV393" s="9"/>
      <c r="QW393" s="9"/>
      <c r="QX393" s="9"/>
      <c r="QY393" s="9"/>
      <c r="QZ393" s="9"/>
      <c r="RA393" s="9"/>
      <c r="RB393" s="9"/>
      <c r="RC393" s="9"/>
      <c r="RD393" s="9"/>
      <c r="RE393" s="9"/>
      <c r="RF393" s="9"/>
      <c r="RG393" s="9"/>
      <c r="RH393" s="9"/>
      <c r="RI393" s="9"/>
      <c r="RJ393" s="9"/>
      <c r="RK393" s="9"/>
      <c r="RL393" s="9"/>
      <c r="RM393" s="9"/>
      <c r="RN393" s="9"/>
      <c r="RO393" s="9"/>
      <c r="RP393" s="9"/>
      <c r="RQ393" s="9"/>
      <c r="RR393" s="9"/>
      <c r="RS393" s="9"/>
      <c r="RT393" s="9"/>
      <c r="RU393" s="9"/>
      <c r="RV393" s="9"/>
      <c r="RW393" s="9"/>
      <c r="RX393" s="9"/>
      <c r="RY393" s="9"/>
      <c r="RZ393" s="9"/>
      <c r="SA393" s="9"/>
      <c r="SB393" s="9"/>
      <c r="SC393" s="9"/>
      <c r="SD393" s="9"/>
      <c r="SE393" s="9"/>
      <c r="SF393" s="9"/>
      <c r="SG393" s="9"/>
      <c r="SH393" s="9"/>
      <c r="SI393" s="9"/>
      <c r="SJ393" s="9"/>
      <c r="SK393" s="9"/>
      <c r="SL393" s="9"/>
      <c r="SM393" s="9"/>
      <c r="SN393" s="9"/>
      <c r="SO393" s="9"/>
      <c r="SP393" s="9"/>
      <c r="SQ393" s="9"/>
      <c r="SR393" s="9"/>
      <c r="SS393" s="9"/>
      <c r="ST393" s="9"/>
      <c r="SU393" s="9"/>
      <c r="SV393" s="9"/>
      <c r="SW393" s="9"/>
      <c r="SX393" s="9"/>
      <c r="SY393" s="9"/>
      <c r="SZ393" s="9"/>
      <c r="TA393" s="9"/>
      <c r="TB393" s="9"/>
      <c r="TC393" s="9"/>
      <c r="TD393" s="9"/>
      <c r="TE393" s="9"/>
      <c r="TF393" s="9"/>
      <c r="TG393" s="9"/>
      <c r="TH393" s="9"/>
      <c r="TI393" s="9"/>
      <c r="TJ393" s="9"/>
      <c r="TK393" s="9"/>
      <c r="TL393" s="9"/>
      <c r="TM393" s="9"/>
      <c r="TN393" s="9"/>
      <c r="TO393" s="9"/>
      <c r="TP393" s="9"/>
      <c r="TQ393" s="9"/>
      <c r="TR393" s="9"/>
      <c r="TS393" s="9"/>
      <c r="TT393" s="9"/>
      <c r="TU393" s="9"/>
      <c r="TV393" s="9"/>
      <c r="TW393" s="9"/>
      <c r="TX393" s="9"/>
      <c r="TY393" s="9"/>
      <c r="TZ393" s="9"/>
      <c r="UA393" s="9"/>
      <c r="UB393" s="9"/>
      <c r="UC393" s="9"/>
      <c r="UD393" s="9"/>
      <c r="UE393" s="9"/>
      <c r="UF393" s="9"/>
      <c r="UG393" s="9"/>
      <c r="UH393" s="9"/>
      <c r="UI393" s="9"/>
      <c r="UJ393" s="9"/>
      <c r="UK393" s="9"/>
      <c r="UL393" s="9"/>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row>
    <row r="394" spans="2:909" x14ac:dyDescent="0.25">
      <c r="B394" s="110"/>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c r="ML394" s="9"/>
      <c r="MM394" s="9"/>
      <c r="MN394" s="9"/>
      <c r="MO394" s="9"/>
      <c r="MP394" s="9"/>
      <c r="MQ394" s="9"/>
      <c r="MR394" s="9"/>
      <c r="MS394" s="9"/>
      <c r="MT394" s="9"/>
      <c r="MU394" s="9"/>
      <c r="MV394" s="9"/>
      <c r="MW394" s="9"/>
      <c r="MX394" s="9"/>
      <c r="MY394" s="9"/>
      <c r="MZ394" s="9"/>
      <c r="NA394" s="9"/>
      <c r="NB394" s="9"/>
      <c r="NC394" s="9"/>
      <c r="ND394" s="9"/>
      <c r="NE394" s="9"/>
      <c r="NF394" s="9"/>
      <c r="NG394" s="9"/>
      <c r="NH394" s="9"/>
      <c r="NI394" s="9"/>
      <c r="NJ394" s="9"/>
      <c r="NK394" s="9"/>
      <c r="NL394" s="9"/>
      <c r="NM394" s="9"/>
      <c r="NN394" s="9"/>
      <c r="NO394" s="9"/>
      <c r="NP394" s="9"/>
      <c r="NQ394" s="9"/>
      <c r="NR394" s="9"/>
      <c r="NS394" s="9"/>
      <c r="NT394" s="9"/>
      <c r="NU394" s="9"/>
      <c r="NV394" s="9"/>
      <c r="NW394" s="9"/>
      <c r="NX394" s="9"/>
      <c r="NY394" s="9"/>
      <c r="NZ394" s="9"/>
      <c r="OA394" s="9"/>
      <c r="OB394" s="9"/>
      <c r="OC394" s="9"/>
      <c r="OD394" s="9"/>
      <c r="OE394" s="9"/>
      <c r="OF394" s="9"/>
      <c r="OG394" s="9"/>
      <c r="OH394" s="9"/>
      <c r="OI394" s="9"/>
      <c r="OJ394" s="9"/>
      <c r="OK394" s="9"/>
      <c r="OL394" s="9"/>
      <c r="OM394" s="9"/>
      <c r="ON394" s="9"/>
      <c r="OO394" s="9"/>
      <c r="OP394" s="9"/>
      <c r="OQ394" s="9"/>
      <c r="OR394" s="9"/>
      <c r="OS394" s="9"/>
      <c r="OT394" s="9"/>
      <c r="OU394" s="9"/>
      <c r="OV394" s="9"/>
      <c r="OW394" s="9"/>
      <c r="OX394" s="9"/>
      <c r="OY394" s="9"/>
      <c r="OZ394" s="9"/>
      <c r="PA394" s="9"/>
      <c r="PB394" s="9"/>
      <c r="PC394" s="9"/>
      <c r="PD394" s="9"/>
      <c r="PE394" s="9"/>
      <c r="PF394" s="9"/>
      <c r="PG394" s="9"/>
      <c r="PH394" s="9"/>
      <c r="PI394" s="9"/>
      <c r="PJ394" s="9"/>
      <c r="PK394" s="9"/>
      <c r="PL394" s="9"/>
      <c r="PM394" s="9"/>
      <c r="PN394" s="9"/>
      <c r="PO394" s="9"/>
      <c r="PP394" s="9"/>
      <c r="PQ394" s="9"/>
      <c r="PR394" s="9"/>
      <c r="PS394" s="9"/>
      <c r="PT394" s="9"/>
      <c r="PU394" s="9"/>
      <c r="PV394" s="9"/>
      <c r="PW394" s="9"/>
      <c r="PX394" s="9"/>
      <c r="PY394" s="9"/>
      <c r="PZ394" s="9"/>
      <c r="QA394" s="9"/>
      <c r="QB394" s="9"/>
      <c r="QC394" s="9"/>
      <c r="QD394" s="9"/>
      <c r="QE394" s="9"/>
      <c r="QF394" s="9"/>
      <c r="QG394" s="9"/>
      <c r="QH394" s="9"/>
      <c r="QI394" s="9"/>
      <c r="QJ394" s="9"/>
      <c r="QK394" s="9"/>
      <c r="QL394" s="9"/>
      <c r="QM394" s="9"/>
      <c r="QN394" s="9"/>
      <c r="QO394" s="9"/>
      <c r="QP394" s="9"/>
      <c r="QQ394" s="9"/>
      <c r="QR394" s="9"/>
      <c r="QS394" s="9"/>
      <c r="QT394" s="9"/>
      <c r="QU394" s="9"/>
      <c r="QV394" s="9"/>
      <c r="QW394" s="9"/>
      <c r="QX394" s="9"/>
      <c r="QY394" s="9"/>
      <c r="QZ394" s="9"/>
      <c r="RA394" s="9"/>
      <c r="RB394" s="9"/>
      <c r="RC394" s="9"/>
      <c r="RD394" s="9"/>
      <c r="RE394" s="9"/>
      <c r="RF394" s="9"/>
      <c r="RG394" s="9"/>
      <c r="RH394" s="9"/>
      <c r="RI394" s="9"/>
      <c r="RJ394" s="9"/>
      <c r="RK394" s="9"/>
      <c r="RL394" s="9"/>
      <c r="RM394" s="9"/>
      <c r="RN394" s="9"/>
      <c r="RO394" s="9"/>
      <c r="RP394" s="9"/>
      <c r="RQ394" s="9"/>
      <c r="RR394" s="9"/>
      <c r="RS394" s="9"/>
      <c r="RT394" s="9"/>
      <c r="RU394" s="9"/>
      <c r="RV394" s="9"/>
      <c r="RW394" s="9"/>
      <c r="RX394" s="9"/>
      <c r="RY394" s="9"/>
      <c r="RZ394" s="9"/>
      <c r="SA394" s="9"/>
      <c r="SB394" s="9"/>
      <c r="SC394" s="9"/>
      <c r="SD394" s="9"/>
      <c r="SE394" s="9"/>
      <c r="SF394" s="9"/>
      <c r="SG394" s="9"/>
      <c r="SH394" s="9"/>
      <c r="SI394" s="9"/>
      <c r="SJ394" s="9"/>
      <c r="SK394" s="9"/>
      <c r="SL394" s="9"/>
      <c r="SM394" s="9"/>
      <c r="SN394" s="9"/>
      <c r="SO394" s="9"/>
      <c r="SP394" s="9"/>
      <c r="SQ394" s="9"/>
      <c r="SR394" s="9"/>
      <c r="SS394" s="9"/>
      <c r="ST394" s="9"/>
      <c r="SU394" s="9"/>
      <c r="SV394" s="9"/>
      <c r="SW394" s="9"/>
      <c r="SX394" s="9"/>
      <c r="SY394" s="9"/>
      <c r="SZ394" s="9"/>
      <c r="TA394" s="9"/>
      <c r="TB394" s="9"/>
      <c r="TC394" s="9"/>
      <c r="TD394" s="9"/>
      <c r="TE394" s="9"/>
      <c r="TF394" s="9"/>
      <c r="TG394" s="9"/>
      <c r="TH394" s="9"/>
      <c r="TI394" s="9"/>
      <c r="TJ394" s="9"/>
      <c r="TK394" s="9"/>
      <c r="TL394" s="9"/>
      <c r="TM394" s="9"/>
      <c r="TN394" s="9"/>
      <c r="TO394" s="9"/>
      <c r="TP394" s="9"/>
      <c r="TQ394" s="9"/>
      <c r="TR394" s="9"/>
      <c r="TS394" s="9"/>
      <c r="TT394" s="9"/>
      <c r="TU394" s="9"/>
      <c r="TV394" s="9"/>
      <c r="TW394" s="9"/>
      <c r="TX394" s="9"/>
      <c r="TY394" s="9"/>
      <c r="TZ394" s="9"/>
      <c r="UA394" s="9"/>
      <c r="UB394" s="9"/>
      <c r="UC394" s="9"/>
      <c r="UD394" s="9"/>
      <c r="UE394" s="9"/>
      <c r="UF394" s="9"/>
      <c r="UG394" s="9"/>
      <c r="UH394" s="9"/>
      <c r="UI394" s="9"/>
      <c r="UJ394" s="9"/>
      <c r="UK394" s="9"/>
      <c r="UL394" s="9"/>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c r="AHR394" s="6"/>
      <c r="AHS394" s="6"/>
      <c r="AHT394" s="6"/>
      <c r="AHU394" s="6"/>
      <c r="AHV394" s="6"/>
      <c r="AHW394" s="6"/>
      <c r="AHX394" s="6"/>
      <c r="AHY394" s="6"/>
    </row>
    <row r="395" spans="2:909" x14ac:dyDescent="0.25">
      <c r="B395" s="110"/>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c r="ML395" s="9"/>
      <c r="MM395" s="9"/>
      <c r="MN395" s="9"/>
      <c r="MO395" s="9"/>
      <c r="MP395" s="9"/>
      <c r="MQ395" s="9"/>
      <c r="MR395" s="9"/>
      <c r="MS395" s="9"/>
      <c r="MT395" s="9"/>
      <c r="MU395" s="9"/>
      <c r="MV395" s="9"/>
      <c r="MW395" s="9"/>
      <c r="MX395" s="9"/>
      <c r="MY395" s="9"/>
      <c r="MZ395" s="9"/>
      <c r="NA395" s="9"/>
      <c r="NB395" s="9"/>
      <c r="NC395" s="9"/>
      <c r="ND395" s="9"/>
      <c r="NE395" s="9"/>
      <c r="NF395" s="9"/>
      <c r="NG395" s="9"/>
      <c r="NH395" s="9"/>
      <c r="NI395" s="9"/>
      <c r="NJ395" s="9"/>
      <c r="NK395" s="9"/>
      <c r="NL395" s="9"/>
      <c r="NM395" s="9"/>
      <c r="NN395" s="9"/>
      <c r="NO395" s="9"/>
      <c r="NP395" s="9"/>
      <c r="NQ395" s="9"/>
      <c r="NR395" s="9"/>
      <c r="NS395" s="9"/>
      <c r="NT395" s="9"/>
      <c r="NU395" s="9"/>
      <c r="NV395" s="9"/>
      <c r="NW395" s="9"/>
      <c r="NX395" s="9"/>
      <c r="NY395" s="9"/>
      <c r="NZ395" s="9"/>
      <c r="OA395" s="9"/>
      <c r="OB395" s="9"/>
      <c r="OC395" s="9"/>
      <c r="OD395" s="9"/>
      <c r="OE395" s="9"/>
      <c r="OF395" s="9"/>
      <c r="OG395" s="9"/>
      <c r="OH395" s="9"/>
      <c r="OI395" s="9"/>
      <c r="OJ395" s="9"/>
      <c r="OK395" s="9"/>
      <c r="OL395" s="9"/>
      <c r="OM395" s="9"/>
      <c r="ON395" s="9"/>
      <c r="OO395" s="9"/>
      <c r="OP395" s="9"/>
      <c r="OQ395" s="9"/>
      <c r="OR395" s="9"/>
      <c r="OS395" s="9"/>
      <c r="OT395" s="9"/>
      <c r="OU395" s="9"/>
      <c r="OV395" s="9"/>
      <c r="OW395" s="9"/>
      <c r="OX395" s="9"/>
      <c r="OY395" s="9"/>
      <c r="OZ395" s="9"/>
      <c r="PA395" s="9"/>
      <c r="PB395" s="9"/>
      <c r="PC395" s="9"/>
      <c r="PD395" s="9"/>
      <c r="PE395" s="9"/>
      <c r="PF395" s="9"/>
      <c r="PG395" s="9"/>
      <c r="PH395" s="9"/>
      <c r="PI395" s="9"/>
      <c r="PJ395" s="9"/>
      <c r="PK395" s="9"/>
      <c r="PL395" s="9"/>
      <c r="PM395" s="9"/>
      <c r="PN395" s="9"/>
      <c r="PO395" s="9"/>
      <c r="PP395" s="9"/>
      <c r="PQ395" s="9"/>
      <c r="PR395" s="9"/>
      <c r="PS395" s="9"/>
      <c r="PT395" s="9"/>
      <c r="PU395" s="9"/>
      <c r="PV395" s="9"/>
      <c r="PW395" s="9"/>
      <c r="PX395" s="9"/>
      <c r="PY395" s="9"/>
      <c r="PZ395" s="9"/>
      <c r="QA395" s="9"/>
      <c r="QB395" s="9"/>
      <c r="QC395" s="9"/>
      <c r="QD395" s="9"/>
      <c r="QE395" s="9"/>
      <c r="QF395" s="9"/>
      <c r="QG395" s="9"/>
      <c r="QH395" s="9"/>
      <c r="QI395" s="9"/>
      <c r="QJ395" s="9"/>
      <c r="QK395" s="9"/>
      <c r="QL395" s="9"/>
      <c r="QM395" s="9"/>
      <c r="QN395" s="9"/>
      <c r="QO395" s="9"/>
      <c r="QP395" s="9"/>
      <c r="QQ395" s="9"/>
      <c r="QR395" s="9"/>
      <c r="QS395" s="9"/>
      <c r="QT395" s="9"/>
      <c r="QU395" s="9"/>
      <c r="QV395" s="9"/>
      <c r="QW395" s="9"/>
      <c r="QX395" s="9"/>
      <c r="QY395" s="9"/>
      <c r="QZ395" s="9"/>
      <c r="RA395" s="9"/>
      <c r="RB395" s="9"/>
      <c r="RC395" s="9"/>
      <c r="RD395" s="9"/>
      <c r="RE395" s="9"/>
      <c r="RF395" s="9"/>
      <c r="RG395" s="9"/>
      <c r="RH395" s="9"/>
      <c r="RI395" s="9"/>
      <c r="RJ395" s="9"/>
      <c r="RK395" s="9"/>
      <c r="RL395" s="9"/>
      <c r="RM395" s="9"/>
      <c r="RN395" s="9"/>
      <c r="RO395" s="9"/>
      <c r="RP395" s="9"/>
      <c r="RQ395" s="9"/>
      <c r="RR395" s="9"/>
      <c r="RS395" s="9"/>
      <c r="RT395" s="9"/>
      <c r="RU395" s="9"/>
      <c r="RV395" s="9"/>
      <c r="RW395" s="9"/>
      <c r="RX395" s="9"/>
      <c r="RY395" s="9"/>
      <c r="RZ395" s="9"/>
      <c r="SA395" s="9"/>
      <c r="SB395" s="9"/>
      <c r="SC395" s="9"/>
      <c r="SD395" s="9"/>
      <c r="SE395" s="9"/>
      <c r="SF395" s="9"/>
      <c r="SG395" s="9"/>
      <c r="SH395" s="9"/>
      <c r="SI395" s="9"/>
      <c r="SJ395" s="9"/>
      <c r="SK395" s="9"/>
      <c r="SL395" s="9"/>
      <c r="SM395" s="9"/>
      <c r="SN395" s="9"/>
      <c r="SO395" s="9"/>
      <c r="SP395" s="9"/>
      <c r="SQ395" s="9"/>
      <c r="SR395" s="9"/>
      <c r="SS395" s="9"/>
      <c r="ST395" s="9"/>
      <c r="SU395" s="9"/>
      <c r="SV395" s="9"/>
      <c r="SW395" s="9"/>
      <c r="SX395" s="9"/>
      <c r="SY395" s="9"/>
      <c r="SZ395" s="9"/>
      <c r="TA395" s="9"/>
      <c r="TB395" s="9"/>
      <c r="TC395" s="9"/>
      <c r="TD395" s="9"/>
      <c r="TE395" s="9"/>
      <c r="TF395" s="9"/>
      <c r="TG395" s="9"/>
      <c r="TH395" s="9"/>
      <c r="TI395" s="9"/>
      <c r="TJ395" s="9"/>
      <c r="TK395" s="9"/>
      <c r="TL395" s="9"/>
      <c r="TM395" s="9"/>
      <c r="TN395" s="9"/>
      <c r="TO395" s="9"/>
      <c r="TP395" s="9"/>
      <c r="TQ395" s="9"/>
      <c r="TR395" s="9"/>
      <c r="TS395" s="9"/>
      <c r="TT395" s="9"/>
      <c r="TU395" s="9"/>
      <c r="TV395" s="9"/>
      <c r="TW395" s="9"/>
      <c r="TX395" s="9"/>
      <c r="TY395" s="9"/>
      <c r="TZ395" s="9"/>
      <c r="UA395" s="9"/>
      <c r="UB395" s="9"/>
      <c r="UC395" s="9"/>
      <c r="UD395" s="9"/>
      <c r="UE395" s="9"/>
      <c r="UF395" s="9"/>
      <c r="UG395" s="9"/>
      <c r="UH395" s="9"/>
      <c r="UI395" s="9"/>
      <c r="UJ395" s="9"/>
      <c r="UK395" s="9"/>
      <c r="UL395" s="9"/>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c r="AHR395" s="6"/>
      <c r="AHS395" s="6"/>
      <c r="AHT395" s="6"/>
      <c r="AHU395" s="6"/>
      <c r="AHV395" s="6"/>
      <c r="AHW395" s="6"/>
      <c r="AHX395" s="6"/>
      <c r="AHY395" s="6"/>
    </row>
    <row r="396" spans="2:909" x14ac:dyDescent="0.25">
      <c r="B396" s="110"/>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9"/>
      <c r="NH396" s="9"/>
      <c r="NI396" s="9"/>
      <c r="NJ396" s="9"/>
      <c r="NK396" s="9"/>
      <c r="NL396" s="9"/>
      <c r="NM396" s="9"/>
      <c r="NN396" s="9"/>
      <c r="NO396" s="9"/>
      <c r="NP396" s="9"/>
      <c r="NQ396" s="9"/>
      <c r="NR396" s="9"/>
      <c r="NS396" s="9"/>
      <c r="NT396" s="9"/>
      <c r="NU396" s="9"/>
      <c r="NV396" s="9"/>
      <c r="NW396" s="9"/>
      <c r="NX396" s="9"/>
      <c r="NY396" s="9"/>
      <c r="NZ396" s="9"/>
      <c r="OA396" s="9"/>
      <c r="OB396" s="9"/>
      <c r="OC396" s="9"/>
      <c r="OD396" s="9"/>
      <c r="OE396" s="9"/>
      <c r="OF396" s="9"/>
      <c r="OG396" s="9"/>
      <c r="OH396" s="9"/>
      <c r="OI396" s="9"/>
      <c r="OJ396" s="9"/>
      <c r="OK396" s="9"/>
      <c r="OL396" s="9"/>
      <c r="OM396" s="9"/>
      <c r="ON396" s="9"/>
      <c r="OO396" s="9"/>
      <c r="OP396" s="9"/>
      <c r="OQ396" s="9"/>
      <c r="OR396" s="9"/>
      <c r="OS396" s="9"/>
      <c r="OT396" s="9"/>
      <c r="OU396" s="9"/>
      <c r="OV396" s="9"/>
      <c r="OW396" s="9"/>
      <c r="OX396" s="9"/>
      <c r="OY396" s="9"/>
      <c r="OZ396" s="9"/>
      <c r="PA396" s="9"/>
      <c r="PB396" s="9"/>
      <c r="PC396" s="9"/>
      <c r="PD396" s="9"/>
      <c r="PE396" s="9"/>
      <c r="PF396" s="9"/>
      <c r="PG396" s="9"/>
      <c r="PH396" s="9"/>
      <c r="PI396" s="9"/>
      <c r="PJ396" s="9"/>
      <c r="PK396" s="9"/>
      <c r="PL396" s="9"/>
      <c r="PM396" s="9"/>
      <c r="PN396" s="9"/>
      <c r="PO396" s="9"/>
      <c r="PP396" s="9"/>
      <c r="PQ396" s="9"/>
      <c r="PR396" s="9"/>
      <c r="PS396" s="9"/>
      <c r="PT396" s="9"/>
      <c r="PU396" s="9"/>
      <c r="PV396" s="9"/>
      <c r="PW396" s="9"/>
      <c r="PX396" s="9"/>
      <c r="PY396" s="9"/>
      <c r="PZ396" s="9"/>
      <c r="QA396" s="9"/>
      <c r="QB396" s="9"/>
      <c r="QC396" s="9"/>
      <c r="QD396" s="9"/>
      <c r="QE396" s="9"/>
      <c r="QF396" s="9"/>
      <c r="QG396" s="9"/>
      <c r="QH396" s="9"/>
      <c r="QI396" s="9"/>
      <c r="QJ396" s="9"/>
      <c r="QK396" s="9"/>
      <c r="QL396" s="9"/>
      <c r="QM396" s="9"/>
      <c r="QN396" s="9"/>
      <c r="QO396" s="9"/>
      <c r="QP396" s="9"/>
      <c r="QQ396" s="9"/>
      <c r="QR396" s="9"/>
      <c r="QS396" s="9"/>
      <c r="QT396" s="9"/>
      <c r="QU396" s="9"/>
      <c r="QV396" s="9"/>
      <c r="QW396" s="9"/>
      <c r="QX396" s="9"/>
      <c r="QY396" s="9"/>
      <c r="QZ396" s="9"/>
      <c r="RA396" s="9"/>
      <c r="RB396" s="9"/>
      <c r="RC396" s="9"/>
      <c r="RD396" s="9"/>
      <c r="RE396" s="9"/>
      <c r="RF396" s="9"/>
      <c r="RG396" s="9"/>
      <c r="RH396" s="9"/>
      <c r="RI396" s="9"/>
      <c r="RJ396" s="9"/>
      <c r="RK396" s="9"/>
      <c r="RL396" s="9"/>
      <c r="RM396" s="9"/>
      <c r="RN396" s="9"/>
      <c r="RO396" s="9"/>
      <c r="RP396" s="9"/>
      <c r="RQ396" s="9"/>
      <c r="RR396" s="9"/>
      <c r="RS396" s="9"/>
      <c r="RT396" s="9"/>
      <c r="RU396" s="9"/>
      <c r="RV396" s="9"/>
      <c r="RW396" s="9"/>
      <c r="RX396" s="9"/>
      <c r="RY396" s="9"/>
      <c r="RZ396" s="9"/>
      <c r="SA396" s="9"/>
      <c r="SB396" s="9"/>
      <c r="SC396" s="9"/>
      <c r="SD396" s="9"/>
      <c r="SE396" s="9"/>
      <c r="SF396" s="9"/>
      <c r="SG396" s="9"/>
      <c r="SH396" s="9"/>
      <c r="SI396" s="9"/>
      <c r="SJ396" s="9"/>
      <c r="SK396" s="9"/>
      <c r="SL396" s="9"/>
      <c r="SM396" s="9"/>
      <c r="SN396" s="9"/>
      <c r="SO396" s="9"/>
      <c r="SP396" s="9"/>
      <c r="SQ396" s="9"/>
      <c r="SR396" s="9"/>
      <c r="SS396" s="9"/>
      <c r="ST396" s="9"/>
      <c r="SU396" s="9"/>
      <c r="SV396" s="9"/>
      <c r="SW396" s="9"/>
      <c r="SX396" s="9"/>
      <c r="SY396" s="9"/>
      <c r="SZ396" s="9"/>
      <c r="TA396" s="9"/>
      <c r="TB396" s="9"/>
      <c r="TC396" s="9"/>
      <c r="TD396" s="9"/>
      <c r="TE396" s="9"/>
      <c r="TF396" s="9"/>
      <c r="TG396" s="9"/>
      <c r="TH396" s="9"/>
      <c r="TI396" s="9"/>
      <c r="TJ396" s="9"/>
      <c r="TK396" s="9"/>
      <c r="TL396" s="9"/>
      <c r="TM396" s="9"/>
      <c r="TN396" s="9"/>
      <c r="TO396" s="9"/>
      <c r="TP396" s="9"/>
      <c r="TQ396" s="9"/>
      <c r="TR396" s="9"/>
      <c r="TS396" s="9"/>
      <c r="TT396" s="9"/>
      <c r="TU396" s="9"/>
      <c r="TV396" s="9"/>
      <c r="TW396" s="9"/>
      <c r="TX396" s="9"/>
      <c r="TY396" s="9"/>
      <c r="TZ396" s="9"/>
      <c r="UA396" s="9"/>
      <c r="UB396" s="9"/>
      <c r="UC396" s="9"/>
      <c r="UD396" s="9"/>
      <c r="UE396" s="9"/>
      <c r="UF396" s="9"/>
      <c r="UG396" s="9"/>
      <c r="UH396" s="9"/>
      <c r="UI396" s="9"/>
      <c r="UJ396" s="9"/>
      <c r="UK396" s="9"/>
      <c r="UL396" s="9"/>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c r="AHR396" s="6"/>
      <c r="AHS396" s="6"/>
      <c r="AHT396" s="6"/>
      <c r="AHU396" s="6"/>
      <c r="AHV396" s="6"/>
      <c r="AHW396" s="6"/>
      <c r="AHX396" s="6"/>
      <c r="AHY396" s="6"/>
    </row>
    <row r="397" spans="2:909" x14ac:dyDescent="0.25">
      <c r="B397" s="110"/>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c r="ML397" s="9"/>
      <c r="MM397" s="9"/>
      <c r="MN397" s="9"/>
      <c r="MO397" s="9"/>
      <c r="MP397" s="9"/>
      <c r="MQ397" s="9"/>
      <c r="MR397" s="9"/>
      <c r="MS397" s="9"/>
      <c r="MT397" s="9"/>
      <c r="MU397" s="9"/>
      <c r="MV397" s="9"/>
      <c r="MW397" s="9"/>
      <c r="MX397" s="9"/>
      <c r="MY397" s="9"/>
      <c r="MZ397" s="9"/>
      <c r="NA397" s="9"/>
      <c r="NB397" s="9"/>
      <c r="NC397" s="9"/>
      <c r="ND397" s="9"/>
      <c r="NE397" s="9"/>
      <c r="NF397" s="9"/>
      <c r="NG397" s="9"/>
      <c r="NH397" s="9"/>
      <c r="NI397" s="9"/>
      <c r="NJ397" s="9"/>
      <c r="NK397" s="9"/>
      <c r="NL397" s="9"/>
      <c r="NM397" s="9"/>
      <c r="NN397" s="9"/>
      <c r="NO397" s="9"/>
      <c r="NP397" s="9"/>
      <c r="NQ397" s="9"/>
      <c r="NR397" s="9"/>
      <c r="NS397" s="9"/>
      <c r="NT397" s="9"/>
      <c r="NU397" s="9"/>
      <c r="NV397" s="9"/>
      <c r="NW397" s="9"/>
      <c r="NX397" s="9"/>
      <c r="NY397" s="9"/>
      <c r="NZ397" s="9"/>
      <c r="OA397" s="9"/>
      <c r="OB397" s="9"/>
      <c r="OC397" s="9"/>
      <c r="OD397" s="9"/>
      <c r="OE397" s="9"/>
      <c r="OF397" s="9"/>
      <c r="OG397" s="9"/>
      <c r="OH397" s="9"/>
      <c r="OI397" s="9"/>
      <c r="OJ397" s="9"/>
      <c r="OK397" s="9"/>
      <c r="OL397" s="9"/>
      <c r="OM397" s="9"/>
      <c r="ON397" s="9"/>
      <c r="OO397" s="9"/>
      <c r="OP397" s="9"/>
      <c r="OQ397" s="9"/>
      <c r="OR397" s="9"/>
      <c r="OS397" s="9"/>
      <c r="OT397" s="9"/>
      <c r="OU397" s="9"/>
      <c r="OV397" s="9"/>
      <c r="OW397" s="9"/>
      <c r="OX397" s="9"/>
      <c r="OY397" s="9"/>
      <c r="OZ397" s="9"/>
      <c r="PA397" s="9"/>
      <c r="PB397" s="9"/>
      <c r="PC397" s="9"/>
      <c r="PD397" s="9"/>
      <c r="PE397" s="9"/>
      <c r="PF397" s="9"/>
      <c r="PG397" s="9"/>
      <c r="PH397" s="9"/>
      <c r="PI397" s="9"/>
      <c r="PJ397" s="9"/>
      <c r="PK397" s="9"/>
      <c r="PL397" s="9"/>
      <c r="PM397" s="9"/>
      <c r="PN397" s="9"/>
      <c r="PO397" s="9"/>
      <c r="PP397" s="9"/>
      <c r="PQ397" s="9"/>
      <c r="PR397" s="9"/>
      <c r="PS397" s="9"/>
      <c r="PT397" s="9"/>
      <c r="PU397" s="9"/>
      <c r="PV397" s="9"/>
      <c r="PW397" s="9"/>
      <c r="PX397" s="9"/>
      <c r="PY397" s="9"/>
      <c r="PZ397" s="9"/>
      <c r="QA397" s="9"/>
      <c r="QB397" s="9"/>
      <c r="QC397" s="9"/>
      <c r="QD397" s="9"/>
      <c r="QE397" s="9"/>
      <c r="QF397" s="9"/>
      <c r="QG397" s="9"/>
      <c r="QH397" s="9"/>
      <c r="QI397" s="9"/>
      <c r="QJ397" s="9"/>
      <c r="QK397" s="9"/>
      <c r="QL397" s="9"/>
      <c r="QM397" s="9"/>
      <c r="QN397" s="9"/>
      <c r="QO397" s="9"/>
      <c r="QP397" s="9"/>
      <c r="QQ397" s="9"/>
      <c r="QR397" s="9"/>
      <c r="QS397" s="9"/>
      <c r="QT397" s="9"/>
      <c r="QU397" s="9"/>
      <c r="QV397" s="9"/>
      <c r="QW397" s="9"/>
      <c r="QX397" s="9"/>
      <c r="QY397" s="9"/>
      <c r="QZ397" s="9"/>
      <c r="RA397" s="9"/>
      <c r="RB397" s="9"/>
      <c r="RC397" s="9"/>
      <c r="RD397" s="9"/>
      <c r="RE397" s="9"/>
      <c r="RF397" s="9"/>
      <c r="RG397" s="9"/>
      <c r="RH397" s="9"/>
      <c r="RI397" s="9"/>
      <c r="RJ397" s="9"/>
      <c r="RK397" s="9"/>
      <c r="RL397" s="9"/>
      <c r="RM397" s="9"/>
      <c r="RN397" s="9"/>
      <c r="RO397" s="9"/>
      <c r="RP397" s="9"/>
      <c r="RQ397" s="9"/>
      <c r="RR397" s="9"/>
      <c r="RS397" s="9"/>
      <c r="RT397" s="9"/>
      <c r="RU397" s="9"/>
      <c r="RV397" s="9"/>
      <c r="RW397" s="9"/>
      <c r="RX397" s="9"/>
      <c r="RY397" s="9"/>
      <c r="RZ397" s="9"/>
      <c r="SA397" s="9"/>
      <c r="SB397" s="9"/>
      <c r="SC397" s="9"/>
      <c r="SD397" s="9"/>
      <c r="SE397" s="9"/>
      <c r="SF397" s="9"/>
      <c r="SG397" s="9"/>
      <c r="SH397" s="9"/>
      <c r="SI397" s="9"/>
      <c r="SJ397" s="9"/>
      <c r="SK397" s="9"/>
      <c r="SL397" s="9"/>
      <c r="SM397" s="9"/>
      <c r="SN397" s="9"/>
      <c r="SO397" s="9"/>
      <c r="SP397" s="9"/>
      <c r="SQ397" s="9"/>
      <c r="SR397" s="9"/>
      <c r="SS397" s="9"/>
      <c r="ST397" s="9"/>
      <c r="SU397" s="9"/>
      <c r="SV397" s="9"/>
      <c r="SW397" s="9"/>
      <c r="SX397" s="9"/>
      <c r="SY397" s="9"/>
      <c r="SZ397" s="9"/>
      <c r="TA397" s="9"/>
      <c r="TB397" s="9"/>
      <c r="TC397" s="9"/>
      <c r="TD397" s="9"/>
      <c r="TE397" s="9"/>
      <c r="TF397" s="9"/>
      <c r="TG397" s="9"/>
      <c r="TH397" s="9"/>
      <c r="TI397" s="9"/>
      <c r="TJ397" s="9"/>
      <c r="TK397" s="9"/>
      <c r="TL397" s="9"/>
      <c r="TM397" s="9"/>
      <c r="TN397" s="9"/>
      <c r="TO397" s="9"/>
      <c r="TP397" s="9"/>
      <c r="TQ397" s="9"/>
      <c r="TR397" s="9"/>
      <c r="TS397" s="9"/>
      <c r="TT397" s="9"/>
      <c r="TU397" s="9"/>
      <c r="TV397" s="9"/>
      <c r="TW397" s="9"/>
      <c r="TX397" s="9"/>
      <c r="TY397" s="9"/>
      <c r="TZ397" s="9"/>
      <c r="UA397" s="9"/>
      <c r="UB397" s="9"/>
      <c r="UC397" s="9"/>
      <c r="UD397" s="9"/>
      <c r="UE397" s="9"/>
      <c r="UF397" s="9"/>
      <c r="UG397" s="9"/>
      <c r="UH397" s="9"/>
      <c r="UI397" s="9"/>
      <c r="UJ397" s="9"/>
      <c r="UK397" s="9"/>
      <c r="UL397" s="9"/>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c r="AHR397" s="6"/>
      <c r="AHS397" s="6"/>
      <c r="AHT397" s="6"/>
      <c r="AHU397" s="6"/>
      <c r="AHV397" s="6"/>
      <c r="AHW397" s="6"/>
      <c r="AHX397" s="6"/>
      <c r="AHY397" s="6"/>
    </row>
    <row r="398" spans="2:909" x14ac:dyDescent="0.25">
      <c r="B398" s="110"/>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c r="ML398" s="9"/>
      <c r="MM398" s="9"/>
      <c r="MN398" s="9"/>
      <c r="MO398" s="9"/>
      <c r="MP398" s="9"/>
      <c r="MQ398" s="9"/>
      <c r="MR398" s="9"/>
      <c r="MS398" s="9"/>
      <c r="MT398" s="9"/>
      <c r="MU398" s="9"/>
      <c r="MV398" s="9"/>
      <c r="MW398" s="9"/>
      <c r="MX398" s="9"/>
      <c r="MY398" s="9"/>
      <c r="MZ398" s="9"/>
      <c r="NA398" s="9"/>
      <c r="NB398" s="9"/>
      <c r="NC398" s="9"/>
      <c r="ND398" s="9"/>
      <c r="NE398" s="9"/>
      <c r="NF398" s="9"/>
      <c r="NG398" s="9"/>
      <c r="NH398" s="9"/>
      <c r="NI398" s="9"/>
      <c r="NJ398" s="9"/>
      <c r="NK398" s="9"/>
      <c r="NL398" s="9"/>
      <c r="NM398" s="9"/>
      <c r="NN398" s="9"/>
      <c r="NO398" s="9"/>
      <c r="NP398" s="9"/>
      <c r="NQ398" s="9"/>
      <c r="NR398" s="9"/>
      <c r="NS398" s="9"/>
      <c r="NT398" s="9"/>
      <c r="NU398" s="9"/>
      <c r="NV398" s="9"/>
      <c r="NW398" s="9"/>
      <c r="NX398" s="9"/>
      <c r="NY398" s="9"/>
      <c r="NZ398" s="9"/>
      <c r="OA398" s="9"/>
      <c r="OB398" s="9"/>
      <c r="OC398" s="9"/>
      <c r="OD398" s="9"/>
      <c r="OE398" s="9"/>
      <c r="OF398" s="9"/>
      <c r="OG398" s="9"/>
      <c r="OH398" s="9"/>
      <c r="OI398" s="9"/>
      <c r="OJ398" s="9"/>
      <c r="OK398" s="9"/>
      <c r="OL398" s="9"/>
      <c r="OM398" s="9"/>
      <c r="ON398" s="9"/>
      <c r="OO398" s="9"/>
      <c r="OP398" s="9"/>
      <c r="OQ398" s="9"/>
      <c r="OR398" s="9"/>
      <c r="OS398" s="9"/>
      <c r="OT398" s="9"/>
      <c r="OU398" s="9"/>
      <c r="OV398" s="9"/>
      <c r="OW398" s="9"/>
      <c r="OX398" s="9"/>
      <c r="OY398" s="9"/>
      <c r="OZ398" s="9"/>
      <c r="PA398" s="9"/>
      <c r="PB398" s="9"/>
      <c r="PC398" s="9"/>
      <c r="PD398" s="9"/>
      <c r="PE398" s="9"/>
      <c r="PF398" s="9"/>
      <c r="PG398" s="9"/>
      <c r="PH398" s="9"/>
      <c r="PI398" s="9"/>
      <c r="PJ398" s="9"/>
      <c r="PK398" s="9"/>
      <c r="PL398" s="9"/>
      <c r="PM398" s="9"/>
      <c r="PN398" s="9"/>
      <c r="PO398" s="9"/>
      <c r="PP398" s="9"/>
      <c r="PQ398" s="9"/>
      <c r="PR398" s="9"/>
      <c r="PS398" s="9"/>
      <c r="PT398" s="9"/>
      <c r="PU398" s="9"/>
      <c r="PV398" s="9"/>
      <c r="PW398" s="9"/>
      <c r="PX398" s="9"/>
      <c r="PY398" s="9"/>
      <c r="PZ398" s="9"/>
      <c r="QA398" s="9"/>
      <c r="QB398" s="9"/>
      <c r="QC398" s="9"/>
      <c r="QD398" s="9"/>
      <c r="QE398" s="9"/>
      <c r="QF398" s="9"/>
      <c r="QG398" s="9"/>
      <c r="QH398" s="9"/>
      <c r="QI398" s="9"/>
      <c r="QJ398" s="9"/>
      <c r="QK398" s="9"/>
      <c r="QL398" s="9"/>
      <c r="QM398" s="9"/>
      <c r="QN398" s="9"/>
      <c r="QO398" s="9"/>
      <c r="QP398" s="9"/>
      <c r="QQ398" s="9"/>
      <c r="QR398" s="9"/>
      <c r="QS398" s="9"/>
      <c r="QT398" s="9"/>
      <c r="QU398" s="9"/>
      <c r="QV398" s="9"/>
      <c r="QW398" s="9"/>
      <c r="QX398" s="9"/>
      <c r="QY398" s="9"/>
      <c r="QZ398" s="9"/>
      <c r="RA398" s="9"/>
      <c r="RB398" s="9"/>
      <c r="RC398" s="9"/>
      <c r="RD398" s="9"/>
      <c r="RE398" s="9"/>
      <c r="RF398" s="9"/>
      <c r="RG398" s="9"/>
      <c r="RH398" s="9"/>
      <c r="RI398" s="9"/>
      <c r="RJ398" s="9"/>
      <c r="RK398" s="9"/>
      <c r="RL398" s="9"/>
      <c r="RM398" s="9"/>
      <c r="RN398" s="9"/>
      <c r="RO398" s="9"/>
      <c r="RP398" s="9"/>
      <c r="RQ398" s="9"/>
      <c r="RR398" s="9"/>
      <c r="RS398" s="9"/>
      <c r="RT398" s="9"/>
      <c r="RU398" s="9"/>
      <c r="RV398" s="9"/>
      <c r="RW398" s="9"/>
      <c r="RX398" s="9"/>
      <c r="RY398" s="9"/>
      <c r="RZ398" s="9"/>
      <c r="SA398" s="9"/>
      <c r="SB398" s="9"/>
      <c r="SC398" s="9"/>
      <c r="SD398" s="9"/>
      <c r="SE398" s="9"/>
      <c r="SF398" s="9"/>
      <c r="SG398" s="9"/>
      <c r="SH398" s="9"/>
      <c r="SI398" s="9"/>
      <c r="SJ398" s="9"/>
      <c r="SK398" s="9"/>
      <c r="SL398" s="9"/>
      <c r="SM398" s="9"/>
      <c r="SN398" s="9"/>
      <c r="SO398" s="9"/>
      <c r="SP398" s="9"/>
      <c r="SQ398" s="9"/>
      <c r="SR398" s="9"/>
      <c r="SS398" s="9"/>
      <c r="ST398" s="9"/>
      <c r="SU398" s="9"/>
      <c r="SV398" s="9"/>
      <c r="SW398" s="9"/>
      <c r="SX398" s="9"/>
      <c r="SY398" s="9"/>
      <c r="SZ398" s="9"/>
      <c r="TA398" s="9"/>
      <c r="TB398" s="9"/>
      <c r="TC398" s="9"/>
      <c r="TD398" s="9"/>
      <c r="TE398" s="9"/>
      <c r="TF398" s="9"/>
      <c r="TG398" s="9"/>
      <c r="TH398" s="9"/>
      <c r="TI398" s="9"/>
      <c r="TJ398" s="9"/>
      <c r="TK398" s="9"/>
      <c r="TL398" s="9"/>
      <c r="TM398" s="9"/>
      <c r="TN398" s="9"/>
      <c r="TO398" s="9"/>
      <c r="TP398" s="9"/>
      <c r="TQ398" s="9"/>
      <c r="TR398" s="9"/>
      <c r="TS398" s="9"/>
      <c r="TT398" s="9"/>
      <c r="TU398" s="9"/>
      <c r="TV398" s="9"/>
      <c r="TW398" s="9"/>
      <c r="TX398" s="9"/>
      <c r="TY398" s="9"/>
      <c r="TZ398" s="9"/>
      <c r="UA398" s="9"/>
      <c r="UB398" s="9"/>
      <c r="UC398" s="9"/>
      <c r="UD398" s="9"/>
      <c r="UE398" s="9"/>
      <c r="UF398" s="9"/>
      <c r="UG398" s="9"/>
      <c r="UH398" s="9"/>
      <c r="UI398" s="9"/>
      <c r="UJ398" s="9"/>
      <c r="UK398" s="9"/>
      <c r="UL398" s="9"/>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c r="AHR398" s="6"/>
      <c r="AHS398" s="6"/>
      <c r="AHT398" s="6"/>
      <c r="AHU398" s="6"/>
      <c r="AHV398" s="6"/>
      <c r="AHW398" s="6"/>
      <c r="AHX398" s="6"/>
      <c r="AHY398" s="6"/>
    </row>
    <row r="399" spans="2:909" x14ac:dyDescent="0.25">
      <c r="B399" s="110"/>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c r="ML399" s="9"/>
      <c r="MM399" s="9"/>
      <c r="MN399" s="9"/>
      <c r="MO399" s="9"/>
      <c r="MP399" s="9"/>
      <c r="MQ399" s="9"/>
      <c r="MR399" s="9"/>
      <c r="MS399" s="9"/>
      <c r="MT399" s="9"/>
      <c r="MU399" s="9"/>
      <c r="MV399" s="9"/>
      <c r="MW399" s="9"/>
      <c r="MX399" s="9"/>
      <c r="MY399" s="9"/>
      <c r="MZ399" s="9"/>
      <c r="NA399" s="9"/>
      <c r="NB399" s="9"/>
      <c r="NC399" s="9"/>
      <c r="ND399" s="9"/>
      <c r="NE399" s="9"/>
      <c r="NF399" s="9"/>
      <c r="NG399" s="9"/>
      <c r="NH399" s="9"/>
      <c r="NI399" s="9"/>
      <c r="NJ399" s="9"/>
      <c r="NK399" s="9"/>
      <c r="NL399" s="9"/>
      <c r="NM399" s="9"/>
      <c r="NN399" s="9"/>
      <c r="NO399" s="9"/>
      <c r="NP399" s="9"/>
      <c r="NQ399" s="9"/>
      <c r="NR399" s="9"/>
      <c r="NS399" s="9"/>
      <c r="NT399" s="9"/>
      <c r="NU399" s="9"/>
      <c r="NV399" s="9"/>
      <c r="NW399" s="9"/>
      <c r="NX399" s="9"/>
      <c r="NY399" s="9"/>
      <c r="NZ399" s="9"/>
      <c r="OA399" s="9"/>
      <c r="OB399" s="9"/>
      <c r="OC399" s="9"/>
      <c r="OD399" s="9"/>
      <c r="OE399" s="9"/>
      <c r="OF399" s="9"/>
      <c r="OG399" s="9"/>
      <c r="OH399" s="9"/>
      <c r="OI399" s="9"/>
      <c r="OJ399" s="9"/>
      <c r="OK399" s="9"/>
      <c r="OL399" s="9"/>
      <c r="OM399" s="9"/>
      <c r="ON399" s="9"/>
      <c r="OO399" s="9"/>
      <c r="OP399" s="9"/>
      <c r="OQ399" s="9"/>
      <c r="OR399" s="9"/>
      <c r="OS399" s="9"/>
      <c r="OT399" s="9"/>
      <c r="OU399" s="9"/>
      <c r="OV399" s="9"/>
      <c r="OW399" s="9"/>
      <c r="OX399" s="9"/>
      <c r="OY399" s="9"/>
      <c r="OZ399" s="9"/>
      <c r="PA399" s="9"/>
      <c r="PB399" s="9"/>
      <c r="PC399" s="9"/>
      <c r="PD399" s="9"/>
      <c r="PE399" s="9"/>
      <c r="PF399" s="9"/>
      <c r="PG399" s="9"/>
      <c r="PH399" s="9"/>
      <c r="PI399" s="9"/>
      <c r="PJ399" s="9"/>
      <c r="PK399" s="9"/>
      <c r="PL399" s="9"/>
      <c r="PM399" s="9"/>
      <c r="PN399" s="9"/>
      <c r="PO399" s="9"/>
      <c r="PP399" s="9"/>
      <c r="PQ399" s="9"/>
      <c r="PR399" s="9"/>
      <c r="PS399" s="9"/>
      <c r="PT399" s="9"/>
      <c r="PU399" s="9"/>
      <c r="PV399" s="9"/>
      <c r="PW399" s="9"/>
      <c r="PX399" s="9"/>
      <c r="PY399" s="9"/>
      <c r="PZ399" s="9"/>
      <c r="QA399" s="9"/>
      <c r="QB399" s="9"/>
      <c r="QC399" s="9"/>
      <c r="QD399" s="9"/>
      <c r="QE399" s="9"/>
      <c r="QF399" s="9"/>
      <c r="QG399" s="9"/>
      <c r="QH399" s="9"/>
      <c r="QI399" s="9"/>
      <c r="QJ399" s="9"/>
      <c r="QK399" s="9"/>
      <c r="QL399" s="9"/>
      <c r="QM399" s="9"/>
      <c r="QN399" s="9"/>
      <c r="QO399" s="9"/>
      <c r="QP399" s="9"/>
      <c r="QQ399" s="9"/>
      <c r="QR399" s="9"/>
      <c r="QS399" s="9"/>
      <c r="QT399" s="9"/>
      <c r="QU399" s="9"/>
      <c r="QV399" s="9"/>
      <c r="QW399" s="9"/>
      <c r="QX399" s="9"/>
      <c r="QY399" s="9"/>
      <c r="QZ399" s="9"/>
      <c r="RA399" s="9"/>
      <c r="RB399" s="9"/>
      <c r="RC399" s="9"/>
      <c r="RD399" s="9"/>
      <c r="RE399" s="9"/>
      <c r="RF399" s="9"/>
      <c r="RG399" s="9"/>
      <c r="RH399" s="9"/>
      <c r="RI399" s="9"/>
      <c r="RJ399" s="9"/>
      <c r="RK399" s="9"/>
      <c r="RL399" s="9"/>
      <c r="RM399" s="9"/>
      <c r="RN399" s="9"/>
      <c r="RO399" s="9"/>
      <c r="RP399" s="9"/>
      <c r="RQ399" s="9"/>
      <c r="RR399" s="9"/>
      <c r="RS399" s="9"/>
      <c r="RT399" s="9"/>
      <c r="RU399" s="9"/>
      <c r="RV399" s="9"/>
      <c r="RW399" s="9"/>
      <c r="RX399" s="9"/>
      <c r="RY399" s="9"/>
      <c r="RZ399" s="9"/>
      <c r="SA399" s="9"/>
      <c r="SB399" s="9"/>
      <c r="SC399" s="9"/>
      <c r="SD399" s="9"/>
      <c r="SE399" s="9"/>
      <c r="SF399" s="9"/>
      <c r="SG399" s="9"/>
      <c r="SH399" s="9"/>
      <c r="SI399" s="9"/>
      <c r="SJ399" s="9"/>
      <c r="SK399" s="9"/>
      <c r="SL399" s="9"/>
      <c r="SM399" s="9"/>
      <c r="SN399" s="9"/>
      <c r="SO399" s="9"/>
      <c r="SP399" s="9"/>
      <c r="SQ399" s="9"/>
      <c r="SR399" s="9"/>
      <c r="SS399" s="9"/>
      <c r="ST399" s="9"/>
      <c r="SU399" s="9"/>
      <c r="SV399" s="9"/>
      <c r="SW399" s="9"/>
      <c r="SX399" s="9"/>
      <c r="SY399" s="9"/>
      <c r="SZ399" s="9"/>
      <c r="TA399" s="9"/>
      <c r="TB399" s="9"/>
      <c r="TC399" s="9"/>
      <c r="TD399" s="9"/>
      <c r="TE399" s="9"/>
      <c r="TF399" s="9"/>
      <c r="TG399" s="9"/>
      <c r="TH399" s="9"/>
      <c r="TI399" s="9"/>
      <c r="TJ399" s="9"/>
      <c r="TK399" s="9"/>
      <c r="TL399" s="9"/>
      <c r="TM399" s="9"/>
      <c r="TN399" s="9"/>
      <c r="TO399" s="9"/>
      <c r="TP399" s="9"/>
      <c r="TQ399" s="9"/>
      <c r="TR399" s="9"/>
      <c r="TS399" s="9"/>
      <c r="TT399" s="9"/>
      <c r="TU399" s="9"/>
      <c r="TV399" s="9"/>
      <c r="TW399" s="9"/>
      <c r="TX399" s="9"/>
      <c r="TY399" s="9"/>
      <c r="TZ399" s="9"/>
      <c r="UA399" s="9"/>
      <c r="UB399" s="9"/>
      <c r="UC399" s="9"/>
      <c r="UD399" s="9"/>
      <c r="UE399" s="9"/>
      <c r="UF399" s="9"/>
      <c r="UG399" s="9"/>
      <c r="UH399" s="9"/>
      <c r="UI399" s="9"/>
      <c r="UJ399" s="9"/>
      <c r="UK399" s="9"/>
      <c r="UL399" s="9"/>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c r="AHR399" s="6"/>
      <c r="AHS399" s="6"/>
      <c r="AHT399" s="6"/>
      <c r="AHU399" s="6"/>
      <c r="AHV399" s="6"/>
      <c r="AHW399" s="6"/>
      <c r="AHX399" s="6"/>
      <c r="AHY399" s="6"/>
    </row>
    <row r="400" spans="2:909" x14ac:dyDescent="0.25">
      <c r="B400" s="110"/>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c r="ML400" s="9"/>
      <c r="MM400" s="9"/>
      <c r="MN400" s="9"/>
      <c r="MO400" s="9"/>
      <c r="MP400" s="9"/>
      <c r="MQ400" s="9"/>
      <c r="MR400" s="9"/>
      <c r="MS400" s="9"/>
      <c r="MT400" s="9"/>
      <c r="MU400" s="9"/>
      <c r="MV400" s="9"/>
      <c r="MW400" s="9"/>
      <c r="MX400" s="9"/>
      <c r="MY400" s="9"/>
      <c r="MZ400" s="9"/>
      <c r="NA400" s="9"/>
      <c r="NB400" s="9"/>
      <c r="NC400" s="9"/>
      <c r="ND400" s="9"/>
      <c r="NE400" s="9"/>
      <c r="NF400" s="9"/>
      <c r="NG400" s="9"/>
      <c r="NH400" s="9"/>
      <c r="NI400" s="9"/>
      <c r="NJ400" s="9"/>
      <c r="NK400" s="9"/>
      <c r="NL400" s="9"/>
      <c r="NM400" s="9"/>
      <c r="NN400" s="9"/>
      <c r="NO400" s="9"/>
      <c r="NP400" s="9"/>
      <c r="NQ400" s="9"/>
      <c r="NR400" s="9"/>
      <c r="NS400" s="9"/>
      <c r="NT400" s="9"/>
      <c r="NU400" s="9"/>
      <c r="NV400" s="9"/>
      <c r="NW400" s="9"/>
      <c r="NX400" s="9"/>
      <c r="NY400" s="9"/>
      <c r="NZ400" s="9"/>
      <c r="OA400" s="9"/>
      <c r="OB400" s="9"/>
      <c r="OC400" s="9"/>
      <c r="OD400" s="9"/>
      <c r="OE400" s="9"/>
      <c r="OF400" s="9"/>
      <c r="OG400" s="9"/>
      <c r="OH400" s="9"/>
      <c r="OI400" s="9"/>
      <c r="OJ400" s="9"/>
      <c r="OK400" s="9"/>
      <c r="OL400" s="9"/>
      <c r="OM400" s="9"/>
      <c r="ON400" s="9"/>
      <c r="OO400" s="9"/>
      <c r="OP400" s="9"/>
      <c r="OQ400" s="9"/>
      <c r="OR400" s="9"/>
      <c r="OS400" s="9"/>
      <c r="OT400" s="9"/>
      <c r="OU400" s="9"/>
      <c r="OV400" s="9"/>
      <c r="OW400" s="9"/>
      <c r="OX400" s="9"/>
      <c r="OY400" s="9"/>
      <c r="OZ400" s="9"/>
      <c r="PA400" s="9"/>
      <c r="PB400" s="9"/>
      <c r="PC400" s="9"/>
      <c r="PD400" s="9"/>
      <c r="PE400" s="9"/>
      <c r="PF400" s="9"/>
      <c r="PG400" s="9"/>
      <c r="PH400" s="9"/>
      <c r="PI400" s="9"/>
      <c r="PJ400" s="9"/>
      <c r="PK400" s="9"/>
      <c r="PL400" s="9"/>
      <c r="PM400" s="9"/>
      <c r="PN400" s="9"/>
      <c r="PO400" s="9"/>
      <c r="PP400" s="9"/>
      <c r="PQ400" s="9"/>
      <c r="PR400" s="9"/>
      <c r="PS400" s="9"/>
      <c r="PT400" s="9"/>
      <c r="PU400" s="9"/>
      <c r="PV400" s="9"/>
      <c r="PW400" s="9"/>
      <c r="PX400" s="9"/>
      <c r="PY400" s="9"/>
      <c r="PZ400" s="9"/>
      <c r="QA400" s="9"/>
      <c r="QB400" s="9"/>
      <c r="QC400" s="9"/>
      <c r="QD400" s="9"/>
      <c r="QE400" s="9"/>
      <c r="QF400" s="9"/>
      <c r="QG400" s="9"/>
      <c r="QH400" s="9"/>
      <c r="QI400" s="9"/>
      <c r="QJ400" s="9"/>
      <c r="QK400" s="9"/>
      <c r="QL400" s="9"/>
      <c r="QM400" s="9"/>
      <c r="QN400" s="9"/>
      <c r="QO400" s="9"/>
      <c r="QP400" s="9"/>
      <c r="QQ400" s="9"/>
      <c r="QR400" s="9"/>
      <c r="QS400" s="9"/>
      <c r="QT400" s="9"/>
      <c r="QU400" s="9"/>
      <c r="QV400" s="9"/>
      <c r="QW400" s="9"/>
      <c r="QX400" s="9"/>
      <c r="QY400" s="9"/>
      <c r="QZ400" s="9"/>
      <c r="RA400" s="9"/>
      <c r="RB400" s="9"/>
      <c r="RC400" s="9"/>
      <c r="RD400" s="9"/>
      <c r="RE400" s="9"/>
      <c r="RF400" s="9"/>
      <c r="RG400" s="9"/>
      <c r="RH400" s="9"/>
      <c r="RI400" s="9"/>
      <c r="RJ400" s="9"/>
      <c r="RK400" s="9"/>
      <c r="RL400" s="9"/>
      <c r="RM400" s="9"/>
      <c r="RN400" s="9"/>
      <c r="RO400" s="9"/>
      <c r="RP400" s="9"/>
      <c r="RQ400" s="9"/>
      <c r="RR400" s="9"/>
      <c r="RS400" s="9"/>
      <c r="RT400" s="9"/>
      <c r="RU400" s="9"/>
      <c r="RV400" s="9"/>
      <c r="RW400" s="9"/>
      <c r="RX400" s="9"/>
      <c r="RY400" s="9"/>
      <c r="RZ400" s="9"/>
      <c r="SA400" s="9"/>
      <c r="SB400" s="9"/>
      <c r="SC400" s="9"/>
      <c r="SD400" s="9"/>
      <c r="SE400" s="9"/>
      <c r="SF400" s="9"/>
      <c r="SG400" s="9"/>
      <c r="SH400" s="9"/>
      <c r="SI400" s="9"/>
      <c r="SJ400" s="9"/>
      <c r="SK400" s="9"/>
      <c r="SL400" s="9"/>
      <c r="SM400" s="9"/>
      <c r="SN400" s="9"/>
      <c r="SO400" s="9"/>
      <c r="SP400" s="9"/>
      <c r="SQ400" s="9"/>
      <c r="SR400" s="9"/>
      <c r="SS400" s="9"/>
      <c r="ST400" s="9"/>
      <c r="SU400" s="9"/>
      <c r="SV400" s="9"/>
      <c r="SW400" s="9"/>
      <c r="SX400" s="9"/>
      <c r="SY400" s="9"/>
      <c r="SZ400" s="9"/>
      <c r="TA400" s="9"/>
      <c r="TB400" s="9"/>
      <c r="TC400" s="9"/>
      <c r="TD400" s="9"/>
      <c r="TE400" s="9"/>
      <c r="TF400" s="9"/>
      <c r="TG400" s="9"/>
      <c r="TH400" s="9"/>
      <c r="TI400" s="9"/>
      <c r="TJ400" s="9"/>
      <c r="TK400" s="9"/>
      <c r="TL400" s="9"/>
      <c r="TM400" s="9"/>
      <c r="TN400" s="9"/>
      <c r="TO400" s="9"/>
      <c r="TP400" s="9"/>
      <c r="TQ400" s="9"/>
      <c r="TR400" s="9"/>
      <c r="TS400" s="9"/>
      <c r="TT400" s="9"/>
      <c r="TU400" s="9"/>
      <c r="TV400" s="9"/>
      <c r="TW400" s="9"/>
      <c r="TX400" s="9"/>
      <c r="TY400" s="9"/>
      <c r="TZ400" s="9"/>
      <c r="UA400" s="9"/>
      <c r="UB400" s="9"/>
      <c r="UC400" s="9"/>
      <c r="UD400" s="9"/>
      <c r="UE400" s="9"/>
      <c r="UF400" s="9"/>
      <c r="UG400" s="9"/>
      <c r="UH400" s="9"/>
      <c r="UI400" s="9"/>
      <c r="UJ400" s="9"/>
      <c r="UK400" s="9"/>
      <c r="UL400" s="9"/>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c r="AHR400" s="6"/>
      <c r="AHS400" s="6"/>
      <c r="AHT400" s="6"/>
      <c r="AHU400" s="6"/>
      <c r="AHV400" s="6"/>
      <c r="AHW400" s="6"/>
      <c r="AHX400" s="6"/>
      <c r="AHY400" s="6"/>
    </row>
    <row r="401" spans="2:909" x14ac:dyDescent="0.25">
      <c r="B401" s="110"/>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c r="ML401" s="9"/>
      <c r="MM401" s="9"/>
      <c r="MN401" s="9"/>
      <c r="MO401" s="9"/>
      <c r="MP401" s="9"/>
      <c r="MQ401" s="9"/>
      <c r="MR401" s="9"/>
      <c r="MS401" s="9"/>
      <c r="MT401" s="9"/>
      <c r="MU401" s="9"/>
      <c r="MV401" s="9"/>
      <c r="MW401" s="9"/>
      <c r="MX401" s="9"/>
      <c r="MY401" s="9"/>
      <c r="MZ401" s="9"/>
      <c r="NA401" s="9"/>
      <c r="NB401" s="9"/>
      <c r="NC401" s="9"/>
      <c r="ND401" s="9"/>
      <c r="NE401" s="9"/>
      <c r="NF401" s="9"/>
      <c r="NG401" s="9"/>
      <c r="NH401" s="9"/>
      <c r="NI401" s="9"/>
      <c r="NJ401" s="9"/>
      <c r="NK401" s="9"/>
      <c r="NL401" s="9"/>
      <c r="NM401" s="9"/>
      <c r="NN401" s="9"/>
      <c r="NO401" s="9"/>
      <c r="NP401" s="9"/>
      <c r="NQ401" s="9"/>
      <c r="NR401" s="9"/>
      <c r="NS401" s="9"/>
      <c r="NT401" s="9"/>
      <c r="NU401" s="9"/>
      <c r="NV401" s="9"/>
      <c r="NW401" s="9"/>
      <c r="NX401" s="9"/>
      <c r="NY401" s="9"/>
      <c r="NZ401" s="9"/>
      <c r="OA401" s="9"/>
      <c r="OB401" s="9"/>
      <c r="OC401" s="9"/>
      <c r="OD401" s="9"/>
      <c r="OE401" s="9"/>
      <c r="OF401" s="9"/>
      <c r="OG401" s="9"/>
      <c r="OH401" s="9"/>
      <c r="OI401" s="9"/>
      <c r="OJ401" s="9"/>
      <c r="OK401" s="9"/>
      <c r="OL401" s="9"/>
      <c r="OM401" s="9"/>
      <c r="ON401" s="9"/>
      <c r="OO401" s="9"/>
      <c r="OP401" s="9"/>
      <c r="OQ401" s="9"/>
      <c r="OR401" s="9"/>
      <c r="OS401" s="9"/>
      <c r="OT401" s="9"/>
      <c r="OU401" s="9"/>
      <c r="OV401" s="9"/>
      <c r="OW401" s="9"/>
      <c r="OX401" s="9"/>
      <c r="OY401" s="9"/>
      <c r="OZ401" s="9"/>
      <c r="PA401" s="9"/>
      <c r="PB401" s="9"/>
      <c r="PC401" s="9"/>
      <c r="PD401" s="9"/>
      <c r="PE401" s="9"/>
      <c r="PF401" s="9"/>
      <c r="PG401" s="9"/>
      <c r="PH401" s="9"/>
      <c r="PI401" s="9"/>
      <c r="PJ401" s="9"/>
      <c r="PK401" s="9"/>
      <c r="PL401" s="9"/>
      <c r="PM401" s="9"/>
      <c r="PN401" s="9"/>
      <c r="PO401" s="9"/>
      <c r="PP401" s="9"/>
      <c r="PQ401" s="9"/>
      <c r="PR401" s="9"/>
      <c r="PS401" s="9"/>
      <c r="PT401" s="9"/>
      <c r="PU401" s="9"/>
      <c r="PV401" s="9"/>
      <c r="PW401" s="9"/>
      <c r="PX401" s="9"/>
      <c r="PY401" s="9"/>
      <c r="PZ401" s="9"/>
      <c r="QA401" s="9"/>
      <c r="QB401" s="9"/>
      <c r="QC401" s="9"/>
      <c r="QD401" s="9"/>
      <c r="QE401" s="9"/>
      <c r="QF401" s="9"/>
      <c r="QG401" s="9"/>
      <c r="QH401" s="9"/>
      <c r="QI401" s="9"/>
      <c r="QJ401" s="9"/>
      <c r="QK401" s="9"/>
      <c r="QL401" s="9"/>
      <c r="QM401" s="9"/>
      <c r="QN401" s="9"/>
      <c r="QO401" s="9"/>
      <c r="QP401" s="9"/>
      <c r="QQ401" s="9"/>
      <c r="QR401" s="9"/>
      <c r="QS401" s="9"/>
      <c r="QT401" s="9"/>
      <c r="QU401" s="9"/>
      <c r="QV401" s="9"/>
      <c r="QW401" s="9"/>
      <c r="QX401" s="9"/>
      <c r="QY401" s="9"/>
      <c r="QZ401" s="9"/>
      <c r="RA401" s="9"/>
      <c r="RB401" s="9"/>
      <c r="RC401" s="9"/>
      <c r="RD401" s="9"/>
      <c r="RE401" s="9"/>
      <c r="RF401" s="9"/>
      <c r="RG401" s="9"/>
      <c r="RH401" s="9"/>
      <c r="RI401" s="9"/>
      <c r="RJ401" s="9"/>
      <c r="RK401" s="9"/>
      <c r="RL401" s="9"/>
      <c r="RM401" s="9"/>
      <c r="RN401" s="9"/>
      <c r="RO401" s="9"/>
      <c r="RP401" s="9"/>
      <c r="RQ401" s="9"/>
      <c r="RR401" s="9"/>
      <c r="RS401" s="9"/>
      <c r="RT401" s="9"/>
      <c r="RU401" s="9"/>
      <c r="RV401" s="9"/>
      <c r="RW401" s="9"/>
      <c r="RX401" s="9"/>
      <c r="RY401" s="9"/>
      <c r="RZ401" s="9"/>
      <c r="SA401" s="9"/>
      <c r="SB401" s="9"/>
      <c r="SC401" s="9"/>
      <c r="SD401" s="9"/>
      <c r="SE401" s="9"/>
      <c r="SF401" s="9"/>
      <c r="SG401" s="9"/>
      <c r="SH401" s="9"/>
      <c r="SI401" s="9"/>
      <c r="SJ401" s="9"/>
      <c r="SK401" s="9"/>
      <c r="SL401" s="9"/>
      <c r="SM401" s="9"/>
      <c r="SN401" s="9"/>
      <c r="SO401" s="9"/>
      <c r="SP401" s="9"/>
      <c r="SQ401" s="9"/>
      <c r="SR401" s="9"/>
      <c r="SS401" s="9"/>
      <c r="ST401" s="9"/>
      <c r="SU401" s="9"/>
      <c r="SV401" s="9"/>
      <c r="SW401" s="9"/>
      <c r="SX401" s="9"/>
      <c r="SY401" s="9"/>
      <c r="SZ401" s="9"/>
      <c r="TA401" s="9"/>
      <c r="TB401" s="9"/>
      <c r="TC401" s="9"/>
      <c r="TD401" s="9"/>
      <c r="TE401" s="9"/>
      <c r="TF401" s="9"/>
      <c r="TG401" s="9"/>
      <c r="TH401" s="9"/>
      <c r="TI401" s="9"/>
      <c r="TJ401" s="9"/>
      <c r="TK401" s="9"/>
      <c r="TL401" s="9"/>
      <c r="TM401" s="9"/>
      <c r="TN401" s="9"/>
      <c r="TO401" s="9"/>
      <c r="TP401" s="9"/>
      <c r="TQ401" s="9"/>
      <c r="TR401" s="9"/>
      <c r="TS401" s="9"/>
      <c r="TT401" s="9"/>
      <c r="TU401" s="9"/>
      <c r="TV401" s="9"/>
      <c r="TW401" s="9"/>
      <c r="TX401" s="9"/>
      <c r="TY401" s="9"/>
      <c r="TZ401" s="9"/>
      <c r="UA401" s="9"/>
      <c r="UB401" s="9"/>
      <c r="UC401" s="9"/>
      <c r="UD401" s="9"/>
      <c r="UE401" s="9"/>
      <c r="UF401" s="9"/>
      <c r="UG401" s="9"/>
      <c r="UH401" s="9"/>
      <c r="UI401" s="9"/>
      <c r="UJ401" s="9"/>
      <c r="UK401" s="9"/>
      <c r="UL401" s="9"/>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row>
    <row r="402" spans="2:909" x14ac:dyDescent="0.25">
      <c r="B402" s="110"/>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c r="ML402" s="9"/>
      <c r="MM402" s="9"/>
      <c r="MN402" s="9"/>
      <c r="MO402" s="9"/>
      <c r="MP402" s="9"/>
      <c r="MQ402" s="9"/>
      <c r="MR402" s="9"/>
      <c r="MS402" s="9"/>
      <c r="MT402" s="9"/>
      <c r="MU402" s="9"/>
      <c r="MV402" s="9"/>
      <c r="MW402" s="9"/>
      <c r="MX402" s="9"/>
      <c r="MY402" s="9"/>
      <c r="MZ402" s="9"/>
      <c r="NA402" s="9"/>
      <c r="NB402" s="9"/>
      <c r="NC402" s="9"/>
      <c r="ND402" s="9"/>
      <c r="NE402" s="9"/>
      <c r="NF402" s="9"/>
      <c r="NG402" s="9"/>
      <c r="NH402" s="9"/>
      <c r="NI402" s="9"/>
      <c r="NJ402" s="9"/>
      <c r="NK402" s="9"/>
      <c r="NL402" s="9"/>
      <c r="NM402" s="9"/>
      <c r="NN402" s="9"/>
      <c r="NO402" s="9"/>
      <c r="NP402" s="9"/>
      <c r="NQ402" s="9"/>
      <c r="NR402" s="9"/>
      <c r="NS402" s="9"/>
      <c r="NT402" s="9"/>
      <c r="NU402" s="9"/>
      <c r="NV402" s="9"/>
      <c r="NW402" s="9"/>
      <c r="NX402" s="9"/>
      <c r="NY402" s="9"/>
      <c r="NZ402" s="9"/>
      <c r="OA402" s="9"/>
      <c r="OB402" s="9"/>
      <c r="OC402" s="9"/>
      <c r="OD402" s="9"/>
      <c r="OE402" s="9"/>
      <c r="OF402" s="9"/>
      <c r="OG402" s="9"/>
      <c r="OH402" s="9"/>
      <c r="OI402" s="9"/>
      <c r="OJ402" s="9"/>
      <c r="OK402" s="9"/>
      <c r="OL402" s="9"/>
      <c r="OM402" s="9"/>
      <c r="ON402" s="9"/>
      <c r="OO402" s="9"/>
      <c r="OP402" s="9"/>
      <c r="OQ402" s="9"/>
      <c r="OR402" s="9"/>
      <c r="OS402" s="9"/>
      <c r="OT402" s="9"/>
      <c r="OU402" s="9"/>
      <c r="OV402" s="9"/>
      <c r="OW402" s="9"/>
      <c r="OX402" s="9"/>
      <c r="OY402" s="9"/>
      <c r="OZ402" s="9"/>
      <c r="PA402" s="9"/>
      <c r="PB402" s="9"/>
      <c r="PC402" s="9"/>
      <c r="PD402" s="9"/>
      <c r="PE402" s="9"/>
      <c r="PF402" s="9"/>
      <c r="PG402" s="9"/>
      <c r="PH402" s="9"/>
      <c r="PI402" s="9"/>
      <c r="PJ402" s="9"/>
      <c r="PK402" s="9"/>
      <c r="PL402" s="9"/>
      <c r="PM402" s="9"/>
      <c r="PN402" s="9"/>
      <c r="PO402" s="9"/>
      <c r="PP402" s="9"/>
      <c r="PQ402" s="9"/>
      <c r="PR402" s="9"/>
      <c r="PS402" s="9"/>
      <c r="PT402" s="9"/>
      <c r="PU402" s="9"/>
      <c r="PV402" s="9"/>
      <c r="PW402" s="9"/>
      <c r="PX402" s="9"/>
      <c r="PY402" s="9"/>
      <c r="PZ402" s="9"/>
      <c r="QA402" s="9"/>
      <c r="QB402" s="9"/>
      <c r="QC402" s="9"/>
      <c r="QD402" s="9"/>
      <c r="QE402" s="9"/>
      <c r="QF402" s="9"/>
      <c r="QG402" s="9"/>
      <c r="QH402" s="9"/>
      <c r="QI402" s="9"/>
      <c r="QJ402" s="9"/>
      <c r="QK402" s="9"/>
      <c r="QL402" s="9"/>
      <c r="QM402" s="9"/>
      <c r="QN402" s="9"/>
      <c r="QO402" s="9"/>
      <c r="QP402" s="9"/>
      <c r="QQ402" s="9"/>
      <c r="QR402" s="9"/>
      <c r="QS402" s="9"/>
      <c r="QT402" s="9"/>
      <c r="QU402" s="9"/>
      <c r="QV402" s="9"/>
      <c r="QW402" s="9"/>
      <c r="QX402" s="9"/>
      <c r="QY402" s="9"/>
      <c r="QZ402" s="9"/>
      <c r="RA402" s="9"/>
      <c r="RB402" s="9"/>
      <c r="RC402" s="9"/>
      <c r="RD402" s="9"/>
      <c r="RE402" s="9"/>
      <c r="RF402" s="9"/>
      <c r="RG402" s="9"/>
      <c r="RH402" s="9"/>
      <c r="RI402" s="9"/>
      <c r="RJ402" s="9"/>
      <c r="RK402" s="9"/>
      <c r="RL402" s="9"/>
      <c r="RM402" s="9"/>
      <c r="RN402" s="9"/>
      <c r="RO402" s="9"/>
      <c r="RP402" s="9"/>
      <c r="RQ402" s="9"/>
      <c r="RR402" s="9"/>
      <c r="RS402" s="9"/>
      <c r="RT402" s="9"/>
      <c r="RU402" s="9"/>
      <c r="RV402" s="9"/>
      <c r="RW402" s="9"/>
      <c r="RX402" s="9"/>
      <c r="RY402" s="9"/>
      <c r="RZ402" s="9"/>
      <c r="SA402" s="9"/>
      <c r="SB402" s="9"/>
      <c r="SC402" s="9"/>
      <c r="SD402" s="9"/>
      <c r="SE402" s="9"/>
      <c r="SF402" s="9"/>
      <c r="SG402" s="9"/>
      <c r="SH402" s="9"/>
      <c r="SI402" s="9"/>
      <c r="SJ402" s="9"/>
      <c r="SK402" s="9"/>
      <c r="SL402" s="9"/>
      <c r="SM402" s="9"/>
      <c r="SN402" s="9"/>
      <c r="SO402" s="9"/>
      <c r="SP402" s="9"/>
      <c r="SQ402" s="9"/>
      <c r="SR402" s="9"/>
      <c r="SS402" s="9"/>
      <c r="ST402" s="9"/>
      <c r="SU402" s="9"/>
      <c r="SV402" s="9"/>
      <c r="SW402" s="9"/>
      <c r="SX402" s="9"/>
      <c r="SY402" s="9"/>
      <c r="SZ402" s="9"/>
      <c r="TA402" s="9"/>
      <c r="TB402" s="9"/>
      <c r="TC402" s="9"/>
      <c r="TD402" s="9"/>
      <c r="TE402" s="9"/>
      <c r="TF402" s="9"/>
      <c r="TG402" s="9"/>
      <c r="TH402" s="9"/>
      <c r="TI402" s="9"/>
      <c r="TJ402" s="9"/>
      <c r="TK402" s="9"/>
      <c r="TL402" s="9"/>
      <c r="TM402" s="9"/>
      <c r="TN402" s="9"/>
      <c r="TO402" s="9"/>
      <c r="TP402" s="9"/>
      <c r="TQ402" s="9"/>
      <c r="TR402" s="9"/>
      <c r="TS402" s="9"/>
      <c r="TT402" s="9"/>
      <c r="TU402" s="9"/>
      <c r="TV402" s="9"/>
      <c r="TW402" s="9"/>
      <c r="TX402" s="9"/>
      <c r="TY402" s="9"/>
      <c r="TZ402" s="9"/>
      <c r="UA402" s="9"/>
      <c r="UB402" s="9"/>
      <c r="UC402" s="9"/>
      <c r="UD402" s="9"/>
      <c r="UE402" s="9"/>
      <c r="UF402" s="9"/>
      <c r="UG402" s="9"/>
      <c r="UH402" s="9"/>
      <c r="UI402" s="9"/>
      <c r="UJ402" s="9"/>
      <c r="UK402" s="9"/>
      <c r="UL402" s="9"/>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c r="AHR402" s="6"/>
      <c r="AHS402" s="6"/>
      <c r="AHT402" s="6"/>
      <c r="AHU402" s="6"/>
      <c r="AHV402" s="6"/>
      <c r="AHW402" s="6"/>
      <c r="AHX402" s="6"/>
      <c r="AHY402" s="6"/>
    </row>
    <row r="403" spans="2:909" x14ac:dyDescent="0.25">
      <c r="B403" s="110"/>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c r="ML403" s="9"/>
      <c r="MM403" s="9"/>
      <c r="MN403" s="9"/>
      <c r="MO403" s="9"/>
      <c r="MP403" s="9"/>
      <c r="MQ403" s="9"/>
      <c r="MR403" s="9"/>
      <c r="MS403" s="9"/>
      <c r="MT403" s="9"/>
      <c r="MU403" s="9"/>
      <c r="MV403" s="9"/>
      <c r="MW403" s="9"/>
      <c r="MX403" s="9"/>
      <c r="MY403" s="9"/>
      <c r="MZ403" s="9"/>
      <c r="NA403" s="9"/>
      <c r="NB403" s="9"/>
      <c r="NC403" s="9"/>
      <c r="ND403" s="9"/>
      <c r="NE403" s="9"/>
      <c r="NF403" s="9"/>
      <c r="NG403" s="9"/>
      <c r="NH403" s="9"/>
      <c r="NI403" s="9"/>
      <c r="NJ403" s="9"/>
      <c r="NK403" s="9"/>
      <c r="NL403" s="9"/>
      <c r="NM403" s="9"/>
      <c r="NN403" s="9"/>
      <c r="NO403" s="9"/>
      <c r="NP403" s="9"/>
      <c r="NQ403" s="9"/>
      <c r="NR403" s="9"/>
      <c r="NS403" s="9"/>
      <c r="NT403" s="9"/>
      <c r="NU403" s="9"/>
      <c r="NV403" s="9"/>
      <c r="NW403" s="9"/>
      <c r="NX403" s="9"/>
      <c r="NY403" s="9"/>
      <c r="NZ403" s="9"/>
      <c r="OA403" s="9"/>
      <c r="OB403" s="9"/>
      <c r="OC403" s="9"/>
      <c r="OD403" s="9"/>
      <c r="OE403" s="9"/>
      <c r="OF403" s="9"/>
      <c r="OG403" s="9"/>
      <c r="OH403" s="9"/>
      <c r="OI403" s="9"/>
      <c r="OJ403" s="9"/>
      <c r="OK403" s="9"/>
      <c r="OL403" s="9"/>
      <c r="OM403" s="9"/>
      <c r="ON403" s="9"/>
      <c r="OO403" s="9"/>
      <c r="OP403" s="9"/>
      <c r="OQ403" s="9"/>
      <c r="OR403" s="9"/>
      <c r="OS403" s="9"/>
      <c r="OT403" s="9"/>
      <c r="OU403" s="9"/>
      <c r="OV403" s="9"/>
      <c r="OW403" s="9"/>
      <c r="OX403" s="9"/>
      <c r="OY403" s="9"/>
      <c r="OZ403" s="9"/>
      <c r="PA403" s="9"/>
      <c r="PB403" s="9"/>
      <c r="PC403" s="9"/>
      <c r="PD403" s="9"/>
      <c r="PE403" s="9"/>
      <c r="PF403" s="9"/>
      <c r="PG403" s="9"/>
      <c r="PH403" s="9"/>
      <c r="PI403" s="9"/>
      <c r="PJ403" s="9"/>
      <c r="PK403" s="9"/>
      <c r="PL403" s="9"/>
      <c r="PM403" s="9"/>
      <c r="PN403" s="9"/>
      <c r="PO403" s="9"/>
      <c r="PP403" s="9"/>
      <c r="PQ403" s="9"/>
      <c r="PR403" s="9"/>
      <c r="PS403" s="9"/>
      <c r="PT403" s="9"/>
      <c r="PU403" s="9"/>
      <c r="PV403" s="9"/>
      <c r="PW403" s="9"/>
      <c r="PX403" s="9"/>
      <c r="PY403" s="9"/>
      <c r="PZ403" s="9"/>
      <c r="QA403" s="9"/>
      <c r="QB403" s="9"/>
      <c r="QC403" s="9"/>
      <c r="QD403" s="9"/>
      <c r="QE403" s="9"/>
      <c r="QF403" s="9"/>
      <c r="QG403" s="9"/>
      <c r="QH403" s="9"/>
      <c r="QI403" s="9"/>
      <c r="QJ403" s="9"/>
      <c r="QK403" s="9"/>
      <c r="QL403" s="9"/>
      <c r="QM403" s="9"/>
      <c r="QN403" s="9"/>
      <c r="QO403" s="9"/>
      <c r="QP403" s="9"/>
      <c r="QQ403" s="9"/>
      <c r="QR403" s="9"/>
      <c r="QS403" s="9"/>
      <c r="QT403" s="9"/>
      <c r="QU403" s="9"/>
      <c r="QV403" s="9"/>
      <c r="QW403" s="9"/>
      <c r="QX403" s="9"/>
      <c r="QY403" s="9"/>
      <c r="QZ403" s="9"/>
      <c r="RA403" s="9"/>
      <c r="RB403" s="9"/>
      <c r="RC403" s="9"/>
      <c r="RD403" s="9"/>
      <c r="RE403" s="9"/>
      <c r="RF403" s="9"/>
      <c r="RG403" s="9"/>
      <c r="RH403" s="9"/>
      <c r="RI403" s="9"/>
      <c r="RJ403" s="9"/>
      <c r="RK403" s="9"/>
      <c r="RL403" s="9"/>
      <c r="RM403" s="9"/>
      <c r="RN403" s="9"/>
      <c r="RO403" s="9"/>
      <c r="RP403" s="9"/>
      <c r="RQ403" s="9"/>
      <c r="RR403" s="9"/>
      <c r="RS403" s="9"/>
      <c r="RT403" s="9"/>
      <c r="RU403" s="9"/>
      <c r="RV403" s="9"/>
      <c r="RW403" s="9"/>
      <c r="RX403" s="9"/>
      <c r="RY403" s="9"/>
      <c r="RZ403" s="9"/>
      <c r="SA403" s="9"/>
      <c r="SB403" s="9"/>
      <c r="SC403" s="9"/>
      <c r="SD403" s="9"/>
      <c r="SE403" s="9"/>
      <c r="SF403" s="9"/>
      <c r="SG403" s="9"/>
      <c r="SH403" s="9"/>
      <c r="SI403" s="9"/>
      <c r="SJ403" s="9"/>
      <c r="SK403" s="9"/>
      <c r="SL403" s="9"/>
      <c r="SM403" s="9"/>
      <c r="SN403" s="9"/>
      <c r="SO403" s="9"/>
      <c r="SP403" s="9"/>
      <c r="SQ403" s="9"/>
      <c r="SR403" s="9"/>
      <c r="SS403" s="9"/>
      <c r="ST403" s="9"/>
      <c r="SU403" s="9"/>
      <c r="SV403" s="9"/>
      <c r="SW403" s="9"/>
      <c r="SX403" s="9"/>
      <c r="SY403" s="9"/>
      <c r="SZ403" s="9"/>
      <c r="TA403" s="9"/>
      <c r="TB403" s="9"/>
      <c r="TC403" s="9"/>
      <c r="TD403" s="9"/>
      <c r="TE403" s="9"/>
      <c r="TF403" s="9"/>
      <c r="TG403" s="9"/>
      <c r="TH403" s="9"/>
      <c r="TI403" s="9"/>
      <c r="TJ403" s="9"/>
      <c r="TK403" s="9"/>
      <c r="TL403" s="9"/>
      <c r="TM403" s="9"/>
      <c r="TN403" s="9"/>
      <c r="TO403" s="9"/>
      <c r="TP403" s="9"/>
      <c r="TQ403" s="9"/>
      <c r="TR403" s="9"/>
      <c r="TS403" s="9"/>
      <c r="TT403" s="9"/>
      <c r="TU403" s="9"/>
      <c r="TV403" s="9"/>
      <c r="TW403" s="9"/>
      <c r="TX403" s="9"/>
      <c r="TY403" s="9"/>
      <c r="TZ403" s="9"/>
      <c r="UA403" s="9"/>
      <c r="UB403" s="9"/>
      <c r="UC403" s="9"/>
      <c r="UD403" s="9"/>
      <c r="UE403" s="9"/>
      <c r="UF403" s="9"/>
      <c r="UG403" s="9"/>
      <c r="UH403" s="9"/>
      <c r="UI403" s="9"/>
      <c r="UJ403" s="9"/>
      <c r="UK403" s="9"/>
      <c r="UL403" s="9"/>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c r="AHR403" s="6"/>
      <c r="AHS403" s="6"/>
      <c r="AHT403" s="6"/>
      <c r="AHU403" s="6"/>
      <c r="AHV403" s="6"/>
      <c r="AHW403" s="6"/>
      <c r="AHX403" s="6"/>
      <c r="AHY403" s="6"/>
    </row>
    <row r="404" spans="2:909" x14ac:dyDescent="0.25">
      <c r="B404" s="110"/>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c r="ML404" s="9"/>
      <c r="MM404" s="9"/>
      <c r="MN404" s="9"/>
      <c r="MO404" s="9"/>
      <c r="MP404" s="9"/>
      <c r="MQ404" s="9"/>
      <c r="MR404" s="9"/>
      <c r="MS404" s="9"/>
      <c r="MT404" s="9"/>
      <c r="MU404" s="9"/>
      <c r="MV404" s="9"/>
      <c r="MW404" s="9"/>
      <c r="MX404" s="9"/>
      <c r="MY404" s="9"/>
      <c r="MZ404" s="9"/>
      <c r="NA404" s="9"/>
      <c r="NB404" s="9"/>
      <c r="NC404" s="9"/>
      <c r="ND404" s="9"/>
      <c r="NE404" s="9"/>
      <c r="NF404" s="9"/>
      <c r="NG404" s="9"/>
      <c r="NH404" s="9"/>
      <c r="NI404" s="9"/>
      <c r="NJ404" s="9"/>
      <c r="NK404" s="9"/>
      <c r="NL404" s="9"/>
      <c r="NM404" s="9"/>
      <c r="NN404" s="9"/>
      <c r="NO404" s="9"/>
      <c r="NP404" s="9"/>
      <c r="NQ404" s="9"/>
      <c r="NR404" s="9"/>
      <c r="NS404" s="9"/>
      <c r="NT404" s="9"/>
      <c r="NU404" s="9"/>
      <c r="NV404" s="9"/>
      <c r="NW404" s="9"/>
      <c r="NX404" s="9"/>
      <c r="NY404" s="9"/>
      <c r="NZ404" s="9"/>
      <c r="OA404" s="9"/>
      <c r="OB404" s="9"/>
      <c r="OC404" s="9"/>
      <c r="OD404" s="9"/>
      <c r="OE404" s="9"/>
      <c r="OF404" s="9"/>
      <c r="OG404" s="9"/>
      <c r="OH404" s="9"/>
      <c r="OI404" s="9"/>
      <c r="OJ404" s="9"/>
      <c r="OK404" s="9"/>
      <c r="OL404" s="9"/>
      <c r="OM404" s="9"/>
      <c r="ON404" s="9"/>
      <c r="OO404" s="9"/>
      <c r="OP404" s="9"/>
      <c r="OQ404" s="9"/>
      <c r="OR404" s="9"/>
      <c r="OS404" s="9"/>
      <c r="OT404" s="9"/>
      <c r="OU404" s="9"/>
      <c r="OV404" s="9"/>
      <c r="OW404" s="9"/>
      <c r="OX404" s="9"/>
      <c r="OY404" s="9"/>
      <c r="OZ404" s="9"/>
      <c r="PA404" s="9"/>
      <c r="PB404" s="9"/>
      <c r="PC404" s="9"/>
      <c r="PD404" s="9"/>
      <c r="PE404" s="9"/>
      <c r="PF404" s="9"/>
      <c r="PG404" s="9"/>
      <c r="PH404" s="9"/>
      <c r="PI404" s="9"/>
      <c r="PJ404" s="9"/>
      <c r="PK404" s="9"/>
      <c r="PL404" s="9"/>
      <c r="PM404" s="9"/>
      <c r="PN404" s="9"/>
      <c r="PO404" s="9"/>
      <c r="PP404" s="9"/>
      <c r="PQ404" s="9"/>
      <c r="PR404" s="9"/>
      <c r="PS404" s="9"/>
      <c r="PT404" s="9"/>
      <c r="PU404" s="9"/>
      <c r="PV404" s="9"/>
      <c r="PW404" s="9"/>
      <c r="PX404" s="9"/>
      <c r="PY404" s="9"/>
      <c r="PZ404" s="9"/>
      <c r="QA404" s="9"/>
      <c r="QB404" s="9"/>
      <c r="QC404" s="9"/>
      <c r="QD404" s="9"/>
      <c r="QE404" s="9"/>
      <c r="QF404" s="9"/>
      <c r="QG404" s="9"/>
      <c r="QH404" s="9"/>
      <c r="QI404" s="9"/>
      <c r="QJ404" s="9"/>
      <c r="QK404" s="9"/>
      <c r="QL404" s="9"/>
      <c r="QM404" s="9"/>
      <c r="QN404" s="9"/>
      <c r="QO404" s="9"/>
      <c r="QP404" s="9"/>
      <c r="QQ404" s="9"/>
      <c r="QR404" s="9"/>
      <c r="QS404" s="9"/>
      <c r="QT404" s="9"/>
      <c r="QU404" s="9"/>
      <c r="QV404" s="9"/>
      <c r="QW404" s="9"/>
      <c r="QX404" s="9"/>
      <c r="QY404" s="9"/>
      <c r="QZ404" s="9"/>
      <c r="RA404" s="9"/>
      <c r="RB404" s="9"/>
      <c r="RC404" s="9"/>
      <c r="RD404" s="9"/>
      <c r="RE404" s="9"/>
      <c r="RF404" s="9"/>
      <c r="RG404" s="9"/>
      <c r="RH404" s="9"/>
      <c r="RI404" s="9"/>
      <c r="RJ404" s="9"/>
      <c r="RK404" s="9"/>
      <c r="RL404" s="9"/>
      <c r="RM404" s="9"/>
      <c r="RN404" s="9"/>
      <c r="RO404" s="9"/>
      <c r="RP404" s="9"/>
      <c r="RQ404" s="9"/>
      <c r="RR404" s="9"/>
      <c r="RS404" s="9"/>
      <c r="RT404" s="9"/>
      <c r="RU404" s="9"/>
      <c r="RV404" s="9"/>
      <c r="RW404" s="9"/>
      <c r="RX404" s="9"/>
      <c r="RY404" s="9"/>
      <c r="RZ404" s="9"/>
      <c r="SA404" s="9"/>
      <c r="SB404" s="9"/>
      <c r="SC404" s="9"/>
      <c r="SD404" s="9"/>
      <c r="SE404" s="9"/>
      <c r="SF404" s="9"/>
      <c r="SG404" s="9"/>
      <c r="SH404" s="9"/>
      <c r="SI404" s="9"/>
      <c r="SJ404" s="9"/>
      <c r="SK404" s="9"/>
      <c r="SL404" s="9"/>
      <c r="SM404" s="9"/>
      <c r="SN404" s="9"/>
      <c r="SO404" s="9"/>
      <c r="SP404" s="9"/>
      <c r="SQ404" s="9"/>
      <c r="SR404" s="9"/>
      <c r="SS404" s="9"/>
      <c r="ST404" s="9"/>
      <c r="SU404" s="9"/>
      <c r="SV404" s="9"/>
      <c r="SW404" s="9"/>
      <c r="SX404" s="9"/>
      <c r="SY404" s="9"/>
      <c r="SZ404" s="9"/>
      <c r="TA404" s="9"/>
      <c r="TB404" s="9"/>
      <c r="TC404" s="9"/>
      <c r="TD404" s="9"/>
      <c r="TE404" s="9"/>
      <c r="TF404" s="9"/>
      <c r="TG404" s="9"/>
      <c r="TH404" s="9"/>
      <c r="TI404" s="9"/>
      <c r="TJ404" s="9"/>
      <c r="TK404" s="9"/>
      <c r="TL404" s="9"/>
      <c r="TM404" s="9"/>
      <c r="TN404" s="9"/>
      <c r="TO404" s="9"/>
      <c r="TP404" s="9"/>
      <c r="TQ404" s="9"/>
      <c r="TR404" s="9"/>
      <c r="TS404" s="9"/>
      <c r="TT404" s="9"/>
      <c r="TU404" s="9"/>
      <c r="TV404" s="9"/>
      <c r="TW404" s="9"/>
      <c r="TX404" s="9"/>
      <c r="TY404" s="9"/>
      <c r="TZ404" s="9"/>
      <c r="UA404" s="9"/>
      <c r="UB404" s="9"/>
      <c r="UC404" s="9"/>
      <c r="UD404" s="9"/>
      <c r="UE404" s="9"/>
      <c r="UF404" s="9"/>
      <c r="UG404" s="9"/>
      <c r="UH404" s="9"/>
      <c r="UI404" s="9"/>
      <c r="UJ404" s="9"/>
      <c r="UK404" s="9"/>
      <c r="UL404" s="9"/>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c r="AHR404" s="6"/>
      <c r="AHS404" s="6"/>
      <c r="AHT404" s="6"/>
      <c r="AHU404" s="6"/>
      <c r="AHV404" s="6"/>
      <c r="AHW404" s="6"/>
      <c r="AHX404" s="6"/>
      <c r="AHY404" s="6"/>
    </row>
    <row r="405" spans="2:909" x14ac:dyDescent="0.25">
      <c r="B405" s="110"/>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9"/>
      <c r="NH405" s="9"/>
      <c r="NI405" s="9"/>
      <c r="NJ405" s="9"/>
      <c r="NK405" s="9"/>
      <c r="NL405" s="9"/>
      <c r="NM405" s="9"/>
      <c r="NN405" s="9"/>
      <c r="NO405" s="9"/>
      <c r="NP405" s="9"/>
      <c r="NQ405" s="9"/>
      <c r="NR405" s="9"/>
      <c r="NS405" s="9"/>
      <c r="NT405" s="9"/>
      <c r="NU405" s="9"/>
      <c r="NV405" s="9"/>
      <c r="NW405" s="9"/>
      <c r="NX405" s="9"/>
      <c r="NY405" s="9"/>
      <c r="NZ405" s="9"/>
      <c r="OA405" s="9"/>
      <c r="OB405" s="9"/>
      <c r="OC405" s="9"/>
      <c r="OD405" s="9"/>
      <c r="OE405" s="9"/>
      <c r="OF405" s="9"/>
      <c r="OG405" s="9"/>
      <c r="OH405" s="9"/>
      <c r="OI405" s="9"/>
      <c r="OJ405" s="9"/>
      <c r="OK405" s="9"/>
      <c r="OL405" s="9"/>
      <c r="OM405" s="9"/>
      <c r="ON405" s="9"/>
      <c r="OO405" s="9"/>
      <c r="OP405" s="9"/>
      <c r="OQ405" s="9"/>
      <c r="OR405" s="9"/>
      <c r="OS405" s="9"/>
      <c r="OT405" s="9"/>
      <c r="OU405" s="9"/>
      <c r="OV405" s="9"/>
      <c r="OW405" s="9"/>
      <c r="OX405" s="9"/>
      <c r="OY405" s="9"/>
      <c r="OZ405" s="9"/>
      <c r="PA405" s="9"/>
      <c r="PB405" s="9"/>
      <c r="PC405" s="9"/>
      <c r="PD405" s="9"/>
      <c r="PE405" s="9"/>
      <c r="PF405" s="9"/>
      <c r="PG405" s="9"/>
      <c r="PH405" s="9"/>
      <c r="PI405" s="9"/>
      <c r="PJ405" s="9"/>
      <c r="PK405" s="9"/>
      <c r="PL405" s="9"/>
      <c r="PM405" s="9"/>
      <c r="PN405" s="9"/>
      <c r="PO405" s="9"/>
      <c r="PP405" s="9"/>
      <c r="PQ405" s="9"/>
      <c r="PR405" s="9"/>
      <c r="PS405" s="9"/>
      <c r="PT405" s="9"/>
      <c r="PU405" s="9"/>
      <c r="PV405" s="9"/>
      <c r="PW405" s="9"/>
      <c r="PX405" s="9"/>
      <c r="PY405" s="9"/>
      <c r="PZ405" s="9"/>
      <c r="QA405" s="9"/>
      <c r="QB405" s="9"/>
      <c r="QC405" s="9"/>
      <c r="QD405" s="9"/>
      <c r="QE405" s="9"/>
      <c r="QF405" s="9"/>
      <c r="QG405" s="9"/>
      <c r="QH405" s="9"/>
      <c r="QI405" s="9"/>
      <c r="QJ405" s="9"/>
      <c r="QK405" s="9"/>
      <c r="QL405" s="9"/>
      <c r="QM405" s="9"/>
      <c r="QN405" s="9"/>
      <c r="QO405" s="9"/>
      <c r="QP405" s="9"/>
      <c r="QQ405" s="9"/>
      <c r="QR405" s="9"/>
      <c r="QS405" s="9"/>
      <c r="QT405" s="9"/>
      <c r="QU405" s="9"/>
      <c r="QV405" s="9"/>
      <c r="QW405" s="9"/>
      <c r="QX405" s="9"/>
      <c r="QY405" s="9"/>
      <c r="QZ405" s="9"/>
      <c r="RA405" s="9"/>
      <c r="RB405" s="9"/>
      <c r="RC405" s="9"/>
      <c r="RD405" s="9"/>
      <c r="RE405" s="9"/>
      <c r="RF405" s="9"/>
      <c r="RG405" s="9"/>
      <c r="RH405" s="9"/>
      <c r="RI405" s="9"/>
      <c r="RJ405" s="9"/>
      <c r="RK405" s="9"/>
      <c r="RL405" s="9"/>
      <c r="RM405" s="9"/>
      <c r="RN405" s="9"/>
      <c r="RO405" s="9"/>
      <c r="RP405" s="9"/>
      <c r="RQ405" s="9"/>
      <c r="RR405" s="9"/>
      <c r="RS405" s="9"/>
      <c r="RT405" s="9"/>
      <c r="RU405" s="9"/>
      <c r="RV405" s="9"/>
      <c r="RW405" s="9"/>
      <c r="RX405" s="9"/>
      <c r="RY405" s="9"/>
      <c r="RZ405" s="9"/>
      <c r="SA405" s="9"/>
      <c r="SB405" s="9"/>
      <c r="SC405" s="9"/>
      <c r="SD405" s="9"/>
      <c r="SE405" s="9"/>
      <c r="SF405" s="9"/>
      <c r="SG405" s="9"/>
      <c r="SH405" s="9"/>
      <c r="SI405" s="9"/>
      <c r="SJ405" s="9"/>
      <c r="SK405" s="9"/>
      <c r="SL405" s="9"/>
      <c r="SM405" s="9"/>
      <c r="SN405" s="9"/>
      <c r="SO405" s="9"/>
      <c r="SP405" s="9"/>
      <c r="SQ405" s="9"/>
      <c r="SR405" s="9"/>
      <c r="SS405" s="9"/>
      <c r="ST405" s="9"/>
      <c r="SU405" s="9"/>
      <c r="SV405" s="9"/>
      <c r="SW405" s="9"/>
      <c r="SX405" s="9"/>
      <c r="SY405" s="9"/>
      <c r="SZ405" s="9"/>
      <c r="TA405" s="9"/>
      <c r="TB405" s="9"/>
      <c r="TC405" s="9"/>
      <c r="TD405" s="9"/>
      <c r="TE405" s="9"/>
      <c r="TF405" s="9"/>
      <c r="TG405" s="9"/>
      <c r="TH405" s="9"/>
      <c r="TI405" s="9"/>
      <c r="TJ405" s="9"/>
      <c r="TK405" s="9"/>
      <c r="TL405" s="9"/>
      <c r="TM405" s="9"/>
      <c r="TN405" s="9"/>
      <c r="TO405" s="9"/>
      <c r="TP405" s="9"/>
      <c r="TQ405" s="9"/>
      <c r="TR405" s="9"/>
      <c r="TS405" s="9"/>
      <c r="TT405" s="9"/>
      <c r="TU405" s="9"/>
      <c r="TV405" s="9"/>
      <c r="TW405" s="9"/>
      <c r="TX405" s="9"/>
      <c r="TY405" s="9"/>
      <c r="TZ405" s="9"/>
      <c r="UA405" s="9"/>
      <c r="UB405" s="9"/>
      <c r="UC405" s="9"/>
      <c r="UD405" s="9"/>
      <c r="UE405" s="9"/>
      <c r="UF405" s="9"/>
      <c r="UG405" s="9"/>
      <c r="UH405" s="9"/>
      <c r="UI405" s="9"/>
      <c r="UJ405" s="9"/>
      <c r="UK405" s="9"/>
      <c r="UL405" s="9"/>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c r="AHR405" s="6"/>
      <c r="AHS405" s="6"/>
      <c r="AHT405" s="6"/>
      <c r="AHU405" s="6"/>
      <c r="AHV405" s="6"/>
      <c r="AHW405" s="6"/>
      <c r="AHX405" s="6"/>
      <c r="AHY405" s="6"/>
    </row>
    <row r="406" spans="2:909" x14ac:dyDescent="0.25">
      <c r="B406" s="110"/>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c r="ML406" s="9"/>
      <c r="MM406" s="9"/>
      <c r="MN406" s="9"/>
      <c r="MO406" s="9"/>
      <c r="MP406" s="9"/>
      <c r="MQ406" s="9"/>
      <c r="MR406" s="9"/>
      <c r="MS406" s="9"/>
      <c r="MT406" s="9"/>
      <c r="MU406" s="9"/>
      <c r="MV406" s="9"/>
      <c r="MW406" s="9"/>
      <c r="MX406" s="9"/>
      <c r="MY406" s="9"/>
      <c r="MZ406" s="9"/>
      <c r="NA406" s="9"/>
      <c r="NB406" s="9"/>
      <c r="NC406" s="9"/>
      <c r="ND406" s="9"/>
      <c r="NE406" s="9"/>
      <c r="NF406" s="9"/>
      <c r="NG406" s="9"/>
      <c r="NH406" s="9"/>
      <c r="NI406" s="9"/>
      <c r="NJ406" s="9"/>
      <c r="NK406" s="9"/>
      <c r="NL406" s="9"/>
      <c r="NM406" s="9"/>
      <c r="NN406" s="9"/>
      <c r="NO406" s="9"/>
      <c r="NP406" s="9"/>
      <c r="NQ406" s="9"/>
      <c r="NR406" s="9"/>
      <c r="NS406" s="9"/>
      <c r="NT406" s="9"/>
      <c r="NU406" s="9"/>
      <c r="NV406" s="9"/>
      <c r="NW406" s="9"/>
      <c r="NX406" s="9"/>
      <c r="NY406" s="9"/>
      <c r="NZ406" s="9"/>
      <c r="OA406" s="9"/>
      <c r="OB406" s="9"/>
      <c r="OC406" s="9"/>
      <c r="OD406" s="9"/>
      <c r="OE406" s="9"/>
      <c r="OF406" s="9"/>
      <c r="OG406" s="9"/>
      <c r="OH406" s="9"/>
      <c r="OI406" s="9"/>
      <c r="OJ406" s="9"/>
      <c r="OK406" s="9"/>
      <c r="OL406" s="9"/>
      <c r="OM406" s="9"/>
      <c r="ON406" s="9"/>
      <c r="OO406" s="9"/>
      <c r="OP406" s="9"/>
      <c r="OQ406" s="9"/>
      <c r="OR406" s="9"/>
      <c r="OS406" s="9"/>
      <c r="OT406" s="9"/>
      <c r="OU406" s="9"/>
      <c r="OV406" s="9"/>
      <c r="OW406" s="9"/>
      <c r="OX406" s="9"/>
      <c r="OY406" s="9"/>
      <c r="OZ406" s="9"/>
      <c r="PA406" s="9"/>
      <c r="PB406" s="9"/>
      <c r="PC406" s="9"/>
      <c r="PD406" s="9"/>
      <c r="PE406" s="9"/>
      <c r="PF406" s="9"/>
      <c r="PG406" s="9"/>
      <c r="PH406" s="9"/>
      <c r="PI406" s="9"/>
      <c r="PJ406" s="9"/>
      <c r="PK406" s="9"/>
      <c r="PL406" s="9"/>
      <c r="PM406" s="9"/>
      <c r="PN406" s="9"/>
      <c r="PO406" s="9"/>
      <c r="PP406" s="9"/>
      <c r="PQ406" s="9"/>
      <c r="PR406" s="9"/>
      <c r="PS406" s="9"/>
      <c r="PT406" s="9"/>
      <c r="PU406" s="9"/>
      <c r="PV406" s="9"/>
      <c r="PW406" s="9"/>
      <c r="PX406" s="9"/>
      <c r="PY406" s="9"/>
      <c r="PZ406" s="9"/>
      <c r="QA406" s="9"/>
      <c r="QB406" s="9"/>
      <c r="QC406" s="9"/>
      <c r="QD406" s="9"/>
      <c r="QE406" s="9"/>
      <c r="QF406" s="9"/>
      <c r="QG406" s="9"/>
      <c r="QH406" s="9"/>
      <c r="QI406" s="9"/>
      <c r="QJ406" s="9"/>
      <c r="QK406" s="9"/>
      <c r="QL406" s="9"/>
      <c r="QM406" s="9"/>
      <c r="QN406" s="9"/>
      <c r="QO406" s="9"/>
      <c r="QP406" s="9"/>
      <c r="QQ406" s="9"/>
      <c r="QR406" s="9"/>
      <c r="QS406" s="9"/>
      <c r="QT406" s="9"/>
      <c r="QU406" s="9"/>
      <c r="QV406" s="9"/>
      <c r="QW406" s="9"/>
      <c r="QX406" s="9"/>
      <c r="QY406" s="9"/>
      <c r="QZ406" s="9"/>
      <c r="RA406" s="9"/>
      <c r="RB406" s="9"/>
      <c r="RC406" s="9"/>
      <c r="RD406" s="9"/>
      <c r="RE406" s="9"/>
      <c r="RF406" s="9"/>
      <c r="RG406" s="9"/>
      <c r="RH406" s="9"/>
      <c r="RI406" s="9"/>
      <c r="RJ406" s="9"/>
      <c r="RK406" s="9"/>
      <c r="RL406" s="9"/>
      <c r="RM406" s="9"/>
      <c r="RN406" s="9"/>
      <c r="RO406" s="9"/>
      <c r="RP406" s="9"/>
      <c r="RQ406" s="9"/>
      <c r="RR406" s="9"/>
      <c r="RS406" s="9"/>
      <c r="RT406" s="9"/>
      <c r="RU406" s="9"/>
      <c r="RV406" s="9"/>
      <c r="RW406" s="9"/>
      <c r="RX406" s="9"/>
      <c r="RY406" s="9"/>
      <c r="RZ406" s="9"/>
      <c r="SA406" s="9"/>
      <c r="SB406" s="9"/>
      <c r="SC406" s="9"/>
      <c r="SD406" s="9"/>
      <c r="SE406" s="9"/>
      <c r="SF406" s="9"/>
      <c r="SG406" s="9"/>
      <c r="SH406" s="9"/>
      <c r="SI406" s="9"/>
      <c r="SJ406" s="9"/>
      <c r="SK406" s="9"/>
      <c r="SL406" s="9"/>
      <c r="SM406" s="9"/>
      <c r="SN406" s="9"/>
      <c r="SO406" s="9"/>
      <c r="SP406" s="9"/>
      <c r="SQ406" s="9"/>
      <c r="SR406" s="9"/>
      <c r="SS406" s="9"/>
      <c r="ST406" s="9"/>
      <c r="SU406" s="9"/>
      <c r="SV406" s="9"/>
      <c r="SW406" s="9"/>
      <c r="SX406" s="9"/>
      <c r="SY406" s="9"/>
      <c r="SZ406" s="9"/>
      <c r="TA406" s="9"/>
      <c r="TB406" s="9"/>
      <c r="TC406" s="9"/>
      <c r="TD406" s="9"/>
      <c r="TE406" s="9"/>
      <c r="TF406" s="9"/>
      <c r="TG406" s="9"/>
      <c r="TH406" s="9"/>
      <c r="TI406" s="9"/>
      <c r="TJ406" s="9"/>
      <c r="TK406" s="9"/>
      <c r="TL406" s="9"/>
      <c r="TM406" s="9"/>
      <c r="TN406" s="9"/>
      <c r="TO406" s="9"/>
      <c r="TP406" s="9"/>
      <c r="TQ406" s="9"/>
      <c r="TR406" s="9"/>
      <c r="TS406" s="9"/>
      <c r="TT406" s="9"/>
      <c r="TU406" s="9"/>
      <c r="TV406" s="9"/>
      <c r="TW406" s="9"/>
      <c r="TX406" s="9"/>
      <c r="TY406" s="9"/>
      <c r="TZ406" s="9"/>
      <c r="UA406" s="9"/>
      <c r="UB406" s="9"/>
      <c r="UC406" s="9"/>
      <c r="UD406" s="9"/>
      <c r="UE406" s="9"/>
      <c r="UF406" s="9"/>
      <c r="UG406" s="9"/>
      <c r="UH406" s="9"/>
      <c r="UI406" s="9"/>
      <c r="UJ406" s="9"/>
      <c r="UK406" s="9"/>
      <c r="UL406" s="9"/>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row>
    <row r="407" spans="2:909" x14ac:dyDescent="0.25">
      <c r="B407" s="110"/>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c r="ML407" s="9"/>
      <c r="MM407" s="9"/>
      <c r="MN407" s="9"/>
      <c r="MO407" s="9"/>
      <c r="MP407" s="9"/>
      <c r="MQ407" s="9"/>
      <c r="MR407" s="9"/>
      <c r="MS407" s="9"/>
      <c r="MT407" s="9"/>
      <c r="MU407" s="9"/>
      <c r="MV407" s="9"/>
      <c r="MW407" s="9"/>
      <c r="MX407" s="9"/>
      <c r="MY407" s="9"/>
      <c r="MZ407" s="9"/>
      <c r="NA407" s="9"/>
      <c r="NB407" s="9"/>
      <c r="NC407" s="9"/>
      <c r="ND407" s="9"/>
      <c r="NE407" s="9"/>
      <c r="NF407" s="9"/>
      <c r="NG407" s="9"/>
      <c r="NH407" s="9"/>
      <c r="NI407" s="9"/>
      <c r="NJ407" s="9"/>
      <c r="NK407" s="9"/>
      <c r="NL407" s="9"/>
      <c r="NM407" s="9"/>
      <c r="NN407" s="9"/>
      <c r="NO407" s="9"/>
      <c r="NP407" s="9"/>
      <c r="NQ407" s="9"/>
      <c r="NR407" s="9"/>
      <c r="NS407" s="9"/>
      <c r="NT407" s="9"/>
      <c r="NU407" s="9"/>
      <c r="NV407" s="9"/>
      <c r="NW407" s="9"/>
      <c r="NX407" s="9"/>
      <c r="NY407" s="9"/>
      <c r="NZ407" s="9"/>
      <c r="OA407" s="9"/>
      <c r="OB407" s="9"/>
      <c r="OC407" s="9"/>
      <c r="OD407" s="9"/>
      <c r="OE407" s="9"/>
      <c r="OF407" s="9"/>
      <c r="OG407" s="9"/>
      <c r="OH407" s="9"/>
      <c r="OI407" s="9"/>
      <c r="OJ407" s="9"/>
      <c r="OK407" s="9"/>
      <c r="OL407" s="9"/>
      <c r="OM407" s="9"/>
      <c r="ON407" s="9"/>
      <c r="OO407" s="9"/>
      <c r="OP407" s="9"/>
      <c r="OQ407" s="9"/>
      <c r="OR407" s="9"/>
      <c r="OS407" s="9"/>
      <c r="OT407" s="9"/>
      <c r="OU407" s="9"/>
      <c r="OV407" s="9"/>
      <c r="OW407" s="9"/>
      <c r="OX407" s="9"/>
      <c r="OY407" s="9"/>
      <c r="OZ407" s="9"/>
      <c r="PA407" s="9"/>
      <c r="PB407" s="9"/>
      <c r="PC407" s="9"/>
      <c r="PD407" s="9"/>
      <c r="PE407" s="9"/>
      <c r="PF407" s="9"/>
      <c r="PG407" s="9"/>
      <c r="PH407" s="9"/>
      <c r="PI407" s="9"/>
      <c r="PJ407" s="9"/>
      <c r="PK407" s="9"/>
      <c r="PL407" s="9"/>
      <c r="PM407" s="9"/>
      <c r="PN407" s="9"/>
      <c r="PO407" s="9"/>
      <c r="PP407" s="9"/>
      <c r="PQ407" s="9"/>
      <c r="PR407" s="9"/>
      <c r="PS407" s="9"/>
      <c r="PT407" s="9"/>
      <c r="PU407" s="9"/>
      <c r="PV407" s="9"/>
      <c r="PW407" s="9"/>
      <c r="PX407" s="9"/>
      <c r="PY407" s="9"/>
      <c r="PZ407" s="9"/>
      <c r="QA407" s="9"/>
      <c r="QB407" s="9"/>
      <c r="QC407" s="9"/>
      <c r="QD407" s="9"/>
      <c r="QE407" s="9"/>
      <c r="QF407" s="9"/>
      <c r="QG407" s="9"/>
      <c r="QH407" s="9"/>
      <c r="QI407" s="9"/>
      <c r="QJ407" s="9"/>
      <c r="QK407" s="9"/>
      <c r="QL407" s="9"/>
      <c r="QM407" s="9"/>
      <c r="QN407" s="9"/>
      <c r="QO407" s="9"/>
      <c r="QP407" s="9"/>
      <c r="QQ407" s="9"/>
      <c r="QR407" s="9"/>
      <c r="QS407" s="9"/>
      <c r="QT407" s="9"/>
      <c r="QU407" s="9"/>
      <c r="QV407" s="9"/>
      <c r="QW407" s="9"/>
      <c r="QX407" s="9"/>
      <c r="QY407" s="9"/>
      <c r="QZ407" s="9"/>
      <c r="RA407" s="9"/>
      <c r="RB407" s="9"/>
      <c r="RC407" s="9"/>
      <c r="RD407" s="9"/>
      <c r="RE407" s="9"/>
      <c r="RF407" s="9"/>
      <c r="RG407" s="9"/>
      <c r="RH407" s="9"/>
      <c r="RI407" s="9"/>
      <c r="RJ407" s="9"/>
      <c r="RK407" s="9"/>
      <c r="RL407" s="9"/>
      <c r="RM407" s="9"/>
      <c r="RN407" s="9"/>
      <c r="RO407" s="9"/>
      <c r="RP407" s="9"/>
      <c r="RQ407" s="9"/>
      <c r="RR407" s="9"/>
      <c r="RS407" s="9"/>
      <c r="RT407" s="9"/>
      <c r="RU407" s="9"/>
      <c r="RV407" s="9"/>
      <c r="RW407" s="9"/>
      <c r="RX407" s="9"/>
      <c r="RY407" s="9"/>
      <c r="RZ407" s="9"/>
      <c r="SA407" s="9"/>
      <c r="SB407" s="9"/>
      <c r="SC407" s="9"/>
      <c r="SD407" s="9"/>
      <c r="SE407" s="9"/>
      <c r="SF407" s="9"/>
      <c r="SG407" s="9"/>
      <c r="SH407" s="9"/>
      <c r="SI407" s="9"/>
      <c r="SJ407" s="9"/>
      <c r="SK407" s="9"/>
      <c r="SL407" s="9"/>
      <c r="SM407" s="9"/>
      <c r="SN407" s="9"/>
      <c r="SO407" s="9"/>
      <c r="SP407" s="9"/>
      <c r="SQ407" s="9"/>
      <c r="SR407" s="9"/>
      <c r="SS407" s="9"/>
      <c r="ST407" s="9"/>
      <c r="SU407" s="9"/>
      <c r="SV407" s="9"/>
      <c r="SW407" s="9"/>
      <c r="SX407" s="9"/>
      <c r="SY407" s="9"/>
      <c r="SZ407" s="9"/>
      <c r="TA407" s="9"/>
      <c r="TB407" s="9"/>
      <c r="TC407" s="9"/>
      <c r="TD407" s="9"/>
      <c r="TE407" s="9"/>
      <c r="TF407" s="9"/>
      <c r="TG407" s="9"/>
      <c r="TH407" s="9"/>
      <c r="TI407" s="9"/>
      <c r="TJ407" s="9"/>
      <c r="TK407" s="9"/>
      <c r="TL407" s="9"/>
      <c r="TM407" s="9"/>
      <c r="TN407" s="9"/>
      <c r="TO407" s="9"/>
      <c r="TP407" s="9"/>
      <c r="TQ407" s="9"/>
      <c r="TR407" s="9"/>
      <c r="TS407" s="9"/>
      <c r="TT407" s="9"/>
      <c r="TU407" s="9"/>
      <c r="TV407" s="9"/>
      <c r="TW407" s="9"/>
      <c r="TX407" s="9"/>
      <c r="TY407" s="9"/>
      <c r="TZ407" s="9"/>
      <c r="UA407" s="9"/>
      <c r="UB407" s="9"/>
      <c r="UC407" s="9"/>
      <c r="UD407" s="9"/>
      <c r="UE407" s="9"/>
      <c r="UF407" s="9"/>
      <c r="UG407" s="9"/>
      <c r="UH407" s="9"/>
      <c r="UI407" s="9"/>
      <c r="UJ407" s="9"/>
      <c r="UK407" s="9"/>
      <c r="UL407" s="9"/>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c r="AHR407" s="6"/>
      <c r="AHS407" s="6"/>
      <c r="AHT407" s="6"/>
      <c r="AHU407" s="6"/>
      <c r="AHV407" s="6"/>
      <c r="AHW407" s="6"/>
      <c r="AHX407" s="6"/>
      <c r="AHY407" s="6"/>
    </row>
    <row r="408" spans="2:909" x14ac:dyDescent="0.25">
      <c r="B408" s="110"/>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c r="ML408" s="9"/>
      <c r="MM408" s="9"/>
      <c r="MN408" s="9"/>
      <c r="MO408" s="9"/>
      <c r="MP408" s="9"/>
      <c r="MQ408" s="9"/>
      <c r="MR408" s="9"/>
      <c r="MS408" s="9"/>
      <c r="MT408" s="9"/>
      <c r="MU408" s="9"/>
      <c r="MV408" s="9"/>
      <c r="MW408" s="9"/>
      <c r="MX408" s="9"/>
      <c r="MY408" s="9"/>
      <c r="MZ408" s="9"/>
      <c r="NA408" s="9"/>
      <c r="NB408" s="9"/>
      <c r="NC408" s="9"/>
      <c r="ND408" s="9"/>
      <c r="NE408" s="9"/>
      <c r="NF408" s="9"/>
      <c r="NG408" s="9"/>
      <c r="NH408" s="9"/>
      <c r="NI408" s="9"/>
      <c r="NJ408" s="9"/>
      <c r="NK408" s="9"/>
      <c r="NL408" s="9"/>
      <c r="NM408" s="9"/>
      <c r="NN408" s="9"/>
      <c r="NO408" s="9"/>
      <c r="NP408" s="9"/>
      <c r="NQ408" s="9"/>
      <c r="NR408" s="9"/>
      <c r="NS408" s="9"/>
      <c r="NT408" s="9"/>
      <c r="NU408" s="9"/>
      <c r="NV408" s="9"/>
      <c r="NW408" s="9"/>
      <c r="NX408" s="9"/>
      <c r="NY408" s="9"/>
      <c r="NZ408" s="9"/>
      <c r="OA408" s="9"/>
      <c r="OB408" s="9"/>
      <c r="OC408" s="9"/>
      <c r="OD408" s="9"/>
      <c r="OE408" s="9"/>
      <c r="OF408" s="9"/>
      <c r="OG408" s="9"/>
      <c r="OH408" s="9"/>
      <c r="OI408" s="9"/>
      <c r="OJ408" s="9"/>
      <c r="OK408" s="9"/>
      <c r="OL408" s="9"/>
      <c r="OM408" s="9"/>
      <c r="ON408" s="9"/>
      <c r="OO408" s="9"/>
      <c r="OP408" s="9"/>
      <c r="OQ408" s="9"/>
      <c r="OR408" s="9"/>
      <c r="OS408" s="9"/>
      <c r="OT408" s="9"/>
      <c r="OU408" s="9"/>
      <c r="OV408" s="9"/>
      <c r="OW408" s="9"/>
      <c r="OX408" s="9"/>
      <c r="OY408" s="9"/>
      <c r="OZ408" s="9"/>
      <c r="PA408" s="9"/>
      <c r="PB408" s="9"/>
      <c r="PC408" s="9"/>
      <c r="PD408" s="9"/>
      <c r="PE408" s="9"/>
      <c r="PF408" s="9"/>
      <c r="PG408" s="9"/>
      <c r="PH408" s="9"/>
      <c r="PI408" s="9"/>
      <c r="PJ408" s="9"/>
      <c r="PK408" s="9"/>
      <c r="PL408" s="9"/>
      <c r="PM408" s="9"/>
      <c r="PN408" s="9"/>
      <c r="PO408" s="9"/>
      <c r="PP408" s="9"/>
      <c r="PQ408" s="9"/>
      <c r="PR408" s="9"/>
      <c r="PS408" s="9"/>
      <c r="PT408" s="9"/>
      <c r="PU408" s="9"/>
      <c r="PV408" s="9"/>
      <c r="PW408" s="9"/>
      <c r="PX408" s="9"/>
      <c r="PY408" s="9"/>
      <c r="PZ408" s="9"/>
      <c r="QA408" s="9"/>
      <c r="QB408" s="9"/>
      <c r="QC408" s="9"/>
      <c r="QD408" s="9"/>
      <c r="QE408" s="9"/>
      <c r="QF408" s="9"/>
      <c r="QG408" s="9"/>
      <c r="QH408" s="9"/>
      <c r="QI408" s="9"/>
      <c r="QJ408" s="9"/>
      <c r="QK408" s="9"/>
      <c r="QL408" s="9"/>
      <c r="QM408" s="9"/>
      <c r="QN408" s="9"/>
      <c r="QO408" s="9"/>
      <c r="QP408" s="9"/>
      <c r="QQ408" s="9"/>
      <c r="QR408" s="9"/>
      <c r="QS408" s="9"/>
      <c r="QT408" s="9"/>
      <c r="QU408" s="9"/>
      <c r="QV408" s="9"/>
      <c r="QW408" s="9"/>
      <c r="QX408" s="9"/>
      <c r="QY408" s="9"/>
      <c r="QZ408" s="9"/>
      <c r="RA408" s="9"/>
      <c r="RB408" s="9"/>
      <c r="RC408" s="9"/>
      <c r="RD408" s="9"/>
      <c r="RE408" s="9"/>
      <c r="RF408" s="9"/>
      <c r="RG408" s="9"/>
      <c r="RH408" s="9"/>
      <c r="RI408" s="9"/>
      <c r="RJ408" s="9"/>
      <c r="RK408" s="9"/>
      <c r="RL408" s="9"/>
      <c r="RM408" s="9"/>
      <c r="RN408" s="9"/>
      <c r="RO408" s="9"/>
      <c r="RP408" s="9"/>
      <c r="RQ408" s="9"/>
      <c r="RR408" s="9"/>
      <c r="RS408" s="9"/>
      <c r="RT408" s="9"/>
      <c r="RU408" s="9"/>
      <c r="RV408" s="9"/>
      <c r="RW408" s="9"/>
      <c r="RX408" s="9"/>
      <c r="RY408" s="9"/>
      <c r="RZ408" s="9"/>
      <c r="SA408" s="9"/>
      <c r="SB408" s="9"/>
      <c r="SC408" s="9"/>
      <c r="SD408" s="9"/>
      <c r="SE408" s="9"/>
      <c r="SF408" s="9"/>
      <c r="SG408" s="9"/>
      <c r="SH408" s="9"/>
      <c r="SI408" s="9"/>
      <c r="SJ408" s="9"/>
      <c r="SK408" s="9"/>
      <c r="SL408" s="9"/>
      <c r="SM408" s="9"/>
      <c r="SN408" s="9"/>
      <c r="SO408" s="9"/>
      <c r="SP408" s="9"/>
      <c r="SQ408" s="9"/>
      <c r="SR408" s="9"/>
      <c r="SS408" s="9"/>
      <c r="ST408" s="9"/>
      <c r="SU408" s="9"/>
      <c r="SV408" s="9"/>
      <c r="SW408" s="9"/>
      <c r="SX408" s="9"/>
      <c r="SY408" s="9"/>
      <c r="SZ408" s="9"/>
      <c r="TA408" s="9"/>
      <c r="TB408" s="9"/>
      <c r="TC408" s="9"/>
      <c r="TD408" s="9"/>
      <c r="TE408" s="9"/>
      <c r="TF408" s="9"/>
      <c r="TG408" s="9"/>
      <c r="TH408" s="9"/>
      <c r="TI408" s="9"/>
      <c r="TJ408" s="9"/>
      <c r="TK408" s="9"/>
      <c r="TL408" s="9"/>
      <c r="TM408" s="9"/>
      <c r="TN408" s="9"/>
      <c r="TO408" s="9"/>
      <c r="TP408" s="9"/>
      <c r="TQ408" s="9"/>
      <c r="TR408" s="9"/>
      <c r="TS408" s="9"/>
      <c r="TT408" s="9"/>
      <c r="TU408" s="9"/>
      <c r="TV408" s="9"/>
      <c r="TW408" s="9"/>
      <c r="TX408" s="9"/>
      <c r="TY408" s="9"/>
      <c r="TZ408" s="9"/>
      <c r="UA408" s="9"/>
      <c r="UB408" s="9"/>
      <c r="UC408" s="9"/>
      <c r="UD408" s="9"/>
      <c r="UE408" s="9"/>
      <c r="UF408" s="9"/>
      <c r="UG408" s="9"/>
      <c r="UH408" s="9"/>
      <c r="UI408" s="9"/>
      <c r="UJ408" s="9"/>
      <c r="UK408" s="9"/>
      <c r="UL408" s="9"/>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row>
    <row r="409" spans="2:909" x14ac:dyDescent="0.25">
      <c r="B409" s="110"/>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9"/>
      <c r="NH409" s="9"/>
      <c r="NI409" s="9"/>
      <c r="NJ409" s="9"/>
      <c r="NK409" s="9"/>
      <c r="NL409" s="9"/>
      <c r="NM409" s="9"/>
      <c r="NN409" s="9"/>
      <c r="NO409" s="9"/>
      <c r="NP409" s="9"/>
      <c r="NQ409" s="9"/>
      <c r="NR409" s="9"/>
      <c r="NS409" s="9"/>
      <c r="NT409" s="9"/>
      <c r="NU409" s="9"/>
      <c r="NV409" s="9"/>
      <c r="NW409" s="9"/>
      <c r="NX409" s="9"/>
      <c r="NY409" s="9"/>
      <c r="NZ409" s="9"/>
      <c r="OA409" s="9"/>
      <c r="OB409" s="9"/>
      <c r="OC409" s="9"/>
      <c r="OD409" s="9"/>
      <c r="OE409" s="9"/>
      <c r="OF409" s="9"/>
      <c r="OG409" s="9"/>
      <c r="OH409" s="9"/>
      <c r="OI409" s="9"/>
      <c r="OJ409" s="9"/>
      <c r="OK409" s="9"/>
      <c r="OL409" s="9"/>
      <c r="OM409" s="9"/>
      <c r="ON409" s="9"/>
      <c r="OO409" s="9"/>
      <c r="OP409" s="9"/>
      <c r="OQ409" s="9"/>
      <c r="OR409" s="9"/>
      <c r="OS409" s="9"/>
      <c r="OT409" s="9"/>
      <c r="OU409" s="9"/>
      <c r="OV409" s="9"/>
      <c r="OW409" s="9"/>
      <c r="OX409" s="9"/>
      <c r="OY409" s="9"/>
      <c r="OZ409" s="9"/>
      <c r="PA409" s="9"/>
      <c r="PB409" s="9"/>
      <c r="PC409" s="9"/>
      <c r="PD409" s="9"/>
      <c r="PE409" s="9"/>
      <c r="PF409" s="9"/>
      <c r="PG409" s="9"/>
      <c r="PH409" s="9"/>
      <c r="PI409" s="9"/>
      <c r="PJ409" s="9"/>
      <c r="PK409" s="9"/>
      <c r="PL409" s="9"/>
      <c r="PM409" s="9"/>
      <c r="PN409" s="9"/>
      <c r="PO409" s="9"/>
      <c r="PP409" s="9"/>
      <c r="PQ409" s="9"/>
      <c r="PR409" s="9"/>
      <c r="PS409" s="9"/>
      <c r="PT409" s="9"/>
      <c r="PU409" s="9"/>
      <c r="PV409" s="9"/>
      <c r="PW409" s="9"/>
      <c r="PX409" s="9"/>
      <c r="PY409" s="9"/>
      <c r="PZ409" s="9"/>
      <c r="QA409" s="9"/>
      <c r="QB409" s="9"/>
      <c r="QC409" s="9"/>
      <c r="QD409" s="9"/>
      <c r="QE409" s="9"/>
      <c r="QF409" s="9"/>
      <c r="QG409" s="9"/>
      <c r="QH409" s="9"/>
      <c r="QI409" s="9"/>
      <c r="QJ409" s="9"/>
      <c r="QK409" s="9"/>
      <c r="QL409" s="9"/>
      <c r="QM409" s="9"/>
      <c r="QN409" s="9"/>
      <c r="QO409" s="9"/>
      <c r="QP409" s="9"/>
      <c r="QQ409" s="9"/>
      <c r="QR409" s="9"/>
      <c r="QS409" s="9"/>
      <c r="QT409" s="9"/>
      <c r="QU409" s="9"/>
      <c r="QV409" s="9"/>
      <c r="QW409" s="9"/>
      <c r="QX409" s="9"/>
      <c r="QY409" s="9"/>
      <c r="QZ409" s="9"/>
      <c r="RA409" s="9"/>
      <c r="RB409" s="9"/>
      <c r="RC409" s="9"/>
      <c r="RD409" s="9"/>
      <c r="RE409" s="9"/>
      <c r="RF409" s="9"/>
      <c r="RG409" s="9"/>
      <c r="RH409" s="9"/>
      <c r="RI409" s="9"/>
      <c r="RJ409" s="9"/>
      <c r="RK409" s="9"/>
      <c r="RL409" s="9"/>
      <c r="RM409" s="9"/>
      <c r="RN409" s="9"/>
      <c r="RO409" s="9"/>
      <c r="RP409" s="9"/>
      <c r="RQ409" s="9"/>
      <c r="RR409" s="9"/>
      <c r="RS409" s="9"/>
      <c r="RT409" s="9"/>
      <c r="RU409" s="9"/>
      <c r="RV409" s="9"/>
      <c r="RW409" s="9"/>
      <c r="RX409" s="9"/>
      <c r="RY409" s="9"/>
      <c r="RZ409" s="9"/>
      <c r="SA409" s="9"/>
      <c r="SB409" s="9"/>
      <c r="SC409" s="9"/>
      <c r="SD409" s="9"/>
      <c r="SE409" s="9"/>
      <c r="SF409" s="9"/>
      <c r="SG409" s="9"/>
      <c r="SH409" s="9"/>
      <c r="SI409" s="9"/>
      <c r="SJ409" s="9"/>
      <c r="SK409" s="9"/>
      <c r="SL409" s="9"/>
      <c r="SM409" s="9"/>
      <c r="SN409" s="9"/>
      <c r="SO409" s="9"/>
      <c r="SP409" s="9"/>
      <c r="SQ409" s="9"/>
      <c r="SR409" s="9"/>
      <c r="SS409" s="9"/>
      <c r="ST409" s="9"/>
      <c r="SU409" s="9"/>
      <c r="SV409" s="9"/>
      <c r="SW409" s="9"/>
      <c r="SX409" s="9"/>
      <c r="SY409" s="9"/>
      <c r="SZ409" s="9"/>
      <c r="TA409" s="9"/>
      <c r="TB409" s="9"/>
      <c r="TC409" s="9"/>
      <c r="TD409" s="9"/>
      <c r="TE409" s="9"/>
      <c r="TF409" s="9"/>
      <c r="TG409" s="9"/>
      <c r="TH409" s="9"/>
      <c r="TI409" s="9"/>
      <c r="TJ409" s="9"/>
      <c r="TK409" s="9"/>
      <c r="TL409" s="9"/>
      <c r="TM409" s="9"/>
      <c r="TN409" s="9"/>
      <c r="TO409" s="9"/>
      <c r="TP409" s="9"/>
      <c r="TQ409" s="9"/>
      <c r="TR409" s="9"/>
      <c r="TS409" s="9"/>
      <c r="TT409" s="9"/>
      <c r="TU409" s="9"/>
      <c r="TV409" s="9"/>
      <c r="TW409" s="9"/>
      <c r="TX409" s="9"/>
      <c r="TY409" s="9"/>
      <c r="TZ409" s="9"/>
      <c r="UA409" s="9"/>
      <c r="UB409" s="9"/>
      <c r="UC409" s="9"/>
      <c r="UD409" s="9"/>
      <c r="UE409" s="9"/>
      <c r="UF409" s="9"/>
      <c r="UG409" s="9"/>
      <c r="UH409" s="9"/>
      <c r="UI409" s="9"/>
      <c r="UJ409" s="9"/>
      <c r="UK409" s="9"/>
      <c r="UL409" s="9"/>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row>
    <row r="410" spans="2:909" x14ac:dyDescent="0.25">
      <c r="B410" s="110"/>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c r="ML410" s="9"/>
      <c r="MM410" s="9"/>
      <c r="MN410" s="9"/>
      <c r="MO410" s="9"/>
      <c r="MP410" s="9"/>
      <c r="MQ410" s="9"/>
      <c r="MR410" s="9"/>
      <c r="MS410" s="9"/>
      <c r="MT410" s="9"/>
      <c r="MU410" s="9"/>
      <c r="MV410" s="9"/>
      <c r="MW410" s="9"/>
      <c r="MX410" s="9"/>
      <c r="MY410" s="9"/>
      <c r="MZ410" s="9"/>
      <c r="NA410" s="9"/>
      <c r="NB410" s="9"/>
      <c r="NC410" s="9"/>
      <c r="ND410" s="9"/>
      <c r="NE410" s="9"/>
      <c r="NF410" s="9"/>
      <c r="NG410" s="9"/>
      <c r="NH410" s="9"/>
      <c r="NI410" s="9"/>
      <c r="NJ410" s="9"/>
      <c r="NK410" s="9"/>
      <c r="NL410" s="9"/>
      <c r="NM410" s="9"/>
      <c r="NN410" s="9"/>
      <c r="NO410" s="9"/>
      <c r="NP410" s="9"/>
      <c r="NQ410" s="9"/>
      <c r="NR410" s="9"/>
      <c r="NS410" s="9"/>
      <c r="NT410" s="9"/>
      <c r="NU410" s="9"/>
      <c r="NV410" s="9"/>
      <c r="NW410" s="9"/>
      <c r="NX410" s="9"/>
      <c r="NY410" s="9"/>
      <c r="NZ410" s="9"/>
      <c r="OA410" s="9"/>
      <c r="OB410" s="9"/>
      <c r="OC410" s="9"/>
      <c r="OD410" s="9"/>
      <c r="OE410" s="9"/>
      <c r="OF410" s="9"/>
      <c r="OG410" s="9"/>
      <c r="OH410" s="9"/>
      <c r="OI410" s="9"/>
      <c r="OJ410" s="9"/>
      <c r="OK410" s="9"/>
      <c r="OL410" s="9"/>
      <c r="OM410" s="9"/>
      <c r="ON410" s="9"/>
      <c r="OO410" s="9"/>
      <c r="OP410" s="9"/>
      <c r="OQ410" s="9"/>
      <c r="OR410" s="9"/>
      <c r="OS410" s="9"/>
      <c r="OT410" s="9"/>
      <c r="OU410" s="9"/>
      <c r="OV410" s="9"/>
      <c r="OW410" s="9"/>
      <c r="OX410" s="9"/>
      <c r="OY410" s="9"/>
      <c r="OZ410" s="9"/>
      <c r="PA410" s="9"/>
      <c r="PB410" s="9"/>
      <c r="PC410" s="9"/>
      <c r="PD410" s="9"/>
      <c r="PE410" s="9"/>
      <c r="PF410" s="9"/>
      <c r="PG410" s="9"/>
      <c r="PH410" s="9"/>
      <c r="PI410" s="9"/>
      <c r="PJ410" s="9"/>
      <c r="PK410" s="9"/>
      <c r="PL410" s="9"/>
      <c r="PM410" s="9"/>
      <c r="PN410" s="9"/>
      <c r="PO410" s="9"/>
      <c r="PP410" s="9"/>
      <c r="PQ410" s="9"/>
      <c r="PR410" s="9"/>
      <c r="PS410" s="9"/>
      <c r="PT410" s="9"/>
      <c r="PU410" s="9"/>
      <c r="PV410" s="9"/>
      <c r="PW410" s="9"/>
      <c r="PX410" s="9"/>
      <c r="PY410" s="9"/>
      <c r="PZ410" s="9"/>
      <c r="QA410" s="9"/>
      <c r="QB410" s="9"/>
      <c r="QC410" s="9"/>
      <c r="QD410" s="9"/>
      <c r="QE410" s="9"/>
      <c r="QF410" s="9"/>
      <c r="QG410" s="9"/>
      <c r="QH410" s="9"/>
      <c r="QI410" s="9"/>
      <c r="QJ410" s="9"/>
      <c r="QK410" s="9"/>
      <c r="QL410" s="9"/>
      <c r="QM410" s="9"/>
      <c r="QN410" s="9"/>
      <c r="QO410" s="9"/>
      <c r="QP410" s="9"/>
      <c r="QQ410" s="9"/>
      <c r="QR410" s="9"/>
      <c r="QS410" s="9"/>
      <c r="QT410" s="9"/>
      <c r="QU410" s="9"/>
      <c r="QV410" s="9"/>
      <c r="QW410" s="9"/>
      <c r="QX410" s="9"/>
      <c r="QY410" s="9"/>
      <c r="QZ410" s="9"/>
      <c r="RA410" s="9"/>
      <c r="RB410" s="9"/>
      <c r="RC410" s="9"/>
      <c r="RD410" s="9"/>
      <c r="RE410" s="9"/>
      <c r="RF410" s="9"/>
      <c r="RG410" s="9"/>
      <c r="RH410" s="9"/>
      <c r="RI410" s="9"/>
      <c r="RJ410" s="9"/>
      <c r="RK410" s="9"/>
      <c r="RL410" s="9"/>
      <c r="RM410" s="9"/>
      <c r="RN410" s="9"/>
      <c r="RO410" s="9"/>
      <c r="RP410" s="9"/>
      <c r="RQ410" s="9"/>
      <c r="RR410" s="9"/>
      <c r="RS410" s="9"/>
      <c r="RT410" s="9"/>
      <c r="RU410" s="9"/>
      <c r="RV410" s="9"/>
      <c r="RW410" s="9"/>
      <c r="RX410" s="9"/>
      <c r="RY410" s="9"/>
      <c r="RZ410" s="9"/>
      <c r="SA410" s="9"/>
      <c r="SB410" s="9"/>
      <c r="SC410" s="9"/>
      <c r="SD410" s="9"/>
      <c r="SE410" s="9"/>
      <c r="SF410" s="9"/>
      <c r="SG410" s="9"/>
      <c r="SH410" s="9"/>
      <c r="SI410" s="9"/>
      <c r="SJ410" s="9"/>
      <c r="SK410" s="9"/>
      <c r="SL410" s="9"/>
      <c r="SM410" s="9"/>
      <c r="SN410" s="9"/>
      <c r="SO410" s="9"/>
      <c r="SP410" s="9"/>
      <c r="SQ410" s="9"/>
      <c r="SR410" s="9"/>
      <c r="SS410" s="9"/>
      <c r="ST410" s="9"/>
      <c r="SU410" s="9"/>
      <c r="SV410" s="9"/>
      <c r="SW410" s="9"/>
      <c r="SX410" s="9"/>
      <c r="SY410" s="9"/>
      <c r="SZ410" s="9"/>
      <c r="TA410" s="9"/>
      <c r="TB410" s="9"/>
      <c r="TC410" s="9"/>
      <c r="TD410" s="9"/>
      <c r="TE410" s="9"/>
      <c r="TF410" s="9"/>
      <c r="TG410" s="9"/>
      <c r="TH410" s="9"/>
      <c r="TI410" s="9"/>
      <c r="TJ410" s="9"/>
      <c r="TK410" s="9"/>
      <c r="TL410" s="9"/>
      <c r="TM410" s="9"/>
      <c r="TN410" s="9"/>
      <c r="TO410" s="9"/>
      <c r="TP410" s="9"/>
      <c r="TQ410" s="9"/>
      <c r="TR410" s="9"/>
      <c r="TS410" s="9"/>
      <c r="TT410" s="9"/>
      <c r="TU410" s="9"/>
      <c r="TV410" s="9"/>
      <c r="TW410" s="9"/>
      <c r="TX410" s="9"/>
      <c r="TY410" s="9"/>
      <c r="TZ410" s="9"/>
      <c r="UA410" s="9"/>
      <c r="UB410" s="9"/>
      <c r="UC410" s="9"/>
      <c r="UD410" s="9"/>
      <c r="UE410" s="9"/>
      <c r="UF410" s="9"/>
      <c r="UG410" s="9"/>
      <c r="UH410" s="9"/>
      <c r="UI410" s="9"/>
      <c r="UJ410" s="9"/>
      <c r="UK410" s="9"/>
      <c r="UL410" s="9"/>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c r="AHR410" s="6"/>
      <c r="AHS410" s="6"/>
      <c r="AHT410" s="6"/>
      <c r="AHU410" s="6"/>
      <c r="AHV410" s="6"/>
      <c r="AHW410" s="6"/>
      <c r="AHX410" s="6"/>
      <c r="AHY410" s="6"/>
    </row>
    <row r="411" spans="2:909" x14ac:dyDescent="0.25">
      <c r="B411" s="110"/>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c r="ML411" s="9"/>
      <c r="MM411" s="9"/>
      <c r="MN411" s="9"/>
      <c r="MO411" s="9"/>
      <c r="MP411" s="9"/>
      <c r="MQ411" s="9"/>
      <c r="MR411" s="9"/>
      <c r="MS411" s="9"/>
      <c r="MT411" s="9"/>
      <c r="MU411" s="9"/>
      <c r="MV411" s="9"/>
      <c r="MW411" s="9"/>
      <c r="MX411" s="9"/>
      <c r="MY411" s="9"/>
      <c r="MZ411" s="9"/>
      <c r="NA411" s="9"/>
      <c r="NB411" s="9"/>
      <c r="NC411" s="9"/>
      <c r="ND411" s="9"/>
      <c r="NE411" s="9"/>
      <c r="NF411" s="9"/>
      <c r="NG411" s="9"/>
      <c r="NH411" s="9"/>
      <c r="NI411" s="9"/>
      <c r="NJ411" s="9"/>
      <c r="NK411" s="9"/>
      <c r="NL411" s="9"/>
      <c r="NM411" s="9"/>
      <c r="NN411" s="9"/>
      <c r="NO411" s="9"/>
      <c r="NP411" s="9"/>
      <c r="NQ411" s="9"/>
      <c r="NR411" s="9"/>
      <c r="NS411" s="9"/>
      <c r="NT411" s="9"/>
      <c r="NU411" s="9"/>
      <c r="NV411" s="9"/>
      <c r="NW411" s="9"/>
      <c r="NX411" s="9"/>
      <c r="NY411" s="9"/>
      <c r="NZ411" s="9"/>
      <c r="OA411" s="9"/>
      <c r="OB411" s="9"/>
      <c r="OC411" s="9"/>
      <c r="OD411" s="9"/>
      <c r="OE411" s="9"/>
      <c r="OF411" s="9"/>
      <c r="OG411" s="9"/>
      <c r="OH411" s="9"/>
      <c r="OI411" s="9"/>
      <c r="OJ411" s="9"/>
      <c r="OK411" s="9"/>
      <c r="OL411" s="9"/>
      <c r="OM411" s="9"/>
      <c r="ON411" s="9"/>
      <c r="OO411" s="9"/>
      <c r="OP411" s="9"/>
      <c r="OQ411" s="9"/>
      <c r="OR411" s="9"/>
      <c r="OS411" s="9"/>
      <c r="OT411" s="9"/>
      <c r="OU411" s="9"/>
      <c r="OV411" s="9"/>
      <c r="OW411" s="9"/>
      <c r="OX411" s="9"/>
      <c r="OY411" s="9"/>
      <c r="OZ411" s="9"/>
      <c r="PA411" s="9"/>
      <c r="PB411" s="9"/>
      <c r="PC411" s="9"/>
      <c r="PD411" s="9"/>
      <c r="PE411" s="9"/>
      <c r="PF411" s="9"/>
      <c r="PG411" s="9"/>
      <c r="PH411" s="9"/>
      <c r="PI411" s="9"/>
      <c r="PJ411" s="9"/>
      <c r="PK411" s="9"/>
      <c r="PL411" s="9"/>
      <c r="PM411" s="9"/>
      <c r="PN411" s="9"/>
      <c r="PO411" s="9"/>
      <c r="PP411" s="9"/>
      <c r="PQ411" s="9"/>
      <c r="PR411" s="9"/>
      <c r="PS411" s="9"/>
      <c r="PT411" s="9"/>
      <c r="PU411" s="9"/>
      <c r="PV411" s="9"/>
      <c r="PW411" s="9"/>
      <c r="PX411" s="9"/>
      <c r="PY411" s="9"/>
      <c r="PZ411" s="9"/>
      <c r="QA411" s="9"/>
      <c r="QB411" s="9"/>
      <c r="QC411" s="9"/>
      <c r="QD411" s="9"/>
      <c r="QE411" s="9"/>
      <c r="QF411" s="9"/>
      <c r="QG411" s="9"/>
      <c r="QH411" s="9"/>
      <c r="QI411" s="9"/>
      <c r="QJ411" s="9"/>
      <c r="QK411" s="9"/>
      <c r="QL411" s="9"/>
      <c r="QM411" s="9"/>
      <c r="QN411" s="9"/>
      <c r="QO411" s="9"/>
      <c r="QP411" s="9"/>
      <c r="QQ411" s="9"/>
      <c r="QR411" s="9"/>
      <c r="QS411" s="9"/>
      <c r="QT411" s="9"/>
      <c r="QU411" s="9"/>
      <c r="QV411" s="9"/>
      <c r="QW411" s="9"/>
      <c r="QX411" s="9"/>
      <c r="QY411" s="9"/>
      <c r="QZ411" s="9"/>
      <c r="RA411" s="9"/>
      <c r="RB411" s="9"/>
      <c r="RC411" s="9"/>
      <c r="RD411" s="9"/>
      <c r="RE411" s="9"/>
      <c r="RF411" s="9"/>
      <c r="RG411" s="9"/>
      <c r="RH411" s="9"/>
      <c r="RI411" s="9"/>
      <c r="RJ411" s="9"/>
      <c r="RK411" s="9"/>
      <c r="RL411" s="9"/>
      <c r="RM411" s="9"/>
      <c r="RN411" s="9"/>
      <c r="RO411" s="9"/>
      <c r="RP411" s="9"/>
      <c r="RQ411" s="9"/>
      <c r="RR411" s="9"/>
      <c r="RS411" s="9"/>
      <c r="RT411" s="9"/>
      <c r="RU411" s="9"/>
      <c r="RV411" s="9"/>
      <c r="RW411" s="9"/>
      <c r="RX411" s="9"/>
      <c r="RY411" s="9"/>
      <c r="RZ411" s="9"/>
      <c r="SA411" s="9"/>
      <c r="SB411" s="9"/>
      <c r="SC411" s="9"/>
      <c r="SD411" s="9"/>
      <c r="SE411" s="9"/>
      <c r="SF411" s="9"/>
      <c r="SG411" s="9"/>
      <c r="SH411" s="9"/>
      <c r="SI411" s="9"/>
      <c r="SJ411" s="9"/>
      <c r="SK411" s="9"/>
      <c r="SL411" s="9"/>
      <c r="SM411" s="9"/>
      <c r="SN411" s="9"/>
      <c r="SO411" s="9"/>
      <c r="SP411" s="9"/>
      <c r="SQ411" s="9"/>
      <c r="SR411" s="9"/>
      <c r="SS411" s="9"/>
      <c r="ST411" s="9"/>
      <c r="SU411" s="9"/>
      <c r="SV411" s="9"/>
      <c r="SW411" s="9"/>
      <c r="SX411" s="9"/>
      <c r="SY411" s="9"/>
      <c r="SZ411" s="9"/>
      <c r="TA411" s="9"/>
      <c r="TB411" s="9"/>
      <c r="TC411" s="9"/>
      <c r="TD411" s="9"/>
      <c r="TE411" s="9"/>
      <c r="TF411" s="9"/>
      <c r="TG411" s="9"/>
      <c r="TH411" s="9"/>
      <c r="TI411" s="9"/>
      <c r="TJ411" s="9"/>
      <c r="TK411" s="9"/>
      <c r="TL411" s="9"/>
      <c r="TM411" s="9"/>
      <c r="TN411" s="9"/>
      <c r="TO411" s="9"/>
      <c r="TP411" s="9"/>
      <c r="TQ411" s="9"/>
      <c r="TR411" s="9"/>
      <c r="TS411" s="9"/>
      <c r="TT411" s="9"/>
      <c r="TU411" s="9"/>
      <c r="TV411" s="9"/>
      <c r="TW411" s="9"/>
      <c r="TX411" s="9"/>
      <c r="TY411" s="9"/>
      <c r="TZ411" s="9"/>
      <c r="UA411" s="9"/>
      <c r="UB411" s="9"/>
      <c r="UC411" s="9"/>
      <c r="UD411" s="9"/>
      <c r="UE411" s="9"/>
      <c r="UF411" s="9"/>
      <c r="UG411" s="9"/>
      <c r="UH411" s="9"/>
      <c r="UI411" s="9"/>
      <c r="UJ411" s="9"/>
      <c r="UK411" s="9"/>
      <c r="UL411" s="9"/>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c r="AHR411" s="6"/>
      <c r="AHS411" s="6"/>
      <c r="AHT411" s="6"/>
      <c r="AHU411" s="6"/>
      <c r="AHV411" s="6"/>
      <c r="AHW411" s="6"/>
      <c r="AHX411" s="6"/>
      <c r="AHY411" s="6"/>
    </row>
    <row r="412" spans="2:909" x14ac:dyDescent="0.25">
      <c r="B412" s="110"/>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c r="ML412" s="9"/>
      <c r="MM412" s="9"/>
      <c r="MN412" s="9"/>
      <c r="MO412" s="9"/>
      <c r="MP412" s="9"/>
      <c r="MQ412" s="9"/>
      <c r="MR412" s="9"/>
      <c r="MS412" s="9"/>
      <c r="MT412" s="9"/>
      <c r="MU412" s="9"/>
      <c r="MV412" s="9"/>
      <c r="MW412" s="9"/>
      <c r="MX412" s="9"/>
      <c r="MY412" s="9"/>
      <c r="MZ412" s="9"/>
      <c r="NA412" s="9"/>
      <c r="NB412" s="9"/>
      <c r="NC412" s="9"/>
      <c r="ND412" s="9"/>
      <c r="NE412" s="9"/>
      <c r="NF412" s="9"/>
      <c r="NG412" s="9"/>
      <c r="NH412" s="9"/>
      <c r="NI412" s="9"/>
      <c r="NJ412" s="9"/>
      <c r="NK412" s="9"/>
      <c r="NL412" s="9"/>
      <c r="NM412" s="9"/>
      <c r="NN412" s="9"/>
      <c r="NO412" s="9"/>
      <c r="NP412" s="9"/>
      <c r="NQ412" s="9"/>
      <c r="NR412" s="9"/>
      <c r="NS412" s="9"/>
      <c r="NT412" s="9"/>
      <c r="NU412" s="9"/>
      <c r="NV412" s="9"/>
      <c r="NW412" s="9"/>
      <c r="NX412" s="9"/>
      <c r="NY412" s="9"/>
      <c r="NZ412" s="9"/>
      <c r="OA412" s="9"/>
      <c r="OB412" s="9"/>
      <c r="OC412" s="9"/>
      <c r="OD412" s="9"/>
      <c r="OE412" s="9"/>
      <c r="OF412" s="9"/>
      <c r="OG412" s="9"/>
      <c r="OH412" s="9"/>
      <c r="OI412" s="9"/>
      <c r="OJ412" s="9"/>
      <c r="OK412" s="9"/>
      <c r="OL412" s="9"/>
      <c r="OM412" s="9"/>
      <c r="ON412" s="9"/>
      <c r="OO412" s="9"/>
      <c r="OP412" s="9"/>
      <c r="OQ412" s="9"/>
      <c r="OR412" s="9"/>
      <c r="OS412" s="9"/>
      <c r="OT412" s="9"/>
      <c r="OU412" s="9"/>
      <c r="OV412" s="9"/>
      <c r="OW412" s="9"/>
      <c r="OX412" s="9"/>
      <c r="OY412" s="9"/>
      <c r="OZ412" s="9"/>
      <c r="PA412" s="9"/>
      <c r="PB412" s="9"/>
      <c r="PC412" s="9"/>
      <c r="PD412" s="9"/>
      <c r="PE412" s="9"/>
      <c r="PF412" s="9"/>
      <c r="PG412" s="9"/>
      <c r="PH412" s="9"/>
      <c r="PI412" s="9"/>
      <c r="PJ412" s="9"/>
      <c r="PK412" s="9"/>
      <c r="PL412" s="9"/>
      <c r="PM412" s="9"/>
      <c r="PN412" s="9"/>
      <c r="PO412" s="9"/>
      <c r="PP412" s="9"/>
      <c r="PQ412" s="9"/>
      <c r="PR412" s="9"/>
      <c r="PS412" s="9"/>
      <c r="PT412" s="9"/>
      <c r="PU412" s="9"/>
      <c r="PV412" s="9"/>
      <c r="PW412" s="9"/>
      <c r="PX412" s="9"/>
      <c r="PY412" s="9"/>
      <c r="PZ412" s="9"/>
      <c r="QA412" s="9"/>
      <c r="QB412" s="9"/>
      <c r="QC412" s="9"/>
      <c r="QD412" s="9"/>
      <c r="QE412" s="9"/>
      <c r="QF412" s="9"/>
      <c r="QG412" s="9"/>
      <c r="QH412" s="9"/>
      <c r="QI412" s="9"/>
      <c r="QJ412" s="9"/>
      <c r="QK412" s="9"/>
      <c r="QL412" s="9"/>
      <c r="QM412" s="9"/>
      <c r="QN412" s="9"/>
      <c r="QO412" s="9"/>
      <c r="QP412" s="9"/>
      <c r="QQ412" s="9"/>
      <c r="QR412" s="9"/>
      <c r="QS412" s="9"/>
      <c r="QT412" s="9"/>
      <c r="QU412" s="9"/>
      <c r="QV412" s="9"/>
      <c r="QW412" s="9"/>
      <c r="QX412" s="9"/>
      <c r="QY412" s="9"/>
      <c r="QZ412" s="9"/>
      <c r="RA412" s="9"/>
      <c r="RB412" s="9"/>
      <c r="RC412" s="9"/>
      <c r="RD412" s="9"/>
      <c r="RE412" s="9"/>
      <c r="RF412" s="9"/>
      <c r="RG412" s="9"/>
      <c r="RH412" s="9"/>
      <c r="RI412" s="9"/>
      <c r="RJ412" s="9"/>
      <c r="RK412" s="9"/>
      <c r="RL412" s="9"/>
      <c r="RM412" s="9"/>
      <c r="RN412" s="9"/>
      <c r="RO412" s="9"/>
      <c r="RP412" s="9"/>
      <c r="RQ412" s="9"/>
      <c r="RR412" s="9"/>
      <c r="RS412" s="9"/>
      <c r="RT412" s="9"/>
      <c r="RU412" s="9"/>
      <c r="RV412" s="9"/>
      <c r="RW412" s="9"/>
      <c r="RX412" s="9"/>
      <c r="RY412" s="9"/>
      <c r="RZ412" s="9"/>
      <c r="SA412" s="9"/>
      <c r="SB412" s="9"/>
      <c r="SC412" s="9"/>
      <c r="SD412" s="9"/>
      <c r="SE412" s="9"/>
      <c r="SF412" s="9"/>
      <c r="SG412" s="9"/>
      <c r="SH412" s="9"/>
      <c r="SI412" s="9"/>
      <c r="SJ412" s="9"/>
      <c r="SK412" s="9"/>
      <c r="SL412" s="9"/>
      <c r="SM412" s="9"/>
      <c r="SN412" s="9"/>
      <c r="SO412" s="9"/>
      <c r="SP412" s="9"/>
      <c r="SQ412" s="9"/>
      <c r="SR412" s="9"/>
      <c r="SS412" s="9"/>
      <c r="ST412" s="9"/>
      <c r="SU412" s="9"/>
      <c r="SV412" s="9"/>
      <c r="SW412" s="9"/>
      <c r="SX412" s="9"/>
      <c r="SY412" s="9"/>
      <c r="SZ412" s="9"/>
      <c r="TA412" s="9"/>
      <c r="TB412" s="9"/>
      <c r="TC412" s="9"/>
      <c r="TD412" s="9"/>
      <c r="TE412" s="9"/>
      <c r="TF412" s="9"/>
      <c r="TG412" s="9"/>
      <c r="TH412" s="9"/>
      <c r="TI412" s="9"/>
      <c r="TJ412" s="9"/>
      <c r="TK412" s="9"/>
      <c r="TL412" s="9"/>
      <c r="TM412" s="9"/>
      <c r="TN412" s="9"/>
      <c r="TO412" s="9"/>
      <c r="TP412" s="9"/>
      <c r="TQ412" s="9"/>
      <c r="TR412" s="9"/>
      <c r="TS412" s="9"/>
      <c r="TT412" s="9"/>
      <c r="TU412" s="9"/>
      <c r="TV412" s="9"/>
      <c r="TW412" s="9"/>
      <c r="TX412" s="9"/>
      <c r="TY412" s="9"/>
      <c r="TZ412" s="9"/>
      <c r="UA412" s="9"/>
      <c r="UB412" s="9"/>
      <c r="UC412" s="9"/>
      <c r="UD412" s="9"/>
      <c r="UE412" s="9"/>
      <c r="UF412" s="9"/>
      <c r="UG412" s="9"/>
      <c r="UH412" s="9"/>
      <c r="UI412" s="9"/>
      <c r="UJ412" s="9"/>
      <c r="UK412" s="9"/>
      <c r="UL412" s="9"/>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c r="AHR412" s="6"/>
      <c r="AHS412" s="6"/>
      <c r="AHT412" s="6"/>
      <c r="AHU412" s="6"/>
      <c r="AHV412" s="6"/>
      <c r="AHW412" s="6"/>
      <c r="AHX412" s="6"/>
      <c r="AHY412" s="6"/>
    </row>
    <row r="413" spans="2:909" x14ac:dyDescent="0.25">
      <c r="B413" s="110"/>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9"/>
      <c r="NH413" s="9"/>
      <c r="NI413" s="9"/>
      <c r="NJ413" s="9"/>
      <c r="NK413" s="9"/>
      <c r="NL413" s="9"/>
      <c r="NM413" s="9"/>
      <c r="NN413" s="9"/>
      <c r="NO413" s="9"/>
      <c r="NP413" s="9"/>
      <c r="NQ413" s="9"/>
      <c r="NR413" s="9"/>
      <c r="NS413" s="9"/>
      <c r="NT413" s="9"/>
      <c r="NU413" s="9"/>
      <c r="NV413" s="9"/>
      <c r="NW413" s="9"/>
      <c r="NX413" s="9"/>
      <c r="NY413" s="9"/>
      <c r="NZ413" s="9"/>
      <c r="OA413" s="9"/>
      <c r="OB413" s="9"/>
      <c r="OC413" s="9"/>
      <c r="OD413" s="9"/>
      <c r="OE413" s="9"/>
      <c r="OF413" s="9"/>
      <c r="OG413" s="9"/>
      <c r="OH413" s="9"/>
      <c r="OI413" s="9"/>
      <c r="OJ413" s="9"/>
      <c r="OK413" s="9"/>
      <c r="OL413" s="9"/>
      <c r="OM413" s="9"/>
      <c r="ON413" s="9"/>
      <c r="OO413" s="9"/>
      <c r="OP413" s="9"/>
      <c r="OQ413" s="9"/>
      <c r="OR413" s="9"/>
      <c r="OS413" s="9"/>
      <c r="OT413" s="9"/>
      <c r="OU413" s="9"/>
      <c r="OV413" s="9"/>
      <c r="OW413" s="9"/>
      <c r="OX413" s="9"/>
      <c r="OY413" s="9"/>
      <c r="OZ413" s="9"/>
      <c r="PA413" s="9"/>
      <c r="PB413" s="9"/>
      <c r="PC413" s="9"/>
      <c r="PD413" s="9"/>
      <c r="PE413" s="9"/>
      <c r="PF413" s="9"/>
      <c r="PG413" s="9"/>
      <c r="PH413" s="9"/>
      <c r="PI413" s="9"/>
      <c r="PJ413" s="9"/>
      <c r="PK413" s="9"/>
      <c r="PL413" s="9"/>
      <c r="PM413" s="9"/>
      <c r="PN413" s="9"/>
      <c r="PO413" s="9"/>
      <c r="PP413" s="9"/>
      <c r="PQ413" s="9"/>
      <c r="PR413" s="9"/>
      <c r="PS413" s="9"/>
      <c r="PT413" s="9"/>
      <c r="PU413" s="9"/>
      <c r="PV413" s="9"/>
      <c r="PW413" s="9"/>
      <c r="PX413" s="9"/>
      <c r="PY413" s="9"/>
      <c r="PZ413" s="9"/>
      <c r="QA413" s="9"/>
      <c r="QB413" s="9"/>
      <c r="QC413" s="9"/>
      <c r="QD413" s="9"/>
      <c r="QE413" s="9"/>
      <c r="QF413" s="9"/>
      <c r="QG413" s="9"/>
      <c r="QH413" s="9"/>
      <c r="QI413" s="9"/>
      <c r="QJ413" s="9"/>
      <c r="QK413" s="9"/>
      <c r="QL413" s="9"/>
      <c r="QM413" s="9"/>
      <c r="QN413" s="9"/>
      <c r="QO413" s="9"/>
      <c r="QP413" s="9"/>
      <c r="QQ413" s="9"/>
      <c r="QR413" s="9"/>
      <c r="QS413" s="9"/>
      <c r="QT413" s="9"/>
      <c r="QU413" s="9"/>
      <c r="QV413" s="9"/>
      <c r="QW413" s="9"/>
      <c r="QX413" s="9"/>
      <c r="QY413" s="9"/>
      <c r="QZ413" s="9"/>
      <c r="RA413" s="9"/>
      <c r="RB413" s="9"/>
      <c r="RC413" s="9"/>
      <c r="RD413" s="9"/>
      <c r="RE413" s="9"/>
      <c r="RF413" s="9"/>
      <c r="RG413" s="9"/>
      <c r="RH413" s="9"/>
      <c r="RI413" s="9"/>
      <c r="RJ413" s="9"/>
      <c r="RK413" s="9"/>
      <c r="RL413" s="9"/>
      <c r="RM413" s="9"/>
      <c r="RN413" s="9"/>
      <c r="RO413" s="9"/>
      <c r="RP413" s="9"/>
      <c r="RQ413" s="9"/>
      <c r="RR413" s="9"/>
      <c r="RS413" s="9"/>
      <c r="RT413" s="9"/>
      <c r="RU413" s="9"/>
      <c r="RV413" s="9"/>
      <c r="RW413" s="9"/>
      <c r="RX413" s="9"/>
      <c r="RY413" s="9"/>
      <c r="RZ413" s="9"/>
      <c r="SA413" s="9"/>
      <c r="SB413" s="9"/>
      <c r="SC413" s="9"/>
      <c r="SD413" s="9"/>
      <c r="SE413" s="9"/>
      <c r="SF413" s="9"/>
      <c r="SG413" s="9"/>
      <c r="SH413" s="9"/>
      <c r="SI413" s="9"/>
      <c r="SJ413" s="9"/>
      <c r="SK413" s="9"/>
      <c r="SL413" s="9"/>
      <c r="SM413" s="9"/>
      <c r="SN413" s="9"/>
      <c r="SO413" s="9"/>
      <c r="SP413" s="9"/>
      <c r="SQ413" s="9"/>
      <c r="SR413" s="9"/>
      <c r="SS413" s="9"/>
      <c r="ST413" s="9"/>
      <c r="SU413" s="9"/>
      <c r="SV413" s="9"/>
      <c r="SW413" s="9"/>
      <c r="SX413" s="9"/>
      <c r="SY413" s="9"/>
      <c r="SZ413" s="9"/>
      <c r="TA413" s="9"/>
      <c r="TB413" s="9"/>
      <c r="TC413" s="9"/>
      <c r="TD413" s="9"/>
      <c r="TE413" s="9"/>
      <c r="TF413" s="9"/>
      <c r="TG413" s="9"/>
      <c r="TH413" s="9"/>
      <c r="TI413" s="9"/>
      <c r="TJ413" s="9"/>
      <c r="TK413" s="9"/>
      <c r="TL413" s="9"/>
      <c r="TM413" s="9"/>
      <c r="TN413" s="9"/>
      <c r="TO413" s="9"/>
      <c r="TP413" s="9"/>
      <c r="TQ413" s="9"/>
      <c r="TR413" s="9"/>
      <c r="TS413" s="9"/>
      <c r="TT413" s="9"/>
      <c r="TU413" s="9"/>
      <c r="TV413" s="9"/>
      <c r="TW413" s="9"/>
      <c r="TX413" s="9"/>
      <c r="TY413" s="9"/>
      <c r="TZ413" s="9"/>
      <c r="UA413" s="9"/>
      <c r="UB413" s="9"/>
      <c r="UC413" s="9"/>
      <c r="UD413" s="9"/>
      <c r="UE413" s="9"/>
      <c r="UF413" s="9"/>
      <c r="UG413" s="9"/>
      <c r="UH413" s="9"/>
      <c r="UI413" s="9"/>
      <c r="UJ413" s="9"/>
      <c r="UK413" s="9"/>
      <c r="UL413" s="9"/>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c r="AHR413" s="6"/>
      <c r="AHS413" s="6"/>
      <c r="AHT413" s="6"/>
      <c r="AHU413" s="6"/>
      <c r="AHV413" s="6"/>
      <c r="AHW413" s="6"/>
      <c r="AHX413" s="6"/>
      <c r="AHY413" s="6"/>
    </row>
    <row r="414" spans="2:909" x14ac:dyDescent="0.25">
      <c r="B414" s="110"/>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c r="ML414" s="9"/>
      <c r="MM414" s="9"/>
      <c r="MN414" s="9"/>
      <c r="MO414" s="9"/>
      <c r="MP414" s="9"/>
      <c r="MQ414" s="9"/>
      <c r="MR414" s="9"/>
      <c r="MS414" s="9"/>
      <c r="MT414" s="9"/>
      <c r="MU414" s="9"/>
      <c r="MV414" s="9"/>
      <c r="MW414" s="9"/>
      <c r="MX414" s="9"/>
      <c r="MY414" s="9"/>
      <c r="MZ414" s="9"/>
      <c r="NA414" s="9"/>
      <c r="NB414" s="9"/>
      <c r="NC414" s="9"/>
      <c r="ND414" s="9"/>
      <c r="NE414" s="9"/>
      <c r="NF414" s="9"/>
      <c r="NG414" s="9"/>
      <c r="NH414" s="9"/>
      <c r="NI414" s="9"/>
      <c r="NJ414" s="9"/>
      <c r="NK414" s="9"/>
      <c r="NL414" s="9"/>
      <c r="NM414" s="9"/>
      <c r="NN414" s="9"/>
      <c r="NO414" s="9"/>
      <c r="NP414" s="9"/>
      <c r="NQ414" s="9"/>
      <c r="NR414" s="9"/>
      <c r="NS414" s="9"/>
      <c r="NT414" s="9"/>
      <c r="NU414" s="9"/>
      <c r="NV414" s="9"/>
      <c r="NW414" s="9"/>
      <c r="NX414" s="9"/>
      <c r="NY414" s="9"/>
      <c r="NZ414" s="9"/>
      <c r="OA414" s="9"/>
      <c r="OB414" s="9"/>
      <c r="OC414" s="9"/>
      <c r="OD414" s="9"/>
      <c r="OE414" s="9"/>
      <c r="OF414" s="9"/>
      <c r="OG414" s="9"/>
      <c r="OH414" s="9"/>
      <c r="OI414" s="9"/>
      <c r="OJ414" s="9"/>
      <c r="OK414" s="9"/>
      <c r="OL414" s="9"/>
      <c r="OM414" s="9"/>
      <c r="ON414" s="9"/>
      <c r="OO414" s="9"/>
      <c r="OP414" s="9"/>
      <c r="OQ414" s="9"/>
      <c r="OR414" s="9"/>
      <c r="OS414" s="9"/>
      <c r="OT414" s="9"/>
      <c r="OU414" s="9"/>
      <c r="OV414" s="9"/>
      <c r="OW414" s="9"/>
      <c r="OX414" s="9"/>
      <c r="OY414" s="9"/>
      <c r="OZ414" s="9"/>
      <c r="PA414" s="9"/>
      <c r="PB414" s="9"/>
      <c r="PC414" s="9"/>
      <c r="PD414" s="9"/>
      <c r="PE414" s="9"/>
      <c r="PF414" s="9"/>
      <c r="PG414" s="9"/>
      <c r="PH414" s="9"/>
      <c r="PI414" s="9"/>
      <c r="PJ414" s="9"/>
      <c r="PK414" s="9"/>
      <c r="PL414" s="9"/>
      <c r="PM414" s="9"/>
      <c r="PN414" s="9"/>
      <c r="PO414" s="9"/>
      <c r="PP414" s="9"/>
      <c r="PQ414" s="9"/>
      <c r="PR414" s="9"/>
      <c r="PS414" s="9"/>
      <c r="PT414" s="9"/>
      <c r="PU414" s="9"/>
      <c r="PV414" s="9"/>
      <c r="PW414" s="9"/>
      <c r="PX414" s="9"/>
      <c r="PY414" s="9"/>
      <c r="PZ414" s="9"/>
      <c r="QA414" s="9"/>
      <c r="QB414" s="9"/>
      <c r="QC414" s="9"/>
      <c r="QD414" s="9"/>
      <c r="QE414" s="9"/>
      <c r="QF414" s="9"/>
      <c r="QG414" s="9"/>
      <c r="QH414" s="9"/>
      <c r="QI414" s="9"/>
      <c r="QJ414" s="9"/>
      <c r="QK414" s="9"/>
      <c r="QL414" s="9"/>
      <c r="QM414" s="9"/>
      <c r="QN414" s="9"/>
      <c r="QO414" s="9"/>
      <c r="QP414" s="9"/>
      <c r="QQ414" s="9"/>
      <c r="QR414" s="9"/>
      <c r="QS414" s="9"/>
      <c r="QT414" s="9"/>
      <c r="QU414" s="9"/>
      <c r="QV414" s="9"/>
      <c r="QW414" s="9"/>
      <c r="QX414" s="9"/>
      <c r="QY414" s="9"/>
      <c r="QZ414" s="9"/>
      <c r="RA414" s="9"/>
      <c r="RB414" s="9"/>
      <c r="RC414" s="9"/>
      <c r="RD414" s="9"/>
      <c r="RE414" s="9"/>
      <c r="RF414" s="9"/>
      <c r="RG414" s="9"/>
      <c r="RH414" s="9"/>
      <c r="RI414" s="9"/>
      <c r="RJ414" s="9"/>
      <c r="RK414" s="9"/>
      <c r="RL414" s="9"/>
      <c r="RM414" s="9"/>
      <c r="RN414" s="9"/>
      <c r="RO414" s="9"/>
      <c r="RP414" s="9"/>
      <c r="RQ414" s="9"/>
      <c r="RR414" s="9"/>
      <c r="RS414" s="9"/>
      <c r="RT414" s="9"/>
      <c r="RU414" s="9"/>
      <c r="RV414" s="9"/>
      <c r="RW414" s="9"/>
      <c r="RX414" s="9"/>
      <c r="RY414" s="9"/>
      <c r="RZ414" s="9"/>
      <c r="SA414" s="9"/>
      <c r="SB414" s="9"/>
      <c r="SC414" s="9"/>
      <c r="SD414" s="9"/>
      <c r="SE414" s="9"/>
      <c r="SF414" s="9"/>
      <c r="SG414" s="9"/>
      <c r="SH414" s="9"/>
      <c r="SI414" s="9"/>
      <c r="SJ414" s="9"/>
      <c r="SK414" s="9"/>
      <c r="SL414" s="9"/>
      <c r="SM414" s="9"/>
      <c r="SN414" s="9"/>
      <c r="SO414" s="9"/>
      <c r="SP414" s="9"/>
      <c r="SQ414" s="9"/>
      <c r="SR414" s="9"/>
      <c r="SS414" s="9"/>
      <c r="ST414" s="9"/>
      <c r="SU414" s="9"/>
      <c r="SV414" s="9"/>
      <c r="SW414" s="9"/>
      <c r="SX414" s="9"/>
      <c r="SY414" s="9"/>
      <c r="SZ414" s="9"/>
      <c r="TA414" s="9"/>
      <c r="TB414" s="9"/>
      <c r="TC414" s="9"/>
      <c r="TD414" s="9"/>
      <c r="TE414" s="9"/>
      <c r="TF414" s="9"/>
      <c r="TG414" s="9"/>
      <c r="TH414" s="9"/>
      <c r="TI414" s="9"/>
      <c r="TJ414" s="9"/>
      <c r="TK414" s="9"/>
      <c r="TL414" s="9"/>
      <c r="TM414" s="9"/>
      <c r="TN414" s="9"/>
      <c r="TO414" s="9"/>
      <c r="TP414" s="9"/>
      <c r="TQ414" s="9"/>
      <c r="TR414" s="9"/>
      <c r="TS414" s="9"/>
      <c r="TT414" s="9"/>
      <c r="TU414" s="9"/>
      <c r="TV414" s="9"/>
      <c r="TW414" s="9"/>
      <c r="TX414" s="9"/>
      <c r="TY414" s="9"/>
      <c r="TZ414" s="9"/>
      <c r="UA414" s="9"/>
      <c r="UB414" s="9"/>
      <c r="UC414" s="9"/>
      <c r="UD414" s="9"/>
      <c r="UE414" s="9"/>
      <c r="UF414" s="9"/>
      <c r="UG414" s="9"/>
      <c r="UH414" s="9"/>
      <c r="UI414" s="9"/>
      <c r="UJ414" s="9"/>
      <c r="UK414" s="9"/>
      <c r="UL414" s="9"/>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c r="AHR414" s="6"/>
      <c r="AHS414" s="6"/>
      <c r="AHT414" s="6"/>
      <c r="AHU414" s="6"/>
      <c r="AHV414" s="6"/>
      <c r="AHW414" s="6"/>
      <c r="AHX414" s="6"/>
      <c r="AHY414" s="6"/>
    </row>
    <row r="415" spans="2:909" x14ac:dyDescent="0.25">
      <c r="B415" s="110"/>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c r="ML415" s="9"/>
      <c r="MM415" s="9"/>
      <c r="MN415" s="9"/>
      <c r="MO415" s="9"/>
      <c r="MP415" s="9"/>
      <c r="MQ415" s="9"/>
      <c r="MR415" s="9"/>
      <c r="MS415" s="9"/>
      <c r="MT415" s="9"/>
      <c r="MU415" s="9"/>
      <c r="MV415" s="9"/>
      <c r="MW415" s="9"/>
      <c r="MX415" s="9"/>
      <c r="MY415" s="9"/>
      <c r="MZ415" s="9"/>
      <c r="NA415" s="9"/>
      <c r="NB415" s="9"/>
      <c r="NC415" s="9"/>
      <c r="ND415" s="9"/>
      <c r="NE415" s="9"/>
      <c r="NF415" s="9"/>
      <c r="NG415" s="9"/>
      <c r="NH415" s="9"/>
      <c r="NI415" s="9"/>
      <c r="NJ415" s="9"/>
      <c r="NK415" s="9"/>
      <c r="NL415" s="9"/>
      <c r="NM415" s="9"/>
      <c r="NN415" s="9"/>
      <c r="NO415" s="9"/>
      <c r="NP415" s="9"/>
      <c r="NQ415" s="9"/>
      <c r="NR415" s="9"/>
      <c r="NS415" s="9"/>
      <c r="NT415" s="9"/>
      <c r="NU415" s="9"/>
      <c r="NV415" s="9"/>
      <c r="NW415" s="9"/>
      <c r="NX415" s="9"/>
      <c r="NY415" s="9"/>
      <c r="NZ415" s="9"/>
      <c r="OA415" s="9"/>
      <c r="OB415" s="9"/>
      <c r="OC415" s="9"/>
      <c r="OD415" s="9"/>
      <c r="OE415" s="9"/>
      <c r="OF415" s="9"/>
      <c r="OG415" s="9"/>
      <c r="OH415" s="9"/>
      <c r="OI415" s="9"/>
      <c r="OJ415" s="9"/>
      <c r="OK415" s="9"/>
      <c r="OL415" s="9"/>
      <c r="OM415" s="9"/>
      <c r="ON415" s="9"/>
      <c r="OO415" s="9"/>
      <c r="OP415" s="9"/>
      <c r="OQ415" s="9"/>
      <c r="OR415" s="9"/>
      <c r="OS415" s="9"/>
      <c r="OT415" s="9"/>
      <c r="OU415" s="9"/>
      <c r="OV415" s="9"/>
      <c r="OW415" s="9"/>
      <c r="OX415" s="9"/>
      <c r="OY415" s="9"/>
      <c r="OZ415" s="9"/>
      <c r="PA415" s="9"/>
      <c r="PB415" s="9"/>
      <c r="PC415" s="9"/>
      <c r="PD415" s="9"/>
      <c r="PE415" s="9"/>
      <c r="PF415" s="9"/>
      <c r="PG415" s="9"/>
      <c r="PH415" s="9"/>
      <c r="PI415" s="9"/>
      <c r="PJ415" s="9"/>
      <c r="PK415" s="9"/>
      <c r="PL415" s="9"/>
      <c r="PM415" s="9"/>
      <c r="PN415" s="9"/>
      <c r="PO415" s="9"/>
      <c r="PP415" s="9"/>
      <c r="PQ415" s="9"/>
      <c r="PR415" s="9"/>
      <c r="PS415" s="9"/>
      <c r="PT415" s="9"/>
      <c r="PU415" s="9"/>
      <c r="PV415" s="9"/>
      <c r="PW415" s="9"/>
      <c r="PX415" s="9"/>
      <c r="PY415" s="9"/>
      <c r="PZ415" s="9"/>
      <c r="QA415" s="9"/>
      <c r="QB415" s="9"/>
      <c r="QC415" s="9"/>
      <c r="QD415" s="9"/>
      <c r="QE415" s="9"/>
      <c r="QF415" s="9"/>
      <c r="QG415" s="9"/>
      <c r="QH415" s="9"/>
      <c r="QI415" s="9"/>
      <c r="QJ415" s="9"/>
      <c r="QK415" s="9"/>
      <c r="QL415" s="9"/>
      <c r="QM415" s="9"/>
      <c r="QN415" s="9"/>
      <c r="QO415" s="9"/>
      <c r="QP415" s="9"/>
      <c r="QQ415" s="9"/>
      <c r="QR415" s="9"/>
      <c r="QS415" s="9"/>
      <c r="QT415" s="9"/>
      <c r="QU415" s="9"/>
      <c r="QV415" s="9"/>
      <c r="QW415" s="9"/>
      <c r="QX415" s="9"/>
      <c r="QY415" s="9"/>
      <c r="QZ415" s="9"/>
      <c r="RA415" s="9"/>
      <c r="RB415" s="9"/>
      <c r="RC415" s="9"/>
      <c r="RD415" s="9"/>
      <c r="RE415" s="9"/>
      <c r="RF415" s="9"/>
      <c r="RG415" s="9"/>
      <c r="RH415" s="9"/>
      <c r="RI415" s="9"/>
      <c r="RJ415" s="9"/>
      <c r="RK415" s="9"/>
      <c r="RL415" s="9"/>
      <c r="RM415" s="9"/>
      <c r="RN415" s="9"/>
      <c r="RO415" s="9"/>
      <c r="RP415" s="9"/>
      <c r="RQ415" s="9"/>
      <c r="RR415" s="9"/>
      <c r="RS415" s="9"/>
      <c r="RT415" s="9"/>
      <c r="RU415" s="9"/>
      <c r="RV415" s="9"/>
      <c r="RW415" s="9"/>
      <c r="RX415" s="9"/>
      <c r="RY415" s="9"/>
      <c r="RZ415" s="9"/>
      <c r="SA415" s="9"/>
      <c r="SB415" s="9"/>
      <c r="SC415" s="9"/>
      <c r="SD415" s="9"/>
      <c r="SE415" s="9"/>
      <c r="SF415" s="9"/>
      <c r="SG415" s="9"/>
      <c r="SH415" s="9"/>
      <c r="SI415" s="9"/>
      <c r="SJ415" s="9"/>
      <c r="SK415" s="9"/>
      <c r="SL415" s="9"/>
      <c r="SM415" s="9"/>
      <c r="SN415" s="9"/>
      <c r="SO415" s="9"/>
      <c r="SP415" s="9"/>
      <c r="SQ415" s="9"/>
      <c r="SR415" s="9"/>
      <c r="SS415" s="9"/>
      <c r="ST415" s="9"/>
      <c r="SU415" s="9"/>
      <c r="SV415" s="9"/>
      <c r="SW415" s="9"/>
      <c r="SX415" s="9"/>
      <c r="SY415" s="9"/>
      <c r="SZ415" s="9"/>
      <c r="TA415" s="9"/>
      <c r="TB415" s="9"/>
      <c r="TC415" s="9"/>
      <c r="TD415" s="9"/>
      <c r="TE415" s="9"/>
      <c r="TF415" s="9"/>
      <c r="TG415" s="9"/>
      <c r="TH415" s="9"/>
      <c r="TI415" s="9"/>
      <c r="TJ415" s="9"/>
      <c r="TK415" s="9"/>
      <c r="TL415" s="9"/>
      <c r="TM415" s="9"/>
      <c r="TN415" s="9"/>
      <c r="TO415" s="9"/>
      <c r="TP415" s="9"/>
      <c r="TQ415" s="9"/>
      <c r="TR415" s="9"/>
      <c r="TS415" s="9"/>
      <c r="TT415" s="9"/>
      <c r="TU415" s="9"/>
      <c r="TV415" s="9"/>
      <c r="TW415" s="9"/>
      <c r="TX415" s="9"/>
      <c r="TY415" s="9"/>
      <c r="TZ415" s="9"/>
      <c r="UA415" s="9"/>
      <c r="UB415" s="9"/>
      <c r="UC415" s="9"/>
      <c r="UD415" s="9"/>
      <c r="UE415" s="9"/>
      <c r="UF415" s="9"/>
      <c r="UG415" s="9"/>
      <c r="UH415" s="9"/>
      <c r="UI415" s="9"/>
      <c r="UJ415" s="9"/>
      <c r="UK415" s="9"/>
      <c r="UL415" s="9"/>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c r="AHR415" s="6"/>
      <c r="AHS415" s="6"/>
      <c r="AHT415" s="6"/>
      <c r="AHU415" s="6"/>
      <c r="AHV415" s="6"/>
      <c r="AHW415" s="6"/>
      <c r="AHX415" s="6"/>
      <c r="AHY415" s="6"/>
    </row>
    <row r="416" spans="2:909" x14ac:dyDescent="0.25">
      <c r="B416" s="110"/>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c r="ML416" s="9"/>
      <c r="MM416" s="9"/>
      <c r="MN416" s="9"/>
      <c r="MO416" s="9"/>
      <c r="MP416" s="9"/>
      <c r="MQ416" s="9"/>
      <c r="MR416" s="9"/>
      <c r="MS416" s="9"/>
      <c r="MT416" s="9"/>
      <c r="MU416" s="9"/>
      <c r="MV416" s="9"/>
      <c r="MW416" s="9"/>
      <c r="MX416" s="9"/>
      <c r="MY416" s="9"/>
      <c r="MZ416" s="9"/>
      <c r="NA416" s="9"/>
      <c r="NB416" s="9"/>
      <c r="NC416" s="9"/>
      <c r="ND416" s="9"/>
      <c r="NE416" s="9"/>
      <c r="NF416" s="9"/>
      <c r="NG416" s="9"/>
      <c r="NH416" s="9"/>
      <c r="NI416" s="9"/>
      <c r="NJ416" s="9"/>
      <c r="NK416" s="9"/>
      <c r="NL416" s="9"/>
      <c r="NM416" s="9"/>
      <c r="NN416" s="9"/>
      <c r="NO416" s="9"/>
      <c r="NP416" s="9"/>
      <c r="NQ416" s="9"/>
      <c r="NR416" s="9"/>
      <c r="NS416" s="9"/>
      <c r="NT416" s="9"/>
      <c r="NU416" s="9"/>
      <c r="NV416" s="9"/>
      <c r="NW416" s="9"/>
      <c r="NX416" s="9"/>
      <c r="NY416" s="9"/>
      <c r="NZ416" s="9"/>
      <c r="OA416" s="9"/>
      <c r="OB416" s="9"/>
      <c r="OC416" s="9"/>
      <c r="OD416" s="9"/>
      <c r="OE416" s="9"/>
      <c r="OF416" s="9"/>
      <c r="OG416" s="9"/>
      <c r="OH416" s="9"/>
      <c r="OI416" s="9"/>
      <c r="OJ416" s="9"/>
      <c r="OK416" s="9"/>
      <c r="OL416" s="9"/>
      <c r="OM416" s="9"/>
      <c r="ON416" s="9"/>
      <c r="OO416" s="9"/>
      <c r="OP416" s="9"/>
      <c r="OQ416" s="9"/>
      <c r="OR416" s="9"/>
      <c r="OS416" s="9"/>
      <c r="OT416" s="9"/>
      <c r="OU416" s="9"/>
      <c r="OV416" s="9"/>
      <c r="OW416" s="9"/>
      <c r="OX416" s="9"/>
      <c r="OY416" s="9"/>
      <c r="OZ416" s="9"/>
      <c r="PA416" s="9"/>
      <c r="PB416" s="9"/>
      <c r="PC416" s="9"/>
      <c r="PD416" s="9"/>
      <c r="PE416" s="9"/>
      <c r="PF416" s="9"/>
      <c r="PG416" s="9"/>
      <c r="PH416" s="9"/>
      <c r="PI416" s="9"/>
      <c r="PJ416" s="9"/>
      <c r="PK416" s="9"/>
      <c r="PL416" s="9"/>
      <c r="PM416" s="9"/>
      <c r="PN416" s="9"/>
      <c r="PO416" s="9"/>
      <c r="PP416" s="9"/>
      <c r="PQ416" s="9"/>
      <c r="PR416" s="9"/>
      <c r="PS416" s="9"/>
      <c r="PT416" s="9"/>
      <c r="PU416" s="9"/>
      <c r="PV416" s="9"/>
      <c r="PW416" s="9"/>
      <c r="PX416" s="9"/>
      <c r="PY416" s="9"/>
      <c r="PZ416" s="9"/>
      <c r="QA416" s="9"/>
      <c r="QB416" s="9"/>
      <c r="QC416" s="9"/>
      <c r="QD416" s="9"/>
      <c r="QE416" s="9"/>
      <c r="QF416" s="9"/>
      <c r="QG416" s="9"/>
      <c r="QH416" s="9"/>
      <c r="QI416" s="9"/>
      <c r="QJ416" s="9"/>
      <c r="QK416" s="9"/>
      <c r="QL416" s="9"/>
      <c r="QM416" s="9"/>
      <c r="QN416" s="9"/>
      <c r="QO416" s="9"/>
      <c r="QP416" s="9"/>
      <c r="QQ416" s="9"/>
      <c r="QR416" s="9"/>
      <c r="QS416" s="9"/>
      <c r="QT416" s="9"/>
      <c r="QU416" s="9"/>
      <c r="QV416" s="9"/>
      <c r="QW416" s="9"/>
      <c r="QX416" s="9"/>
      <c r="QY416" s="9"/>
      <c r="QZ416" s="9"/>
      <c r="RA416" s="9"/>
      <c r="RB416" s="9"/>
      <c r="RC416" s="9"/>
      <c r="RD416" s="9"/>
      <c r="RE416" s="9"/>
      <c r="RF416" s="9"/>
      <c r="RG416" s="9"/>
      <c r="RH416" s="9"/>
      <c r="RI416" s="9"/>
      <c r="RJ416" s="9"/>
      <c r="RK416" s="9"/>
      <c r="RL416" s="9"/>
      <c r="RM416" s="9"/>
      <c r="RN416" s="9"/>
      <c r="RO416" s="9"/>
      <c r="RP416" s="9"/>
      <c r="RQ416" s="9"/>
      <c r="RR416" s="9"/>
      <c r="RS416" s="9"/>
      <c r="RT416" s="9"/>
      <c r="RU416" s="9"/>
      <c r="RV416" s="9"/>
      <c r="RW416" s="9"/>
      <c r="RX416" s="9"/>
      <c r="RY416" s="9"/>
      <c r="RZ416" s="9"/>
      <c r="SA416" s="9"/>
      <c r="SB416" s="9"/>
      <c r="SC416" s="9"/>
      <c r="SD416" s="9"/>
      <c r="SE416" s="9"/>
      <c r="SF416" s="9"/>
      <c r="SG416" s="9"/>
      <c r="SH416" s="9"/>
      <c r="SI416" s="9"/>
      <c r="SJ416" s="9"/>
      <c r="SK416" s="9"/>
      <c r="SL416" s="9"/>
      <c r="SM416" s="9"/>
      <c r="SN416" s="9"/>
      <c r="SO416" s="9"/>
      <c r="SP416" s="9"/>
      <c r="SQ416" s="9"/>
      <c r="SR416" s="9"/>
      <c r="SS416" s="9"/>
      <c r="ST416" s="9"/>
      <c r="SU416" s="9"/>
      <c r="SV416" s="9"/>
      <c r="SW416" s="9"/>
      <c r="SX416" s="9"/>
      <c r="SY416" s="9"/>
      <c r="SZ416" s="9"/>
      <c r="TA416" s="9"/>
      <c r="TB416" s="9"/>
      <c r="TC416" s="9"/>
      <c r="TD416" s="9"/>
      <c r="TE416" s="9"/>
      <c r="TF416" s="9"/>
      <c r="TG416" s="9"/>
      <c r="TH416" s="9"/>
      <c r="TI416" s="9"/>
      <c r="TJ416" s="9"/>
      <c r="TK416" s="9"/>
      <c r="TL416" s="9"/>
      <c r="TM416" s="9"/>
      <c r="TN416" s="9"/>
      <c r="TO416" s="9"/>
      <c r="TP416" s="9"/>
      <c r="TQ416" s="9"/>
      <c r="TR416" s="9"/>
      <c r="TS416" s="9"/>
      <c r="TT416" s="9"/>
      <c r="TU416" s="9"/>
      <c r="TV416" s="9"/>
      <c r="TW416" s="9"/>
      <c r="TX416" s="9"/>
      <c r="TY416" s="9"/>
      <c r="TZ416" s="9"/>
      <c r="UA416" s="9"/>
      <c r="UB416" s="9"/>
      <c r="UC416" s="9"/>
      <c r="UD416" s="9"/>
      <c r="UE416" s="9"/>
      <c r="UF416" s="9"/>
      <c r="UG416" s="9"/>
      <c r="UH416" s="9"/>
      <c r="UI416" s="9"/>
      <c r="UJ416" s="9"/>
      <c r="UK416" s="9"/>
      <c r="UL416" s="9"/>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c r="AHR416" s="6"/>
      <c r="AHS416" s="6"/>
      <c r="AHT416" s="6"/>
      <c r="AHU416" s="6"/>
      <c r="AHV416" s="6"/>
      <c r="AHW416" s="6"/>
      <c r="AHX416" s="6"/>
      <c r="AHY416" s="6"/>
    </row>
    <row r="417" spans="2:909" x14ac:dyDescent="0.25">
      <c r="B417" s="110"/>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c r="ML417" s="9"/>
      <c r="MM417" s="9"/>
      <c r="MN417" s="9"/>
      <c r="MO417" s="9"/>
      <c r="MP417" s="9"/>
      <c r="MQ417" s="9"/>
      <c r="MR417" s="9"/>
      <c r="MS417" s="9"/>
      <c r="MT417" s="9"/>
      <c r="MU417" s="9"/>
      <c r="MV417" s="9"/>
      <c r="MW417" s="9"/>
      <c r="MX417" s="9"/>
      <c r="MY417" s="9"/>
      <c r="MZ417" s="9"/>
      <c r="NA417" s="9"/>
      <c r="NB417" s="9"/>
      <c r="NC417" s="9"/>
      <c r="ND417" s="9"/>
      <c r="NE417" s="9"/>
      <c r="NF417" s="9"/>
      <c r="NG417" s="9"/>
      <c r="NH417" s="9"/>
      <c r="NI417" s="9"/>
      <c r="NJ417" s="9"/>
      <c r="NK417" s="9"/>
      <c r="NL417" s="9"/>
      <c r="NM417" s="9"/>
      <c r="NN417" s="9"/>
      <c r="NO417" s="9"/>
      <c r="NP417" s="9"/>
      <c r="NQ417" s="9"/>
      <c r="NR417" s="9"/>
      <c r="NS417" s="9"/>
      <c r="NT417" s="9"/>
      <c r="NU417" s="9"/>
      <c r="NV417" s="9"/>
      <c r="NW417" s="9"/>
      <c r="NX417" s="9"/>
      <c r="NY417" s="9"/>
      <c r="NZ417" s="9"/>
      <c r="OA417" s="9"/>
      <c r="OB417" s="9"/>
      <c r="OC417" s="9"/>
      <c r="OD417" s="9"/>
      <c r="OE417" s="9"/>
      <c r="OF417" s="9"/>
      <c r="OG417" s="9"/>
      <c r="OH417" s="9"/>
      <c r="OI417" s="9"/>
      <c r="OJ417" s="9"/>
      <c r="OK417" s="9"/>
      <c r="OL417" s="9"/>
      <c r="OM417" s="9"/>
      <c r="ON417" s="9"/>
      <c r="OO417" s="9"/>
      <c r="OP417" s="9"/>
      <c r="OQ417" s="9"/>
      <c r="OR417" s="9"/>
      <c r="OS417" s="9"/>
      <c r="OT417" s="9"/>
      <c r="OU417" s="9"/>
      <c r="OV417" s="9"/>
      <c r="OW417" s="9"/>
      <c r="OX417" s="9"/>
      <c r="OY417" s="9"/>
      <c r="OZ417" s="9"/>
      <c r="PA417" s="9"/>
      <c r="PB417" s="9"/>
      <c r="PC417" s="9"/>
      <c r="PD417" s="9"/>
      <c r="PE417" s="9"/>
      <c r="PF417" s="9"/>
      <c r="PG417" s="9"/>
      <c r="PH417" s="9"/>
      <c r="PI417" s="9"/>
      <c r="PJ417" s="9"/>
      <c r="PK417" s="9"/>
      <c r="PL417" s="9"/>
      <c r="PM417" s="9"/>
      <c r="PN417" s="9"/>
      <c r="PO417" s="9"/>
      <c r="PP417" s="9"/>
      <c r="PQ417" s="9"/>
      <c r="PR417" s="9"/>
      <c r="PS417" s="9"/>
      <c r="PT417" s="9"/>
      <c r="PU417" s="9"/>
      <c r="PV417" s="9"/>
      <c r="PW417" s="9"/>
      <c r="PX417" s="9"/>
      <c r="PY417" s="9"/>
      <c r="PZ417" s="9"/>
      <c r="QA417" s="9"/>
      <c r="QB417" s="9"/>
      <c r="QC417" s="9"/>
      <c r="QD417" s="9"/>
      <c r="QE417" s="9"/>
      <c r="QF417" s="9"/>
      <c r="QG417" s="9"/>
      <c r="QH417" s="9"/>
      <c r="QI417" s="9"/>
      <c r="QJ417" s="9"/>
      <c r="QK417" s="9"/>
      <c r="QL417" s="9"/>
      <c r="QM417" s="9"/>
      <c r="QN417" s="9"/>
      <c r="QO417" s="9"/>
      <c r="QP417" s="9"/>
      <c r="QQ417" s="9"/>
      <c r="QR417" s="9"/>
      <c r="QS417" s="9"/>
      <c r="QT417" s="9"/>
      <c r="QU417" s="9"/>
      <c r="QV417" s="9"/>
      <c r="QW417" s="9"/>
      <c r="QX417" s="9"/>
      <c r="QY417" s="9"/>
      <c r="QZ417" s="9"/>
      <c r="RA417" s="9"/>
      <c r="RB417" s="9"/>
      <c r="RC417" s="9"/>
      <c r="RD417" s="9"/>
      <c r="RE417" s="9"/>
      <c r="RF417" s="9"/>
      <c r="RG417" s="9"/>
      <c r="RH417" s="9"/>
      <c r="RI417" s="9"/>
      <c r="RJ417" s="9"/>
      <c r="RK417" s="9"/>
      <c r="RL417" s="9"/>
      <c r="RM417" s="9"/>
      <c r="RN417" s="9"/>
      <c r="RO417" s="9"/>
      <c r="RP417" s="9"/>
      <c r="RQ417" s="9"/>
      <c r="RR417" s="9"/>
      <c r="RS417" s="9"/>
      <c r="RT417" s="9"/>
      <c r="RU417" s="9"/>
      <c r="RV417" s="9"/>
      <c r="RW417" s="9"/>
      <c r="RX417" s="9"/>
      <c r="RY417" s="9"/>
      <c r="RZ417" s="9"/>
      <c r="SA417" s="9"/>
      <c r="SB417" s="9"/>
      <c r="SC417" s="9"/>
      <c r="SD417" s="9"/>
      <c r="SE417" s="9"/>
      <c r="SF417" s="9"/>
      <c r="SG417" s="9"/>
      <c r="SH417" s="9"/>
      <c r="SI417" s="9"/>
      <c r="SJ417" s="9"/>
      <c r="SK417" s="9"/>
      <c r="SL417" s="9"/>
      <c r="SM417" s="9"/>
      <c r="SN417" s="9"/>
      <c r="SO417" s="9"/>
      <c r="SP417" s="9"/>
      <c r="SQ417" s="9"/>
      <c r="SR417" s="9"/>
      <c r="SS417" s="9"/>
      <c r="ST417" s="9"/>
      <c r="SU417" s="9"/>
      <c r="SV417" s="9"/>
      <c r="SW417" s="9"/>
      <c r="SX417" s="9"/>
      <c r="SY417" s="9"/>
      <c r="SZ417" s="9"/>
      <c r="TA417" s="9"/>
      <c r="TB417" s="9"/>
      <c r="TC417" s="9"/>
      <c r="TD417" s="9"/>
      <c r="TE417" s="9"/>
      <c r="TF417" s="9"/>
      <c r="TG417" s="9"/>
      <c r="TH417" s="9"/>
      <c r="TI417" s="9"/>
      <c r="TJ417" s="9"/>
      <c r="TK417" s="9"/>
      <c r="TL417" s="9"/>
      <c r="TM417" s="9"/>
      <c r="TN417" s="9"/>
      <c r="TO417" s="9"/>
      <c r="TP417" s="9"/>
      <c r="TQ417" s="9"/>
      <c r="TR417" s="9"/>
      <c r="TS417" s="9"/>
      <c r="TT417" s="9"/>
      <c r="TU417" s="9"/>
      <c r="TV417" s="9"/>
      <c r="TW417" s="9"/>
      <c r="TX417" s="9"/>
      <c r="TY417" s="9"/>
      <c r="TZ417" s="9"/>
      <c r="UA417" s="9"/>
      <c r="UB417" s="9"/>
      <c r="UC417" s="9"/>
      <c r="UD417" s="9"/>
      <c r="UE417" s="9"/>
      <c r="UF417" s="9"/>
      <c r="UG417" s="9"/>
      <c r="UH417" s="9"/>
      <c r="UI417" s="9"/>
      <c r="UJ417" s="9"/>
      <c r="UK417" s="9"/>
      <c r="UL417" s="9"/>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c r="AHR417" s="6"/>
      <c r="AHS417" s="6"/>
      <c r="AHT417" s="6"/>
      <c r="AHU417" s="6"/>
      <c r="AHV417" s="6"/>
      <c r="AHW417" s="6"/>
      <c r="AHX417" s="6"/>
      <c r="AHY417" s="6"/>
    </row>
    <row r="418" spans="2:909" x14ac:dyDescent="0.25">
      <c r="B418" s="110"/>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c r="ML418" s="9"/>
      <c r="MM418" s="9"/>
      <c r="MN418" s="9"/>
      <c r="MO418" s="9"/>
      <c r="MP418" s="9"/>
      <c r="MQ418" s="9"/>
      <c r="MR418" s="9"/>
      <c r="MS418" s="9"/>
      <c r="MT418" s="9"/>
      <c r="MU418" s="9"/>
      <c r="MV418" s="9"/>
      <c r="MW418" s="9"/>
      <c r="MX418" s="9"/>
      <c r="MY418" s="9"/>
      <c r="MZ418" s="9"/>
      <c r="NA418" s="9"/>
      <c r="NB418" s="9"/>
      <c r="NC418" s="9"/>
      <c r="ND418" s="9"/>
      <c r="NE418" s="9"/>
      <c r="NF418" s="9"/>
      <c r="NG418" s="9"/>
      <c r="NH418" s="9"/>
      <c r="NI418" s="9"/>
      <c r="NJ418" s="9"/>
      <c r="NK418" s="9"/>
      <c r="NL418" s="9"/>
      <c r="NM418" s="9"/>
      <c r="NN418" s="9"/>
      <c r="NO418" s="9"/>
      <c r="NP418" s="9"/>
      <c r="NQ418" s="9"/>
      <c r="NR418" s="9"/>
      <c r="NS418" s="9"/>
      <c r="NT418" s="9"/>
      <c r="NU418" s="9"/>
      <c r="NV418" s="9"/>
      <c r="NW418" s="9"/>
      <c r="NX418" s="9"/>
      <c r="NY418" s="9"/>
      <c r="NZ418" s="9"/>
      <c r="OA418" s="9"/>
      <c r="OB418" s="9"/>
      <c r="OC418" s="9"/>
      <c r="OD418" s="9"/>
      <c r="OE418" s="9"/>
      <c r="OF418" s="9"/>
      <c r="OG418" s="9"/>
      <c r="OH418" s="9"/>
      <c r="OI418" s="9"/>
      <c r="OJ418" s="9"/>
      <c r="OK418" s="9"/>
      <c r="OL418" s="9"/>
      <c r="OM418" s="9"/>
      <c r="ON418" s="9"/>
      <c r="OO418" s="9"/>
      <c r="OP418" s="9"/>
      <c r="OQ418" s="9"/>
      <c r="OR418" s="9"/>
      <c r="OS418" s="9"/>
      <c r="OT418" s="9"/>
      <c r="OU418" s="9"/>
      <c r="OV418" s="9"/>
      <c r="OW418" s="9"/>
      <c r="OX418" s="9"/>
      <c r="OY418" s="9"/>
      <c r="OZ418" s="9"/>
      <c r="PA418" s="9"/>
      <c r="PB418" s="9"/>
      <c r="PC418" s="9"/>
      <c r="PD418" s="9"/>
      <c r="PE418" s="9"/>
      <c r="PF418" s="9"/>
      <c r="PG418" s="9"/>
      <c r="PH418" s="9"/>
      <c r="PI418" s="9"/>
      <c r="PJ418" s="9"/>
      <c r="PK418" s="9"/>
      <c r="PL418" s="9"/>
      <c r="PM418" s="9"/>
      <c r="PN418" s="9"/>
      <c r="PO418" s="9"/>
      <c r="PP418" s="9"/>
      <c r="PQ418" s="9"/>
      <c r="PR418" s="9"/>
      <c r="PS418" s="9"/>
      <c r="PT418" s="9"/>
      <c r="PU418" s="9"/>
      <c r="PV418" s="9"/>
      <c r="PW418" s="9"/>
      <c r="PX418" s="9"/>
      <c r="PY418" s="9"/>
      <c r="PZ418" s="9"/>
      <c r="QA418" s="9"/>
      <c r="QB418" s="9"/>
      <c r="QC418" s="9"/>
      <c r="QD418" s="9"/>
      <c r="QE418" s="9"/>
      <c r="QF418" s="9"/>
      <c r="QG418" s="9"/>
      <c r="QH418" s="9"/>
      <c r="QI418" s="9"/>
      <c r="QJ418" s="9"/>
      <c r="QK418" s="9"/>
      <c r="QL418" s="9"/>
      <c r="QM418" s="9"/>
      <c r="QN418" s="9"/>
      <c r="QO418" s="9"/>
      <c r="QP418" s="9"/>
      <c r="QQ418" s="9"/>
      <c r="QR418" s="9"/>
      <c r="QS418" s="9"/>
      <c r="QT418" s="9"/>
      <c r="QU418" s="9"/>
      <c r="QV418" s="9"/>
      <c r="QW418" s="9"/>
      <c r="QX418" s="9"/>
      <c r="QY418" s="9"/>
      <c r="QZ418" s="9"/>
      <c r="RA418" s="9"/>
      <c r="RB418" s="9"/>
      <c r="RC418" s="9"/>
      <c r="RD418" s="9"/>
      <c r="RE418" s="9"/>
      <c r="RF418" s="9"/>
      <c r="RG418" s="9"/>
      <c r="RH418" s="9"/>
      <c r="RI418" s="9"/>
      <c r="RJ418" s="9"/>
      <c r="RK418" s="9"/>
      <c r="RL418" s="9"/>
      <c r="RM418" s="9"/>
      <c r="RN418" s="9"/>
      <c r="RO418" s="9"/>
      <c r="RP418" s="9"/>
      <c r="RQ418" s="9"/>
      <c r="RR418" s="9"/>
      <c r="RS418" s="9"/>
      <c r="RT418" s="9"/>
      <c r="RU418" s="9"/>
      <c r="RV418" s="9"/>
      <c r="RW418" s="9"/>
      <c r="RX418" s="9"/>
      <c r="RY418" s="9"/>
      <c r="RZ418" s="9"/>
      <c r="SA418" s="9"/>
      <c r="SB418" s="9"/>
      <c r="SC418" s="9"/>
      <c r="SD418" s="9"/>
      <c r="SE418" s="9"/>
      <c r="SF418" s="9"/>
      <c r="SG418" s="9"/>
      <c r="SH418" s="9"/>
      <c r="SI418" s="9"/>
      <c r="SJ418" s="9"/>
      <c r="SK418" s="9"/>
      <c r="SL418" s="9"/>
      <c r="SM418" s="9"/>
      <c r="SN418" s="9"/>
      <c r="SO418" s="9"/>
      <c r="SP418" s="9"/>
      <c r="SQ418" s="9"/>
      <c r="SR418" s="9"/>
      <c r="SS418" s="9"/>
      <c r="ST418" s="9"/>
      <c r="SU418" s="9"/>
      <c r="SV418" s="9"/>
      <c r="SW418" s="9"/>
      <c r="SX418" s="9"/>
      <c r="SY418" s="9"/>
      <c r="SZ418" s="9"/>
      <c r="TA418" s="9"/>
      <c r="TB418" s="9"/>
      <c r="TC418" s="9"/>
      <c r="TD418" s="9"/>
      <c r="TE418" s="9"/>
      <c r="TF418" s="9"/>
      <c r="TG418" s="9"/>
      <c r="TH418" s="9"/>
      <c r="TI418" s="9"/>
      <c r="TJ418" s="9"/>
      <c r="TK418" s="9"/>
      <c r="TL418" s="9"/>
      <c r="TM418" s="9"/>
      <c r="TN418" s="9"/>
      <c r="TO418" s="9"/>
      <c r="TP418" s="9"/>
      <c r="TQ418" s="9"/>
      <c r="TR418" s="9"/>
      <c r="TS418" s="9"/>
      <c r="TT418" s="9"/>
      <c r="TU418" s="9"/>
      <c r="TV418" s="9"/>
      <c r="TW418" s="9"/>
      <c r="TX418" s="9"/>
      <c r="TY418" s="9"/>
      <c r="TZ418" s="9"/>
      <c r="UA418" s="9"/>
      <c r="UB418" s="9"/>
      <c r="UC418" s="9"/>
      <c r="UD418" s="9"/>
      <c r="UE418" s="9"/>
      <c r="UF418" s="9"/>
      <c r="UG418" s="9"/>
      <c r="UH418" s="9"/>
      <c r="UI418" s="9"/>
      <c r="UJ418" s="9"/>
      <c r="UK418" s="9"/>
      <c r="UL418" s="9"/>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c r="AHR418" s="6"/>
      <c r="AHS418" s="6"/>
      <c r="AHT418" s="6"/>
      <c r="AHU418" s="6"/>
      <c r="AHV418" s="6"/>
      <c r="AHW418" s="6"/>
      <c r="AHX418" s="6"/>
      <c r="AHY418" s="6"/>
    </row>
    <row r="419" spans="2:909" x14ac:dyDescent="0.25">
      <c r="B419" s="110"/>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c r="ML419" s="9"/>
      <c r="MM419" s="9"/>
      <c r="MN419" s="9"/>
      <c r="MO419" s="9"/>
      <c r="MP419" s="9"/>
      <c r="MQ419" s="9"/>
      <c r="MR419" s="9"/>
      <c r="MS419" s="9"/>
      <c r="MT419" s="9"/>
      <c r="MU419" s="9"/>
      <c r="MV419" s="9"/>
      <c r="MW419" s="9"/>
      <c r="MX419" s="9"/>
      <c r="MY419" s="9"/>
      <c r="MZ419" s="9"/>
      <c r="NA419" s="9"/>
      <c r="NB419" s="9"/>
      <c r="NC419" s="9"/>
      <c r="ND419" s="9"/>
      <c r="NE419" s="9"/>
      <c r="NF419" s="9"/>
      <c r="NG419" s="9"/>
      <c r="NH419" s="9"/>
      <c r="NI419" s="9"/>
      <c r="NJ419" s="9"/>
      <c r="NK419" s="9"/>
      <c r="NL419" s="9"/>
      <c r="NM419" s="9"/>
      <c r="NN419" s="9"/>
      <c r="NO419" s="9"/>
      <c r="NP419" s="9"/>
      <c r="NQ419" s="9"/>
      <c r="NR419" s="9"/>
      <c r="NS419" s="9"/>
      <c r="NT419" s="9"/>
      <c r="NU419" s="9"/>
      <c r="NV419" s="9"/>
      <c r="NW419" s="9"/>
      <c r="NX419" s="9"/>
      <c r="NY419" s="9"/>
      <c r="NZ419" s="9"/>
      <c r="OA419" s="9"/>
      <c r="OB419" s="9"/>
      <c r="OC419" s="9"/>
      <c r="OD419" s="9"/>
      <c r="OE419" s="9"/>
      <c r="OF419" s="9"/>
      <c r="OG419" s="9"/>
      <c r="OH419" s="9"/>
      <c r="OI419" s="9"/>
      <c r="OJ419" s="9"/>
      <c r="OK419" s="9"/>
      <c r="OL419" s="9"/>
      <c r="OM419" s="9"/>
      <c r="ON419" s="9"/>
      <c r="OO419" s="9"/>
      <c r="OP419" s="9"/>
      <c r="OQ419" s="9"/>
      <c r="OR419" s="9"/>
      <c r="OS419" s="9"/>
      <c r="OT419" s="9"/>
      <c r="OU419" s="9"/>
      <c r="OV419" s="9"/>
      <c r="OW419" s="9"/>
      <c r="OX419" s="9"/>
      <c r="OY419" s="9"/>
      <c r="OZ419" s="9"/>
      <c r="PA419" s="9"/>
      <c r="PB419" s="9"/>
      <c r="PC419" s="9"/>
      <c r="PD419" s="9"/>
      <c r="PE419" s="9"/>
      <c r="PF419" s="9"/>
      <c r="PG419" s="9"/>
      <c r="PH419" s="9"/>
      <c r="PI419" s="9"/>
      <c r="PJ419" s="9"/>
      <c r="PK419" s="9"/>
      <c r="PL419" s="9"/>
      <c r="PM419" s="9"/>
      <c r="PN419" s="9"/>
      <c r="PO419" s="9"/>
      <c r="PP419" s="9"/>
      <c r="PQ419" s="9"/>
      <c r="PR419" s="9"/>
      <c r="PS419" s="9"/>
      <c r="PT419" s="9"/>
      <c r="PU419" s="9"/>
      <c r="PV419" s="9"/>
      <c r="PW419" s="9"/>
      <c r="PX419" s="9"/>
      <c r="PY419" s="9"/>
      <c r="PZ419" s="9"/>
      <c r="QA419" s="9"/>
      <c r="QB419" s="9"/>
      <c r="QC419" s="9"/>
      <c r="QD419" s="9"/>
      <c r="QE419" s="9"/>
      <c r="QF419" s="9"/>
      <c r="QG419" s="9"/>
      <c r="QH419" s="9"/>
      <c r="QI419" s="9"/>
      <c r="QJ419" s="9"/>
      <c r="QK419" s="9"/>
      <c r="QL419" s="9"/>
      <c r="QM419" s="9"/>
      <c r="QN419" s="9"/>
      <c r="QO419" s="9"/>
      <c r="QP419" s="9"/>
      <c r="QQ419" s="9"/>
      <c r="QR419" s="9"/>
      <c r="QS419" s="9"/>
      <c r="QT419" s="9"/>
      <c r="QU419" s="9"/>
      <c r="QV419" s="9"/>
      <c r="QW419" s="9"/>
      <c r="QX419" s="9"/>
      <c r="QY419" s="9"/>
      <c r="QZ419" s="9"/>
      <c r="RA419" s="9"/>
      <c r="RB419" s="9"/>
      <c r="RC419" s="9"/>
      <c r="RD419" s="9"/>
      <c r="RE419" s="9"/>
      <c r="RF419" s="9"/>
      <c r="RG419" s="9"/>
      <c r="RH419" s="9"/>
      <c r="RI419" s="9"/>
      <c r="RJ419" s="9"/>
      <c r="RK419" s="9"/>
      <c r="RL419" s="9"/>
      <c r="RM419" s="9"/>
      <c r="RN419" s="9"/>
      <c r="RO419" s="9"/>
      <c r="RP419" s="9"/>
      <c r="RQ419" s="9"/>
      <c r="RR419" s="9"/>
      <c r="RS419" s="9"/>
      <c r="RT419" s="9"/>
      <c r="RU419" s="9"/>
      <c r="RV419" s="9"/>
      <c r="RW419" s="9"/>
      <c r="RX419" s="9"/>
      <c r="RY419" s="9"/>
      <c r="RZ419" s="9"/>
      <c r="SA419" s="9"/>
      <c r="SB419" s="9"/>
      <c r="SC419" s="9"/>
      <c r="SD419" s="9"/>
      <c r="SE419" s="9"/>
      <c r="SF419" s="9"/>
      <c r="SG419" s="9"/>
      <c r="SH419" s="9"/>
      <c r="SI419" s="9"/>
      <c r="SJ419" s="9"/>
      <c r="SK419" s="9"/>
      <c r="SL419" s="9"/>
      <c r="SM419" s="9"/>
      <c r="SN419" s="9"/>
      <c r="SO419" s="9"/>
      <c r="SP419" s="9"/>
      <c r="SQ419" s="9"/>
      <c r="SR419" s="9"/>
      <c r="SS419" s="9"/>
      <c r="ST419" s="9"/>
      <c r="SU419" s="9"/>
      <c r="SV419" s="9"/>
      <c r="SW419" s="9"/>
      <c r="SX419" s="9"/>
      <c r="SY419" s="9"/>
      <c r="SZ419" s="9"/>
      <c r="TA419" s="9"/>
      <c r="TB419" s="9"/>
      <c r="TC419" s="9"/>
      <c r="TD419" s="9"/>
      <c r="TE419" s="9"/>
      <c r="TF419" s="9"/>
      <c r="TG419" s="9"/>
      <c r="TH419" s="9"/>
      <c r="TI419" s="9"/>
      <c r="TJ419" s="9"/>
      <c r="TK419" s="9"/>
      <c r="TL419" s="9"/>
      <c r="TM419" s="9"/>
      <c r="TN419" s="9"/>
      <c r="TO419" s="9"/>
      <c r="TP419" s="9"/>
      <c r="TQ419" s="9"/>
      <c r="TR419" s="9"/>
      <c r="TS419" s="9"/>
      <c r="TT419" s="9"/>
      <c r="TU419" s="9"/>
      <c r="TV419" s="9"/>
      <c r="TW419" s="9"/>
      <c r="TX419" s="9"/>
      <c r="TY419" s="9"/>
      <c r="TZ419" s="9"/>
      <c r="UA419" s="9"/>
      <c r="UB419" s="9"/>
      <c r="UC419" s="9"/>
      <c r="UD419" s="9"/>
      <c r="UE419" s="9"/>
      <c r="UF419" s="9"/>
      <c r="UG419" s="9"/>
      <c r="UH419" s="9"/>
      <c r="UI419" s="9"/>
      <c r="UJ419" s="9"/>
      <c r="UK419" s="9"/>
      <c r="UL419" s="9"/>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c r="AHR419" s="6"/>
      <c r="AHS419" s="6"/>
      <c r="AHT419" s="6"/>
      <c r="AHU419" s="6"/>
      <c r="AHV419" s="6"/>
      <c r="AHW419" s="6"/>
      <c r="AHX419" s="6"/>
      <c r="AHY419" s="6"/>
    </row>
    <row r="420" spans="2:909" x14ac:dyDescent="0.25">
      <c r="B420" s="110"/>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c r="ML420" s="9"/>
      <c r="MM420" s="9"/>
      <c r="MN420" s="9"/>
      <c r="MO420" s="9"/>
      <c r="MP420" s="9"/>
      <c r="MQ420" s="9"/>
      <c r="MR420" s="9"/>
      <c r="MS420" s="9"/>
      <c r="MT420" s="9"/>
      <c r="MU420" s="9"/>
      <c r="MV420" s="9"/>
      <c r="MW420" s="9"/>
      <c r="MX420" s="9"/>
      <c r="MY420" s="9"/>
      <c r="MZ420" s="9"/>
      <c r="NA420" s="9"/>
      <c r="NB420" s="9"/>
      <c r="NC420" s="9"/>
      <c r="ND420" s="9"/>
      <c r="NE420" s="9"/>
      <c r="NF420" s="9"/>
      <c r="NG420" s="9"/>
      <c r="NH420" s="9"/>
      <c r="NI420" s="9"/>
      <c r="NJ420" s="9"/>
      <c r="NK420" s="9"/>
      <c r="NL420" s="9"/>
      <c r="NM420" s="9"/>
      <c r="NN420" s="9"/>
      <c r="NO420" s="9"/>
      <c r="NP420" s="9"/>
      <c r="NQ420" s="9"/>
      <c r="NR420" s="9"/>
      <c r="NS420" s="9"/>
      <c r="NT420" s="9"/>
      <c r="NU420" s="9"/>
      <c r="NV420" s="9"/>
      <c r="NW420" s="9"/>
      <c r="NX420" s="9"/>
      <c r="NY420" s="9"/>
      <c r="NZ420" s="9"/>
      <c r="OA420" s="9"/>
      <c r="OB420" s="9"/>
      <c r="OC420" s="9"/>
      <c r="OD420" s="9"/>
      <c r="OE420" s="9"/>
      <c r="OF420" s="9"/>
      <c r="OG420" s="9"/>
      <c r="OH420" s="9"/>
      <c r="OI420" s="9"/>
      <c r="OJ420" s="9"/>
      <c r="OK420" s="9"/>
      <c r="OL420" s="9"/>
      <c r="OM420" s="9"/>
      <c r="ON420" s="9"/>
      <c r="OO420" s="9"/>
      <c r="OP420" s="9"/>
      <c r="OQ420" s="9"/>
      <c r="OR420" s="9"/>
      <c r="OS420" s="9"/>
      <c r="OT420" s="9"/>
      <c r="OU420" s="9"/>
      <c r="OV420" s="9"/>
      <c r="OW420" s="9"/>
      <c r="OX420" s="9"/>
      <c r="OY420" s="9"/>
      <c r="OZ420" s="9"/>
      <c r="PA420" s="9"/>
      <c r="PB420" s="9"/>
      <c r="PC420" s="9"/>
      <c r="PD420" s="9"/>
      <c r="PE420" s="9"/>
      <c r="PF420" s="9"/>
      <c r="PG420" s="9"/>
      <c r="PH420" s="9"/>
      <c r="PI420" s="9"/>
      <c r="PJ420" s="9"/>
      <c r="PK420" s="9"/>
      <c r="PL420" s="9"/>
      <c r="PM420" s="9"/>
      <c r="PN420" s="9"/>
      <c r="PO420" s="9"/>
      <c r="PP420" s="9"/>
      <c r="PQ420" s="9"/>
      <c r="PR420" s="9"/>
      <c r="PS420" s="9"/>
      <c r="PT420" s="9"/>
      <c r="PU420" s="9"/>
      <c r="PV420" s="9"/>
      <c r="PW420" s="9"/>
      <c r="PX420" s="9"/>
      <c r="PY420" s="9"/>
      <c r="PZ420" s="9"/>
      <c r="QA420" s="9"/>
      <c r="QB420" s="9"/>
      <c r="QC420" s="9"/>
      <c r="QD420" s="9"/>
      <c r="QE420" s="9"/>
      <c r="QF420" s="9"/>
      <c r="QG420" s="9"/>
      <c r="QH420" s="9"/>
      <c r="QI420" s="9"/>
      <c r="QJ420" s="9"/>
      <c r="QK420" s="9"/>
      <c r="QL420" s="9"/>
      <c r="QM420" s="9"/>
      <c r="QN420" s="9"/>
      <c r="QO420" s="9"/>
      <c r="QP420" s="9"/>
      <c r="QQ420" s="9"/>
      <c r="QR420" s="9"/>
      <c r="QS420" s="9"/>
      <c r="QT420" s="9"/>
      <c r="QU420" s="9"/>
      <c r="QV420" s="9"/>
      <c r="QW420" s="9"/>
      <c r="QX420" s="9"/>
      <c r="QY420" s="9"/>
      <c r="QZ420" s="9"/>
      <c r="RA420" s="9"/>
      <c r="RB420" s="9"/>
      <c r="RC420" s="9"/>
      <c r="RD420" s="9"/>
      <c r="RE420" s="9"/>
      <c r="RF420" s="9"/>
      <c r="RG420" s="9"/>
      <c r="RH420" s="9"/>
      <c r="RI420" s="9"/>
      <c r="RJ420" s="9"/>
      <c r="RK420" s="9"/>
      <c r="RL420" s="9"/>
      <c r="RM420" s="9"/>
      <c r="RN420" s="9"/>
      <c r="RO420" s="9"/>
      <c r="RP420" s="9"/>
      <c r="RQ420" s="9"/>
      <c r="RR420" s="9"/>
      <c r="RS420" s="9"/>
      <c r="RT420" s="9"/>
      <c r="RU420" s="9"/>
      <c r="RV420" s="9"/>
      <c r="RW420" s="9"/>
      <c r="RX420" s="9"/>
      <c r="RY420" s="9"/>
      <c r="RZ420" s="9"/>
      <c r="SA420" s="9"/>
      <c r="SB420" s="9"/>
      <c r="SC420" s="9"/>
      <c r="SD420" s="9"/>
      <c r="SE420" s="9"/>
      <c r="SF420" s="9"/>
      <c r="SG420" s="9"/>
      <c r="SH420" s="9"/>
      <c r="SI420" s="9"/>
      <c r="SJ420" s="9"/>
      <c r="SK420" s="9"/>
      <c r="SL420" s="9"/>
      <c r="SM420" s="9"/>
      <c r="SN420" s="9"/>
      <c r="SO420" s="9"/>
      <c r="SP420" s="9"/>
      <c r="SQ420" s="9"/>
      <c r="SR420" s="9"/>
      <c r="SS420" s="9"/>
      <c r="ST420" s="9"/>
      <c r="SU420" s="9"/>
      <c r="SV420" s="9"/>
      <c r="SW420" s="9"/>
      <c r="SX420" s="9"/>
      <c r="SY420" s="9"/>
      <c r="SZ420" s="9"/>
      <c r="TA420" s="9"/>
      <c r="TB420" s="9"/>
      <c r="TC420" s="9"/>
      <c r="TD420" s="9"/>
      <c r="TE420" s="9"/>
      <c r="TF420" s="9"/>
      <c r="TG420" s="9"/>
      <c r="TH420" s="9"/>
      <c r="TI420" s="9"/>
      <c r="TJ420" s="9"/>
      <c r="TK420" s="9"/>
      <c r="TL420" s="9"/>
      <c r="TM420" s="9"/>
      <c r="TN420" s="9"/>
      <c r="TO420" s="9"/>
      <c r="TP420" s="9"/>
      <c r="TQ420" s="9"/>
      <c r="TR420" s="9"/>
      <c r="TS420" s="9"/>
      <c r="TT420" s="9"/>
      <c r="TU420" s="9"/>
      <c r="TV420" s="9"/>
      <c r="TW420" s="9"/>
      <c r="TX420" s="9"/>
      <c r="TY420" s="9"/>
      <c r="TZ420" s="9"/>
      <c r="UA420" s="9"/>
      <c r="UB420" s="9"/>
      <c r="UC420" s="9"/>
      <c r="UD420" s="9"/>
      <c r="UE420" s="9"/>
      <c r="UF420" s="9"/>
      <c r="UG420" s="9"/>
      <c r="UH420" s="9"/>
      <c r="UI420" s="9"/>
      <c r="UJ420" s="9"/>
      <c r="UK420" s="9"/>
      <c r="UL420" s="9"/>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c r="AHR420" s="6"/>
      <c r="AHS420" s="6"/>
      <c r="AHT420" s="6"/>
      <c r="AHU420" s="6"/>
      <c r="AHV420" s="6"/>
      <c r="AHW420" s="6"/>
      <c r="AHX420" s="6"/>
      <c r="AHY420" s="6"/>
    </row>
    <row r="421" spans="2:909" x14ac:dyDescent="0.25">
      <c r="B421" s="110"/>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c r="AHR421" s="6"/>
      <c r="AHS421" s="6"/>
      <c r="AHT421" s="6"/>
      <c r="AHU421" s="6"/>
      <c r="AHV421" s="6"/>
      <c r="AHW421" s="6"/>
      <c r="AHX421" s="6"/>
      <c r="AHY421" s="6"/>
    </row>
    <row r="422" spans="2:909" x14ac:dyDescent="0.25">
      <c r="B422" s="110"/>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c r="AHR422" s="6"/>
      <c r="AHS422" s="6"/>
      <c r="AHT422" s="6"/>
      <c r="AHU422" s="6"/>
      <c r="AHV422" s="6"/>
      <c r="AHW422" s="6"/>
      <c r="AHX422" s="6"/>
      <c r="AHY422" s="6"/>
    </row>
    <row r="423" spans="2:909" x14ac:dyDescent="0.25">
      <c r="B423" s="110"/>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c r="ML423" s="9"/>
      <c r="MM423" s="9"/>
      <c r="MN423" s="9"/>
      <c r="MO423" s="9"/>
      <c r="MP423" s="9"/>
      <c r="MQ423" s="9"/>
      <c r="MR423" s="9"/>
      <c r="MS423" s="9"/>
      <c r="MT423" s="9"/>
      <c r="MU423" s="9"/>
      <c r="MV423" s="9"/>
      <c r="MW423" s="9"/>
      <c r="MX423" s="9"/>
      <c r="MY423" s="9"/>
      <c r="MZ423" s="9"/>
      <c r="NA423" s="9"/>
      <c r="NB423" s="9"/>
      <c r="NC423" s="9"/>
      <c r="ND423" s="9"/>
      <c r="NE423" s="9"/>
      <c r="NF423" s="9"/>
      <c r="NG423" s="9"/>
      <c r="NH423" s="9"/>
      <c r="NI423" s="9"/>
      <c r="NJ423" s="9"/>
      <c r="NK423" s="9"/>
      <c r="NL423" s="9"/>
      <c r="NM423" s="9"/>
      <c r="NN423" s="9"/>
      <c r="NO423" s="9"/>
      <c r="NP423" s="9"/>
      <c r="NQ423" s="9"/>
      <c r="NR423" s="9"/>
      <c r="NS423" s="9"/>
      <c r="NT423" s="9"/>
      <c r="NU423" s="9"/>
      <c r="NV423" s="9"/>
      <c r="NW423" s="9"/>
      <c r="NX423" s="9"/>
      <c r="NY423" s="9"/>
      <c r="NZ423" s="9"/>
      <c r="OA423" s="9"/>
      <c r="OB423" s="9"/>
      <c r="OC423" s="9"/>
      <c r="OD423" s="9"/>
      <c r="OE423" s="9"/>
      <c r="OF423" s="9"/>
      <c r="OG423" s="9"/>
      <c r="OH423" s="9"/>
      <c r="OI423" s="9"/>
      <c r="OJ423" s="9"/>
      <c r="OK423" s="9"/>
      <c r="OL423" s="9"/>
      <c r="OM423" s="9"/>
      <c r="ON423" s="9"/>
      <c r="OO423" s="9"/>
      <c r="OP423" s="9"/>
      <c r="OQ423" s="9"/>
      <c r="OR423" s="9"/>
      <c r="OS423" s="9"/>
      <c r="OT423" s="9"/>
      <c r="OU423" s="9"/>
      <c r="OV423" s="9"/>
      <c r="OW423" s="9"/>
      <c r="OX423" s="9"/>
      <c r="OY423" s="9"/>
      <c r="OZ423" s="9"/>
      <c r="PA423" s="9"/>
      <c r="PB423" s="9"/>
      <c r="PC423" s="9"/>
      <c r="PD423" s="9"/>
      <c r="PE423" s="9"/>
      <c r="PF423" s="9"/>
      <c r="PG423" s="9"/>
      <c r="PH423" s="9"/>
      <c r="PI423" s="9"/>
      <c r="PJ423" s="9"/>
      <c r="PK423" s="9"/>
      <c r="PL423" s="9"/>
      <c r="PM423" s="9"/>
      <c r="PN423" s="9"/>
      <c r="PO423" s="9"/>
      <c r="PP423" s="9"/>
      <c r="PQ423" s="9"/>
      <c r="PR423" s="9"/>
      <c r="PS423" s="9"/>
      <c r="PT423" s="9"/>
      <c r="PU423" s="9"/>
      <c r="PV423" s="9"/>
      <c r="PW423" s="9"/>
      <c r="PX423" s="9"/>
      <c r="PY423" s="9"/>
      <c r="PZ423" s="9"/>
      <c r="QA423" s="9"/>
      <c r="QB423" s="9"/>
      <c r="QC423" s="9"/>
      <c r="QD423" s="9"/>
      <c r="QE423" s="9"/>
      <c r="QF423" s="9"/>
      <c r="QG423" s="9"/>
      <c r="QH423" s="9"/>
      <c r="QI423" s="9"/>
      <c r="QJ423" s="9"/>
      <c r="QK423" s="9"/>
      <c r="QL423" s="9"/>
      <c r="QM423" s="9"/>
      <c r="QN423" s="9"/>
      <c r="QO423" s="9"/>
      <c r="QP423" s="9"/>
      <c r="QQ423" s="9"/>
      <c r="QR423" s="9"/>
      <c r="QS423" s="9"/>
      <c r="QT423" s="9"/>
      <c r="QU423" s="9"/>
      <c r="QV423" s="9"/>
      <c r="QW423" s="9"/>
      <c r="QX423" s="9"/>
      <c r="QY423" s="9"/>
      <c r="QZ423" s="9"/>
      <c r="RA423" s="9"/>
      <c r="RB423" s="9"/>
      <c r="RC423" s="9"/>
      <c r="RD423" s="9"/>
      <c r="RE423" s="9"/>
      <c r="RF423" s="9"/>
      <c r="RG423" s="9"/>
      <c r="RH423" s="9"/>
      <c r="RI423" s="9"/>
      <c r="RJ423" s="9"/>
      <c r="RK423" s="9"/>
      <c r="RL423" s="9"/>
      <c r="RM423" s="9"/>
      <c r="RN423" s="9"/>
      <c r="RO423" s="9"/>
      <c r="RP423" s="9"/>
      <c r="RQ423" s="9"/>
      <c r="RR423" s="9"/>
      <c r="RS423" s="9"/>
      <c r="RT423" s="9"/>
      <c r="RU423" s="9"/>
      <c r="RV423" s="9"/>
      <c r="RW423" s="9"/>
      <c r="RX423" s="9"/>
      <c r="RY423" s="9"/>
      <c r="RZ423" s="9"/>
      <c r="SA423" s="9"/>
      <c r="SB423" s="9"/>
      <c r="SC423" s="9"/>
      <c r="SD423" s="9"/>
      <c r="SE423" s="9"/>
      <c r="SF423" s="9"/>
      <c r="SG423" s="9"/>
      <c r="SH423" s="9"/>
      <c r="SI423" s="9"/>
      <c r="SJ423" s="9"/>
      <c r="SK423" s="9"/>
      <c r="SL423" s="9"/>
      <c r="SM423" s="9"/>
      <c r="SN423" s="9"/>
      <c r="SO423" s="9"/>
      <c r="SP423" s="9"/>
      <c r="SQ423" s="9"/>
      <c r="SR423" s="9"/>
      <c r="SS423" s="9"/>
      <c r="ST423" s="9"/>
      <c r="SU423" s="9"/>
      <c r="SV423" s="9"/>
      <c r="SW423" s="9"/>
      <c r="SX423" s="9"/>
      <c r="SY423" s="9"/>
      <c r="SZ423" s="9"/>
      <c r="TA423" s="9"/>
      <c r="TB423" s="9"/>
      <c r="TC423" s="9"/>
      <c r="TD423" s="9"/>
      <c r="TE423" s="9"/>
      <c r="TF423" s="9"/>
      <c r="TG423" s="9"/>
      <c r="TH423" s="9"/>
      <c r="TI423" s="9"/>
      <c r="TJ423" s="9"/>
      <c r="TK423" s="9"/>
      <c r="TL423" s="9"/>
      <c r="TM423" s="9"/>
      <c r="TN423" s="9"/>
      <c r="TO423" s="9"/>
      <c r="TP423" s="9"/>
      <c r="TQ423" s="9"/>
      <c r="TR423" s="9"/>
      <c r="TS423" s="9"/>
      <c r="TT423" s="9"/>
      <c r="TU423" s="9"/>
      <c r="TV423" s="9"/>
      <c r="TW423" s="9"/>
      <c r="TX423" s="9"/>
      <c r="TY423" s="9"/>
      <c r="TZ423" s="9"/>
      <c r="UA423" s="9"/>
      <c r="UB423" s="9"/>
      <c r="UC423" s="9"/>
      <c r="UD423" s="9"/>
      <c r="UE423" s="9"/>
      <c r="UF423" s="9"/>
      <c r="UG423" s="9"/>
      <c r="UH423" s="9"/>
      <c r="UI423" s="9"/>
      <c r="UJ423" s="9"/>
      <c r="UK423" s="9"/>
      <c r="UL423" s="9"/>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c r="AHR423" s="6"/>
      <c r="AHS423" s="6"/>
      <c r="AHT423" s="6"/>
      <c r="AHU423" s="6"/>
      <c r="AHV423" s="6"/>
      <c r="AHW423" s="6"/>
      <c r="AHX423" s="6"/>
      <c r="AHY423" s="6"/>
    </row>
    <row r="424" spans="2:909" x14ac:dyDescent="0.25">
      <c r="B424" s="110"/>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c r="ML424" s="9"/>
      <c r="MM424" s="9"/>
      <c r="MN424" s="9"/>
      <c r="MO424" s="9"/>
      <c r="MP424" s="9"/>
      <c r="MQ424" s="9"/>
      <c r="MR424" s="9"/>
      <c r="MS424" s="9"/>
      <c r="MT424" s="9"/>
      <c r="MU424" s="9"/>
      <c r="MV424" s="9"/>
      <c r="MW424" s="9"/>
      <c r="MX424" s="9"/>
      <c r="MY424" s="9"/>
      <c r="MZ424" s="9"/>
      <c r="NA424" s="9"/>
      <c r="NB424" s="9"/>
      <c r="NC424" s="9"/>
      <c r="ND424" s="9"/>
      <c r="NE424" s="9"/>
      <c r="NF424" s="9"/>
      <c r="NG424" s="9"/>
      <c r="NH424" s="9"/>
      <c r="NI424" s="9"/>
      <c r="NJ424" s="9"/>
      <c r="NK424" s="9"/>
      <c r="NL424" s="9"/>
      <c r="NM424" s="9"/>
      <c r="NN424" s="9"/>
      <c r="NO424" s="9"/>
      <c r="NP424" s="9"/>
      <c r="NQ424" s="9"/>
      <c r="NR424" s="9"/>
      <c r="NS424" s="9"/>
      <c r="NT424" s="9"/>
      <c r="NU424" s="9"/>
      <c r="NV424" s="9"/>
      <c r="NW424" s="9"/>
      <c r="NX424" s="9"/>
      <c r="NY424" s="9"/>
      <c r="NZ424" s="9"/>
      <c r="OA424" s="9"/>
      <c r="OB424" s="9"/>
      <c r="OC424" s="9"/>
      <c r="OD424" s="9"/>
      <c r="OE424" s="9"/>
      <c r="OF424" s="9"/>
      <c r="OG424" s="9"/>
      <c r="OH424" s="9"/>
      <c r="OI424" s="9"/>
      <c r="OJ424" s="9"/>
      <c r="OK424" s="9"/>
      <c r="OL424" s="9"/>
      <c r="OM424" s="9"/>
      <c r="ON424" s="9"/>
      <c r="OO424" s="9"/>
      <c r="OP424" s="9"/>
      <c r="OQ424" s="9"/>
      <c r="OR424" s="9"/>
      <c r="OS424" s="9"/>
      <c r="OT424" s="9"/>
      <c r="OU424" s="9"/>
      <c r="OV424" s="9"/>
      <c r="OW424" s="9"/>
      <c r="OX424" s="9"/>
      <c r="OY424" s="9"/>
      <c r="OZ424" s="9"/>
      <c r="PA424" s="9"/>
      <c r="PB424" s="9"/>
      <c r="PC424" s="9"/>
      <c r="PD424" s="9"/>
      <c r="PE424" s="9"/>
      <c r="PF424" s="9"/>
      <c r="PG424" s="9"/>
      <c r="PH424" s="9"/>
      <c r="PI424" s="9"/>
      <c r="PJ424" s="9"/>
      <c r="PK424" s="9"/>
      <c r="PL424" s="9"/>
      <c r="PM424" s="9"/>
      <c r="PN424" s="9"/>
      <c r="PO424" s="9"/>
      <c r="PP424" s="9"/>
      <c r="PQ424" s="9"/>
      <c r="PR424" s="9"/>
      <c r="PS424" s="9"/>
      <c r="PT424" s="9"/>
      <c r="PU424" s="9"/>
      <c r="PV424" s="9"/>
      <c r="PW424" s="9"/>
      <c r="PX424" s="9"/>
      <c r="PY424" s="9"/>
      <c r="PZ424" s="9"/>
      <c r="QA424" s="9"/>
      <c r="QB424" s="9"/>
      <c r="QC424" s="9"/>
      <c r="QD424" s="9"/>
      <c r="QE424" s="9"/>
      <c r="QF424" s="9"/>
      <c r="QG424" s="9"/>
      <c r="QH424" s="9"/>
      <c r="QI424" s="9"/>
      <c r="QJ424" s="9"/>
      <c r="QK424" s="9"/>
      <c r="QL424" s="9"/>
      <c r="QM424" s="9"/>
      <c r="QN424" s="9"/>
      <c r="QO424" s="9"/>
      <c r="QP424" s="9"/>
      <c r="QQ424" s="9"/>
      <c r="QR424" s="9"/>
      <c r="QS424" s="9"/>
      <c r="QT424" s="9"/>
      <c r="QU424" s="9"/>
      <c r="QV424" s="9"/>
      <c r="QW424" s="9"/>
      <c r="QX424" s="9"/>
      <c r="QY424" s="9"/>
      <c r="QZ424" s="9"/>
      <c r="RA424" s="9"/>
      <c r="RB424" s="9"/>
      <c r="RC424" s="9"/>
      <c r="RD424" s="9"/>
      <c r="RE424" s="9"/>
      <c r="RF424" s="9"/>
      <c r="RG424" s="9"/>
      <c r="RH424" s="9"/>
      <c r="RI424" s="9"/>
      <c r="RJ424" s="9"/>
      <c r="RK424" s="9"/>
      <c r="RL424" s="9"/>
      <c r="RM424" s="9"/>
      <c r="RN424" s="9"/>
      <c r="RO424" s="9"/>
      <c r="RP424" s="9"/>
      <c r="RQ424" s="9"/>
      <c r="RR424" s="9"/>
      <c r="RS424" s="9"/>
      <c r="RT424" s="9"/>
      <c r="RU424" s="9"/>
      <c r="RV424" s="9"/>
      <c r="RW424" s="9"/>
      <c r="RX424" s="9"/>
      <c r="RY424" s="9"/>
      <c r="RZ424" s="9"/>
      <c r="SA424" s="9"/>
      <c r="SB424" s="9"/>
      <c r="SC424" s="9"/>
      <c r="SD424" s="9"/>
      <c r="SE424" s="9"/>
      <c r="SF424" s="9"/>
      <c r="SG424" s="9"/>
      <c r="SH424" s="9"/>
      <c r="SI424" s="9"/>
      <c r="SJ424" s="9"/>
      <c r="SK424" s="9"/>
      <c r="SL424" s="9"/>
      <c r="SM424" s="9"/>
      <c r="SN424" s="9"/>
      <c r="SO424" s="9"/>
      <c r="SP424" s="9"/>
      <c r="SQ424" s="9"/>
      <c r="SR424" s="9"/>
      <c r="SS424" s="9"/>
      <c r="ST424" s="9"/>
      <c r="SU424" s="9"/>
      <c r="SV424" s="9"/>
      <c r="SW424" s="9"/>
      <c r="SX424" s="9"/>
      <c r="SY424" s="9"/>
      <c r="SZ424" s="9"/>
      <c r="TA424" s="9"/>
      <c r="TB424" s="9"/>
      <c r="TC424" s="9"/>
      <c r="TD424" s="9"/>
      <c r="TE424" s="9"/>
      <c r="TF424" s="9"/>
      <c r="TG424" s="9"/>
      <c r="TH424" s="9"/>
      <c r="TI424" s="9"/>
      <c r="TJ424" s="9"/>
      <c r="TK424" s="9"/>
      <c r="TL424" s="9"/>
      <c r="TM424" s="9"/>
      <c r="TN424" s="9"/>
      <c r="TO424" s="9"/>
      <c r="TP424" s="9"/>
      <c r="TQ424" s="9"/>
      <c r="TR424" s="9"/>
      <c r="TS424" s="9"/>
      <c r="TT424" s="9"/>
      <c r="TU424" s="9"/>
      <c r="TV424" s="9"/>
      <c r="TW424" s="9"/>
      <c r="TX424" s="9"/>
      <c r="TY424" s="9"/>
      <c r="TZ424" s="9"/>
      <c r="UA424" s="9"/>
      <c r="UB424" s="9"/>
      <c r="UC424" s="9"/>
      <c r="UD424" s="9"/>
      <c r="UE424" s="9"/>
      <c r="UF424" s="9"/>
      <c r="UG424" s="9"/>
      <c r="UH424" s="9"/>
      <c r="UI424" s="9"/>
      <c r="UJ424" s="9"/>
      <c r="UK424" s="9"/>
      <c r="UL424" s="9"/>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c r="AHR424" s="6"/>
      <c r="AHS424" s="6"/>
      <c r="AHT424" s="6"/>
      <c r="AHU424" s="6"/>
      <c r="AHV424" s="6"/>
      <c r="AHW424" s="6"/>
      <c r="AHX424" s="6"/>
      <c r="AHY424" s="6"/>
    </row>
    <row r="425" spans="2:909" x14ac:dyDescent="0.25">
      <c r="B425" s="110"/>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c r="MK425" s="9"/>
      <c r="ML425" s="9"/>
      <c r="MM425" s="9"/>
      <c r="MN425" s="9"/>
      <c r="MO425" s="9"/>
      <c r="MP425" s="9"/>
      <c r="MQ425" s="9"/>
      <c r="MR425" s="9"/>
      <c r="MS425" s="9"/>
      <c r="MT425" s="9"/>
      <c r="MU425" s="9"/>
      <c r="MV425" s="9"/>
      <c r="MW425" s="9"/>
      <c r="MX425" s="9"/>
      <c r="MY425" s="9"/>
      <c r="MZ425" s="9"/>
      <c r="NA425" s="9"/>
      <c r="NB425" s="9"/>
      <c r="NC425" s="9"/>
      <c r="ND425" s="9"/>
      <c r="NE425" s="9"/>
      <c r="NF425" s="9"/>
      <c r="NG425" s="9"/>
      <c r="NH425" s="9"/>
      <c r="NI425" s="9"/>
      <c r="NJ425" s="9"/>
      <c r="NK425" s="9"/>
      <c r="NL425" s="9"/>
      <c r="NM425" s="9"/>
      <c r="NN425" s="9"/>
      <c r="NO425" s="9"/>
      <c r="NP425" s="9"/>
      <c r="NQ425" s="9"/>
      <c r="NR425" s="9"/>
      <c r="NS425" s="9"/>
      <c r="NT425" s="9"/>
      <c r="NU425" s="9"/>
      <c r="NV425" s="9"/>
      <c r="NW425" s="9"/>
      <c r="NX425" s="9"/>
      <c r="NY425" s="9"/>
      <c r="NZ425" s="9"/>
      <c r="OA425" s="9"/>
      <c r="OB425" s="9"/>
      <c r="OC425" s="9"/>
      <c r="OD425" s="9"/>
      <c r="OE425" s="9"/>
      <c r="OF425" s="9"/>
      <c r="OG425" s="9"/>
      <c r="OH425" s="9"/>
      <c r="OI425" s="9"/>
      <c r="OJ425" s="9"/>
      <c r="OK425" s="9"/>
      <c r="OL425" s="9"/>
      <c r="OM425" s="9"/>
      <c r="ON425" s="9"/>
      <c r="OO425" s="9"/>
      <c r="OP425" s="9"/>
      <c r="OQ425" s="9"/>
      <c r="OR425" s="9"/>
      <c r="OS425" s="9"/>
      <c r="OT425" s="9"/>
      <c r="OU425" s="9"/>
      <c r="OV425" s="9"/>
      <c r="OW425" s="9"/>
      <c r="OX425" s="9"/>
      <c r="OY425" s="9"/>
      <c r="OZ425" s="9"/>
      <c r="PA425" s="9"/>
      <c r="PB425" s="9"/>
      <c r="PC425" s="9"/>
      <c r="PD425" s="9"/>
      <c r="PE425" s="9"/>
      <c r="PF425" s="9"/>
      <c r="PG425" s="9"/>
      <c r="PH425" s="9"/>
      <c r="PI425" s="9"/>
      <c r="PJ425" s="9"/>
      <c r="PK425" s="9"/>
      <c r="PL425" s="9"/>
      <c r="PM425" s="9"/>
      <c r="PN425" s="9"/>
      <c r="PO425" s="9"/>
      <c r="PP425" s="9"/>
      <c r="PQ425" s="9"/>
      <c r="PR425" s="9"/>
      <c r="PS425" s="9"/>
      <c r="PT425" s="9"/>
      <c r="PU425" s="9"/>
      <c r="PV425" s="9"/>
      <c r="PW425" s="9"/>
      <c r="PX425" s="9"/>
      <c r="PY425" s="9"/>
      <c r="PZ425" s="9"/>
      <c r="QA425" s="9"/>
      <c r="QB425" s="9"/>
      <c r="QC425" s="9"/>
      <c r="QD425" s="9"/>
      <c r="QE425" s="9"/>
      <c r="QF425" s="9"/>
      <c r="QG425" s="9"/>
      <c r="QH425" s="9"/>
      <c r="QI425" s="9"/>
      <c r="QJ425" s="9"/>
      <c r="QK425" s="9"/>
      <c r="QL425" s="9"/>
      <c r="QM425" s="9"/>
      <c r="QN425" s="9"/>
      <c r="QO425" s="9"/>
      <c r="QP425" s="9"/>
      <c r="QQ425" s="9"/>
      <c r="QR425" s="9"/>
      <c r="QS425" s="9"/>
      <c r="QT425" s="9"/>
      <c r="QU425" s="9"/>
      <c r="QV425" s="9"/>
      <c r="QW425" s="9"/>
      <c r="QX425" s="9"/>
      <c r="QY425" s="9"/>
      <c r="QZ425" s="9"/>
      <c r="RA425" s="9"/>
      <c r="RB425" s="9"/>
      <c r="RC425" s="9"/>
      <c r="RD425" s="9"/>
      <c r="RE425" s="9"/>
      <c r="RF425" s="9"/>
      <c r="RG425" s="9"/>
      <c r="RH425" s="9"/>
      <c r="RI425" s="9"/>
      <c r="RJ425" s="9"/>
      <c r="RK425" s="9"/>
      <c r="RL425" s="9"/>
      <c r="RM425" s="9"/>
      <c r="RN425" s="9"/>
      <c r="RO425" s="9"/>
      <c r="RP425" s="9"/>
      <c r="RQ425" s="9"/>
      <c r="RR425" s="9"/>
      <c r="RS425" s="9"/>
      <c r="RT425" s="9"/>
      <c r="RU425" s="9"/>
      <c r="RV425" s="9"/>
      <c r="RW425" s="9"/>
      <c r="RX425" s="9"/>
      <c r="RY425" s="9"/>
      <c r="RZ425" s="9"/>
      <c r="SA425" s="9"/>
      <c r="SB425" s="9"/>
      <c r="SC425" s="9"/>
      <c r="SD425" s="9"/>
      <c r="SE425" s="9"/>
      <c r="SF425" s="9"/>
      <c r="SG425" s="9"/>
      <c r="SH425" s="9"/>
      <c r="SI425" s="9"/>
      <c r="SJ425" s="9"/>
      <c r="SK425" s="9"/>
      <c r="SL425" s="9"/>
      <c r="SM425" s="9"/>
      <c r="SN425" s="9"/>
      <c r="SO425" s="9"/>
      <c r="SP425" s="9"/>
      <c r="SQ425" s="9"/>
      <c r="SR425" s="9"/>
      <c r="SS425" s="9"/>
      <c r="ST425" s="9"/>
      <c r="SU425" s="9"/>
      <c r="SV425" s="9"/>
      <c r="SW425" s="9"/>
      <c r="SX425" s="9"/>
      <c r="SY425" s="9"/>
      <c r="SZ425" s="9"/>
      <c r="TA425" s="9"/>
      <c r="TB425" s="9"/>
      <c r="TC425" s="9"/>
      <c r="TD425" s="9"/>
      <c r="TE425" s="9"/>
      <c r="TF425" s="9"/>
      <c r="TG425" s="9"/>
      <c r="TH425" s="9"/>
      <c r="TI425" s="9"/>
      <c r="TJ425" s="9"/>
      <c r="TK425" s="9"/>
      <c r="TL425" s="9"/>
      <c r="TM425" s="9"/>
      <c r="TN425" s="9"/>
      <c r="TO425" s="9"/>
      <c r="TP425" s="9"/>
      <c r="TQ425" s="9"/>
      <c r="TR425" s="9"/>
      <c r="TS425" s="9"/>
      <c r="TT425" s="9"/>
      <c r="TU425" s="9"/>
      <c r="TV425" s="9"/>
      <c r="TW425" s="9"/>
      <c r="TX425" s="9"/>
      <c r="TY425" s="9"/>
      <c r="TZ425" s="9"/>
      <c r="UA425" s="9"/>
      <c r="UB425" s="9"/>
      <c r="UC425" s="9"/>
      <c r="UD425" s="9"/>
      <c r="UE425" s="9"/>
      <c r="UF425" s="9"/>
      <c r="UG425" s="9"/>
      <c r="UH425" s="9"/>
      <c r="UI425" s="9"/>
      <c r="UJ425" s="9"/>
      <c r="UK425" s="9"/>
      <c r="UL425" s="9"/>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c r="AHR425" s="6"/>
      <c r="AHS425" s="6"/>
      <c r="AHT425" s="6"/>
      <c r="AHU425" s="6"/>
      <c r="AHV425" s="6"/>
      <c r="AHW425" s="6"/>
      <c r="AHX425" s="6"/>
      <c r="AHY425" s="6"/>
    </row>
    <row r="426" spans="2:909" x14ac:dyDescent="0.25">
      <c r="B426" s="110"/>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c r="MK426" s="9"/>
      <c r="ML426" s="9"/>
      <c r="MM426" s="9"/>
      <c r="MN426" s="9"/>
      <c r="MO426" s="9"/>
      <c r="MP426" s="9"/>
      <c r="MQ426" s="9"/>
      <c r="MR426" s="9"/>
      <c r="MS426" s="9"/>
      <c r="MT426" s="9"/>
      <c r="MU426" s="9"/>
      <c r="MV426" s="9"/>
      <c r="MW426" s="9"/>
      <c r="MX426" s="9"/>
      <c r="MY426" s="9"/>
      <c r="MZ426" s="9"/>
      <c r="NA426" s="9"/>
      <c r="NB426" s="9"/>
      <c r="NC426" s="9"/>
      <c r="ND426" s="9"/>
      <c r="NE426" s="9"/>
      <c r="NF426" s="9"/>
      <c r="NG426" s="9"/>
      <c r="NH426" s="9"/>
      <c r="NI426" s="9"/>
      <c r="NJ426" s="9"/>
      <c r="NK426" s="9"/>
      <c r="NL426" s="9"/>
      <c r="NM426" s="9"/>
      <c r="NN426" s="9"/>
      <c r="NO426" s="9"/>
      <c r="NP426" s="9"/>
      <c r="NQ426" s="9"/>
      <c r="NR426" s="9"/>
      <c r="NS426" s="9"/>
      <c r="NT426" s="9"/>
      <c r="NU426" s="9"/>
      <c r="NV426" s="9"/>
      <c r="NW426" s="9"/>
      <c r="NX426" s="9"/>
      <c r="NY426" s="9"/>
      <c r="NZ426" s="9"/>
      <c r="OA426" s="9"/>
      <c r="OB426" s="9"/>
      <c r="OC426" s="9"/>
      <c r="OD426" s="9"/>
      <c r="OE426" s="9"/>
      <c r="OF426" s="9"/>
      <c r="OG426" s="9"/>
      <c r="OH426" s="9"/>
      <c r="OI426" s="9"/>
      <c r="OJ426" s="9"/>
      <c r="OK426" s="9"/>
      <c r="OL426" s="9"/>
      <c r="OM426" s="9"/>
      <c r="ON426" s="9"/>
      <c r="OO426" s="9"/>
      <c r="OP426" s="9"/>
      <c r="OQ426" s="9"/>
      <c r="OR426" s="9"/>
      <c r="OS426" s="9"/>
      <c r="OT426" s="9"/>
      <c r="OU426" s="9"/>
      <c r="OV426" s="9"/>
      <c r="OW426" s="9"/>
      <c r="OX426" s="9"/>
      <c r="OY426" s="9"/>
      <c r="OZ426" s="9"/>
      <c r="PA426" s="9"/>
      <c r="PB426" s="9"/>
      <c r="PC426" s="9"/>
      <c r="PD426" s="9"/>
      <c r="PE426" s="9"/>
      <c r="PF426" s="9"/>
      <c r="PG426" s="9"/>
      <c r="PH426" s="9"/>
      <c r="PI426" s="9"/>
      <c r="PJ426" s="9"/>
      <c r="PK426" s="9"/>
      <c r="PL426" s="9"/>
      <c r="PM426" s="9"/>
      <c r="PN426" s="9"/>
      <c r="PO426" s="9"/>
      <c r="PP426" s="9"/>
      <c r="PQ426" s="9"/>
      <c r="PR426" s="9"/>
      <c r="PS426" s="9"/>
      <c r="PT426" s="9"/>
      <c r="PU426" s="9"/>
      <c r="PV426" s="9"/>
      <c r="PW426" s="9"/>
      <c r="PX426" s="9"/>
      <c r="PY426" s="9"/>
      <c r="PZ426" s="9"/>
      <c r="QA426" s="9"/>
      <c r="QB426" s="9"/>
      <c r="QC426" s="9"/>
      <c r="QD426" s="9"/>
      <c r="QE426" s="9"/>
      <c r="QF426" s="9"/>
      <c r="QG426" s="9"/>
      <c r="QH426" s="9"/>
      <c r="QI426" s="9"/>
      <c r="QJ426" s="9"/>
      <c r="QK426" s="9"/>
      <c r="QL426" s="9"/>
      <c r="QM426" s="9"/>
      <c r="QN426" s="9"/>
      <c r="QO426" s="9"/>
      <c r="QP426" s="9"/>
      <c r="QQ426" s="9"/>
      <c r="QR426" s="9"/>
      <c r="QS426" s="9"/>
      <c r="QT426" s="9"/>
      <c r="QU426" s="9"/>
      <c r="QV426" s="9"/>
      <c r="QW426" s="9"/>
      <c r="QX426" s="9"/>
      <c r="QY426" s="9"/>
      <c r="QZ426" s="9"/>
      <c r="RA426" s="9"/>
      <c r="RB426" s="9"/>
      <c r="RC426" s="9"/>
      <c r="RD426" s="9"/>
      <c r="RE426" s="9"/>
      <c r="RF426" s="9"/>
      <c r="RG426" s="9"/>
      <c r="RH426" s="9"/>
      <c r="RI426" s="9"/>
      <c r="RJ426" s="9"/>
      <c r="RK426" s="9"/>
      <c r="RL426" s="9"/>
      <c r="RM426" s="9"/>
      <c r="RN426" s="9"/>
      <c r="RO426" s="9"/>
      <c r="RP426" s="9"/>
      <c r="RQ426" s="9"/>
      <c r="RR426" s="9"/>
      <c r="RS426" s="9"/>
      <c r="RT426" s="9"/>
      <c r="RU426" s="9"/>
      <c r="RV426" s="9"/>
      <c r="RW426" s="9"/>
      <c r="RX426" s="9"/>
      <c r="RY426" s="9"/>
      <c r="RZ426" s="9"/>
      <c r="SA426" s="9"/>
      <c r="SB426" s="9"/>
      <c r="SC426" s="9"/>
      <c r="SD426" s="9"/>
      <c r="SE426" s="9"/>
      <c r="SF426" s="9"/>
      <c r="SG426" s="9"/>
      <c r="SH426" s="9"/>
      <c r="SI426" s="9"/>
      <c r="SJ426" s="9"/>
      <c r="SK426" s="9"/>
      <c r="SL426" s="9"/>
      <c r="SM426" s="9"/>
      <c r="SN426" s="9"/>
      <c r="SO426" s="9"/>
      <c r="SP426" s="9"/>
      <c r="SQ426" s="9"/>
      <c r="SR426" s="9"/>
      <c r="SS426" s="9"/>
      <c r="ST426" s="9"/>
      <c r="SU426" s="9"/>
      <c r="SV426" s="9"/>
      <c r="SW426" s="9"/>
      <c r="SX426" s="9"/>
      <c r="SY426" s="9"/>
      <c r="SZ426" s="9"/>
      <c r="TA426" s="9"/>
      <c r="TB426" s="9"/>
      <c r="TC426" s="9"/>
      <c r="TD426" s="9"/>
      <c r="TE426" s="9"/>
      <c r="TF426" s="9"/>
      <c r="TG426" s="9"/>
      <c r="TH426" s="9"/>
      <c r="TI426" s="9"/>
      <c r="TJ426" s="9"/>
      <c r="TK426" s="9"/>
      <c r="TL426" s="9"/>
      <c r="TM426" s="9"/>
      <c r="TN426" s="9"/>
      <c r="TO426" s="9"/>
      <c r="TP426" s="9"/>
      <c r="TQ426" s="9"/>
      <c r="TR426" s="9"/>
      <c r="TS426" s="9"/>
      <c r="TT426" s="9"/>
      <c r="TU426" s="9"/>
      <c r="TV426" s="9"/>
      <c r="TW426" s="9"/>
      <c r="TX426" s="9"/>
      <c r="TY426" s="9"/>
      <c r="TZ426" s="9"/>
      <c r="UA426" s="9"/>
      <c r="UB426" s="9"/>
      <c r="UC426" s="9"/>
      <c r="UD426" s="9"/>
      <c r="UE426" s="9"/>
      <c r="UF426" s="9"/>
      <c r="UG426" s="9"/>
      <c r="UH426" s="9"/>
      <c r="UI426" s="9"/>
      <c r="UJ426" s="9"/>
      <c r="UK426" s="9"/>
      <c r="UL426" s="9"/>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c r="AHR426" s="6"/>
      <c r="AHS426" s="6"/>
      <c r="AHT426" s="6"/>
      <c r="AHU426" s="6"/>
      <c r="AHV426" s="6"/>
      <c r="AHW426" s="6"/>
      <c r="AHX426" s="6"/>
      <c r="AHY426" s="6"/>
    </row>
    <row r="427" spans="2:909" x14ac:dyDescent="0.25">
      <c r="B427" s="110"/>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c r="JA427" s="9"/>
      <c r="JB427" s="9"/>
      <c r="JC427" s="9"/>
      <c r="JD427" s="9"/>
      <c r="JE427" s="9"/>
      <c r="JF427" s="9"/>
      <c r="JG427" s="9"/>
      <c r="JH427" s="9"/>
      <c r="JI427" s="9"/>
      <c r="JJ427" s="9"/>
      <c r="JK427" s="9"/>
      <c r="JL427" s="9"/>
      <c r="JM427" s="9"/>
      <c r="JN427" s="9"/>
      <c r="JO427" s="9"/>
      <c r="JP427" s="9"/>
      <c r="JQ427" s="9"/>
      <c r="JR427" s="9"/>
      <c r="JS427" s="9"/>
      <c r="JT427" s="9"/>
      <c r="JU427" s="9"/>
      <c r="JV427" s="9"/>
      <c r="JW427" s="9"/>
      <c r="JX427" s="9"/>
      <c r="JY427" s="9"/>
      <c r="JZ427" s="9"/>
      <c r="KA427" s="9"/>
      <c r="KB427" s="9"/>
      <c r="KC427" s="9"/>
      <c r="KD427" s="9"/>
      <c r="KE427" s="9"/>
      <c r="KF427" s="9"/>
      <c r="KG427" s="9"/>
      <c r="KH427" s="9"/>
      <c r="KI427" s="9"/>
      <c r="KJ427" s="9"/>
      <c r="KK427" s="9"/>
      <c r="KL427" s="9"/>
      <c r="KM427" s="9"/>
      <c r="KN427" s="9"/>
      <c r="KO427" s="9"/>
      <c r="KP427" s="9"/>
      <c r="KQ427" s="9"/>
      <c r="KR427" s="9"/>
      <c r="KS427" s="9"/>
      <c r="KT427" s="9"/>
      <c r="KU427" s="9"/>
      <c r="KV427" s="9"/>
      <c r="KW427" s="9"/>
      <c r="KX427" s="9"/>
      <c r="KY427" s="9"/>
      <c r="KZ427" s="9"/>
      <c r="LA427" s="9"/>
      <c r="LB427" s="9"/>
      <c r="LC427" s="9"/>
      <c r="LD427" s="9"/>
      <c r="LE427" s="9"/>
      <c r="LF427" s="9"/>
      <c r="LG427" s="9"/>
      <c r="LH427" s="9"/>
      <c r="LI427" s="9"/>
      <c r="LJ427" s="9"/>
      <c r="LK427" s="9"/>
      <c r="LL427" s="9"/>
      <c r="LM427" s="9"/>
      <c r="LN427" s="9"/>
      <c r="LO427" s="9"/>
      <c r="LP427" s="9"/>
      <c r="LQ427" s="9"/>
      <c r="LR427" s="9"/>
      <c r="LS427" s="9"/>
      <c r="LT427" s="9"/>
      <c r="LU427" s="9"/>
      <c r="LV427" s="9"/>
      <c r="LW427" s="9"/>
      <c r="LX427" s="9"/>
      <c r="LY427" s="9"/>
      <c r="LZ427" s="9"/>
      <c r="MA427" s="9"/>
      <c r="MB427" s="9"/>
      <c r="MC427" s="9"/>
      <c r="MD427" s="9"/>
      <c r="ME427" s="9"/>
      <c r="MF427" s="9"/>
      <c r="MG427" s="9"/>
      <c r="MH427" s="9"/>
      <c r="MI427" s="9"/>
      <c r="MJ427" s="9"/>
      <c r="MK427" s="9"/>
      <c r="ML427" s="9"/>
      <c r="MM427" s="9"/>
      <c r="MN427" s="9"/>
      <c r="MO427" s="9"/>
      <c r="MP427" s="9"/>
      <c r="MQ427" s="9"/>
      <c r="MR427" s="9"/>
      <c r="MS427" s="9"/>
      <c r="MT427" s="9"/>
      <c r="MU427" s="9"/>
      <c r="MV427" s="9"/>
      <c r="MW427" s="9"/>
      <c r="MX427" s="9"/>
      <c r="MY427" s="9"/>
      <c r="MZ427" s="9"/>
      <c r="NA427" s="9"/>
      <c r="NB427" s="9"/>
      <c r="NC427" s="9"/>
      <c r="ND427" s="9"/>
      <c r="NE427" s="9"/>
      <c r="NF427" s="9"/>
      <c r="NG427" s="9"/>
      <c r="NH427" s="9"/>
      <c r="NI427" s="9"/>
      <c r="NJ427" s="9"/>
      <c r="NK427" s="9"/>
      <c r="NL427" s="9"/>
      <c r="NM427" s="9"/>
      <c r="NN427" s="9"/>
      <c r="NO427" s="9"/>
      <c r="NP427" s="9"/>
      <c r="NQ427" s="9"/>
      <c r="NR427" s="9"/>
      <c r="NS427" s="9"/>
      <c r="NT427" s="9"/>
      <c r="NU427" s="9"/>
      <c r="NV427" s="9"/>
      <c r="NW427" s="9"/>
      <c r="NX427" s="9"/>
      <c r="NY427" s="9"/>
      <c r="NZ427" s="9"/>
      <c r="OA427" s="9"/>
      <c r="OB427" s="9"/>
      <c r="OC427" s="9"/>
      <c r="OD427" s="9"/>
      <c r="OE427" s="9"/>
      <c r="OF427" s="9"/>
      <c r="OG427" s="9"/>
      <c r="OH427" s="9"/>
      <c r="OI427" s="9"/>
      <c r="OJ427" s="9"/>
      <c r="OK427" s="9"/>
      <c r="OL427" s="9"/>
      <c r="OM427" s="9"/>
      <c r="ON427" s="9"/>
      <c r="OO427" s="9"/>
      <c r="OP427" s="9"/>
      <c r="OQ427" s="9"/>
      <c r="OR427" s="9"/>
      <c r="OS427" s="9"/>
      <c r="OT427" s="9"/>
      <c r="OU427" s="9"/>
      <c r="OV427" s="9"/>
      <c r="OW427" s="9"/>
      <c r="OX427" s="9"/>
      <c r="OY427" s="9"/>
      <c r="OZ427" s="9"/>
      <c r="PA427" s="9"/>
      <c r="PB427" s="9"/>
      <c r="PC427" s="9"/>
      <c r="PD427" s="9"/>
      <c r="PE427" s="9"/>
      <c r="PF427" s="9"/>
      <c r="PG427" s="9"/>
      <c r="PH427" s="9"/>
      <c r="PI427" s="9"/>
      <c r="PJ427" s="9"/>
      <c r="PK427" s="9"/>
      <c r="PL427" s="9"/>
      <c r="PM427" s="9"/>
      <c r="PN427" s="9"/>
      <c r="PO427" s="9"/>
      <c r="PP427" s="9"/>
      <c r="PQ427" s="9"/>
      <c r="PR427" s="9"/>
      <c r="PS427" s="9"/>
      <c r="PT427" s="9"/>
      <c r="PU427" s="9"/>
      <c r="PV427" s="9"/>
      <c r="PW427" s="9"/>
      <c r="PX427" s="9"/>
      <c r="PY427" s="9"/>
      <c r="PZ427" s="9"/>
      <c r="QA427" s="9"/>
      <c r="QB427" s="9"/>
      <c r="QC427" s="9"/>
      <c r="QD427" s="9"/>
      <c r="QE427" s="9"/>
      <c r="QF427" s="9"/>
      <c r="QG427" s="9"/>
      <c r="QH427" s="9"/>
      <c r="QI427" s="9"/>
      <c r="QJ427" s="9"/>
      <c r="QK427" s="9"/>
      <c r="QL427" s="9"/>
      <c r="QM427" s="9"/>
      <c r="QN427" s="9"/>
      <c r="QO427" s="9"/>
      <c r="QP427" s="9"/>
      <c r="QQ427" s="9"/>
      <c r="QR427" s="9"/>
      <c r="QS427" s="9"/>
      <c r="QT427" s="9"/>
      <c r="QU427" s="9"/>
      <c r="QV427" s="9"/>
      <c r="QW427" s="9"/>
      <c r="QX427" s="9"/>
      <c r="QY427" s="9"/>
      <c r="QZ427" s="9"/>
      <c r="RA427" s="9"/>
      <c r="RB427" s="9"/>
      <c r="RC427" s="9"/>
      <c r="RD427" s="9"/>
      <c r="RE427" s="9"/>
      <c r="RF427" s="9"/>
      <c r="RG427" s="9"/>
      <c r="RH427" s="9"/>
      <c r="RI427" s="9"/>
      <c r="RJ427" s="9"/>
      <c r="RK427" s="9"/>
      <c r="RL427" s="9"/>
      <c r="RM427" s="9"/>
      <c r="RN427" s="9"/>
      <c r="RO427" s="9"/>
      <c r="RP427" s="9"/>
      <c r="RQ427" s="9"/>
      <c r="RR427" s="9"/>
      <c r="RS427" s="9"/>
      <c r="RT427" s="9"/>
      <c r="RU427" s="9"/>
      <c r="RV427" s="9"/>
      <c r="RW427" s="9"/>
      <c r="RX427" s="9"/>
      <c r="RY427" s="9"/>
      <c r="RZ427" s="9"/>
      <c r="SA427" s="9"/>
      <c r="SB427" s="9"/>
      <c r="SC427" s="9"/>
      <c r="SD427" s="9"/>
      <c r="SE427" s="9"/>
      <c r="SF427" s="9"/>
      <c r="SG427" s="9"/>
      <c r="SH427" s="9"/>
      <c r="SI427" s="9"/>
      <c r="SJ427" s="9"/>
      <c r="SK427" s="9"/>
      <c r="SL427" s="9"/>
      <c r="SM427" s="9"/>
      <c r="SN427" s="9"/>
      <c r="SO427" s="9"/>
      <c r="SP427" s="9"/>
      <c r="SQ427" s="9"/>
      <c r="SR427" s="9"/>
      <c r="SS427" s="9"/>
      <c r="ST427" s="9"/>
      <c r="SU427" s="9"/>
      <c r="SV427" s="9"/>
      <c r="SW427" s="9"/>
      <c r="SX427" s="9"/>
      <c r="SY427" s="9"/>
      <c r="SZ427" s="9"/>
      <c r="TA427" s="9"/>
      <c r="TB427" s="9"/>
      <c r="TC427" s="9"/>
      <c r="TD427" s="9"/>
      <c r="TE427" s="9"/>
      <c r="TF427" s="9"/>
      <c r="TG427" s="9"/>
      <c r="TH427" s="9"/>
      <c r="TI427" s="9"/>
      <c r="TJ427" s="9"/>
      <c r="TK427" s="9"/>
      <c r="TL427" s="9"/>
      <c r="TM427" s="9"/>
      <c r="TN427" s="9"/>
      <c r="TO427" s="9"/>
      <c r="TP427" s="9"/>
      <c r="TQ427" s="9"/>
      <c r="TR427" s="9"/>
      <c r="TS427" s="9"/>
      <c r="TT427" s="9"/>
      <c r="TU427" s="9"/>
      <c r="TV427" s="9"/>
      <c r="TW427" s="9"/>
      <c r="TX427" s="9"/>
      <c r="TY427" s="9"/>
      <c r="TZ427" s="9"/>
      <c r="UA427" s="9"/>
      <c r="UB427" s="9"/>
      <c r="UC427" s="9"/>
      <c r="UD427" s="9"/>
      <c r="UE427" s="9"/>
      <c r="UF427" s="9"/>
      <c r="UG427" s="9"/>
      <c r="UH427" s="9"/>
      <c r="UI427" s="9"/>
      <c r="UJ427" s="9"/>
      <c r="UK427" s="9"/>
      <c r="UL427" s="9"/>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c r="AHR427" s="6"/>
      <c r="AHS427" s="6"/>
      <c r="AHT427" s="6"/>
      <c r="AHU427" s="6"/>
      <c r="AHV427" s="6"/>
      <c r="AHW427" s="6"/>
      <c r="AHX427" s="6"/>
      <c r="AHY427" s="6"/>
    </row>
    <row r="428" spans="2:909" x14ac:dyDescent="0.25">
      <c r="B428" s="110"/>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c r="MK428" s="9"/>
      <c r="ML428" s="9"/>
      <c r="MM428" s="9"/>
      <c r="MN428" s="9"/>
      <c r="MO428" s="9"/>
      <c r="MP428" s="9"/>
      <c r="MQ428" s="9"/>
      <c r="MR428" s="9"/>
      <c r="MS428" s="9"/>
      <c r="MT428" s="9"/>
      <c r="MU428" s="9"/>
      <c r="MV428" s="9"/>
      <c r="MW428" s="9"/>
      <c r="MX428" s="9"/>
      <c r="MY428" s="9"/>
      <c r="MZ428" s="9"/>
      <c r="NA428" s="9"/>
      <c r="NB428" s="9"/>
      <c r="NC428" s="9"/>
      <c r="ND428" s="9"/>
      <c r="NE428" s="9"/>
      <c r="NF428" s="9"/>
      <c r="NG428" s="9"/>
      <c r="NH428" s="9"/>
      <c r="NI428" s="9"/>
      <c r="NJ428" s="9"/>
      <c r="NK428" s="9"/>
      <c r="NL428" s="9"/>
      <c r="NM428" s="9"/>
      <c r="NN428" s="9"/>
      <c r="NO428" s="9"/>
      <c r="NP428" s="9"/>
      <c r="NQ428" s="9"/>
      <c r="NR428" s="9"/>
      <c r="NS428" s="9"/>
      <c r="NT428" s="9"/>
      <c r="NU428" s="9"/>
      <c r="NV428" s="9"/>
      <c r="NW428" s="9"/>
      <c r="NX428" s="9"/>
      <c r="NY428" s="9"/>
      <c r="NZ428" s="9"/>
      <c r="OA428" s="9"/>
      <c r="OB428" s="9"/>
      <c r="OC428" s="9"/>
      <c r="OD428" s="9"/>
      <c r="OE428" s="9"/>
      <c r="OF428" s="9"/>
      <c r="OG428" s="9"/>
      <c r="OH428" s="9"/>
      <c r="OI428" s="9"/>
      <c r="OJ428" s="9"/>
      <c r="OK428" s="9"/>
      <c r="OL428" s="9"/>
      <c r="OM428" s="9"/>
      <c r="ON428" s="9"/>
      <c r="OO428" s="9"/>
      <c r="OP428" s="9"/>
      <c r="OQ428" s="9"/>
      <c r="OR428" s="9"/>
      <c r="OS428" s="9"/>
      <c r="OT428" s="9"/>
      <c r="OU428" s="9"/>
      <c r="OV428" s="9"/>
      <c r="OW428" s="9"/>
      <c r="OX428" s="9"/>
      <c r="OY428" s="9"/>
      <c r="OZ428" s="9"/>
      <c r="PA428" s="9"/>
      <c r="PB428" s="9"/>
      <c r="PC428" s="9"/>
      <c r="PD428" s="9"/>
      <c r="PE428" s="9"/>
      <c r="PF428" s="9"/>
      <c r="PG428" s="9"/>
      <c r="PH428" s="9"/>
      <c r="PI428" s="9"/>
      <c r="PJ428" s="9"/>
      <c r="PK428" s="9"/>
      <c r="PL428" s="9"/>
      <c r="PM428" s="9"/>
      <c r="PN428" s="9"/>
      <c r="PO428" s="9"/>
      <c r="PP428" s="9"/>
      <c r="PQ428" s="9"/>
      <c r="PR428" s="9"/>
      <c r="PS428" s="9"/>
      <c r="PT428" s="9"/>
      <c r="PU428" s="9"/>
      <c r="PV428" s="9"/>
      <c r="PW428" s="9"/>
      <c r="PX428" s="9"/>
      <c r="PY428" s="9"/>
      <c r="PZ428" s="9"/>
      <c r="QA428" s="9"/>
      <c r="QB428" s="9"/>
      <c r="QC428" s="9"/>
      <c r="QD428" s="9"/>
      <c r="QE428" s="9"/>
      <c r="QF428" s="9"/>
      <c r="QG428" s="9"/>
      <c r="QH428" s="9"/>
      <c r="QI428" s="9"/>
      <c r="QJ428" s="9"/>
      <c r="QK428" s="9"/>
      <c r="QL428" s="9"/>
      <c r="QM428" s="9"/>
      <c r="QN428" s="9"/>
      <c r="QO428" s="9"/>
      <c r="QP428" s="9"/>
      <c r="QQ428" s="9"/>
      <c r="QR428" s="9"/>
      <c r="QS428" s="9"/>
      <c r="QT428" s="9"/>
      <c r="QU428" s="9"/>
      <c r="QV428" s="9"/>
      <c r="QW428" s="9"/>
      <c r="QX428" s="9"/>
      <c r="QY428" s="9"/>
      <c r="QZ428" s="9"/>
      <c r="RA428" s="9"/>
      <c r="RB428" s="9"/>
      <c r="RC428" s="9"/>
      <c r="RD428" s="9"/>
      <c r="RE428" s="9"/>
      <c r="RF428" s="9"/>
      <c r="RG428" s="9"/>
      <c r="RH428" s="9"/>
      <c r="RI428" s="9"/>
      <c r="RJ428" s="9"/>
      <c r="RK428" s="9"/>
      <c r="RL428" s="9"/>
      <c r="RM428" s="9"/>
      <c r="RN428" s="9"/>
      <c r="RO428" s="9"/>
      <c r="RP428" s="9"/>
      <c r="RQ428" s="9"/>
      <c r="RR428" s="9"/>
      <c r="RS428" s="9"/>
      <c r="RT428" s="9"/>
      <c r="RU428" s="9"/>
      <c r="RV428" s="9"/>
      <c r="RW428" s="9"/>
      <c r="RX428" s="9"/>
      <c r="RY428" s="9"/>
      <c r="RZ428" s="9"/>
      <c r="SA428" s="9"/>
      <c r="SB428" s="9"/>
      <c r="SC428" s="9"/>
      <c r="SD428" s="9"/>
      <c r="SE428" s="9"/>
      <c r="SF428" s="9"/>
      <c r="SG428" s="9"/>
      <c r="SH428" s="9"/>
      <c r="SI428" s="9"/>
      <c r="SJ428" s="9"/>
      <c r="SK428" s="9"/>
      <c r="SL428" s="9"/>
      <c r="SM428" s="9"/>
      <c r="SN428" s="9"/>
      <c r="SO428" s="9"/>
      <c r="SP428" s="9"/>
      <c r="SQ428" s="9"/>
      <c r="SR428" s="9"/>
      <c r="SS428" s="9"/>
      <c r="ST428" s="9"/>
      <c r="SU428" s="9"/>
      <c r="SV428" s="9"/>
      <c r="SW428" s="9"/>
      <c r="SX428" s="9"/>
      <c r="SY428" s="9"/>
      <c r="SZ428" s="9"/>
      <c r="TA428" s="9"/>
      <c r="TB428" s="9"/>
      <c r="TC428" s="9"/>
      <c r="TD428" s="9"/>
      <c r="TE428" s="9"/>
      <c r="TF428" s="9"/>
      <c r="TG428" s="9"/>
      <c r="TH428" s="9"/>
      <c r="TI428" s="9"/>
      <c r="TJ428" s="9"/>
      <c r="TK428" s="9"/>
      <c r="TL428" s="9"/>
      <c r="TM428" s="9"/>
      <c r="TN428" s="9"/>
      <c r="TO428" s="9"/>
      <c r="TP428" s="9"/>
      <c r="TQ428" s="9"/>
      <c r="TR428" s="9"/>
      <c r="TS428" s="9"/>
      <c r="TT428" s="9"/>
      <c r="TU428" s="9"/>
      <c r="TV428" s="9"/>
      <c r="TW428" s="9"/>
      <c r="TX428" s="9"/>
      <c r="TY428" s="9"/>
      <c r="TZ428" s="9"/>
      <c r="UA428" s="9"/>
      <c r="UB428" s="9"/>
      <c r="UC428" s="9"/>
      <c r="UD428" s="9"/>
      <c r="UE428" s="9"/>
      <c r="UF428" s="9"/>
      <c r="UG428" s="9"/>
      <c r="UH428" s="9"/>
      <c r="UI428" s="9"/>
      <c r="UJ428" s="9"/>
      <c r="UK428" s="9"/>
      <c r="UL428" s="9"/>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c r="AHR428" s="6"/>
      <c r="AHS428" s="6"/>
      <c r="AHT428" s="6"/>
      <c r="AHU428" s="6"/>
      <c r="AHV428" s="6"/>
      <c r="AHW428" s="6"/>
      <c r="AHX428" s="6"/>
      <c r="AHY428" s="6"/>
    </row>
    <row r="429" spans="2:909" x14ac:dyDescent="0.25">
      <c r="B429" s="110"/>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c r="MK429" s="9"/>
      <c r="ML429" s="9"/>
      <c r="MM429" s="9"/>
      <c r="MN429" s="9"/>
      <c r="MO429" s="9"/>
      <c r="MP429" s="9"/>
      <c r="MQ429" s="9"/>
      <c r="MR429" s="9"/>
      <c r="MS429" s="9"/>
      <c r="MT429" s="9"/>
      <c r="MU429" s="9"/>
      <c r="MV429" s="9"/>
      <c r="MW429" s="9"/>
      <c r="MX429" s="9"/>
      <c r="MY429" s="9"/>
      <c r="MZ429" s="9"/>
      <c r="NA429" s="9"/>
      <c r="NB429" s="9"/>
      <c r="NC429" s="9"/>
      <c r="ND429" s="9"/>
      <c r="NE429" s="9"/>
      <c r="NF429" s="9"/>
      <c r="NG429" s="9"/>
      <c r="NH429" s="9"/>
      <c r="NI429" s="9"/>
      <c r="NJ429" s="9"/>
      <c r="NK429" s="9"/>
      <c r="NL429" s="9"/>
      <c r="NM429" s="9"/>
      <c r="NN429" s="9"/>
      <c r="NO429" s="9"/>
      <c r="NP429" s="9"/>
      <c r="NQ429" s="9"/>
      <c r="NR429" s="9"/>
      <c r="NS429" s="9"/>
      <c r="NT429" s="9"/>
      <c r="NU429" s="9"/>
      <c r="NV429" s="9"/>
      <c r="NW429" s="9"/>
      <c r="NX429" s="9"/>
      <c r="NY429" s="9"/>
      <c r="NZ429" s="9"/>
      <c r="OA429" s="9"/>
      <c r="OB429" s="9"/>
      <c r="OC429" s="9"/>
      <c r="OD429" s="9"/>
      <c r="OE429" s="9"/>
      <c r="OF429" s="9"/>
      <c r="OG429" s="9"/>
      <c r="OH429" s="9"/>
      <c r="OI429" s="9"/>
      <c r="OJ429" s="9"/>
      <c r="OK429" s="9"/>
      <c r="OL429" s="9"/>
      <c r="OM429" s="9"/>
      <c r="ON429" s="9"/>
      <c r="OO429" s="9"/>
      <c r="OP429" s="9"/>
      <c r="OQ429" s="9"/>
      <c r="OR429" s="9"/>
      <c r="OS429" s="9"/>
      <c r="OT429" s="9"/>
      <c r="OU429" s="9"/>
      <c r="OV429" s="9"/>
      <c r="OW429" s="9"/>
      <c r="OX429" s="9"/>
      <c r="OY429" s="9"/>
      <c r="OZ429" s="9"/>
      <c r="PA429" s="9"/>
      <c r="PB429" s="9"/>
      <c r="PC429" s="9"/>
      <c r="PD429" s="9"/>
      <c r="PE429" s="9"/>
      <c r="PF429" s="9"/>
      <c r="PG429" s="9"/>
      <c r="PH429" s="9"/>
      <c r="PI429" s="9"/>
      <c r="PJ429" s="9"/>
      <c r="PK429" s="9"/>
      <c r="PL429" s="9"/>
      <c r="PM429" s="9"/>
      <c r="PN429" s="9"/>
      <c r="PO429" s="9"/>
      <c r="PP429" s="9"/>
      <c r="PQ429" s="9"/>
      <c r="PR429" s="9"/>
      <c r="PS429" s="9"/>
      <c r="PT429" s="9"/>
      <c r="PU429" s="9"/>
      <c r="PV429" s="9"/>
      <c r="PW429" s="9"/>
      <c r="PX429" s="9"/>
      <c r="PY429" s="9"/>
      <c r="PZ429" s="9"/>
      <c r="QA429" s="9"/>
      <c r="QB429" s="9"/>
      <c r="QC429" s="9"/>
      <c r="QD429" s="9"/>
      <c r="QE429" s="9"/>
      <c r="QF429" s="9"/>
      <c r="QG429" s="9"/>
      <c r="QH429" s="9"/>
      <c r="QI429" s="9"/>
      <c r="QJ429" s="9"/>
      <c r="QK429" s="9"/>
      <c r="QL429" s="9"/>
      <c r="QM429" s="9"/>
      <c r="QN429" s="9"/>
      <c r="QO429" s="9"/>
      <c r="QP429" s="9"/>
      <c r="QQ429" s="9"/>
      <c r="QR429" s="9"/>
      <c r="QS429" s="9"/>
      <c r="QT429" s="9"/>
      <c r="QU429" s="9"/>
      <c r="QV429" s="9"/>
      <c r="QW429" s="9"/>
      <c r="QX429" s="9"/>
      <c r="QY429" s="9"/>
      <c r="QZ429" s="9"/>
      <c r="RA429" s="9"/>
      <c r="RB429" s="9"/>
      <c r="RC429" s="9"/>
      <c r="RD429" s="9"/>
      <c r="RE429" s="9"/>
      <c r="RF429" s="9"/>
      <c r="RG429" s="9"/>
      <c r="RH429" s="9"/>
      <c r="RI429" s="9"/>
      <c r="RJ429" s="9"/>
      <c r="RK429" s="9"/>
      <c r="RL429" s="9"/>
      <c r="RM429" s="9"/>
      <c r="RN429" s="9"/>
      <c r="RO429" s="9"/>
      <c r="RP429" s="9"/>
      <c r="RQ429" s="9"/>
      <c r="RR429" s="9"/>
      <c r="RS429" s="9"/>
      <c r="RT429" s="9"/>
      <c r="RU429" s="9"/>
      <c r="RV429" s="9"/>
      <c r="RW429" s="9"/>
      <c r="RX429" s="9"/>
      <c r="RY429" s="9"/>
      <c r="RZ429" s="9"/>
      <c r="SA429" s="9"/>
      <c r="SB429" s="9"/>
      <c r="SC429" s="9"/>
      <c r="SD429" s="9"/>
      <c r="SE429" s="9"/>
      <c r="SF429" s="9"/>
      <c r="SG429" s="9"/>
      <c r="SH429" s="9"/>
      <c r="SI429" s="9"/>
      <c r="SJ429" s="9"/>
      <c r="SK429" s="9"/>
      <c r="SL429" s="9"/>
      <c r="SM429" s="9"/>
      <c r="SN429" s="9"/>
      <c r="SO429" s="9"/>
      <c r="SP429" s="9"/>
      <c r="SQ429" s="9"/>
      <c r="SR429" s="9"/>
      <c r="SS429" s="9"/>
      <c r="ST429" s="9"/>
      <c r="SU429" s="9"/>
      <c r="SV429" s="9"/>
      <c r="SW429" s="9"/>
      <c r="SX429" s="9"/>
      <c r="SY429" s="9"/>
      <c r="SZ429" s="9"/>
      <c r="TA429" s="9"/>
      <c r="TB429" s="9"/>
      <c r="TC429" s="9"/>
      <c r="TD429" s="9"/>
      <c r="TE429" s="9"/>
      <c r="TF429" s="9"/>
      <c r="TG429" s="9"/>
      <c r="TH429" s="9"/>
      <c r="TI429" s="9"/>
      <c r="TJ429" s="9"/>
      <c r="TK429" s="9"/>
      <c r="TL429" s="9"/>
      <c r="TM429" s="9"/>
      <c r="TN429" s="9"/>
      <c r="TO429" s="9"/>
      <c r="TP429" s="9"/>
      <c r="TQ429" s="9"/>
      <c r="TR429" s="9"/>
      <c r="TS429" s="9"/>
      <c r="TT429" s="9"/>
      <c r="TU429" s="9"/>
      <c r="TV429" s="9"/>
      <c r="TW429" s="9"/>
      <c r="TX429" s="9"/>
      <c r="TY429" s="9"/>
      <c r="TZ429" s="9"/>
      <c r="UA429" s="9"/>
      <c r="UB429" s="9"/>
      <c r="UC429" s="9"/>
      <c r="UD429" s="9"/>
      <c r="UE429" s="9"/>
      <c r="UF429" s="9"/>
      <c r="UG429" s="9"/>
      <c r="UH429" s="9"/>
      <c r="UI429" s="9"/>
      <c r="UJ429" s="9"/>
      <c r="UK429" s="9"/>
      <c r="UL429" s="9"/>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c r="AHR429" s="6"/>
      <c r="AHS429" s="6"/>
      <c r="AHT429" s="6"/>
      <c r="AHU429" s="6"/>
      <c r="AHV429" s="6"/>
      <c r="AHW429" s="6"/>
      <c r="AHX429" s="6"/>
      <c r="AHY429" s="6"/>
    </row>
    <row r="430" spans="2:909" x14ac:dyDescent="0.25">
      <c r="B430" s="110"/>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c r="MK430" s="9"/>
      <c r="ML430" s="9"/>
      <c r="MM430" s="9"/>
      <c r="MN430" s="9"/>
      <c r="MO430" s="9"/>
      <c r="MP430" s="9"/>
      <c r="MQ430" s="9"/>
      <c r="MR430" s="9"/>
      <c r="MS430" s="9"/>
      <c r="MT430" s="9"/>
      <c r="MU430" s="9"/>
      <c r="MV430" s="9"/>
      <c r="MW430" s="9"/>
      <c r="MX430" s="9"/>
      <c r="MY430" s="9"/>
      <c r="MZ430" s="9"/>
      <c r="NA430" s="9"/>
      <c r="NB430" s="9"/>
      <c r="NC430" s="9"/>
      <c r="ND430" s="9"/>
      <c r="NE430" s="9"/>
      <c r="NF430" s="9"/>
      <c r="NG430" s="9"/>
      <c r="NH430" s="9"/>
      <c r="NI430" s="9"/>
      <c r="NJ430" s="9"/>
      <c r="NK430" s="9"/>
      <c r="NL430" s="9"/>
      <c r="NM430" s="9"/>
      <c r="NN430" s="9"/>
      <c r="NO430" s="9"/>
      <c r="NP430" s="9"/>
      <c r="NQ430" s="9"/>
      <c r="NR430" s="9"/>
      <c r="NS430" s="9"/>
      <c r="NT430" s="9"/>
      <c r="NU430" s="9"/>
      <c r="NV430" s="9"/>
      <c r="NW430" s="9"/>
      <c r="NX430" s="9"/>
      <c r="NY430" s="9"/>
      <c r="NZ430" s="9"/>
      <c r="OA430" s="9"/>
      <c r="OB430" s="9"/>
      <c r="OC430" s="9"/>
      <c r="OD430" s="9"/>
      <c r="OE430" s="9"/>
      <c r="OF430" s="9"/>
      <c r="OG430" s="9"/>
      <c r="OH430" s="9"/>
      <c r="OI430" s="9"/>
      <c r="OJ430" s="9"/>
      <c r="OK430" s="9"/>
      <c r="OL430" s="9"/>
      <c r="OM430" s="9"/>
      <c r="ON430" s="9"/>
      <c r="OO430" s="9"/>
      <c r="OP430" s="9"/>
      <c r="OQ430" s="9"/>
      <c r="OR430" s="9"/>
      <c r="OS430" s="9"/>
      <c r="OT430" s="9"/>
      <c r="OU430" s="9"/>
      <c r="OV430" s="9"/>
      <c r="OW430" s="9"/>
      <c r="OX430" s="9"/>
      <c r="OY430" s="9"/>
      <c r="OZ430" s="9"/>
      <c r="PA430" s="9"/>
      <c r="PB430" s="9"/>
      <c r="PC430" s="9"/>
      <c r="PD430" s="9"/>
      <c r="PE430" s="9"/>
      <c r="PF430" s="9"/>
      <c r="PG430" s="9"/>
      <c r="PH430" s="9"/>
      <c r="PI430" s="9"/>
      <c r="PJ430" s="9"/>
      <c r="PK430" s="9"/>
      <c r="PL430" s="9"/>
      <c r="PM430" s="9"/>
      <c r="PN430" s="9"/>
      <c r="PO430" s="9"/>
      <c r="PP430" s="9"/>
      <c r="PQ430" s="9"/>
      <c r="PR430" s="9"/>
      <c r="PS430" s="9"/>
      <c r="PT430" s="9"/>
      <c r="PU430" s="9"/>
      <c r="PV430" s="9"/>
      <c r="PW430" s="9"/>
      <c r="PX430" s="9"/>
      <c r="PY430" s="9"/>
      <c r="PZ430" s="9"/>
      <c r="QA430" s="9"/>
      <c r="QB430" s="9"/>
      <c r="QC430" s="9"/>
      <c r="QD430" s="9"/>
      <c r="QE430" s="9"/>
      <c r="QF430" s="9"/>
      <c r="QG430" s="9"/>
      <c r="QH430" s="9"/>
      <c r="QI430" s="9"/>
      <c r="QJ430" s="9"/>
      <c r="QK430" s="9"/>
      <c r="QL430" s="9"/>
      <c r="QM430" s="9"/>
      <c r="QN430" s="9"/>
      <c r="QO430" s="9"/>
      <c r="QP430" s="9"/>
      <c r="QQ430" s="9"/>
      <c r="QR430" s="9"/>
      <c r="QS430" s="9"/>
      <c r="QT430" s="9"/>
      <c r="QU430" s="9"/>
      <c r="QV430" s="9"/>
      <c r="QW430" s="9"/>
      <c r="QX430" s="9"/>
      <c r="QY430" s="9"/>
      <c r="QZ430" s="9"/>
      <c r="RA430" s="9"/>
      <c r="RB430" s="9"/>
      <c r="RC430" s="9"/>
      <c r="RD430" s="9"/>
      <c r="RE430" s="9"/>
      <c r="RF430" s="9"/>
      <c r="RG430" s="9"/>
      <c r="RH430" s="9"/>
      <c r="RI430" s="9"/>
      <c r="RJ430" s="9"/>
      <c r="RK430" s="9"/>
      <c r="RL430" s="9"/>
      <c r="RM430" s="9"/>
      <c r="RN430" s="9"/>
      <c r="RO430" s="9"/>
      <c r="RP430" s="9"/>
      <c r="RQ430" s="9"/>
      <c r="RR430" s="9"/>
      <c r="RS430" s="9"/>
      <c r="RT430" s="9"/>
      <c r="RU430" s="9"/>
      <c r="RV430" s="9"/>
      <c r="RW430" s="9"/>
      <c r="RX430" s="9"/>
      <c r="RY430" s="9"/>
      <c r="RZ430" s="9"/>
      <c r="SA430" s="9"/>
      <c r="SB430" s="9"/>
      <c r="SC430" s="9"/>
      <c r="SD430" s="9"/>
      <c r="SE430" s="9"/>
      <c r="SF430" s="9"/>
      <c r="SG430" s="9"/>
      <c r="SH430" s="9"/>
      <c r="SI430" s="9"/>
      <c r="SJ430" s="9"/>
      <c r="SK430" s="9"/>
      <c r="SL430" s="9"/>
      <c r="SM430" s="9"/>
      <c r="SN430" s="9"/>
      <c r="SO430" s="9"/>
      <c r="SP430" s="9"/>
      <c r="SQ430" s="9"/>
      <c r="SR430" s="9"/>
      <c r="SS430" s="9"/>
      <c r="ST430" s="9"/>
      <c r="SU430" s="9"/>
      <c r="SV430" s="9"/>
      <c r="SW430" s="9"/>
      <c r="SX430" s="9"/>
      <c r="SY430" s="9"/>
      <c r="SZ430" s="9"/>
      <c r="TA430" s="9"/>
      <c r="TB430" s="9"/>
      <c r="TC430" s="9"/>
      <c r="TD430" s="9"/>
      <c r="TE430" s="9"/>
      <c r="TF430" s="9"/>
      <c r="TG430" s="9"/>
      <c r="TH430" s="9"/>
      <c r="TI430" s="9"/>
      <c r="TJ430" s="9"/>
      <c r="TK430" s="9"/>
      <c r="TL430" s="9"/>
      <c r="TM430" s="9"/>
      <c r="TN430" s="9"/>
      <c r="TO430" s="9"/>
      <c r="TP430" s="9"/>
      <c r="TQ430" s="9"/>
      <c r="TR430" s="9"/>
      <c r="TS430" s="9"/>
      <c r="TT430" s="9"/>
      <c r="TU430" s="9"/>
      <c r="TV430" s="9"/>
      <c r="TW430" s="9"/>
      <c r="TX430" s="9"/>
      <c r="TY430" s="9"/>
      <c r="TZ430" s="9"/>
      <c r="UA430" s="9"/>
      <c r="UB430" s="9"/>
      <c r="UC430" s="9"/>
      <c r="UD430" s="9"/>
      <c r="UE430" s="9"/>
      <c r="UF430" s="9"/>
      <c r="UG430" s="9"/>
      <c r="UH430" s="9"/>
      <c r="UI430" s="9"/>
      <c r="UJ430" s="9"/>
      <c r="UK430" s="9"/>
      <c r="UL430" s="9"/>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c r="AHR430" s="6"/>
      <c r="AHS430" s="6"/>
      <c r="AHT430" s="6"/>
      <c r="AHU430" s="6"/>
      <c r="AHV430" s="6"/>
      <c r="AHW430" s="6"/>
      <c r="AHX430" s="6"/>
      <c r="AHY430" s="6"/>
    </row>
    <row r="431" spans="2:909" x14ac:dyDescent="0.25">
      <c r="B431" s="110"/>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c r="AHR431" s="6"/>
      <c r="AHS431" s="6"/>
      <c r="AHT431" s="6"/>
      <c r="AHU431" s="6"/>
      <c r="AHV431" s="6"/>
      <c r="AHW431" s="6"/>
      <c r="AHX431" s="6"/>
      <c r="AHY431" s="6"/>
    </row>
    <row r="432" spans="2:909" x14ac:dyDescent="0.25">
      <c r="B432" s="110"/>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c r="AHR432" s="6"/>
      <c r="AHS432" s="6"/>
      <c r="AHT432" s="6"/>
      <c r="AHU432" s="6"/>
      <c r="AHV432" s="6"/>
      <c r="AHW432" s="6"/>
      <c r="AHX432" s="6"/>
      <c r="AHY432" s="6"/>
    </row>
    <row r="433" spans="2:909" x14ac:dyDescent="0.25">
      <c r="B433" s="110"/>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c r="AHR433" s="6"/>
      <c r="AHS433" s="6"/>
      <c r="AHT433" s="6"/>
      <c r="AHU433" s="6"/>
      <c r="AHV433" s="6"/>
      <c r="AHW433" s="6"/>
      <c r="AHX433" s="6"/>
      <c r="AHY433" s="6"/>
    </row>
    <row r="434" spans="2:909" x14ac:dyDescent="0.25">
      <c r="B434" s="110"/>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c r="TD434" s="9"/>
      <c r="TE434" s="9"/>
      <c r="TF434" s="9"/>
      <c r="TG434" s="9"/>
      <c r="TH434" s="9"/>
      <c r="TI434" s="9"/>
      <c r="TJ434" s="9"/>
      <c r="TK434" s="9"/>
      <c r="TL434" s="9"/>
      <c r="TM434" s="9"/>
      <c r="TN434" s="9"/>
      <c r="TO434" s="9"/>
      <c r="TP434" s="9"/>
      <c r="TQ434" s="9"/>
      <c r="TR434" s="9"/>
      <c r="TS434" s="9"/>
      <c r="TT434" s="9"/>
      <c r="TU434" s="9"/>
      <c r="TV434" s="9"/>
      <c r="TW434" s="9"/>
      <c r="TX434" s="9"/>
      <c r="TY434" s="9"/>
      <c r="TZ434" s="9"/>
      <c r="UA434" s="9"/>
      <c r="UB434" s="9"/>
      <c r="UC434" s="9"/>
      <c r="UD434" s="9"/>
      <c r="UE434" s="9"/>
      <c r="UF434" s="9"/>
      <c r="UG434" s="9"/>
      <c r="UH434" s="9"/>
      <c r="UI434" s="9"/>
      <c r="UJ434" s="9"/>
      <c r="UK434" s="9"/>
      <c r="UL434" s="9"/>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c r="AHR434" s="6"/>
      <c r="AHS434" s="6"/>
      <c r="AHT434" s="6"/>
      <c r="AHU434" s="6"/>
      <c r="AHV434" s="6"/>
      <c r="AHW434" s="6"/>
      <c r="AHX434" s="6"/>
      <c r="AHY434" s="6"/>
    </row>
    <row r="435" spans="2:909" x14ac:dyDescent="0.25">
      <c r="B435" s="110"/>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c r="ML435" s="9"/>
      <c r="MM435" s="9"/>
      <c r="MN435" s="9"/>
      <c r="MO435" s="9"/>
      <c r="MP435" s="9"/>
      <c r="MQ435" s="9"/>
      <c r="MR435" s="9"/>
      <c r="MS435" s="9"/>
      <c r="MT435" s="9"/>
      <c r="MU435" s="9"/>
      <c r="MV435" s="9"/>
      <c r="MW435" s="9"/>
      <c r="MX435" s="9"/>
      <c r="MY435" s="9"/>
      <c r="MZ435" s="9"/>
      <c r="NA435" s="9"/>
      <c r="NB435" s="9"/>
      <c r="NC435" s="9"/>
      <c r="ND435" s="9"/>
      <c r="NE435" s="9"/>
      <c r="NF435" s="9"/>
      <c r="NG435" s="9"/>
      <c r="NH435" s="9"/>
      <c r="NI435" s="9"/>
      <c r="NJ435" s="9"/>
      <c r="NK435" s="9"/>
      <c r="NL435" s="9"/>
      <c r="NM435" s="9"/>
      <c r="NN435" s="9"/>
      <c r="NO435" s="9"/>
      <c r="NP435" s="9"/>
      <c r="NQ435" s="9"/>
      <c r="NR435" s="9"/>
      <c r="NS435" s="9"/>
      <c r="NT435" s="9"/>
      <c r="NU435" s="9"/>
      <c r="NV435" s="9"/>
      <c r="NW435" s="9"/>
      <c r="NX435" s="9"/>
      <c r="NY435" s="9"/>
      <c r="NZ435" s="9"/>
      <c r="OA435" s="9"/>
      <c r="OB435" s="9"/>
      <c r="OC435" s="9"/>
      <c r="OD435" s="9"/>
      <c r="OE435" s="9"/>
      <c r="OF435" s="9"/>
      <c r="OG435" s="9"/>
      <c r="OH435" s="9"/>
      <c r="OI435" s="9"/>
      <c r="OJ435" s="9"/>
      <c r="OK435" s="9"/>
      <c r="OL435" s="9"/>
      <c r="OM435" s="9"/>
      <c r="ON435" s="9"/>
      <c r="OO435" s="9"/>
      <c r="OP435" s="9"/>
      <c r="OQ435" s="9"/>
      <c r="OR435" s="9"/>
      <c r="OS435" s="9"/>
      <c r="OT435" s="9"/>
      <c r="OU435" s="9"/>
      <c r="OV435" s="9"/>
      <c r="OW435" s="9"/>
      <c r="OX435" s="9"/>
      <c r="OY435" s="9"/>
      <c r="OZ435" s="9"/>
      <c r="PA435" s="9"/>
      <c r="PB435" s="9"/>
      <c r="PC435" s="9"/>
      <c r="PD435" s="9"/>
      <c r="PE435" s="9"/>
      <c r="PF435" s="9"/>
      <c r="PG435" s="9"/>
      <c r="PH435" s="9"/>
      <c r="PI435" s="9"/>
      <c r="PJ435" s="9"/>
      <c r="PK435" s="9"/>
      <c r="PL435" s="9"/>
      <c r="PM435" s="9"/>
      <c r="PN435" s="9"/>
      <c r="PO435" s="9"/>
      <c r="PP435" s="9"/>
      <c r="PQ435" s="9"/>
      <c r="PR435" s="9"/>
      <c r="PS435" s="9"/>
      <c r="PT435" s="9"/>
      <c r="PU435" s="9"/>
      <c r="PV435" s="9"/>
      <c r="PW435" s="9"/>
      <c r="PX435" s="9"/>
      <c r="PY435" s="9"/>
      <c r="PZ435" s="9"/>
      <c r="QA435" s="9"/>
      <c r="QB435" s="9"/>
      <c r="QC435" s="9"/>
      <c r="QD435" s="9"/>
      <c r="QE435" s="9"/>
      <c r="QF435" s="9"/>
      <c r="QG435" s="9"/>
      <c r="QH435" s="9"/>
      <c r="QI435" s="9"/>
      <c r="QJ435" s="9"/>
      <c r="QK435" s="9"/>
      <c r="QL435" s="9"/>
      <c r="QM435" s="9"/>
      <c r="QN435" s="9"/>
      <c r="QO435" s="9"/>
      <c r="QP435" s="9"/>
      <c r="QQ435" s="9"/>
      <c r="QR435" s="9"/>
      <c r="QS435" s="9"/>
      <c r="QT435" s="9"/>
      <c r="QU435" s="9"/>
      <c r="QV435" s="9"/>
      <c r="QW435" s="9"/>
      <c r="QX435" s="9"/>
      <c r="QY435" s="9"/>
      <c r="QZ435" s="9"/>
      <c r="RA435" s="9"/>
      <c r="RB435" s="9"/>
      <c r="RC435" s="9"/>
      <c r="RD435" s="9"/>
      <c r="RE435" s="9"/>
      <c r="RF435" s="9"/>
      <c r="RG435" s="9"/>
      <c r="RH435" s="9"/>
      <c r="RI435" s="9"/>
      <c r="RJ435" s="9"/>
      <c r="RK435" s="9"/>
      <c r="RL435" s="9"/>
      <c r="RM435" s="9"/>
      <c r="RN435" s="9"/>
      <c r="RO435" s="9"/>
      <c r="RP435" s="9"/>
      <c r="RQ435" s="9"/>
      <c r="RR435" s="9"/>
      <c r="RS435" s="9"/>
      <c r="RT435" s="9"/>
      <c r="RU435" s="9"/>
      <c r="RV435" s="9"/>
      <c r="RW435" s="9"/>
      <c r="RX435" s="9"/>
      <c r="RY435" s="9"/>
      <c r="RZ435" s="9"/>
      <c r="SA435" s="9"/>
      <c r="SB435" s="9"/>
      <c r="SC435" s="9"/>
      <c r="SD435" s="9"/>
      <c r="SE435" s="9"/>
      <c r="SF435" s="9"/>
      <c r="SG435" s="9"/>
      <c r="SH435" s="9"/>
      <c r="SI435" s="9"/>
      <c r="SJ435" s="9"/>
      <c r="SK435" s="9"/>
      <c r="SL435" s="9"/>
      <c r="SM435" s="9"/>
      <c r="SN435" s="9"/>
      <c r="SO435" s="9"/>
      <c r="SP435" s="9"/>
      <c r="SQ435" s="9"/>
      <c r="SR435" s="9"/>
      <c r="SS435" s="9"/>
      <c r="ST435" s="9"/>
      <c r="SU435" s="9"/>
      <c r="SV435" s="9"/>
      <c r="SW435" s="9"/>
      <c r="SX435" s="9"/>
      <c r="SY435" s="9"/>
      <c r="SZ435" s="9"/>
      <c r="TA435" s="9"/>
      <c r="TB435" s="9"/>
      <c r="TC435" s="9"/>
      <c r="TD435" s="9"/>
      <c r="TE435" s="9"/>
      <c r="TF435" s="9"/>
      <c r="TG435" s="9"/>
      <c r="TH435" s="9"/>
      <c r="TI435" s="9"/>
      <c r="TJ435" s="9"/>
      <c r="TK435" s="9"/>
      <c r="TL435" s="9"/>
      <c r="TM435" s="9"/>
      <c r="TN435" s="9"/>
      <c r="TO435" s="9"/>
      <c r="TP435" s="9"/>
      <c r="TQ435" s="9"/>
      <c r="TR435" s="9"/>
      <c r="TS435" s="9"/>
      <c r="TT435" s="9"/>
      <c r="TU435" s="9"/>
      <c r="TV435" s="9"/>
      <c r="TW435" s="9"/>
      <c r="TX435" s="9"/>
      <c r="TY435" s="9"/>
      <c r="TZ435" s="9"/>
      <c r="UA435" s="9"/>
      <c r="UB435" s="9"/>
      <c r="UC435" s="9"/>
      <c r="UD435" s="9"/>
      <c r="UE435" s="9"/>
      <c r="UF435" s="9"/>
      <c r="UG435" s="9"/>
      <c r="UH435" s="9"/>
      <c r="UI435" s="9"/>
      <c r="UJ435" s="9"/>
      <c r="UK435" s="9"/>
      <c r="UL435" s="9"/>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row>
    <row r="436" spans="2:909" x14ac:dyDescent="0.25">
      <c r="B436" s="110"/>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9"/>
      <c r="NH436" s="9"/>
      <c r="NI436" s="9"/>
      <c r="NJ436" s="9"/>
      <c r="NK436" s="9"/>
      <c r="NL436" s="9"/>
      <c r="NM436" s="9"/>
      <c r="NN436" s="9"/>
      <c r="NO436" s="9"/>
      <c r="NP436" s="9"/>
      <c r="NQ436" s="9"/>
      <c r="NR436" s="9"/>
      <c r="NS436" s="9"/>
      <c r="NT436" s="9"/>
      <c r="NU436" s="9"/>
      <c r="NV436" s="9"/>
      <c r="NW436" s="9"/>
      <c r="NX436" s="9"/>
      <c r="NY436" s="9"/>
      <c r="NZ436" s="9"/>
      <c r="OA436" s="9"/>
      <c r="OB436" s="9"/>
      <c r="OC436" s="9"/>
      <c r="OD436" s="9"/>
      <c r="OE436" s="9"/>
      <c r="OF436" s="9"/>
      <c r="OG436" s="9"/>
      <c r="OH436" s="9"/>
      <c r="OI436" s="9"/>
      <c r="OJ436" s="9"/>
      <c r="OK436" s="9"/>
      <c r="OL436" s="9"/>
      <c r="OM436" s="9"/>
      <c r="ON436" s="9"/>
      <c r="OO436" s="9"/>
      <c r="OP436" s="9"/>
      <c r="OQ436" s="9"/>
      <c r="OR436" s="9"/>
      <c r="OS436" s="9"/>
      <c r="OT436" s="9"/>
      <c r="OU436" s="9"/>
      <c r="OV436" s="9"/>
      <c r="OW436" s="9"/>
      <c r="OX436" s="9"/>
      <c r="OY436" s="9"/>
      <c r="OZ436" s="9"/>
      <c r="PA436" s="9"/>
      <c r="PB436" s="9"/>
      <c r="PC436" s="9"/>
      <c r="PD436" s="9"/>
      <c r="PE436" s="9"/>
      <c r="PF436" s="9"/>
      <c r="PG436" s="9"/>
      <c r="PH436" s="9"/>
      <c r="PI436" s="9"/>
      <c r="PJ436" s="9"/>
      <c r="PK436" s="9"/>
      <c r="PL436" s="9"/>
      <c r="PM436" s="9"/>
      <c r="PN436" s="9"/>
      <c r="PO436" s="9"/>
      <c r="PP436" s="9"/>
      <c r="PQ436" s="9"/>
      <c r="PR436" s="9"/>
      <c r="PS436" s="9"/>
      <c r="PT436" s="9"/>
      <c r="PU436" s="9"/>
      <c r="PV436" s="9"/>
      <c r="PW436" s="9"/>
      <c r="PX436" s="9"/>
      <c r="PY436" s="9"/>
      <c r="PZ436" s="9"/>
      <c r="QA436" s="9"/>
      <c r="QB436" s="9"/>
      <c r="QC436" s="9"/>
      <c r="QD436" s="9"/>
      <c r="QE436" s="9"/>
      <c r="QF436" s="9"/>
      <c r="QG436" s="9"/>
      <c r="QH436" s="9"/>
      <c r="QI436" s="9"/>
      <c r="QJ436" s="9"/>
      <c r="QK436" s="9"/>
      <c r="QL436" s="9"/>
      <c r="QM436" s="9"/>
      <c r="QN436" s="9"/>
      <c r="QO436" s="9"/>
      <c r="QP436" s="9"/>
      <c r="QQ436" s="9"/>
      <c r="QR436" s="9"/>
      <c r="QS436" s="9"/>
      <c r="QT436" s="9"/>
      <c r="QU436" s="9"/>
      <c r="QV436" s="9"/>
      <c r="QW436" s="9"/>
      <c r="QX436" s="9"/>
      <c r="QY436" s="9"/>
      <c r="QZ436" s="9"/>
      <c r="RA436" s="9"/>
      <c r="RB436" s="9"/>
      <c r="RC436" s="9"/>
      <c r="RD436" s="9"/>
      <c r="RE436" s="9"/>
      <c r="RF436" s="9"/>
      <c r="RG436" s="9"/>
      <c r="RH436" s="9"/>
      <c r="RI436" s="9"/>
      <c r="RJ436" s="9"/>
      <c r="RK436" s="9"/>
      <c r="RL436" s="9"/>
      <c r="RM436" s="9"/>
      <c r="RN436" s="9"/>
      <c r="RO436" s="9"/>
      <c r="RP436" s="9"/>
      <c r="RQ436" s="9"/>
      <c r="RR436" s="9"/>
      <c r="RS436" s="9"/>
      <c r="RT436" s="9"/>
      <c r="RU436" s="9"/>
      <c r="RV436" s="9"/>
      <c r="RW436" s="9"/>
      <c r="RX436" s="9"/>
      <c r="RY436" s="9"/>
      <c r="RZ436" s="9"/>
      <c r="SA436" s="9"/>
      <c r="SB436" s="9"/>
      <c r="SC436" s="9"/>
      <c r="SD436" s="9"/>
      <c r="SE436" s="9"/>
      <c r="SF436" s="9"/>
      <c r="SG436" s="9"/>
      <c r="SH436" s="9"/>
      <c r="SI436" s="9"/>
      <c r="SJ436" s="9"/>
      <c r="SK436" s="9"/>
      <c r="SL436" s="9"/>
      <c r="SM436" s="9"/>
      <c r="SN436" s="9"/>
      <c r="SO436" s="9"/>
      <c r="SP436" s="9"/>
      <c r="SQ436" s="9"/>
      <c r="SR436" s="9"/>
      <c r="SS436" s="9"/>
      <c r="ST436" s="9"/>
      <c r="SU436" s="9"/>
      <c r="SV436" s="9"/>
      <c r="SW436" s="9"/>
      <c r="SX436" s="9"/>
      <c r="SY436" s="9"/>
      <c r="SZ436" s="9"/>
      <c r="TA436" s="9"/>
      <c r="TB436" s="9"/>
      <c r="TC436" s="9"/>
      <c r="TD436" s="9"/>
      <c r="TE436" s="9"/>
      <c r="TF436" s="9"/>
      <c r="TG436" s="9"/>
      <c r="TH436" s="9"/>
      <c r="TI436" s="9"/>
      <c r="TJ436" s="9"/>
      <c r="TK436" s="9"/>
      <c r="TL436" s="9"/>
      <c r="TM436" s="9"/>
      <c r="TN436" s="9"/>
      <c r="TO436" s="9"/>
      <c r="TP436" s="9"/>
      <c r="TQ436" s="9"/>
      <c r="TR436" s="9"/>
      <c r="TS436" s="9"/>
      <c r="TT436" s="9"/>
      <c r="TU436" s="9"/>
      <c r="TV436" s="9"/>
      <c r="TW436" s="9"/>
      <c r="TX436" s="9"/>
      <c r="TY436" s="9"/>
      <c r="TZ436" s="9"/>
      <c r="UA436" s="9"/>
      <c r="UB436" s="9"/>
      <c r="UC436" s="9"/>
      <c r="UD436" s="9"/>
      <c r="UE436" s="9"/>
      <c r="UF436" s="9"/>
      <c r="UG436" s="9"/>
      <c r="UH436" s="9"/>
      <c r="UI436" s="9"/>
      <c r="UJ436" s="9"/>
      <c r="UK436" s="9"/>
      <c r="UL436" s="9"/>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c r="AHR436" s="6"/>
      <c r="AHS436" s="6"/>
      <c r="AHT436" s="6"/>
      <c r="AHU436" s="6"/>
      <c r="AHV436" s="6"/>
      <c r="AHW436" s="6"/>
      <c r="AHX436" s="6"/>
      <c r="AHY436" s="6"/>
    </row>
    <row r="437" spans="2:909" x14ac:dyDescent="0.25">
      <c r="B437" s="110"/>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c r="ML437" s="9"/>
      <c r="MM437" s="9"/>
      <c r="MN437" s="9"/>
      <c r="MO437" s="9"/>
      <c r="MP437" s="9"/>
      <c r="MQ437" s="9"/>
      <c r="MR437" s="9"/>
      <c r="MS437" s="9"/>
      <c r="MT437" s="9"/>
      <c r="MU437" s="9"/>
      <c r="MV437" s="9"/>
      <c r="MW437" s="9"/>
      <c r="MX437" s="9"/>
      <c r="MY437" s="9"/>
      <c r="MZ437" s="9"/>
      <c r="NA437" s="9"/>
      <c r="NB437" s="9"/>
      <c r="NC437" s="9"/>
      <c r="ND437" s="9"/>
      <c r="NE437" s="9"/>
      <c r="NF437" s="9"/>
      <c r="NG437" s="9"/>
      <c r="NH437" s="9"/>
      <c r="NI437" s="9"/>
      <c r="NJ437" s="9"/>
      <c r="NK437" s="9"/>
      <c r="NL437" s="9"/>
      <c r="NM437" s="9"/>
      <c r="NN437" s="9"/>
      <c r="NO437" s="9"/>
      <c r="NP437" s="9"/>
      <c r="NQ437" s="9"/>
      <c r="NR437" s="9"/>
      <c r="NS437" s="9"/>
      <c r="NT437" s="9"/>
      <c r="NU437" s="9"/>
      <c r="NV437" s="9"/>
      <c r="NW437" s="9"/>
      <c r="NX437" s="9"/>
      <c r="NY437" s="9"/>
      <c r="NZ437" s="9"/>
      <c r="OA437" s="9"/>
      <c r="OB437" s="9"/>
      <c r="OC437" s="9"/>
      <c r="OD437" s="9"/>
      <c r="OE437" s="9"/>
      <c r="OF437" s="9"/>
      <c r="OG437" s="9"/>
      <c r="OH437" s="9"/>
      <c r="OI437" s="9"/>
      <c r="OJ437" s="9"/>
      <c r="OK437" s="9"/>
      <c r="OL437" s="9"/>
      <c r="OM437" s="9"/>
      <c r="ON437" s="9"/>
      <c r="OO437" s="9"/>
      <c r="OP437" s="9"/>
      <c r="OQ437" s="9"/>
      <c r="OR437" s="9"/>
      <c r="OS437" s="9"/>
      <c r="OT437" s="9"/>
      <c r="OU437" s="9"/>
      <c r="OV437" s="9"/>
      <c r="OW437" s="9"/>
      <c r="OX437" s="9"/>
      <c r="OY437" s="9"/>
      <c r="OZ437" s="9"/>
      <c r="PA437" s="9"/>
      <c r="PB437" s="9"/>
      <c r="PC437" s="9"/>
      <c r="PD437" s="9"/>
      <c r="PE437" s="9"/>
      <c r="PF437" s="9"/>
      <c r="PG437" s="9"/>
      <c r="PH437" s="9"/>
      <c r="PI437" s="9"/>
      <c r="PJ437" s="9"/>
      <c r="PK437" s="9"/>
      <c r="PL437" s="9"/>
      <c r="PM437" s="9"/>
      <c r="PN437" s="9"/>
      <c r="PO437" s="9"/>
      <c r="PP437" s="9"/>
      <c r="PQ437" s="9"/>
      <c r="PR437" s="9"/>
      <c r="PS437" s="9"/>
      <c r="PT437" s="9"/>
      <c r="PU437" s="9"/>
      <c r="PV437" s="9"/>
      <c r="PW437" s="9"/>
      <c r="PX437" s="9"/>
      <c r="PY437" s="9"/>
      <c r="PZ437" s="9"/>
      <c r="QA437" s="9"/>
      <c r="QB437" s="9"/>
      <c r="QC437" s="9"/>
      <c r="QD437" s="9"/>
      <c r="QE437" s="9"/>
      <c r="QF437" s="9"/>
      <c r="QG437" s="9"/>
      <c r="QH437" s="9"/>
      <c r="QI437" s="9"/>
      <c r="QJ437" s="9"/>
      <c r="QK437" s="9"/>
      <c r="QL437" s="9"/>
      <c r="QM437" s="9"/>
      <c r="QN437" s="9"/>
      <c r="QO437" s="9"/>
      <c r="QP437" s="9"/>
      <c r="QQ437" s="9"/>
      <c r="QR437" s="9"/>
      <c r="QS437" s="9"/>
      <c r="QT437" s="9"/>
      <c r="QU437" s="9"/>
      <c r="QV437" s="9"/>
      <c r="QW437" s="9"/>
      <c r="QX437" s="9"/>
      <c r="QY437" s="9"/>
      <c r="QZ437" s="9"/>
      <c r="RA437" s="9"/>
      <c r="RB437" s="9"/>
      <c r="RC437" s="9"/>
      <c r="RD437" s="9"/>
      <c r="RE437" s="9"/>
      <c r="RF437" s="9"/>
      <c r="RG437" s="9"/>
      <c r="RH437" s="9"/>
      <c r="RI437" s="9"/>
      <c r="RJ437" s="9"/>
      <c r="RK437" s="9"/>
      <c r="RL437" s="9"/>
      <c r="RM437" s="9"/>
      <c r="RN437" s="9"/>
      <c r="RO437" s="9"/>
      <c r="RP437" s="9"/>
      <c r="RQ437" s="9"/>
      <c r="RR437" s="9"/>
      <c r="RS437" s="9"/>
      <c r="RT437" s="9"/>
      <c r="RU437" s="9"/>
      <c r="RV437" s="9"/>
      <c r="RW437" s="9"/>
      <c r="RX437" s="9"/>
      <c r="RY437" s="9"/>
      <c r="RZ437" s="9"/>
      <c r="SA437" s="9"/>
      <c r="SB437" s="9"/>
      <c r="SC437" s="9"/>
      <c r="SD437" s="9"/>
      <c r="SE437" s="9"/>
      <c r="SF437" s="9"/>
      <c r="SG437" s="9"/>
      <c r="SH437" s="9"/>
      <c r="SI437" s="9"/>
      <c r="SJ437" s="9"/>
      <c r="SK437" s="9"/>
      <c r="SL437" s="9"/>
      <c r="SM437" s="9"/>
      <c r="SN437" s="9"/>
      <c r="SO437" s="9"/>
      <c r="SP437" s="9"/>
      <c r="SQ437" s="9"/>
      <c r="SR437" s="9"/>
      <c r="SS437" s="9"/>
      <c r="ST437" s="9"/>
      <c r="SU437" s="9"/>
      <c r="SV437" s="9"/>
      <c r="SW437" s="9"/>
      <c r="SX437" s="9"/>
      <c r="SY437" s="9"/>
      <c r="SZ437" s="9"/>
      <c r="TA437" s="9"/>
      <c r="TB437" s="9"/>
      <c r="TC437" s="9"/>
      <c r="TD437" s="9"/>
      <c r="TE437" s="9"/>
      <c r="TF437" s="9"/>
      <c r="TG437" s="9"/>
      <c r="TH437" s="9"/>
      <c r="TI437" s="9"/>
      <c r="TJ437" s="9"/>
      <c r="TK437" s="9"/>
      <c r="TL437" s="9"/>
      <c r="TM437" s="9"/>
      <c r="TN437" s="9"/>
      <c r="TO437" s="9"/>
      <c r="TP437" s="9"/>
      <c r="TQ437" s="9"/>
      <c r="TR437" s="9"/>
      <c r="TS437" s="9"/>
      <c r="TT437" s="9"/>
      <c r="TU437" s="9"/>
      <c r="TV437" s="9"/>
      <c r="TW437" s="9"/>
      <c r="TX437" s="9"/>
      <c r="TY437" s="9"/>
      <c r="TZ437" s="9"/>
      <c r="UA437" s="9"/>
      <c r="UB437" s="9"/>
      <c r="UC437" s="9"/>
      <c r="UD437" s="9"/>
      <c r="UE437" s="9"/>
      <c r="UF437" s="9"/>
      <c r="UG437" s="9"/>
      <c r="UH437" s="9"/>
      <c r="UI437" s="9"/>
      <c r="UJ437" s="9"/>
      <c r="UK437" s="9"/>
      <c r="UL437" s="9"/>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c r="AHR437" s="6"/>
      <c r="AHS437" s="6"/>
      <c r="AHT437" s="6"/>
      <c r="AHU437" s="6"/>
      <c r="AHV437" s="6"/>
      <c r="AHW437" s="6"/>
      <c r="AHX437" s="6"/>
      <c r="AHY437" s="6"/>
    </row>
    <row r="438" spans="2:909" x14ac:dyDescent="0.25">
      <c r="B438" s="110"/>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c r="ML438" s="9"/>
      <c r="MM438" s="9"/>
      <c r="MN438" s="9"/>
      <c r="MO438" s="9"/>
      <c r="MP438" s="9"/>
      <c r="MQ438" s="9"/>
      <c r="MR438" s="9"/>
      <c r="MS438" s="9"/>
      <c r="MT438" s="9"/>
      <c r="MU438" s="9"/>
      <c r="MV438" s="9"/>
      <c r="MW438" s="9"/>
      <c r="MX438" s="9"/>
      <c r="MY438" s="9"/>
      <c r="MZ438" s="9"/>
      <c r="NA438" s="9"/>
      <c r="NB438" s="9"/>
      <c r="NC438" s="9"/>
      <c r="ND438" s="9"/>
      <c r="NE438" s="9"/>
      <c r="NF438" s="9"/>
      <c r="NG438" s="9"/>
      <c r="NH438" s="9"/>
      <c r="NI438" s="9"/>
      <c r="NJ438" s="9"/>
      <c r="NK438" s="9"/>
      <c r="NL438" s="9"/>
      <c r="NM438" s="9"/>
      <c r="NN438" s="9"/>
      <c r="NO438" s="9"/>
      <c r="NP438" s="9"/>
      <c r="NQ438" s="9"/>
      <c r="NR438" s="9"/>
      <c r="NS438" s="9"/>
      <c r="NT438" s="9"/>
      <c r="NU438" s="9"/>
      <c r="NV438" s="9"/>
      <c r="NW438" s="9"/>
      <c r="NX438" s="9"/>
      <c r="NY438" s="9"/>
      <c r="NZ438" s="9"/>
      <c r="OA438" s="9"/>
      <c r="OB438" s="9"/>
      <c r="OC438" s="9"/>
      <c r="OD438" s="9"/>
      <c r="OE438" s="9"/>
      <c r="OF438" s="9"/>
      <c r="OG438" s="9"/>
      <c r="OH438" s="9"/>
      <c r="OI438" s="9"/>
      <c r="OJ438" s="9"/>
      <c r="OK438" s="9"/>
      <c r="OL438" s="9"/>
      <c r="OM438" s="9"/>
      <c r="ON438" s="9"/>
      <c r="OO438" s="9"/>
      <c r="OP438" s="9"/>
      <c r="OQ438" s="9"/>
      <c r="OR438" s="9"/>
      <c r="OS438" s="9"/>
      <c r="OT438" s="9"/>
      <c r="OU438" s="9"/>
      <c r="OV438" s="9"/>
      <c r="OW438" s="9"/>
      <c r="OX438" s="9"/>
      <c r="OY438" s="9"/>
      <c r="OZ438" s="9"/>
      <c r="PA438" s="9"/>
      <c r="PB438" s="9"/>
      <c r="PC438" s="9"/>
      <c r="PD438" s="9"/>
      <c r="PE438" s="9"/>
      <c r="PF438" s="9"/>
      <c r="PG438" s="9"/>
      <c r="PH438" s="9"/>
      <c r="PI438" s="9"/>
      <c r="PJ438" s="9"/>
      <c r="PK438" s="9"/>
      <c r="PL438" s="9"/>
      <c r="PM438" s="9"/>
      <c r="PN438" s="9"/>
      <c r="PO438" s="9"/>
      <c r="PP438" s="9"/>
      <c r="PQ438" s="9"/>
      <c r="PR438" s="9"/>
      <c r="PS438" s="9"/>
      <c r="PT438" s="9"/>
      <c r="PU438" s="9"/>
      <c r="PV438" s="9"/>
      <c r="PW438" s="9"/>
      <c r="PX438" s="9"/>
      <c r="PY438" s="9"/>
      <c r="PZ438" s="9"/>
      <c r="QA438" s="9"/>
      <c r="QB438" s="9"/>
      <c r="QC438" s="9"/>
      <c r="QD438" s="9"/>
      <c r="QE438" s="9"/>
      <c r="QF438" s="9"/>
      <c r="QG438" s="9"/>
      <c r="QH438" s="9"/>
      <c r="QI438" s="9"/>
      <c r="QJ438" s="9"/>
      <c r="QK438" s="9"/>
      <c r="QL438" s="9"/>
      <c r="QM438" s="9"/>
      <c r="QN438" s="9"/>
      <c r="QO438" s="9"/>
      <c r="QP438" s="9"/>
      <c r="QQ438" s="9"/>
      <c r="QR438" s="9"/>
      <c r="QS438" s="9"/>
      <c r="QT438" s="9"/>
      <c r="QU438" s="9"/>
      <c r="QV438" s="9"/>
      <c r="QW438" s="9"/>
      <c r="QX438" s="9"/>
      <c r="QY438" s="9"/>
      <c r="QZ438" s="9"/>
      <c r="RA438" s="9"/>
      <c r="RB438" s="9"/>
      <c r="RC438" s="9"/>
      <c r="RD438" s="9"/>
      <c r="RE438" s="9"/>
      <c r="RF438" s="9"/>
      <c r="RG438" s="9"/>
      <c r="RH438" s="9"/>
      <c r="RI438" s="9"/>
      <c r="RJ438" s="9"/>
      <c r="RK438" s="9"/>
      <c r="RL438" s="9"/>
      <c r="RM438" s="9"/>
      <c r="RN438" s="9"/>
      <c r="RO438" s="9"/>
      <c r="RP438" s="9"/>
      <c r="RQ438" s="9"/>
      <c r="RR438" s="9"/>
      <c r="RS438" s="9"/>
      <c r="RT438" s="9"/>
      <c r="RU438" s="9"/>
      <c r="RV438" s="9"/>
      <c r="RW438" s="9"/>
      <c r="RX438" s="9"/>
      <c r="RY438" s="9"/>
      <c r="RZ438" s="9"/>
      <c r="SA438" s="9"/>
      <c r="SB438" s="9"/>
      <c r="SC438" s="9"/>
      <c r="SD438" s="9"/>
      <c r="SE438" s="9"/>
      <c r="SF438" s="9"/>
      <c r="SG438" s="9"/>
      <c r="SH438" s="9"/>
      <c r="SI438" s="9"/>
      <c r="SJ438" s="9"/>
      <c r="SK438" s="9"/>
      <c r="SL438" s="9"/>
      <c r="SM438" s="9"/>
      <c r="SN438" s="9"/>
      <c r="SO438" s="9"/>
      <c r="SP438" s="9"/>
      <c r="SQ438" s="9"/>
      <c r="SR438" s="9"/>
      <c r="SS438" s="9"/>
      <c r="ST438" s="9"/>
      <c r="SU438" s="9"/>
      <c r="SV438" s="9"/>
      <c r="SW438" s="9"/>
      <c r="SX438" s="9"/>
      <c r="SY438" s="9"/>
      <c r="SZ438" s="9"/>
      <c r="TA438" s="9"/>
      <c r="TB438" s="9"/>
      <c r="TC438" s="9"/>
      <c r="TD438" s="9"/>
      <c r="TE438" s="9"/>
      <c r="TF438" s="9"/>
      <c r="TG438" s="9"/>
      <c r="TH438" s="9"/>
      <c r="TI438" s="9"/>
      <c r="TJ438" s="9"/>
      <c r="TK438" s="9"/>
      <c r="TL438" s="9"/>
      <c r="TM438" s="9"/>
      <c r="TN438" s="9"/>
      <c r="TO438" s="9"/>
      <c r="TP438" s="9"/>
      <c r="TQ438" s="9"/>
      <c r="TR438" s="9"/>
      <c r="TS438" s="9"/>
      <c r="TT438" s="9"/>
      <c r="TU438" s="9"/>
      <c r="TV438" s="9"/>
      <c r="TW438" s="9"/>
      <c r="TX438" s="9"/>
      <c r="TY438" s="9"/>
      <c r="TZ438" s="9"/>
      <c r="UA438" s="9"/>
      <c r="UB438" s="9"/>
      <c r="UC438" s="9"/>
      <c r="UD438" s="9"/>
      <c r="UE438" s="9"/>
      <c r="UF438" s="9"/>
      <c r="UG438" s="9"/>
      <c r="UH438" s="9"/>
      <c r="UI438" s="9"/>
      <c r="UJ438" s="9"/>
      <c r="UK438" s="9"/>
      <c r="UL438" s="9"/>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c r="AHR438" s="6"/>
      <c r="AHS438" s="6"/>
      <c r="AHT438" s="6"/>
      <c r="AHU438" s="6"/>
      <c r="AHV438" s="6"/>
      <c r="AHW438" s="6"/>
      <c r="AHX438" s="6"/>
      <c r="AHY438" s="6"/>
    </row>
    <row r="439" spans="2:909" x14ac:dyDescent="0.25">
      <c r="B439" s="110"/>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c r="ML439" s="9"/>
      <c r="MM439" s="9"/>
      <c r="MN439" s="9"/>
      <c r="MO439" s="9"/>
      <c r="MP439" s="9"/>
      <c r="MQ439" s="9"/>
      <c r="MR439" s="9"/>
      <c r="MS439" s="9"/>
      <c r="MT439" s="9"/>
      <c r="MU439" s="9"/>
      <c r="MV439" s="9"/>
      <c r="MW439" s="9"/>
      <c r="MX439" s="9"/>
      <c r="MY439" s="9"/>
      <c r="MZ439" s="9"/>
      <c r="NA439" s="9"/>
      <c r="NB439" s="9"/>
      <c r="NC439" s="9"/>
      <c r="ND439" s="9"/>
      <c r="NE439" s="9"/>
      <c r="NF439" s="9"/>
      <c r="NG439" s="9"/>
      <c r="NH439" s="9"/>
      <c r="NI439" s="9"/>
      <c r="NJ439" s="9"/>
      <c r="NK439" s="9"/>
      <c r="NL439" s="9"/>
      <c r="NM439" s="9"/>
      <c r="NN439" s="9"/>
      <c r="NO439" s="9"/>
      <c r="NP439" s="9"/>
      <c r="NQ439" s="9"/>
      <c r="NR439" s="9"/>
      <c r="NS439" s="9"/>
      <c r="NT439" s="9"/>
      <c r="NU439" s="9"/>
      <c r="NV439" s="9"/>
      <c r="NW439" s="9"/>
      <c r="NX439" s="9"/>
      <c r="NY439" s="9"/>
      <c r="NZ439" s="9"/>
      <c r="OA439" s="9"/>
      <c r="OB439" s="9"/>
      <c r="OC439" s="9"/>
      <c r="OD439" s="9"/>
      <c r="OE439" s="9"/>
      <c r="OF439" s="9"/>
      <c r="OG439" s="9"/>
      <c r="OH439" s="9"/>
      <c r="OI439" s="9"/>
      <c r="OJ439" s="9"/>
      <c r="OK439" s="9"/>
      <c r="OL439" s="9"/>
      <c r="OM439" s="9"/>
      <c r="ON439" s="9"/>
      <c r="OO439" s="9"/>
      <c r="OP439" s="9"/>
      <c r="OQ439" s="9"/>
      <c r="OR439" s="9"/>
      <c r="OS439" s="9"/>
      <c r="OT439" s="9"/>
      <c r="OU439" s="9"/>
      <c r="OV439" s="9"/>
      <c r="OW439" s="9"/>
      <c r="OX439" s="9"/>
      <c r="OY439" s="9"/>
      <c r="OZ439" s="9"/>
      <c r="PA439" s="9"/>
      <c r="PB439" s="9"/>
      <c r="PC439" s="9"/>
      <c r="PD439" s="9"/>
      <c r="PE439" s="9"/>
      <c r="PF439" s="9"/>
      <c r="PG439" s="9"/>
      <c r="PH439" s="9"/>
      <c r="PI439" s="9"/>
      <c r="PJ439" s="9"/>
      <c r="PK439" s="9"/>
      <c r="PL439" s="9"/>
      <c r="PM439" s="9"/>
      <c r="PN439" s="9"/>
      <c r="PO439" s="9"/>
      <c r="PP439" s="9"/>
      <c r="PQ439" s="9"/>
      <c r="PR439" s="9"/>
      <c r="PS439" s="9"/>
      <c r="PT439" s="9"/>
      <c r="PU439" s="9"/>
      <c r="PV439" s="9"/>
      <c r="PW439" s="9"/>
      <c r="PX439" s="9"/>
      <c r="PY439" s="9"/>
      <c r="PZ439" s="9"/>
      <c r="QA439" s="9"/>
      <c r="QB439" s="9"/>
      <c r="QC439" s="9"/>
      <c r="QD439" s="9"/>
      <c r="QE439" s="9"/>
      <c r="QF439" s="9"/>
      <c r="QG439" s="9"/>
      <c r="QH439" s="9"/>
      <c r="QI439" s="9"/>
      <c r="QJ439" s="9"/>
      <c r="QK439" s="9"/>
      <c r="QL439" s="9"/>
      <c r="QM439" s="9"/>
      <c r="QN439" s="9"/>
      <c r="QO439" s="9"/>
      <c r="QP439" s="9"/>
      <c r="QQ439" s="9"/>
      <c r="QR439" s="9"/>
      <c r="QS439" s="9"/>
      <c r="QT439" s="9"/>
      <c r="QU439" s="9"/>
      <c r="QV439" s="9"/>
      <c r="QW439" s="9"/>
      <c r="QX439" s="9"/>
      <c r="QY439" s="9"/>
      <c r="QZ439" s="9"/>
      <c r="RA439" s="9"/>
      <c r="RB439" s="9"/>
      <c r="RC439" s="9"/>
      <c r="RD439" s="9"/>
      <c r="RE439" s="9"/>
      <c r="RF439" s="9"/>
      <c r="RG439" s="9"/>
      <c r="RH439" s="9"/>
      <c r="RI439" s="9"/>
      <c r="RJ439" s="9"/>
      <c r="RK439" s="9"/>
      <c r="RL439" s="9"/>
      <c r="RM439" s="9"/>
      <c r="RN439" s="9"/>
      <c r="RO439" s="9"/>
      <c r="RP439" s="9"/>
      <c r="RQ439" s="9"/>
      <c r="RR439" s="9"/>
      <c r="RS439" s="9"/>
      <c r="RT439" s="9"/>
      <c r="RU439" s="9"/>
      <c r="RV439" s="9"/>
      <c r="RW439" s="9"/>
      <c r="RX439" s="9"/>
      <c r="RY439" s="9"/>
      <c r="RZ439" s="9"/>
      <c r="SA439" s="9"/>
      <c r="SB439" s="9"/>
      <c r="SC439" s="9"/>
      <c r="SD439" s="9"/>
      <c r="SE439" s="9"/>
      <c r="SF439" s="9"/>
      <c r="SG439" s="9"/>
      <c r="SH439" s="9"/>
      <c r="SI439" s="9"/>
      <c r="SJ439" s="9"/>
      <c r="SK439" s="9"/>
      <c r="SL439" s="9"/>
      <c r="SM439" s="9"/>
      <c r="SN439" s="9"/>
      <c r="SO439" s="9"/>
      <c r="SP439" s="9"/>
      <c r="SQ439" s="9"/>
      <c r="SR439" s="9"/>
      <c r="SS439" s="9"/>
      <c r="ST439" s="9"/>
      <c r="SU439" s="9"/>
      <c r="SV439" s="9"/>
      <c r="SW439" s="9"/>
      <c r="SX439" s="9"/>
      <c r="SY439" s="9"/>
      <c r="SZ439" s="9"/>
      <c r="TA439" s="9"/>
      <c r="TB439" s="9"/>
      <c r="TC439" s="9"/>
      <c r="TD439" s="9"/>
      <c r="TE439" s="9"/>
      <c r="TF439" s="9"/>
      <c r="TG439" s="9"/>
      <c r="TH439" s="9"/>
      <c r="TI439" s="9"/>
      <c r="TJ439" s="9"/>
      <c r="TK439" s="9"/>
      <c r="TL439" s="9"/>
      <c r="TM439" s="9"/>
      <c r="TN439" s="9"/>
      <c r="TO439" s="9"/>
      <c r="TP439" s="9"/>
      <c r="TQ439" s="9"/>
      <c r="TR439" s="9"/>
      <c r="TS439" s="9"/>
      <c r="TT439" s="9"/>
      <c r="TU439" s="9"/>
      <c r="TV439" s="9"/>
      <c r="TW439" s="9"/>
      <c r="TX439" s="9"/>
      <c r="TY439" s="9"/>
      <c r="TZ439" s="9"/>
      <c r="UA439" s="9"/>
      <c r="UB439" s="9"/>
      <c r="UC439" s="9"/>
      <c r="UD439" s="9"/>
      <c r="UE439" s="9"/>
      <c r="UF439" s="9"/>
      <c r="UG439" s="9"/>
      <c r="UH439" s="9"/>
      <c r="UI439" s="9"/>
      <c r="UJ439" s="9"/>
      <c r="UK439" s="9"/>
      <c r="UL439" s="9"/>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c r="AHR439" s="6"/>
      <c r="AHS439" s="6"/>
      <c r="AHT439" s="6"/>
      <c r="AHU439" s="6"/>
      <c r="AHV439" s="6"/>
      <c r="AHW439" s="6"/>
      <c r="AHX439" s="6"/>
      <c r="AHY439" s="6"/>
    </row>
    <row r="440" spans="2:909" x14ac:dyDescent="0.25">
      <c r="B440" s="110"/>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c r="ML440" s="9"/>
      <c r="MM440" s="9"/>
      <c r="MN440" s="9"/>
      <c r="MO440" s="9"/>
      <c r="MP440" s="9"/>
      <c r="MQ440" s="9"/>
      <c r="MR440" s="9"/>
      <c r="MS440" s="9"/>
      <c r="MT440" s="9"/>
      <c r="MU440" s="9"/>
      <c r="MV440" s="9"/>
      <c r="MW440" s="9"/>
      <c r="MX440" s="9"/>
      <c r="MY440" s="9"/>
      <c r="MZ440" s="9"/>
      <c r="NA440" s="9"/>
      <c r="NB440" s="9"/>
      <c r="NC440" s="9"/>
      <c r="ND440" s="9"/>
      <c r="NE440" s="9"/>
      <c r="NF440" s="9"/>
      <c r="NG440" s="9"/>
      <c r="NH440" s="9"/>
      <c r="NI440" s="9"/>
      <c r="NJ440" s="9"/>
      <c r="NK440" s="9"/>
      <c r="NL440" s="9"/>
      <c r="NM440" s="9"/>
      <c r="NN440" s="9"/>
      <c r="NO440" s="9"/>
      <c r="NP440" s="9"/>
      <c r="NQ440" s="9"/>
      <c r="NR440" s="9"/>
      <c r="NS440" s="9"/>
      <c r="NT440" s="9"/>
      <c r="NU440" s="9"/>
      <c r="NV440" s="9"/>
      <c r="NW440" s="9"/>
      <c r="NX440" s="9"/>
      <c r="NY440" s="9"/>
      <c r="NZ440" s="9"/>
      <c r="OA440" s="9"/>
      <c r="OB440" s="9"/>
      <c r="OC440" s="9"/>
      <c r="OD440" s="9"/>
      <c r="OE440" s="9"/>
      <c r="OF440" s="9"/>
      <c r="OG440" s="9"/>
      <c r="OH440" s="9"/>
      <c r="OI440" s="9"/>
      <c r="OJ440" s="9"/>
      <c r="OK440" s="9"/>
      <c r="OL440" s="9"/>
      <c r="OM440" s="9"/>
      <c r="ON440" s="9"/>
      <c r="OO440" s="9"/>
      <c r="OP440" s="9"/>
      <c r="OQ440" s="9"/>
      <c r="OR440" s="9"/>
      <c r="OS440" s="9"/>
      <c r="OT440" s="9"/>
      <c r="OU440" s="9"/>
      <c r="OV440" s="9"/>
      <c r="OW440" s="9"/>
      <c r="OX440" s="9"/>
      <c r="OY440" s="9"/>
      <c r="OZ440" s="9"/>
      <c r="PA440" s="9"/>
      <c r="PB440" s="9"/>
      <c r="PC440" s="9"/>
      <c r="PD440" s="9"/>
      <c r="PE440" s="9"/>
      <c r="PF440" s="9"/>
      <c r="PG440" s="9"/>
      <c r="PH440" s="9"/>
      <c r="PI440" s="9"/>
      <c r="PJ440" s="9"/>
      <c r="PK440" s="9"/>
      <c r="PL440" s="9"/>
      <c r="PM440" s="9"/>
      <c r="PN440" s="9"/>
      <c r="PO440" s="9"/>
      <c r="PP440" s="9"/>
      <c r="PQ440" s="9"/>
      <c r="PR440" s="9"/>
      <c r="PS440" s="9"/>
      <c r="PT440" s="9"/>
      <c r="PU440" s="9"/>
      <c r="PV440" s="9"/>
      <c r="PW440" s="9"/>
      <c r="PX440" s="9"/>
      <c r="PY440" s="9"/>
      <c r="PZ440" s="9"/>
      <c r="QA440" s="9"/>
      <c r="QB440" s="9"/>
      <c r="QC440" s="9"/>
      <c r="QD440" s="9"/>
      <c r="QE440" s="9"/>
      <c r="QF440" s="9"/>
      <c r="QG440" s="9"/>
      <c r="QH440" s="9"/>
      <c r="QI440" s="9"/>
      <c r="QJ440" s="9"/>
      <c r="QK440" s="9"/>
      <c r="QL440" s="9"/>
      <c r="QM440" s="9"/>
      <c r="QN440" s="9"/>
      <c r="QO440" s="9"/>
      <c r="QP440" s="9"/>
      <c r="QQ440" s="9"/>
      <c r="QR440" s="9"/>
      <c r="QS440" s="9"/>
      <c r="QT440" s="9"/>
      <c r="QU440" s="9"/>
      <c r="QV440" s="9"/>
      <c r="QW440" s="9"/>
      <c r="QX440" s="9"/>
      <c r="QY440" s="9"/>
      <c r="QZ440" s="9"/>
      <c r="RA440" s="9"/>
      <c r="RB440" s="9"/>
      <c r="RC440" s="9"/>
      <c r="RD440" s="9"/>
      <c r="RE440" s="9"/>
      <c r="RF440" s="9"/>
      <c r="RG440" s="9"/>
      <c r="RH440" s="9"/>
      <c r="RI440" s="9"/>
      <c r="RJ440" s="9"/>
      <c r="RK440" s="9"/>
      <c r="RL440" s="9"/>
      <c r="RM440" s="9"/>
      <c r="RN440" s="9"/>
      <c r="RO440" s="9"/>
      <c r="RP440" s="9"/>
      <c r="RQ440" s="9"/>
      <c r="RR440" s="9"/>
      <c r="RS440" s="9"/>
      <c r="RT440" s="9"/>
      <c r="RU440" s="9"/>
      <c r="RV440" s="9"/>
      <c r="RW440" s="9"/>
      <c r="RX440" s="9"/>
      <c r="RY440" s="9"/>
      <c r="RZ440" s="9"/>
      <c r="SA440" s="9"/>
      <c r="SB440" s="9"/>
      <c r="SC440" s="9"/>
      <c r="SD440" s="9"/>
      <c r="SE440" s="9"/>
      <c r="SF440" s="9"/>
      <c r="SG440" s="9"/>
      <c r="SH440" s="9"/>
      <c r="SI440" s="9"/>
      <c r="SJ440" s="9"/>
      <c r="SK440" s="9"/>
      <c r="SL440" s="9"/>
      <c r="SM440" s="9"/>
      <c r="SN440" s="9"/>
      <c r="SO440" s="9"/>
      <c r="SP440" s="9"/>
      <c r="SQ440" s="9"/>
      <c r="SR440" s="9"/>
      <c r="SS440" s="9"/>
      <c r="ST440" s="9"/>
      <c r="SU440" s="9"/>
      <c r="SV440" s="9"/>
      <c r="SW440" s="9"/>
      <c r="SX440" s="9"/>
      <c r="SY440" s="9"/>
      <c r="SZ440" s="9"/>
      <c r="TA440" s="9"/>
      <c r="TB440" s="9"/>
      <c r="TC440" s="9"/>
      <c r="TD440" s="9"/>
      <c r="TE440" s="9"/>
      <c r="TF440" s="9"/>
      <c r="TG440" s="9"/>
      <c r="TH440" s="9"/>
      <c r="TI440" s="9"/>
      <c r="TJ440" s="9"/>
      <c r="TK440" s="9"/>
      <c r="TL440" s="9"/>
      <c r="TM440" s="9"/>
      <c r="TN440" s="9"/>
      <c r="TO440" s="9"/>
      <c r="TP440" s="9"/>
      <c r="TQ440" s="9"/>
      <c r="TR440" s="9"/>
      <c r="TS440" s="9"/>
      <c r="TT440" s="9"/>
      <c r="TU440" s="9"/>
      <c r="TV440" s="9"/>
      <c r="TW440" s="9"/>
      <c r="TX440" s="9"/>
      <c r="TY440" s="9"/>
      <c r="TZ440" s="9"/>
      <c r="UA440" s="9"/>
      <c r="UB440" s="9"/>
      <c r="UC440" s="9"/>
      <c r="UD440" s="9"/>
      <c r="UE440" s="9"/>
      <c r="UF440" s="9"/>
      <c r="UG440" s="9"/>
      <c r="UH440" s="9"/>
      <c r="UI440" s="9"/>
      <c r="UJ440" s="9"/>
      <c r="UK440" s="9"/>
      <c r="UL440" s="9"/>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c r="AHR440" s="6"/>
      <c r="AHS440" s="6"/>
      <c r="AHT440" s="6"/>
      <c r="AHU440" s="6"/>
      <c r="AHV440" s="6"/>
      <c r="AHW440" s="6"/>
      <c r="AHX440" s="6"/>
      <c r="AHY440" s="6"/>
    </row>
    <row r="441" spans="2:909" x14ac:dyDescent="0.25">
      <c r="B441" s="110"/>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c r="ML441" s="9"/>
      <c r="MM441" s="9"/>
      <c r="MN441" s="9"/>
      <c r="MO441" s="9"/>
      <c r="MP441" s="9"/>
      <c r="MQ441" s="9"/>
      <c r="MR441" s="9"/>
      <c r="MS441" s="9"/>
      <c r="MT441" s="9"/>
      <c r="MU441" s="9"/>
      <c r="MV441" s="9"/>
      <c r="MW441" s="9"/>
      <c r="MX441" s="9"/>
      <c r="MY441" s="9"/>
      <c r="MZ441" s="9"/>
      <c r="NA441" s="9"/>
      <c r="NB441" s="9"/>
      <c r="NC441" s="9"/>
      <c r="ND441" s="9"/>
      <c r="NE441" s="9"/>
      <c r="NF441" s="9"/>
      <c r="NG441" s="9"/>
      <c r="NH441" s="9"/>
      <c r="NI441" s="9"/>
      <c r="NJ441" s="9"/>
      <c r="NK441" s="9"/>
      <c r="NL441" s="9"/>
      <c r="NM441" s="9"/>
      <c r="NN441" s="9"/>
      <c r="NO441" s="9"/>
      <c r="NP441" s="9"/>
      <c r="NQ441" s="9"/>
      <c r="NR441" s="9"/>
      <c r="NS441" s="9"/>
      <c r="NT441" s="9"/>
      <c r="NU441" s="9"/>
      <c r="NV441" s="9"/>
      <c r="NW441" s="9"/>
      <c r="NX441" s="9"/>
      <c r="NY441" s="9"/>
      <c r="NZ441" s="9"/>
      <c r="OA441" s="9"/>
      <c r="OB441" s="9"/>
      <c r="OC441" s="9"/>
      <c r="OD441" s="9"/>
      <c r="OE441" s="9"/>
      <c r="OF441" s="9"/>
      <c r="OG441" s="9"/>
      <c r="OH441" s="9"/>
      <c r="OI441" s="9"/>
      <c r="OJ441" s="9"/>
      <c r="OK441" s="9"/>
      <c r="OL441" s="9"/>
      <c r="OM441" s="9"/>
      <c r="ON441" s="9"/>
      <c r="OO441" s="9"/>
      <c r="OP441" s="9"/>
      <c r="OQ441" s="9"/>
      <c r="OR441" s="9"/>
      <c r="OS441" s="9"/>
      <c r="OT441" s="9"/>
      <c r="OU441" s="9"/>
      <c r="OV441" s="9"/>
      <c r="OW441" s="9"/>
      <c r="OX441" s="9"/>
      <c r="OY441" s="9"/>
      <c r="OZ441" s="9"/>
      <c r="PA441" s="9"/>
      <c r="PB441" s="9"/>
      <c r="PC441" s="9"/>
      <c r="PD441" s="9"/>
      <c r="PE441" s="9"/>
      <c r="PF441" s="9"/>
      <c r="PG441" s="9"/>
      <c r="PH441" s="9"/>
      <c r="PI441" s="9"/>
      <c r="PJ441" s="9"/>
      <c r="PK441" s="9"/>
      <c r="PL441" s="9"/>
      <c r="PM441" s="9"/>
      <c r="PN441" s="9"/>
      <c r="PO441" s="9"/>
      <c r="PP441" s="9"/>
      <c r="PQ441" s="9"/>
      <c r="PR441" s="9"/>
      <c r="PS441" s="9"/>
      <c r="PT441" s="9"/>
      <c r="PU441" s="9"/>
      <c r="PV441" s="9"/>
      <c r="PW441" s="9"/>
      <c r="PX441" s="9"/>
      <c r="PY441" s="9"/>
      <c r="PZ441" s="9"/>
      <c r="QA441" s="9"/>
      <c r="QB441" s="9"/>
      <c r="QC441" s="9"/>
      <c r="QD441" s="9"/>
      <c r="QE441" s="9"/>
      <c r="QF441" s="9"/>
      <c r="QG441" s="9"/>
      <c r="QH441" s="9"/>
      <c r="QI441" s="9"/>
      <c r="QJ441" s="9"/>
      <c r="QK441" s="9"/>
      <c r="QL441" s="9"/>
      <c r="QM441" s="9"/>
      <c r="QN441" s="9"/>
      <c r="QO441" s="9"/>
      <c r="QP441" s="9"/>
      <c r="QQ441" s="9"/>
      <c r="QR441" s="9"/>
      <c r="QS441" s="9"/>
      <c r="QT441" s="9"/>
      <c r="QU441" s="9"/>
      <c r="QV441" s="9"/>
      <c r="QW441" s="9"/>
      <c r="QX441" s="9"/>
      <c r="QY441" s="9"/>
      <c r="QZ441" s="9"/>
      <c r="RA441" s="9"/>
      <c r="RB441" s="9"/>
      <c r="RC441" s="9"/>
      <c r="RD441" s="9"/>
      <c r="RE441" s="9"/>
      <c r="RF441" s="9"/>
      <c r="RG441" s="9"/>
      <c r="RH441" s="9"/>
      <c r="RI441" s="9"/>
      <c r="RJ441" s="9"/>
      <c r="RK441" s="9"/>
      <c r="RL441" s="9"/>
      <c r="RM441" s="9"/>
      <c r="RN441" s="9"/>
      <c r="RO441" s="9"/>
      <c r="RP441" s="9"/>
      <c r="RQ441" s="9"/>
      <c r="RR441" s="9"/>
      <c r="RS441" s="9"/>
      <c r="RT441" s="9"/>
      <c r="RU441" s="9"/>
      <c r="RV441" s="9"/>
      <c r="RW441" s="9"/>
      <c r="RX441" s="9"/>
      <c r="RY441" s="9"/>
      <c r="RZ441" s="9"/>
      <c r="SA441" s="9"/>
      <c r="SB441" s="9"/>
      <c r="SC441" s="9"/>
      <c r="SD441" s="9"/>
      <c r="SE441" s="9"/>
      <c r="SF441" s="9"/>
      <c r="SG441" s="9"/>
      <c r="SH441" s="9"/>
      <c r="SI441" s="9"/>
      <c r="SJ441" s="9"/>
      <c r="SK441" s="9"/>
      <c r="SL441" s="9"/>
      <c r="SM441" s="9"/>
      <c r="SN441" s="9"/>
      <c r="SO441" s="9"/>
      <c r="SP441" s="9"/>
      <c r="SQ441" s="9"/>
      <c r="SR441" s="9"/>
      <c r="SS441" s="9"/>
      <c r="ST441" s="9"/>
      <c r="SU441" s="9"/>
      <c r="SV441" s="9"/>
      <c r="SW441" s="9"/>
      <c r="SX441" s="9"/>
      <c r="SY441" s="9"/>
      <c r="SZ441" s="9"/>
      <c r="TA441" s="9"/>
      <c r="TB441" s="9"/>
      <c r="TC441" s="9"/>
      <c r="TD441" s="9"/>
      <c r="TE441" s="9"/>
      <c r="TF441" s="9"/>
      <c r="TG441" s="9"/>
      <c r="TH441" s="9"/>
      <c r="TI441" s="9"/>
      <c r="TJ441" s="9"/>
      <c r="TK441" s="9"/>
      <c r="TL441" s="9"/>
      <c r="TM441" s="9"/>
      <c r="TN441" s="9"/>
      <c r="TO441" s="9"/>
      <c r="TP441" s="9"/>
      <c r="TQ441" s="9"/>
      <c r="TR441" s="9"/>
      <c r="TS441" s="9"/>
      <c r="TT441" s="9"/>
      <c r="TU441" s="9"/>
      <c r="TV441" s="9"/>
      <c r="TW441" s="9"/>
      <c r="TX441" s="9"/>
      <c r="TY441" s="9"/>
      <c r="TZ441" s="9"/>
      <c r="UA441" s="9"/>
      <c r="UB441" s="9"/>
      <c r="UC441" s="9"/>
      <c r="UD441" s="9"/>
      <c r="UE441" s="9"/>
      <c r="UF441" s="9"/>
      <c r="UG441" s="9"/>
      <c r="UH441" s="9"/>
      <c r="UI441" s="9"/>
      <c r="UJ441" s="9"/>
      <c r="UK441" s="9"/>
      <c r="UL441" s="9"/>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c r="AHR441" s="6"/>
      <c r="AHS441" s="6"/>
      <c r="AHT441" s="6"/>
      <c r="AHU441" s="6"/>
      <c r="AHV441" s="6"/>
      <c r="AHW441" s="6"/>
      <c r="AHX441" s="6"/>
      <c r="AHY441" s="6"/>
    </row>
    <row r="442" spans="2:909" x14ac:dyDescent="0.25">
      <c r="B442" s="110"/>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c r="JA442" s="9"/>
      <c r="JB442" s="9"/>
      <c r="JC442" s="9"/>
      <c r="JD442" s="9"/>
      <c r="JE442" s="9"/>
      <c r="JF442" s="9"/>
      <c r="JG442" s="9"/>
      <c r="JH442" s="9"/>
      <c r="JI442" s="9"/>
      <c r="JJ442" s="9"/>
      <c r="JK442" s="9"/>
      <c r="JL442" s="9"/>
      <c r="JM442" s="9"/>
      <c r="JN442" s="9"/>
      <c r="JO442" s="9"/>
      <c r="JP442" s="9"/>
      <c r="JQ442" s="9"/>
      <c r="JR442" s="9"/>
      <c r="JS442" s="9"/>
      <c r="JT442" s="9"/>
      <c r="JU442" s="9"/>
      <c r="JV442" s="9"/>
      <c r="JW442" s="9"/>
      <c r="JX442" s="9"/>
      <c r="JY442" s="9"/>
      <c r="JZ442" s="9"/>
      <c r="KA442" s="9"/>
      <c r="KB442" s="9"/>
      <c r="KC442" s="9"/>
      <c r="KD442" s="9"/>
      <c r="KE442" s="9"/>
      <c r="KF442" s="9"/>
      <c r="KG442" s="9"/>
      <c r="KH442" s="9"/>
      <c r="KI442" s="9"/>
      <c r="KJ442" s="9"/>
      <c r="KK442" s="9"/>
      <c r="KL442" s="9"/>
      <c r="KM442" s="9"/>
      <c r="KN442" s="9"/>
      <c r="KO442" s="9"/>
      <c r="KP442" s="9"/>
      <c r="KQ442" s="9"/>
      <c r="KR442" s="9"/>
      <c r="KS442" s="9"/>
      <c r="KT442" s="9"/>
      <c r="KU442" s="9"/>
      <c r="KV442" s="9"/>
      <c r="KW442" s="9"/>
      <c r="KX442" s="9"/>
      <c r="KY442" s="9"/>
      <c r="KZ442" s="9"/>
      <c r="LA442" s="9"/>
      <c r="LB442" s="9"/>
      <c r="LC442" s="9"/>
      <c r="LD442" s="9"/>
      <c r="LE442" s="9"/>
      <c r="LF442" s="9"/>
      <c r="LG442" s="9"/>
      <c r="LH442" s="9"/>
      <c r="LI442" s="9"/>
      <c r="LJ442" s="9"/>
      <c r="LK442" s="9"/>
      <c r="LL442" s="9"/>
      <c r="LM442" s="9"/>
      <c r="LN442" s="9"/>
      <c r="LO442" s="9"/>
      <c r="LP442" s="9"/>
      <c r="LQ442" s="9"/>
      <c r="LR442" s="9"/>
      <c r="LS442" s="9"/>
      <c r="LT442" s="9"/>
      <c r="LU442" s="9"/>
      <c r="LV442" s="9"/>
      <c r="LW442" s="9"/>
      <c r="LX442" s="9"/>
      <c r="LY442" s="9"/>
      <c r="LZ442" s="9"/>
      <c r="MA442" s="9"/>
      <c r="MB442" s="9"/>
      <c r="MC442" s="9"/>
      <c r="MD442" s="9"/>
      <c r="ME442" s="9"/>
      <c r="MF442" s="9"/>
      <c r="MG442" s="9"/>
      <c r="MH442" s="9"/>
      <c r="MI442" s="9"/>
      <c r="MJ442" s="9"/>
      <c r="MK442" s="9"/>
      <c r="ML442" s="9"/>
      <c r="MM442" s="9"/>
      <c r="MN442" s="9"/>
      <c r="MO442" s="9"/>
      <c r="MP442" s="9"/>
      <c r="MQ442" s="9"/>
      <c r="MR442" s="9"/>
      <c r="MS442" s="9"/>
      <c r="MT442" s="9"/>
      <c r="MU442" s="9"/>
      <c r="MV442" s="9"/>
      <c r="MW442" s="9"/>
      <c r="MX442" s="9"/>
      <c r="MY442" s="9"/>
      <c r="MZ442" s="9"/>
      <c r="NA442" s="9"/>
      <c r="NB442" s="9"/>
      <c r="NC442" s="9"/>
      <c r="ND442" s="9"/>
      <c r="NE442" s="9"/>
      <c r="NF442" s="9"/>
      <c r="NG442" s="9"/>
      <c r="NH442" s="9"/>
      <c r="NI442" s="9"/>
      <c r="NJ442" s="9"/>
      <c r="NK442" s="9"/>
      <c r="NL442" s="9"/>
      <c r="NM442" s="9"/>
      <c r="NN442" s="9"/>
      <c r="NO442" s="9"/>
      <c r="NP442" s="9"/>
      <c r="NQ442" s="9"/>
      <c r="NR442" s="9"/>
      <c r="NS442" s="9"/>
      <c r="NT442" s="9"/>
      <c r="NU442" s="9"/>
      <c r="NV442" s="9"/>
      <c r="NW442" s="9"/>
      <c r="NX442" s="9"/>
      <c r="NY442" s="9"/>
      <c r="NZ442" s="9"/>
      <c r="OA442" s="9"/>
      <c r="OB442" s="9"/>
      <c r="OC442" s="9"/>
      <c r="OD442" s="9"/>
      <c r="OE442" s="9"/>
      <c r="OF442" s="9"/>
      <c r="OG442" s="9"/>
      <c r="OH442" s="9"/>
      <c r="OI442" s="9"/>
      <c r="OJ442" s="9"/>
      <c r="OK442" s="9"/>
      <c r="OL442" s="9"/>
      <c r="OM442" s="9"/>
      <c r="ON442" s="9"/>
      <c r="OO442" s="9"/>
      <c r="OP442" s="9"/>
      <c r="OQ442" s="9"/>
      <c r="OR442" s="9"/>
      <c r="OS442" s="9"/>
      <c r="OT442" s="9"/>
      <c r="OU442" s="9"/>
      <c r="OV442" s="9"/>
      <c r="OW442" s="9"/>
      <c r="OX442" s="9"/>
      <c r="OY442" s="9"/>
      <c r="OZ442" s="9"/>
      <c r="PA442" s="9"/>
      <c r="PB442" s="9"/>
      <c r="PC442" s="9"/>
      <c r="PD442" s="9"/>
      <c r="PE442" s="9"/>
      <c r="PF442" s="9"/>
      <c r="PG442" s="9"/>
      <c r="PH442" s="9"/>
      <c r="PI442" s="9"/>
      <c r="PJ442" s="9"/>
      <c r="PK442" s="9"/>
      <c r="PL442" s="9"/>
      <c r="PM442" s="9"/>
      <c r="PN442" s="9"/>
      <c r="PO442" s="9"/>
      <c r="PP442" s="9"/>
      <c r="PQ442" s="9"/>
      <c r="PR442" s="9"/>
      <c r="PS442" s="9"/>
      <c r="PT442" s="9"/>
      <c r="PU442" s="9"/>
      <c r="PV442" s="9"/>
      <c r="PW442" s="9"/>
      <c r="PX442" s="9"/>
      <c r="PY442" s="9"/>
      <c r="PZ442" s="9"/>
      <c r="QA442" s="9"/>
      <c r="QB442" s="9"/>
      <c r="QC442" s="9"/>
      <c r="QD442" s="9"/>
      <c r="QE442" s="9"/>
      <c r="QF442" s="9"/>
      <c r="QG442" s="9"/>
      <c r="QH442" s="9"/>
      <c r="QI442" s="9"/>
      <c r="QJ442" s="9"/>
      <c r="QK442" s="9"/>
      <c r="QL442" s="9"/>
      <c r="QM442" s="9"/>
      <c r="QN442" s="9"/>
      <c r="QO442" s="9"/>
      <c r="QP442" s="9"/>
      <c r="QQ442" s="9"/>
      <c r="QR442" s="9"/>
      <c r="QS442" s="9"/>
      <c r="QT442" s="9"/>
      <c r="QU442" s="9"/>
      <c r="QV442" s="9"/>
      <c r="QW442" s="9"/>
      <c r="QX442" s="9"/>
      <c r="QY442" s="9"/>
      <c r="QZ442" s="9"/>
      <c r="RA442" s="9"/>
      <c r="RB442" s="9"/>
      <c r="RC442" s="9"/>
      <c r="RD442" s="9"/>
      <c r="RE442" s="9"/>
      <c r="RF442" s="9"/>
      <c r="RG442" s="9"/>
      <c r="RH442" s="9"/>
      <c r="RI442" s="9"/>
      <c r="RJ442" s="9"/>
      <c r="RK442" s="9"/>
      <c r="RL442" s="9"/>
      <c r="RM442" s="9"/>
      <c r="RN442" s="9"/>
      <c r="RO442" s="9"/>
      <c r="RP442" s="9"/>
      <c r="RQ442" s="9"/>
      <c r="RR442" s="9"/>
      <c r="RS442" s="9"/>
      <c r="RT442" s="9"/>
      <c r="RU442" s="9"/>
      <c r="RV442" s="9"/>
      <c r="RW442" s="9"/>
      <c r="RX442" s="9"/>
      <c r="RY442" s="9"/>
      <c r="RZ442" s="9"/>
      <c r="SA442" s="9"/>
      <c r="SB442" s="9"/>
      <c r="SC442" s="9"/>
      <c r="SD442" s="9"/>
      <c r="SE442" s="9"/>
      <c r="SF442" s="9"/>
      <c r="SG442" s="9"/>
      <c r="SH442" s="9"/>
      <c r="SI442" s="9"/>
      <c r="SJ442" s="9"/>
      <c r="SK442" s="9"/>
      <c r="SL442" s="9"/>
      <c r="SM442" s="9"/>
      <c r="SN442" s="9"/>
      <c r="SO442" s="9"/>
      <c r="SP442" s="9"/>
      <c r="SQ442" s="9"/>
      <c r="SR442" s="9"/>
      <c r="SS442" s="9"/>
      <c r="ST442" s="9"/>
      <c r="SU442" s="9"/>
      <c r="SV442" s="9"/>
      <c r="SW442" s="9"/>
      <c r="SX442" s="9"/>
      <c r="SY442" s="9"/>
      <c r="SZ442" s="9"/>
      <c r="TA442" s="9"/>
      <c r="TB442" s="9"/>
      <c r="TC442" s="9"/>
      <c r="TD442" s="9"/>
      <c r="TE442" s="9"/>
      <c r="TF442" s="9"/>
      <c r="TG442" s="9"/>
      <c r="TH442" s="9"/>
      <c r="TI442" s="9"/>
      <c r="TJ442" s="9"/>
      <c r="TK442" s="9"/>
      <c r="TL442" s="9"/>
      <c r="TM442" s="9"/>
      <c r="TN442" s="9"/>
      <c r="TO442" s="9"/>
      <c r="TP442" s="9"/>
      <c r="TQ442" s="9"/>
      <c r="TR442" s="9"/>
      <c r="TS442" s="9"/>
      <c r="TT442" s="9"/>
      <c r="TU442" s="9"/>
      <c r="TV442" s="9"/>
      <c r="TW442" s="9"/>
      <c r="TX442" s="9"/>
      <c r="TY442" s="9"/>
      <c r="TZ442" s="9"/>
      <c r="UA442" s="9"/>
      <c r="UB442" s="9"/>
      <c r="UC442" s="9"/>
      <c r="UD442" s="9"/>
      <c r="UE442" s="9"/>
      <c r="UF442" s="9"/>
      <c r="UG442" s="9"/>
      <c r="UH442" s="9"/>
      <c r="UI442" s="9"/>
      <c r="UJ442" s="9"/>
      <c r="UK442" s="9"/>
      <c r="UL442" s="9"/>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c r="AHR442" s="6"/>
      <c r="AHS442" s="6"/>
      <c r="AHT442" s="6"/>
      <c r="AHU442" s="6"/>
      <c r="AHV442" s="6"/>
      <c r="AHW442" s="6"/>
      <c r="AHX442" s="6"/>
      <c r="AHY442" s="6"/>
    </row>
    <row r="443" spans="2:909" x14ac:dyDescent="0.25">
      <c r="B443" s="110"/>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c r="JA443" s="9"/>
      <c r="JB443" s="9"/>
      <c r="JC443" s="9"/>
      <c r="JD443" s="9"/>
      <c r="JE443" s="9"/>
      <c r="JF443" s="9"/>
      <c r="JG443" s="9"/>
      <c r="JH443" s="9"/>
      <c r="JI443" s="9"/>
      <c r="JJ443" s="9"/>
      <c r="JK443" s="9"/>
      <c r="JL443" s="9"/>
      <c r="JM443" s="9"/>
      <c r="JN443" s="9"/>
      <c r="JO443" s="9"/>
      <c r="JP443" s="9"/>
      <c r="JQ443" s="9"/>
      <c r="JR443" s="9"/>
      <c r="JS443" s="9"/>
      <c r="JT443" s="9"/>
      <c r="JU443" s="9"/>
      <c r="JV443" s="9"/>
      <c r="JW443" s="9"/>
      <c r="JX443" s="9"/>
      <c r="JY443" s="9"/>
      <c r="JZ443" s="9"/>
      <c r="KA443" s="9"/>
      <c r="KB443" s="9"/>
      <c r="KC443" s="9"/>
      <c r="KD443" s="9"/>
      <c r="KE443" s="9"/>
      <c r="KF443" s="9"/>
      <c r="KG443" s="9"/>
      <c r="KH443" s="9"/>
      <c r="KI443" s="9"/>
      <c r="KJ443" s="9"/>
      <c r="KK443" s="9"/>
      <c r="KL443" s="9"/>
      <c r="KM443" s="9"/>
      <c r="KN443" s="9"/>
      <c r="KO443" s="9"/>
      <c r="KP443" s="9"/>
      <c r="KQ443" s="9"/>
      <c r="KR443" s="9"/>
      <c r="KS443" s="9"/>
      <c r="KT443" s="9"/>
      <c r="KU443" s="9"/>
      <c r="KV443" s="9"/>
      <c r="KW443" s="9"/>
      <c r="KX443" s="9"/>
      <c r="KY443" s="9"/>
      <c r="KZ443" s="9"/>
      <c r="LA443" s="9"/>
      <c r="LB443" s="9"/>
      <c r="LC443" s="9"/>
      <c r="LD443" s="9"/>
      <c r="LE443" s="9"/>
      <c r="LF443" s="9"/>
      <c r="LG443" s="9"/>
      <c r="LH443" s="9"/>
      <c r="LI443" s="9"/>
      <c r="LJ443" s="9"/>
      <c r="LK443" s="9"/>
      <c r="LL443" s="9"/>
      <c r="LM443" s="9"/>
      <c r="LN443" s="9"/>
      <c r="LO443" s="9"/>
      <c r="LP443" s="9"/>
      <c r="LQ443" s="9"/>
      <c r="LR443" s="9"/>
      <c r="LS443" s="9"/>
      <c r="LT443" s="9"/>
      <c r="LU443" s="9"/>
      <c r="LV443" s="9"/>
      <c r="LW443" s="9"/>
      <c r="LX443" s="9"/>
      <c r="LY443" s="9"/>
      <c r="LZ443" s="9"/>
      <c r="MA443" s="9"/>
      <c r="MB443" s="9"/>
      <c r="MC443" s="9"/>
      <c r="MD443" s="9"/>
      <c r="ME443" s="9"/>
      <c r="MF443" s="9"/>
      <c r="MG443" s="9"/>
      <c r="MH443" s="9"/>
      <c r="MI443" s="9"/>
      <c r="MJ443" s="9"/>
      <c r="MK443" s="9"/>
      <c r="ML443" s="9"/>
      <c r="MM443" s="9"/>
      <c r="MN443" s="9"/>
      <c r="MO443" s="9"/>
      <c r="MP443" s="9"/>
      <c r="MQ443" s="9"/>
      <c r="MR443" s="9"/>
      <c r="MS443" s="9"/>
      <c r="MT443" s="9"/>
      <c r="MU443" s="9"/>
      <c r="MV443" s="9"/>
      <c r="MW443" s="9"/>
      <c r="MX443" s="9"/>
      <c r="MY443" s="9"/>
      <c r="MZ443" s="9"/>
      <c r="NA443" s="9"/>
      <c r="NB443" s="9"/>
      <c r="NC443" s="9"/>
      <c r="ND443" s="9"/>
      <c r="NE443" s="9"/>
      <c r="NF443" s="9"/>
      <c r="NG443" s="9"/>
      <c r="NH443" s="9"/>
      <c r="NI443" s="9"/>
      <c r="NJ443" s="9"/>
      <c r="NK443" s="9"/>
      <c r="NL443" s="9"/>
      <c r="NM443" s="9"/>
      <c r="NN443" s="9"/>
      <c r="NO443" s="9"/>
      <c r="NP443" s="9"/>
      <c r="NQ443" s="9"/>
      <c r="NR443" s="9"/>
      <c r="NS443" s="9"/>
      <c r="NT443" s="9"/>
      <c r="NU443" s="9"/>
      <c r="NV443" s="9"/>
      <c r="NW443" s="9"/>
      <c r="NX443" s="9"/>
      <c r="NY443" s="9"/>
      <c r="NZ443" s="9"/>
      <c r="OA443" s="9"/>
      <c r="OB443" s="9"/>
      <c r="OC443" s="9"/>
      <c r="OD443" s="9"/>
      <c r="OE443" s="9"/>
      <c r="OF443" s="9"/>
      <c r="OG443" s="9"/>
      <c r="OH443" s="9"/>
      <c r="OI443" s="9"/>
      <c r="OJ443" s="9"/>
      <c r="OK443" s="9"/>
      <c r="OL443" s="9"/>
      <c r="OM443" s="9"/>
      <c r="ON443" s="9"/>
      <c r="OO443" s="9"/>
      <c r="OP443" s="9"/>
      <c r="OQ443" s="9"/>
      <c r="OR443" s="9"/>
      <c r="OS443" s="9"/>
      <c r="OT443" s="9"/>
      <c r="OU443" s="9"/>
      <c r="OV443" s="9"/>
      <c r="OW443" s="9"/>
      <c r="OX443" s="9"/>
      <c r="OY443" s="9"/>
      <c r="OZ443" s="9"/>
      <c r="PA443" s="9"/>
      <c r="PB443" s="9"/>
      <c r="PC443" s="9"/>
      <c r="PD443" s="9"/>
      <c r="PE443" s="9"/>
      <c r="PF443" s="9"/>
      <c r="PG443" s="9"/>
      <c r="PH443" s="9"/>
      <c r="PI443" s="9"/>
      <c r="PJ443" s="9"/>
      <c r="PK443" s="9"/>
      <c r="PL443" s="9"/>
      <c r="PM443" s="9"/>
      <c r="PN443" s="9"/>
      <c r="PO443" s="9"/>
      <c r="PP443" s="9"/>
      <c r="PQ443" s="9"/>
      <c r="PR443" s="9"/>
      <c r="PS443" s="9"/>
      <c r="PT443" s="9"/>
      <c r="PU443" s="9"/>
      <c r="PV443" s="9"/>
      <c r="PW443" s="9"/>
      <c r="PX443" s="9"/>
      <c r="PY443" s="9"/>
      <c r="PZ443" s="9"/>
      <c r="QA443" s="9"/>
      <c r="QB443" s="9"/>
      <c r="QC443" s="9"/>
      <c r="QD443" s="9"/>
      <c r="QE443" s="9"/>
      <c r="QF443" s="9"/>
      <c r="QG443" s="9"/>
      <c r="QH443" s="9"/>
      <c r="QI443" s="9"/>
      <c r="QJ443" s="9"/>
      <c r="QK443" s="9"/>
      <c r="QL443" s="9"/>
      <c r="QM443" s="9"/>
      <c r="QN443" s="9"/>
      <c r="QO443" s="9"/>
      <c r="QP443" s="9"/>
      <c r="QQ443" s="9"/>
      <c r="QR443" s="9"/>
      <c r="QS443" s="9"/>
      <c r="QT443" s="9"/>
      <c r="QU443" s="9"/>
      <c r="QV443" s="9"/>
      <c r="QW443" s="9"/>
      <c r="QX443" s="9"/>
      <c r="QY443" s="9"/>
      <c r="QZ443" s="9"/>
      <c r="RA443" s="9"/>
      <c r="RB443" s="9"/>
      <c r="RC443" s="9"/>
      <c r="RD443" s="9"/>
      <c r="RE443" s="9"/>
      <c r="RF443" s="9"/>
      <c r="RG443" s="9"/>
      <c r="RH443" s="9"/>
      <c r="RI443" s="9"/>
      <c r="RJ443" s="9"/>
      <c r="RK443" s="9"/>
      <c r="RL443" s="9"/>
      <c r="RM443" s="9"/>
      <c r="RN443" s="9"/>
      <c r="RO443" s="9"/>
      <c r="RP443" s="9"/>
      <c r="RQ443" s="9"/>
      <c r="RR443" s="9"/>
      <c r="RS443" s="9"/>
      <c r="RT443" s="9"/>
      <c r="RU443" s="9"/>
      <c r="RV443" s="9"/>
      <c r="RW443" s="9"/>
      <c r="RX443" s="9"/>
      <c r="RY443" s="9"/>
      <c r="RZ443" s="9"/>
      <c r="SA443" s="9"/>
      <c r="SB443" s="9"/>
      <c r="SC443" s="9"/>
      <c r="SD443" s="9"/>
      <c r="SE443" s="9"/>
      <c r="SF443" s="9"/>
      <c r="SG443" s="9"/>
      <c r="SH443" s="9"/>
      <c r="SI443" s="9"/>
      <c r="SJ443" s="9"/>
      <c r="SK443" s="9"/>
      <c r="SL443" s="9"/>
      <c r="SM443" s="9"/>
      <c r="SN443" s="9"/>
      <c r="SO443" s="9"/>
      <c r="SP443" s="9"/>
      <c r="SQ443" s="9"/>
      <c r="SR443" s="9"/>
      <c r="SS443" s="9"/>
      <c r="ST443" s="9"/>
      <c r="SU443" s="9"/>
      <c r="SV443" s="9"/>
      <c r="SW443" s="9"/>
      <c r="SX443" s="9"/>
      <c r="SY443" s="9"/>
      <c r="SZ443" s="9"/>
      <c r="TA443" s="9"/>
      <c r="TB443" s="9"/>
      <c r="TC443" s="9"/>
      <c r="TD443" s="9"/>
      <c r="TE443" s="9"/>
      <c r="TF443" s="9"/>
      <c r="TG443" s="9"/>
      <c r="TH443" s="9"/>
      <c r="TI443" s="9"/>
      <c r="TJ443" s="9"/>
      <c r="TK443" s="9"/>
      <c r="TL443" s="9"/>
      <c r="TM443" s="9"/>
      <c r="TN443" s="9"/>
      <c r="TO443" s="9"/>
      <c r="TP443" s="9"/>
      <c r="TQ443" s="9"/>
      <c r="TR443" s="9"/>
      <c r="TS443" s="9"/>
      <c r="TT443" s="9"/>
      <c r="TU443" s="9"/>
      <c r="TV443" s="9"/>
      <c r="TW443" s="9"/>
      <c r="TX443" s="9"/>
      <c r="TY443" s="9"/>
      <c r="TZ443" s="9"/>
      <c r="UA443" s="9"/>
      <c r="UB443" s="9"/>
      <c r="UC443" s="9"/>
      <c r="UD443" s="9"/>
      <c r="UE443" s="9"/>
      <c r="UF443" s="9"/>
      <c r="UG443" s="9"/>
      <c r="UH443" s="9"/>
      <c r="UI443" s="9"/>
      <c r="UJ443" s="9"/>
      <c r="UK443" s="9"/>
      <c r="UL443" s="9"/>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c r="AHR443" s="6"/>
      <c r="AHS443" s="6"/>
      <c r="AHT443" s="6"/>
      <c r="AHU443" s="6"/>
      <c r="AHV443" s="6"/>
      <c r="AHW443" s="6"/>
      <c r="AHX443" s="6"/>
      <c r="AHY443" s="6"/>
    </row>
    <row r="444" spans="2:909" x14ac:dyDescent="0.25">
      <c r="B444" s="110"/>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c r="JA444" s="9"/>
      <c r="JB444" s="9"/>
      <c r="JC444" s="9"/>
      <c r="JD444" s="9"/>
      <c r="JE444" s="9"/>
      <c r="JF444" s="9"/>
      <c r="JG444" s="9"/>
      <c r="JH444" s="9"/>
      <c r="JI444" s="9"/>
      <c r="JJ444" s="9"/>
      <c r="JK444" s="9"/>
      <c r="JL444" s="9"/>
      <c r="JM444" s="9"/>
      <c r="JN444" s="9"/>
      <c r="JO444" s="9"/>
      <c r="JP444" s="9"/>
      <c r="JQ444" s="9"/>
      <c r="JR444" s="9"/>
      <c r="JS444" s="9"/>
      <c r="JT444" s="9"/>
      <c r="JU444" s="9"/>
      <c r="JV444" s="9"/>
      <c r="JW444" s="9"/>
      <c r="JX444" s="9"/>
      <c r="JY444" s="9"/>
      <c r="JZ444" s="9"/>
      <c r="KA444" s="9"/>
      <c r="KB444" s="9"/>
      <c r="KC444" s="9"/>
      <c r="KD444" s="9"/>
      <c r="KE444" s="9"/>
      <c r="KF444" s="9"/>
      <c r="KG444" s="9"/>
      <c r="KH444" s="9"/>
      <c r="KI444" s="9"/>
      <c r="KJ444" s="9"/>
      <c r="KK444" s="9"/>
      <c r="KL444" s="9"/>
      <c r="KM444" s="9"/>
      <c r="KN444" s="9"/>
      <c r="KO444" s="9"/>
      <c r="KP444" s="9"/>
      <c r="KQ444" s="9"/>
      <c r="KR444" s="9"/>
      <c r="KS444" s="9"/>
      <c r="KT444" s="9"/>
      <c r="KU444" s="9"/>
      <c r="KV444" s="9"/>
      <c r="KW444" s="9"/>
      <c r="KX444" s="9"/>
      <c r="KY444" s="9"/>
      <c r="KZ444" s="9"/>
      <c r="LA444" s="9"/>
      <c r="LB444" s="9"/>
      <c r="LC444" s="9"/>
      <c r="LD444" s="9"/>
      <c r="LE444" s="9"/>
      <c r="LF444" s="9"/>
      <c r="LG444" s="9"/>
      <c r="LH444" s="9"/>
      <c r="LI444" s="9"/>
      <c r="LJ444" s="9"/>
      <c r="LK444" s="9"/>
      <c r="LL444" s="9"/>
      <c r="LM444" s="9"/>
      <c r="LN444" s="9"/>
      <c r="LO444" s="9"/>
      <c r="LP444" s="9"/>
      <c r="LQ444" s="9"/>
      <c r="LR444" s="9"/>
      <c r="LS444" s="9"/>
      <c r="LT444" s="9"/>
      <c r="LU444" s="9"/>
      <c r="LV444" s="9"/>
      <c r="LW444" s="9"/>
      <c r="LX444" s="9"/>
      <c r="LY444" s="9"/>
      <c r="LZ444" s="9"/>
      <c r="MA444" s="9"/>
      <c r="MB444" s="9"/>
      <c r="MC444" s="9"/>
      <c r="MD444" s="9"/>
      <c r="ME444" s="9"/>
      <c r="MF444" s="9"/>
      <c r="MG444" s="9"/>
      <c r="MH444" s="9"/>
      <c r="MI444" s="9"/>
      <c r="MJ444" s="9"/>
      <c r="MK444" s="9"/>
      <c r="ML444" s="9"/>
      <c r="MM444" s="9"/>
      <c r="MN444" s="9"/>
      <c r="MO444" s="9"/>
      <c r="MP444" s="9"/>
      <c r="MQ444" s="9"/>
      <c r="MR444" s="9"/>
      <c r="MS444" s="9"/>
      <c r="MT444" s="9"/>
      <c r="MU444" s="9"/>
      <c r="MV444" s="9"/>
      <c r="MW444" s="9"/>
      <c r="MX444" s="9"/>
      <c r="MY444" s="9"/>
      <c r="MZ444" s="9"/>
      <c r="NA444" s="9"/>
      <c r="NB444" s="9"/>
      <c r="NC444" s="9"/>
      <c r="ND444" s="9"/>
      <c r="NE444" s="9"/>
      <c r="NF444" s="9"/>
      <c r="NG444" s="9"/>
      <c r="NH444" s="9"/>
      <c r="NI444" s="9"/>
      <c r="NJ444" s="9"/>
      <c r="NK444" s="9"/>
      <c r="NL444" s="9"/>
      <c r="NM444" s="9"/>
      <c r="NN444" s="9"/>
      <c r="NO444" s="9"/>
      <c r="NP444" s="9"/>
      <c r="NQ444" s="9"/>
      <c r="NR444" s="9"/>
      <c r="NS444" s="9"/>
      <c r="NT444" s="9"/>
      <c r="NU444" s="9"/>
      <c r="NV444" s="9"/>
      <c r="NW444" s="9"/>
      <c r="NX444" s="9"/>
      <c r="NY444" s="9"/>
      <c r="NZ444" s="9"/>
      <c r="OA444" s="9"/>
      <c r="OB444" s="9"/>
      <c r="OC444" s="9"/>
      <c r="OD444" s="9"/>
      <c r="OE444" s="9"/>
      <c r="OF444" s="9"/>
      <c r="OG444" s="9"/>
      <c r="OH444" s="9"/>
      <c r="OI444" s="9"/>
      <c r="OJ444" s="9"/>
      <c r="OK444" s="9"/>
      <c r="OL444" s="9"/>
      <c r="OM444" s="9"/>
      <c r="ON444" s="9"/>
      <c r="OO444" s="9"/>
      <c r="OP444" s="9"/>
      <c r="OQ444" s="9"/>
      <c r="OR444" s="9"/>
      <c r="OS444" s="9"/>
      <c r="OT444" s="9"/>
      <c r="OU444" s="9"/>
      <c r="OV444" s="9"/>
      <c r="OW444" s="9"/>
      <c r="OX444" s="9"/>
      <c r="OY444" s="9"/>
      <c r="OZ444" s="9"/>
      <c r="PA444" s="9"/>
      <c r="PB444" s="9"/>
      <c r="PC444" s="9"/>
      <c r="PD444" s="9"/>
      <c r="PE444" s="9"/>
      <c r="PF444" s="9"/>
      <c r="PG444" s="9"/>
      <c r="PH444" s="9"/>
      <c r="PI444" s="9"/>
      <c r="PJ444" s="9"/>
      <c r="PK444" s="9"/>
      <c r="PL444" s="9"/>
      <c r="PM444" s="9"/>
      <c r="PN444" s="9"/>
      <c r="PO444" s="9"/>
      <c r="PP444" s="9"/>
      <c r="PQ444" s="9"/>
      <c r="PR444" s="9"/>
      <c r="PS444" s="9"/>
      <c r="PT444" s="9"/>
      <c r="PU444" s="9"/>
      <c r="PV444" s="9"/>
      <c r="PW444" s="9"/>
      <c r="PX444" s="9"/>
      <c r="PY444" s="9"/>
      <c r="PZ444" s="9"/>
      <c r="QA444" s="9"/>
      <c r="QB444" s="9"/>
      <c r="QC444" s="9"/>
      <c r="QD444" s="9"/>
      <c r="QE444" s="9"/>
      <c r="QF444" s="9"/>
      <c r="QG444" s="9"/>
      <c r="QH444" s="9"/>
      <c r="QI444" s="9"/>
      <c r="QJ444" s="9"/>
      <c r="QK444" s="9"/>
      <c r="QL444" s="9"/>
      <c r="QM444" s="9"/>
      <c r="QN444" s="9"/>
      <c r="QO444" s="9"/>
      <c r="QP444" s="9"/>
      <c r="QQ444" s="9"/>
      <c r="QR444" s="9"/>
      <c r="QS444" s="9"/>
      <c r="QT444" s="9"/>
      <c r="QU444" s="9"/>
      <c r="QV444" s="9"/>
      <c r="QW444" s="9"/>
      <c r="QX444" s="9"/>
      <c r="QY444" s="9"/>
      <c r="QZ444" s="9"/>
      <c r="RA444" s="9"/>
      <c r="RB444" s="9"/>
      <c r="RC444" s="9"/>
      <c r="RD444" s="9"/>
      <c r="RE444" s="9"/>
      <c r="RF444" s="9"/>
      <c r="RG444" s="9"/>
      <c r="RH444" s="9"/>
      <c r="RI444" s="9"/>
      <c r="RJ444" s="9"/>
      <c r="RK444" s="9"/>
      <c r="RL444" s="9"/>
      <c r="RM444" s="9"/>
      <c r="RN444" s="9"/>
      <c r="RO444" s="9"/>
      <c r="RP444" s="9"/>
      <c r="RQ444" s="9"/>
      <c r="RR444" s="9"/>
      <c r="RS444" s="9"/>
      <c r="RT444" s="9"/>
      <c r="RU444" s="9"/>
      <c r="RV444" s="9"/>
      <c r="RW444" s="9"/>
      <c r="RX444" s="9"/>
      <c r="RY444" s="9"/>
      <c r="RZ444" s="9"/>
      <c r="SA444" s="9"/>
      <c r="SB444" s="9"/>
      <c r="SC444" s="9"/>
      <c r="SD444" s="9"/>
      <c r="SE444" s="9"/>
      <c r="SF444" s="9"/>
      <c r="SG444" s="9"/>
      <c r="SH444" s="9"/>
      <c r="SI444" s="9"/>
      <c r="SJ444" s="9"/>
      <c r="SK444" s="9"/>
      <c r="SL444" s="9"/>
      <c r="SM444" s="9"/>
      <c r="SN444" s="9"/>
      <c r="SO444" s="9"/>
      <c r="SP444" s="9"/>
      <c r="SQ444" s="9"/>
      <c r="SR444" s="9"/>
      <c r="SS444" s="9"/>
      <c r="ST444" s="9"/>
      <c r="SU444" s="9"/>
      <c r="SV444" s="9"/>
      <c r="SW444" s="9"/>
      <c r="SX444" s="9"/>
      <c r="SY444" s="9"/>
      <c r="SZ444" s="9"/>
      <c r="TA444" s="9"/>
      <c r="TB444" s="9"/>
      <c r="TC444" s="9"/>
      <c r="TD444" s="9"/>
      <c r="TE444" s="9"/>
      <c r="TF444" s="9"/>
      <c r="TG444" s="9"/>
      <c r="TH444" s="9"/>
      <c r="TI444" s="9"/>
      <c r="TJ444" s="9"/>
      <c r="TK444" s="9"/>
      <c r="TL444" s="9"/>
      <c r="TM444" s="9"/>
      <c r="TN444" s="9"/>
      <c r="TO444" s="9"/>
      <c r="TP444" s="9"/>
      <c r="TQ444" s="9"/>
      <c r="TR444" s="9"/>
      <c r="TS444" s="9"/>
      <c r="TT444" s="9"/>
      <c r="TU444" s="9"/>
      <c r="TV444" s="9"/>
      <c r="TW444" s="9"/>
      <c r="TX444" s="9"/>
      <c r="TY444" s="9"/>
      <c r="TZ444" s="9"/>
      <c r="UA444" s="9"/>
      <c r="UB444" s="9"/>
      <c r="UC444" s="9"/>
      <c r="UD444" s="9"/>
      <c r="UE444" s="9"/>
      <c r="UF444" s="9"/>
      <c r="UG444" s="9"/>
      <c r="UH444" s="9"/>
      <c r="UI444" s="9"/>
      <c r="UJ444" s="9"/>
      <c r="UK444" s="9"/>
      <c r="UL444" s="9"/>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c r="AHR444" s="6"/>
      <c r="AHS444" s="6"/>
      <c r="AHT444" s="6"/>
      <c r="AHU444" s="6"/>
      <c r="AHV444" s="6"/>
      <c r="AHW444" s="6"/>
      <c r="AHX444" s="6"/>
      <c r="AHY444" s="6"/>
    </row>
    <row r="445" spans="2:909" x14ac:dyDescent="0.25">
      <c r="B445" s="110"/>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c r="IQ445" s="9"/>
      <c r="IR445" s="9"/>
      <c r="IS445" s="9"/>
      <c r="IT445" s="9"/>
      <c r="IU445" s="9"/>
      <c r="IV445" s="9"/>
      <c r="IW445" s="9"/>
      <c r="IX445" s="9"/>
      <c r="IY445" s="9"/>
      <c r="IZ445" s="9"/>
      <c r="JA445" s="9"/>
      <c r="JB445" s="9"/>
      <c r="JC445" s="9"/>
      <c r="JD445" s="9"/>
      <c r="JE445" s="9"/>
      <c r="JF445" s="9"/>
      <c r="JG445" s="9"/>
      <c r="JH445" s="9"/>
      <c r="JI445" s="9"/>
      <c r="JJ445" s="9"/>
      <c r="JK445" s="9"/>
      <c r="JL445" s="9"/>
      <c r="JM445" s="9"/>
      <c r="JN445" s="9"/>
      <c r="JO445" s="9"/>
      <c r="JP445" s="9"/>
      <c r="JQ445" s="9"/>
      <c r="JR445" s="9"/>
      <c r="JS445" s="9"/>
      <c r="JT445" s="9"/>
      <c r="JU445" s="9"/>
      <c r="JV445" s="9"/>
      <c r="JW445" s="9"/>
      <c r="JX445" s="9"/>
      <c r="JY445" s="9"/>
      <c r="JZ445" s="9"/>
      <c r="KA445" s="9"/>
      <c r="KB445" s="9"/>
      <c r="KC445" s="9"/>
      <c r="KD445" s="9"/>
      <c r="KE445" s="9"/>
      <c r="KF445" s="9"/>
      <c r="KG445" s="9"/>
      <c r="KH445" s="9"/>
      <c r="KI445" s="9"/>
      <c r="KJ445" s="9"/>
      <c r="KK445" s="9"/>
      <c r="KL445" s="9"/>
      <c r="KM445" s="9"/>
      <c r="KN445" s="9"/>
      <c r="KO445" s="9"/>
      <c r="KP445" s="9"/>
      <c r="KQ445" s="9"/>
      <c r="KR445" s="9"/>
      <c r="KS445" s="9"/>
      <c r="KT445" s="9"/>
      <c r="KU445" s="9"/>
      <c r="KV445" s="9"/>
      <c r="KW445" s="9"/>
      <c r="KX445" s="9"/>
      <c r="KY445" s="9"/>
      <c r="KZ445" s="9"/>
      <c r="LA445" s="9"/>
      <c r="LB445" s="9"/>
      <c r="LC445" s="9"/>
      <c r="LD445" s="9"/>
      <c r="LE445" s="9"/>
      <c r="LF445" s="9"/>
      <c r="LG445" s="9"/>
      <c r="LH445" s="9"/>
      <c r="LI445" s="9"/>
      <c r="LJ445" s="9"/>
      <c r="LK445" s="9"/>
      <c r="LL445" s="9"/>
      <c r="LM445" s="9"/>
      <c r="LN445" s="9"/>
      <c r="LO445" s="9"/>
      <c r="LP445" s="9"/>
      <c r="LQ445" s="9"/>
      <c r="LR445" s="9"/>
      <c r="LS445" s="9"/>
      <c r="LT445" s="9"/>
      <c r="LU445" s="9"/>
      <c r="LV445" s="9"/>
      <c r="LW445" s="9"/>
      <c r="LX445" s="9"/>
      <c r="LY445" s="9"/>
      <c r="LZ445" s="9"/>
      <c r="MA445" s="9"/>
      <c r="MB445" s="9"/>
      <c r="MC445" s="9"/>
      <c r="MD445" s="9"/>
      <c r="ME445" s="9"/>
      <c r="MF445" s="9"/>
      <c r="MG445" s="9"/>
      <c r="MH445" s="9"/>
      <c r="MI445" s="9"/>
      <c r="MJ445" s="9"/>
      <c r="MK445" s="9"/>
      <c r="ML445" s="9"/>
      <c r="MM445" s="9"/>
      <c r="MN445" s="9"/>
      <c r="MO445" s="9"/>
      <c r="MP445" s="9"/>
      <c r="MQ445" s="9"/>
      <c r="MR445" s="9"/>
      <c r="MS445" s="9"/>
      <c r="MT445" s="9"/>
      <c r="MU445" s="9"/>
      <c r="MV445" s="9"/>
      <c r="MW445" s="9"/>
      <c r="MX445" s="9"/>
      <c r="MY445" s="9"/>
      <c r="MZ445" s="9"/>
      <c r="NA445" s="9"/>
      <c r="NB445" s="9"/>
      <c r="NC445" s="9"/>
      <c r="ND445" s="9"/>
      <c r="NE445" s="9"/>
      <c r="NF445" s="9"/>
      <c r="NG445" s="9"/>
      <c r="NH445" s="9"/>
      <c r="NI445" s="9"/>
      <c r="NJ445" s="9"/>
      <c r="NK445" s="9"/>
      <c r="NL445" s="9"/>
      <c r="NM445" s="9"/>
      <c r="NN445" s="9"/>
      <c r="NO445" s="9"/>
      <c r="NP445" s="9"/>
      <c r="NQ445" s="9"/>
      <c r="NR445" s="9"/>
      <c r="NS445" s="9"/>
      <c r="NT445" s="9"/>
      <c r="NU445" s="9"/>
      <c r="NV445" s="9"/>
      <c r="NW445" s="9"/>
      <c r="NX445" s="9"/>
      <c r="NY445" s="9"/>
      <c r="NZ445" s="9"/>
      <c r="OA445" s="9"/>
      <c r="OB445" s="9"/>
      <c r="OC445" s="9"/>
      <c r="OD445" s="9"/>
      <c r="OE445" s="9"/>
      <c r="OF445" s="9"/>
      <c r="OG445" s="9"/>
      <c r="OH445" s="9"/>
      <c r="OI445" s="9"/>
      <c r="OJ445" s="9"/>
      <c r="OK445" s="9"/>
      <c r="OL445" s="9"/>
      <c r="OM445" s="9"/>
      <c r="ON445" s="9"/>
      <c r="OO445" s="9"/>
      <c r="OP445" s="9"/>
      <c r="OQ445" s="9"/>
      <c r="OR445" s="9"/>
      <c r="OS445" s="9"/>
      <c r="OT445" s="9"/>
      <c r="OU445" s="9"/>
      <c r="OV445" s="9"/>
      <c r="OW445" s="9"/>
      <c r="OX445" s="9"/>
      <c r="OY445" s="9"/>
      <c r="OZ445" s="9"/>
      <c r="PA445" s="9"/>
      <c r="PB445" s="9"/>
      <c r="PC445" s="9"/>
      <c r="PD445" s="9"/>
      <c r="PE445" s="9"/>
      <c r="PF445" s="9"/>
      <c r="PG445" s="9"/>
      <c r="PH445" s="9"/>
      <c r="PI445" s="9"/>
      <c r="PJ445" s="9"/>
      <c r="PK445" s="9"/>
      <c r="PL445" s="9"/>
      <c r="PM445" s="9"/>
      <c r="PN445" s="9"/>
      <c r="PO445" s="9"/>
      <c r="PP445" s="9"/>
      <c r="PQ445" s="9"/>
      <c r="PR445" s="9"/>
      <c r="PS445" s="9"/>
      <c r="PT445" s="9"/>
      <c r="PU445" s="9"/>
      <c r="PV445" s="9"/>
      <c r="PW445" s="9"/>
      <c r="PX445" s="9"/>
      <c r="PY445" s="9"/>
      <c r="PZ445" s="9"/>
      <c r="QA445" s="9"/>
      <c r="QB445" s="9"/>
      <c r="QC445" s="9"/>
      <c r="QD445" s="9"/>
      <c r="QE445" s="9"/>
      <c r="QF445" s="9"/>
      <c r="QG445" s="9"/>
      <c r="QH445" s="9"/>
      <c r="QI445" s="9"/>
      <c r="QJ445" s="9"/>
      <c r="QK445" s="9"/>
      <c r="QL445" s="9"/>
      <c r="QM445" s="9"/>
      <c r="QN445" s="9"/>
      <c r="QO445" s="9"/>
      <c r="QP445" s="9"/>
      <c r="QQ445" s="9"/>
      <c r="QR445" s="9"/>
      <c r="QS445" s="9"/>
      <c r="QT445" s="9"/>
      <c r="QU445" s="9"/>
      <c r="QV445" s="9"/>
      <c r="QW445" s="9"/>
      <c r="QX445" s="9"/>
      <c r="QY445" s="9"/>
      <c r="QZ445" s="9"/>
      <c r="RA445" s="9"/>
      <c r="RB445" s="9"/>
      <c r="RC445" s="9"/>
      <c r="RD445" s="9"/>
      <c r="RE445" s="9"/>
      <c r="RF445" s="9"/>
      <c r="RG445" s="9"/>
      <c r="RH445" s="9"/>
      <c r="RI445" s="9"/>
      <c r="RJ445" s="9"/>
      <c r="RK445" s="9"/>
      <c r="RL445" s="9"/>
      <c r="RM445" s="9"/>
      <c r="RN445" s="9"/>
      <c r="RO445" s="9"/>
      <c r="RP445" s="9"/>
      <c r="RQ445" s="9"/>
      <c r="RR445" s="9"/>
      <c r="RS445" s="9"/>
      <c r="RT445" s="9"/>
      <c r="RU445" s="9"/>
      <c r="RV445" s="9"/>
      <c r="RW445" s="9"/>
      <c r="RX445" s="9"/>
      <c r="RY445" s="9"/>
      <c r="RZ445" s="9"/>
      <c r="SA445" s="9"/>
      <c r="SB445" s="9"/>
      <c r="SC445" s="9"/>
      <c r="SD445" s="9"/>
      <c r="SE445" s="9"/>
      <c r="SF445" s="9"/>
      <c r="SG445" s="9"/>
      <c r="SH445" s="9"/>
      <c r="SI445" s="9"/>
      <c r="SJ445" s="9"/>
      <c r="SK445" s="9"/>
      <c r="SL445" s="9"/>
      <c r="SM445" s="9"/>
      <c r="SN445" s="9"/>
      <c r="SO445" s="9"/>
      <c r="SP445" s="9"/>
      <c r="SQ445" s="9"/>
      <c r="SR445" s="9"/>
      <c r="SS445" s="9"/>
      <c r="ST445" s="9"/>
      <c r="SU445" s="9"/>
      <c r="SV445" s="9"/>
      <c r="SW445" s="9"/>
      <c r="SX445" s="9"/>
      <c r="SY445" s="9"/>
      <c r="SZ445" s="9"/>
      <c r="TA445" s="9"/>
      <c r="TB445" s="9"/>
      <c r="TC445" s="9"/>
      <c r="TD445" s="9"/>
      <c r="TE445" s="9"/>
      <c r="TF445" s="9"/>
      <c r="TG445" s="9"/>
      <c r="TH445" s="9"/>
      <c r="TI445" s="9"/>
      <c r="TJ445" s="9"/>
      <c r="TK445" s="9"/>
      <c r="TL445" s="9"/>
      <c r="TM445" s="9"/>
      <c r="TN445" s="9"/>
      <c r="TO445" s="9"/>
      <c r="TP445" s="9"/>
      <c r="TQ445" s="9"/>
      <c r="TR445" s="9"/>
      <c r="TS445" s="9"/>
      <c r="TT445" s="9"/>
      <c r="TU445" s="9"/>
      <c r="TV445" s="9"/>
      <c r="TW445" s="9"/>
      <c r="TX445" s="9"/>
      <c r="TY445" s="9"/>
      <c r="TZ445" s="9"/>
      <c r="UA445" s="9"/>
      <c r="UB445" s="9"/>
      <c r="UC445" s="9"/>
      <c r="UD445" s="9"/>
      <c r="UE445" s="9"/>
      <c r="UF445" s="9"/>
      <c r="UG445" s="9"/>
      <c r="UH445" s="9"/>
      <c r="UI445" s="9"/>
      <c r="UJ445" s="9"/>
      <c r="UK445" s="9"/>
      <c r="UL445" s="9"/>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c r="AHR445" s="6"/>
      <c r="AHS445" s="6"/>
      <c r="AHT445" s="6"/>
      <c r="AHU445" s="6"/>
      <c r="AHV445" s="6"/>
      <c r="AHW445" s="6"/>
      <c r="AHX445" s="6"/>
      <c r="AHY445" s="6"/>
    </row>
    <row r="446" spans="2:909" x14ac:dyDescent="0.25">
      <c r="B446" s="110"/>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c r="JA446" s="9"/>
      <c r="JB446" s="9"/>
      <c r="JC446" s="9"/>
      <c r="JD446" s="9"/>
      <c r="JE446" s="9"/>
      <c r="JF446" s="9"/>
      <c r="JG446" s="9"/>
      <c r="JH446" s="9"/>
      <c r="JI446" s="9"/>
      <c r="JJ446" s="9"/>
      <c r="JK446" s="9"/>
      <c r="JL446" s="9"/>
      <c r="JM446" s="9"/>
      <c r="JN446" s="9"/>
      <c r="JO446" s="9"/>
      <c r="JP446" s="9"/>
      <c r="JQ446" s="9"/>
      <c r="JR446" s="9"/>
      <c r="JS446" s="9"/>
      <c r="JT446" s="9"/>
      <c r="JU446" s="9"/>
      <c r="JV446" s="9"/>
      <c r="JW446" s="9"/>
      <c r="JX446" s="9"/>
      <c r="JY446" s="9"/>
      <c r="JZ446" s="9"/>
      <c r="KA446" s="9"/>
      <c r="KB446" s="9"/>
      <c r="KC446" s="9"/>
      <c r="KD446" s="9"/>
      <c r="KE446" s="9"/>
      <c r="KF446" s="9"/>
      <c r="KG446" s="9"/>
      <c r="KH446" s="9"/>
      <c r="KI446" s="9"/>
      <c r="KJ446" s="9"/>
      <c r="KK446" s="9"/>
      <c r="KL446" s="9"/>
      <c r="KM446" s="9"/>
      <c r="KN446" s="9"/>
      <c r="KO446" s="9"/>
      <c r="KP446" s="9"/>
      <c r="KQ446" s="9"/>
      <c r="KR446" s="9"/>
      <c r="KS446" s="9"/>
      <c r="KT446" s="9"/>
      <c r="KU446" s="9"/>
      <c r="KV446" s="9"/>
      <c r="KW446" s="9"/>
      <c r="KX446" s="9"/>
      <c r="KY446" s="9"/>
      <c r="KZ446" s="9"/>
      <c r="LA446" s="9"/>
      <c r="LB446" s="9"/>
      <c r="LC446" s="9"/>
      <c r="LD446" s="9"/>
      <c r="LE446" s="9"/>
      <c r="LF446" s="9"/>
      <c r="LG446" s="9"/>
      <c r="LH446" s="9"/>
      <c r="LI446" s="9"/>
      <c r="LJ446" s="9"/>
      <c r="LK446" s="9"/>
      <c r="LL446" s="9"/>
      <c r="LM446" s="9"/>
      <c r="LN446" s="9"/>
      <c r="LO446" s="9"/>
      <c r="LP446" s="9"/>
      <c r="LQ446" s="9"/>
      <c r="LR446" s="9"/>
      <c r="LS446" s="9"/>
      <c r="LT446" s="9"/>
      <c r="LU446" s="9"/>
      <c r="LV446" s="9"/>
      <c r="LW446" s="9"/>
      <c r="LX446" s="9"/>
      <c r="LY446" s="9"/>
      <c r="LZ446" s="9"/>
      <c r="MA446" s="9"/>
      <c r="MB446" s="9"/>
      <c r="MC446" s="9"/>
      <c r="MD446" s="9"/>
      <c r="ME446" s="9"/>
      <c r="MF446" s="9"/>
      <c r="MG446" s="9"/>
      <c r="MH446" s="9"/>
      <c r="MI446" s="9"/>
      <c r="MJ446" s="9"/>
      <c r="MK446" s="9"/>
      <c r="ML446" s="9"/>
      <c r="MM446" s="9"/>
      <c r="MN446" s="9"/>
      <c r="MO446" s="9"/>
      <c r="MP446" s="9"/>
      <c r="MQ446" s="9"/>
      <c r="MR446" s="9"/>
      <c r="MS446" s="9"/>
      <c r="MT446" s="9"/>
      <c r="MU446" s="9"/>
      <c r="MV446" s="9"/>
      <c r="MW446" s="9"/>
      <c r="MX446" s="9"/>
      <c r="MY446" s="9"/>
      <c r="MZ446" s="9"/>
      <c r="NA446" s="9"/>
      <c r="NB446" s="9"/>
      <c r="NC446" s="9"/>
      <c r="ND446" s="9"/>
      <c r="NE446" s="9"/>
      <c r="NF446" s="9"/>
      <c r="NG446" s="9"/>
      <c r="NH446" s="9"/>
      <c r="NI446" s="9"/>
      <c r="NJ446" s="9"/>
      <c r="NK446" s="9"/>
      <c r="NL446" s="9"/>
      <c r="NM446" s="9"/>
      <c r="NN446" s="9"/>
      <c r="NO446" s="9"/>
      <c r="NP446" s="9"/>
      <c r="NQ446" s="9"/>
      <c r="NR446" s="9"/>
      <c r="NS446" s="9"/>
      <c r="NT446" s="9"/>
      <c r="NU446" s="9"/>
      <c r="NV446" s="9"/>
      <c r="NW446" s="9"/>
      <c r="NX446" s="9"/>
      <c r="NY446" s="9"/>
      <c r="NZ446" s="9"/>
      <c r="OA446" s="9"/>
      <c r="OB446" s="9"/>
      <c r="OC446" s="9"/>
      <c r="OD446" s="9"/>
      <c r="OE446" s="9"/>
      <c r="OF446" s="9"/>
      <c r="OG446" s="9"/>
      <c r="OH446" s="9"/>
      <c r="OI446" s="9"/>
      <c r="OJ446" s="9"/>
      <c r="OK446" s="9"/>
      <c r="OL446" s="9"/>
      <c r="OM446" s="9"/>
      <c r="ON446" s="9"/>
      <c r="OO446" s="9"/>
      <c r="OP446" s="9"/>
      <c r="OQ446" s="9"/>
      <c r="OR446" s="9"/>
      <c r="OS446" s="9"/>
      <c r="OT446" s="9"/>
      <c r="OU446" s="9"/>
      <c r="OV446" s="9"/>
      <c r="OW446" s="9"/>
      <c r="OX446" s="9"/>
      <c r="OY446" s="9"/>
      <c r="OZ446" s="9"/>
      <c r="PA446" s="9"/>
      <c r="PB446" s="9"/>
      <c r="PC446" s="9"/>
      <c r="PD446" s="9"/>
      <c r="PE446" s="9"/>
      <c r="PF446" s="9"/>
      <c r="PG446" s="9"/>
      <c r="PH446" s="9"/>
      <c r="PI446" s="9"/>
      <c r="PJ446" s="9"/>
      <c r="PK446" s="9"/>
      <c r="PL446" s="9"/>
      <c r="PM446" s="9"/>
      <c r="PN446" s="9"/>
      <c r="PO446" s="9"/>
      <c r="PP446" s="9"/>
      <c r="PQ446" s="9"/>
      <c r="PR446" s="9"/>
      <c r="PS446" s="9"/>
      <c r="PT446" s="9"/>
      <c r="PU446" s="9"/>
      <c r="PV446" s="9"/>
      <c r="PW446" s="9"/>
      <c r="PX446" s="9"/>
      <c r="PY446" s="9"/>
      <c r="PZ446" s="9"/>
      <c r="QA446" s="9"/>
      <c r="QB446" s="9"/>
      <c r="QC446" s="9"/>
      <c r="QD446" s="9"/>
      <c r="QE446" s="9"/>
      <c r="QF446" s="9"/>
      <c r="QG446" s="9"/>
      <c r="QH446" s="9"/>
      <c r="QI446" s="9"/>
      <c r="QJ446" s="9"/>
      <c r="QK446" s="9"/>
      <c r="QL446" s="9"/>
      <c r="QM446" s="9"/>
      <c r="QN446" s="9"/>
      <c r="QO446" s="9"/>
      <c r="QP446" s="9"/>
      <c r="QQ446" s="9"/>
      <c r="QR446" s="9"/>
      <c r="QS446" s="9"/>
      <c r="QT446" s="9"/>
      <c r="QU446" s="9"/>
      <c r="QV446" s="9"/>
      <c r="QW446" s="9"/>
      <c r="QX446" s="9"/>
      <c r="QY446" s="9"/>
      <c r="QZ446" s="9"/>
      <c r="RA446" s="9"/>
      <c r="RB446" s="9"/>
      <c r="RC446" s="9"/>
      <c r="RD446" s="9"/>
      <c r="RE446" s="9"/>
      <c r="RF446" s="9"/>
      <c r="RG446" s="9"/>
      <c r="RH446" s="9"/>
      <c r="RI446" s="9"/>
      <c r="RJ446" s="9"/>
      <c r="RK446" s="9"/>
      <c r="RL446" s="9"/>
      <c r="RM446" s="9"/>
      <c r="RN446" s="9"/>
      <c r="RO446" s="9"/>
      <c r="RP446" s="9"/>
      <c r="RQ446" s="9"/>
      <c r="RR446" s="9"/>
      <c r="RS446" s="9"/>
      <c r="RT446" s="9"/>
      <c r="RU446" s="9"/>
      <c r="RV446" s="9"/>
      <c r="RW446" s="9"/>
      <c r="RX446" s="9"/>
      <c r="RY446" s="9"/>
      <c r="RZ446" s="9"/>
      <c r="SA446" s="9"/>
      <c r="SB446" s="9"/>
      <c r="SC446" s="9"/>
      <c r="SD446" s="9"/>
      <c r="SE446" s="9"/>
      <c r="SF446" s="9"/>
      <c r="SG446" s="9"/>
      <c r="SH446" s="9"/>
      <c r="SI446" s="9"/>
      <c r="SJ446" s="9"/>
      <c r="SK446" s="9"/>
      <c r="SL446" s="9"/>
      <c r="SM446" s="9"/>
      <c r="SN446" s="9"/>
      <c r="SO446" s="9"/>
      <c r="SP446" s="9"/>
      <c r="SQ446" s="9"/>
      <c r="SR446" s="9"/>
      <c r="SS446" s="9"/>
      <c r="ST446" s="9"/>
      <c r="SU446" s="9"/>
      <c r="SV446" s="9"/>
      <c r="SW446" s="9"/>
      <c r="SX446" s="9"/>
      <c r="SY446" s="9"/>
      <c r="SZ446" s="9"/>
      <c r="TA446" s="9"/>
      <c r="TB446" s="9"/>
      <c r="TC446" s="9"/>
      <c r="TD446" s="9"/>
      <c r="TE446" s="9"/>
      <c r="TF446" s="9"/>
      <c r="TG446" s="9"/>
      <c r="TH446" s="9"/>
      <c r="TI446" s="9"/>
      <c r="TJ446" s="9"/>
      <c r="TK446" s="9"/>
      <c r="TL446" s="9"/>
      <c r="TM446" s="9"/>
      <c r="TN446" s="9"/>
      <c r="TO446" s="9"/>
      <c r="TP446" s="9"/>
      <c r="TQ446" s="9"/>
      <c r="TR446" s="9"/>
      <c r="TS446" s="9"/>
      <c r="TT446" s="9"/>
      <c r="TU446" s="9"/>
      <c r="TV446" s="9"/>
      <c r="TW446" s="9"/>
      <c r="TX446" s="9"/>
      <c r="TY446" s="9"/>
      <c r="TZ446" s="9"/>
      <c r="UA446" s="9"/>
      <c r="UB446" s="9"/>
      <c r="UC446" s="9"/>
      <c r="UD446" s="9"/>
      <c r="UE446" s="9"/>
      <c r="UF446" s="9"/>
      <c r="UG446" s="9"/>
      <c r="UH446" s="9"/>
      <c r="UI446" s="9"/>
      <c r="UJ446" s="9"/>
      <c r="UK446" s="9"/>
      <c r="UL446" s="9"/>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c r="AHR446" s="6"/>
      <c r="AHS446" s="6"/>
      <c r="AHT446" s="6"/>
      <c r="AHU446" s="6"/>
      <c r="AHV446" s="6"/>
      <c r="AHW446" s="6"/>
      <c r="AHX446" s="6"/>
      <c r="AHY446" s="6"/>
    </row>
    <row r="447" spans="2:909" x14ac:dyDescent="0.25">
      <c r="B447" s="110"/>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c r="MK447" s="9"/>
      <c r="ML447" s="9"/>
      <c r="MM447" s="9"/>
      <c r="MN447" s="9"/>
      <c r="MO447" s="9"/>
      <c r="MP447" s="9"/>
      <c r="MQ447" s="9"/>
      <c r="MR447" s="9"/>
      <c r="MS447" s="9"/>
      <c r="MT447" s="9"/>
      <c r="MU447" s="9"/>
      <c r="MV447" s="9"/>
      <c r="MW447" s="9"/>
      <c r="MX447" s="9"/>
      <c r="MY447" s="9"/>
      <c r="MZ447" s="9"/>
      <c r="NA447" s="9"/>
      <c r="NB447" s="9"/>
      <c r="NC447" s="9"/>
      <c r="ND447" s="9"/>
      <c r="NE447" s="9"/>
      <c r="NF447" s="9"/>
      <c r="NG447" s="9"/>
      <c r="NH447" s="9"/>
      <c r="NI447" s="9"/>
      <c r="NJ447" s="9"/>
      <c r="NK447" s="9"/>
      <c r="NL447" s="9"/>
      <c r="NM447" s="9"/>
      <c r="NN447" s="9"/>
      <c r="NO447" s="9"/>
      <c r="NP447" s="9"/>
      <c r="NQ447" s="9"/>
      <c r="NR447" s="9"/>
      <c r="NS447" s="9"/>
      <c r="NT447" s="9"/>
      <c r="NU447" s="9"/>
      <c r="NV447" s="9"/>
      <c r="NW447" s="9"/>
      <c r="NX447" s="9"/>
      <c r="NY447" s="9"/>
      <c r="NZ447" s="9"/>
      <c r="OA447" s="9"/>
      <c r="OB447" s="9"/>
      <c r="OC447" s="9"/>
      <c r="OD447" s="9"/>
      <c r="OE447" s="9"/>
      <c r="OF447" s="9"/>
      <c r="OG447" s="9"/>
      <c r="OH447" s="9"/>
      <c r="OI447" s="9"/>
      <c r="OJ447" s="9"/>
      <c r="OK447" s="9"/>
      <c r="OL447" s="9"/>
      <c r="OM447" s="9"/>
      <c r="ON447" s="9"/>
      <c r="OO447" s="9"/>
      <c r="OP447" s="9"/>
      <c r="OQ447" s="9"/>
      <c r="OR447" s="9"/>
      <c r="OS447" s="9"/>
      <c r="OT447" s="9"/>
      <c r="OU447" s="9"/>
      <c r="OV447" s="9"/>
      <c r="OW447" s="9"/>
      <c r="OX447" s="9"/>
      <c r="OY447" s="9"/>
      <c r="OZ447" s="9"/>
      <c r="PA447" s="9"/>
      <c r="PB447" s="9"/>
      <c r="PC447" s="9"/>
      <c r="PD447" s="9"/>
      <c r="PE447" s="9"/>
      <c r="PF447" s="9"/>
      <c r="PG447" s="9"/>
      <c r="PH447" s="9"/>
      <c r="PI447" s="9"/>
      <c r="PJ447" s="9"/>
      <c r="PK447" s="9"/>
      <c r="PL447" s="9"/>
      <c r="PM447" s="9"/>
      <c r="PN447" s="9"/>
      <c r="PO447" s="9"/>
      <c r="PP447" s="9"/>
      <c r="PQ447" s="9"/>
      <c r="PR447" s="9"/>
      <c r="PS447" s="9"/>
      <c r="PT447" s="9"/>
      <c r="PU447" s="9"/>
      <c r="PV447" s="9"/>
      <c r="PW447" s="9"/>
      <c r="PX447" s="9"/>
      <c r="PY447" s="9"/>
      <c r="PZ447" s="9"/>
      <c r="QA447" s="9"/>
      <c r="QB447" s="9"/>
      <c r="QC447" s="9"/>
      <c r="QD447" s="9"/>
      <c r="QE447" s="9"/>
      <c r="QF447" s="9"/>
      <c r="QG447" s="9"/>
      <c r="QH447" s="9"/>
      <c r="QI447" s="9"/>
      <c r="QJ447" s="9"/>
      <c r="QK447" s="9"/>
      <c r="QL447" s="9"/>
      <c r="QM447" s="9"/>
      <c r="QN447" s="9"/>
      <c r="QO447" s="9"/>
      <c r="QP447" s="9"/>
      <c r="QQ447" s="9"/>
      <c r="QR447" s="9"/>
      <c r="QS447" s="9"/>
      <c r="QT447" s="9"/>
      <c r="QU447" s="9"/>
      <c r="QV447" s="9"/>
      <c r="QW447" s="9"/>
      <c r="QX447" s="9"/>
      <c r="QY447" s="9"/>
      <c r="QZ447" s="9"/>
      <c r="RA447" s="9"/>
      <c r="RB447" s="9"/>
      <c r="RC447" s="9"/>
      <c r="RD447" s="9"/>
      <c r="RE447" s="9"/>
      <c r="RF447" s="9"/>
      <c r="RG447" s="9"/>
      <c r="RH447" s="9"/>
      <c r="RI447" s="9"/>
      <c r="RJ447" s="9"/>
      <c r="RK447" s="9"/>
      <c r="RL447" s="9"/>
      <c r="RM447" s="9"/>
      <c r="RN447" s="9"/>
      <c r="RO447" s="9"/>
      <c r="RP447" s="9"/>
      <c r="RQ447" s="9"/>
      <c r="RR447" s="9"/>
      <c r="RS447" s="9"/>
      <c r="RT447" s="9"/>
      <c r="RU447" s="9"/>
      <c r="RV447" s="9"/>
      <c r="RW447" s="9"/>
      <c r="RX447" s="9"/>
      <c r="RY447" s="9"/>
      <c r="RZ447" s="9"/>
      <c r="SA447" s="9"/>
      <c r="SB447" s="9"/>
      <c r="SC447" s="9"/>
      <c r="SD447" s="9"/>
      <c r="SE447" s="9"/>
      <c r="SF447" s="9"/>
      <c r="SG447" s="9"/>
      <c r="SH447" s="9"/>
      <c r="SI447" s="9"/>
      <c r="SJ447" s="9"/>
      <c r="SK447" s="9"/>
      <c r="SL447" s="9"/>
      <c r="SM447" s="9"/>
      <c r="SN447" s="9"/>
      <c r="SO447" s="9"/>
      <c r="SP447" s="9"/>
      <c r="SQ447" s="9"/>
      <c r="SR447" s="9"/>
      <c r="SS447" s="9"/>
      <c r="ST447" s="9"/>
      <c r="SU447" s="9"/>
      <c r="SV447" s="9"/>
      <c r="SW447" s="9"/>
      <c r="SX447" s="9"/>
      <c r="SY447" s="9"/>
      <c r="SZ447" s="9"/>
      <c r="TA447" s="9"/>
      <c r="TB447" s="9"/>
      <c r="TC447" s="9"/>
      <c r="TD447" s="9"/>
      <c r="TE447" s="9"/>
      <c r="TF447" s="9"/>
      <c r="TG447" s="9"/>
      <c r="TH447" s="9"/>
      <c r="TI447" s="9"/>
      <c r="TJ447" s="9"/>
      <c r="TK447" s="9"/>
      <c r="TL447" s="9"/>
      <c r="TM447" s="9"/>
      <c r="TN447" s="9"/>
      <c r="TO447" s="9"/>
      <c r="TP447" s="9"/>
      <c r="TQ447" s="9"/>
      <c r="TR447" s="9"/>
      <c r="TS447" s="9"/>
      <c r="TT447" s="9"/>
      <c r="TU447" s="9"/>
      <c r="TV447" s="9"/>
      <c r="TW447" s="9"/>
      <c r="TX447" s="9"/>
      <c r="TY447" s="9"/>
      <c r="TZ447" s="9"/>
      <c r="UA447" s="9"/>
      <c r="UB447" s="9"/>
      <c r="UC447" s="9"/>
      <c r="UD447" s="9"/>
      <c r="UE447" s="9"/>
      <c r="UF447" s="9"/>
      <c r="UG447" s="9"/>
      <c r="UH447" s="9"/>
      <c r="UI447" s="9"/>
      <c r="UJ447" s="9"/>
      <c r="UK447" s="9"/>
      <c r="UL447" s="9"/>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c r="AHR447" s="6"/>
      <c r="AHS447" s="6"/>
      <c r="AHT447" s="6"/>
      <c r="AHU447" s="6"/>
      <c r="AHV447" s="6"/>
      <c r="AHW447" s="6"/>
      <c r="AHX447" s="6"/>
      <c r="AHY447" s="6"/>
    </row>
    <row r="448" spans="2:909" x14ac:dyDescent="0.25">
      <c r="B448" s="110"/>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c r="IQ448" s="9"/>
      <c r="IR448" s="9"/>
      <c r="IS448" s="9"/>
      <c r="IT448" s="9"/>
      <c r="IU448" s="9"/>
      <c r="IV448" s="9"/>
      <c r="IW448" s="9"/>
      <c r="IX448" s="9"/>
      <c r="IY448" s="9"/>
      <c r="IZ448" s="9"/>
      <c r="JA448" s="9"/>
      <c r="JB448" s="9"/>
      <c r="JC448" s="9"/>
      <c r="JD448" s="9"/>
      <c r="JE448" s="9"/>
      <c r="JF448" s="9"/>
      <c r="JG448" s="9"/>
      <c r="JH448" s="9"/>
      <c r="JI448" s="9"/>
      <c r="JJ448" s="9"/>
      <c r="JK448" s="9"/>
      <c r="JL448" s="9"/>
      <c r="JM448" s="9"/>
      <c r="JN448" s="9"/>
      <c r="JO448" s="9"/>
      <c r="JP448" s="9"/>
      <c r="JQ448" s="9"/>
      <c r="JR448" s="9"/>
      <c r="JS448" s="9"/>
      <c r="JT448" s="9"/>
      <c r="JU448" s="9"/>
      <c r="JV448" s="9"/>
      <c r="JW448" s="9"/>
      <c r="JX448" s="9"/>
      <c r="JY448" s="9"/>
      <c r="JZ448" s="9"/>
      <c r="KA448" s="9"/>
      <c r="KB448" s="9"/>
      <c r="KC448" s="9"/>
      <c r="KD448" s="9"/>
      <c r="KE448" s="9"/>
      <c r="KF448" s="9"/>
      <c r="KG448" s="9"/>
      <c r="KH448" s="9"/>
      <c r="KI448" s="9"/>
      <c r="KJ448" s="9"/>
      <c r="KK448" s="9"/>
      <c r="KL448" s="9"/>
      <c r="KM448" s="9"/>
      <c r="KN448" s="9"/>
      <c r="KO448" s="9"/>
      <c r="KP448" s="9"/>
      <c r="KQ448" s="9"/>
      <c r="KR448" s="9"/>
      <c r="KS448" s="9"/>
      <c r="KT448" s="9"/>
      <c r="KU448" s="9"/>
      <c r="KV448" s="9"/>
      <c r="KW448" s="9"/>
      <c r="KX448" s="9"/>
      <c r="KY448" s="9"/>
      <c r="KZ448" s="9"/>
      <c r="LA448" s="9"/>
      <c r="LB448" s="9"/>
      <c r="LC448" s="9"/>
      <c r="LD448" s="9"/>
      <c r="LE448" s="9"/>
      <c r="LF448" s="9"/>
      <c r="LG448" s="9"/>
      <c r="LH448" s="9"/>
      <c r="LI448" s="9"/>
      <c r="LJ448" s="9"/>
      <c r="LK448" s="9"/>
      <c r="LL448" s="9"/>
      <c r="LM448" s="9"/>
      <c r="LN448" s="9"/>
      <c r="LO448" s="9"/>
      <c r="LP448" s="9"/>
      <c r="LQ448" s="9"/>
      <c r="LR448" s="9"/>
      <c r="LS448" s="9"/>
      <c r="LT448" s="9"/>
      <c r="LU448" s="9"/>
      <c r="LV448" s="9"/>
      <c r="LW448" s="9"/>
      <c r="LX448" s="9"/>
      <c r="LY448" s="9"/>
      <c r="LZ448" s="9"/>
      <c r="MA448" s="9"/>
      <c r="MB448" s="9"/>
      <c r="MC448" s="9"/>
      <c r="MD448" s="9"/>
      <c r="ME448" s="9"/>
      <c r="MF448" s="9"/>
      <c r="MG448" s="9"/>
      <c r="MH448" s="9"/>
      <c r="MI448" s="9"/>
      <c r="MJ448" s="9"/>
      <c r="MK448" s="9"/>
      <c r="ML448" s="9"/>
      <c r="MM448" s="9"/>
      <c r="MN448" s="9"/>
      <c r="MO448" s="9"/>
      <c r="MP448" s="9"/>
      <c r="MQ448" s="9"/>
      <c r="MR448" s="9"/>
      <c r="MS448" s="9"/>
      <c r="MT448" s="9"/>
      <c r="MU448" s="9"/>
      <c r="MV448" s="9"/>
      <c r="MW448" s="9"/>
      <c r="MX448" s="9"/>
      <c r="MY448" s="9"/>
      <c r="MZ448" s="9"/>
      <c r="NA448" s="9"/>
      <c r="NB448" s="9"/>
      <c r="NC448" s="9"/>
      <c r="ND448" s="9"/>
      <c r="NE448" s="9"/>
      <c r="NF448" s="9"/>
      <c r="NG448" s="9"/>
      <c r="NH448" s="9"/>
      <c r="NI448" s="9"/>
      <c r="NJ448" s="9"/>
      <c r="NK448" s="9"/>
      <c r="NL448" s="9"/>
      <c r="NM448" s="9"/>
      <c r="NN448" s="9"/>
      <c r="NO448" s="9"/>
      <c r="NP448" s="9"/>
      <c r="NQ448" s="9"/>
      <c r="NR448" s="9"/>
      <c r="NS448" s="9"/>
      <c r="NT448" s="9"/>
      <c r="NU448" s="9"/>
      <c r="NV448" s="9"/>
      <c r="NW448" s="9"/>
      <c r="NX448" s="9"/>
      <c r="NY448" s="9"/>
      <c r="NZ448" s="9"/>
      <c r="OA448" s="9"/>
      <c r="OB448" s="9"/>
      <c r="OC448" s="9"/>
      <c r="OD448" s="9"/>
      <c r="OE448" s="9"/>
      <c r="OF448" s="9"/>
      <c r="OG448" s="9"/>
      <c r="OH448" s="9"/>
      <c r="OI448" s="9"/>
      <c r="OJ448" s="9"/>
      <c r="OK448" s="9"/>
      <c r="OL448" s="9"/>
      <c r="OM448" s="9"/>
      <c r="ON448" s="9"/>
      <c r="OO448" s="9"/>
      <c r="OP448" s="9"/>
      <c r="OQ448" s="9"/>
      <c r="OR448" s="9"/>
      <c r="OS448" s="9"/>
      <c r="OT448" s="9"/>
      <c r="OU448" s="9"/>
      <c r="OV448" s="9"/>
      <c r="OW448" s="9"/>
      <c r="OX448" s="9"/>
      <c r="OY448" s="9"/>
      <c r="OZ448" s="9"/>
      <c r="PA448" s="9"/>
      <c r="PB448" s="9"/>
      <c r="PC448" s="9"/>
      <c r="PD448" s="9"/>
      <c r="PE448" s="9"/>
      <c r="PF448" s="9"/>
      <c r="PG448" s="9"/>
      <c r="PH448" s="9"/>
      <c r="PI448" s="9"/>
      <c r="PJ448" s="9"/>
      <c r="PK448" s="9"/>
      <c r="PL448" s="9"/>
      <c r="PM448" s="9"/>
      <c r="PN448" s="9"/>
      <c r="PO448" s="9"/>
      <c r="PP448" s="9"/>
      <c r="PQ448" s="9"/>
      <c r="PR448" s="9"/>
      <c r="PS448" s="9"/>
      <c r="PT448" s="9"/>
      <c r="PU448" s="9"/>
      <c r="PV448" s="9"/>
      <c r="PW448" s="9"/>
      <c r="PX448" s="9"/>
      <c r="PY448" s="9"/>
      <c r="PZ448" s="9"/>
      <c r="QA448" s="9"/>
      <c r="QB448" s="9"/>
      <c r="QC448" s="9"/>
      <c r="QD448" s="9"/>
      <c r="QE448" s="9"/>
      <c r="QF448" s="9"/>
      <c r="QG448" s="9"/>
      <c r="QH448" s="9"/>
      <c r="QI448" s="9"/>
      <c r="QJ448" s="9"/>
      <c r="QK448" s="9"/>
      <c r="QL448" s="9"/>
      <c r="QM448" s="9"/>
      <c r="QN448" s="9"/>
      <c r="QO448" s="9"/>
      <c r="QP448" s="9"/>
      <c r="QQ448" s="9"/>
      <c r="QR448" s="9"/>
      <c r="QS448" s="9"/>
      <c r="QT448" s="9"/>
      <c r="QU448" s="9"/>
      <c r="QV448" s="9"/>
      <c r="QW448" s="9"/>
      <c r="QX448" s="9"/>
      <c r="QY448" s="9"/>
      <c r="QZ448" s="9"/>
      <c r="RA448" s="9"/>
      <c r="RB448" s="9"/>
      <c r="RC448" s="9"/>
      <c r="RD448" s="9"/>
      <c r="RE448" s="9"/>
      <c r="RF448" s="9"/>
      <c r="RG448" s="9"/>
      <c r="RH448" s="9"/>
      <c r="RI448" s="9"/>
      <c r="RJ448" s="9"/>
      <c r="RK448" s="9"/>
      <c r="RL448" s="9"/>
      <c r="RM448" s="9"/>
      <c r="RN448" s="9"/>
      <c r="RO448" s="9"/>
      <c r="RP448" s="9"/>
      <c r="RQ448" s="9"/>
      <c r="RR448" s="9"/>
      <c r="RS448" s="9"/>
      <c r="RT448" s="9"/>
      <c r="RU448" s="9"/>
      <c r="RV448" s="9"/>
      <c r="RW448" s="9"/>
      <c r="RX448" s="9"/>
      <c r="RY448" s="9"/>
      <c r="RZ448" s="9"/>
      <c r="SA448" s="9"/>
      <c r="SB448" s="9"/>
      <c r="SC448" s="9"/>
      <c r="SD448" s="9"/>
      <c r="SE448" s="9"/>
      <c r="SF448" s="9"/>
      <c r="SG448" s="9"/>
      <c r="SH448" s="9"/>
      <c r="SI448" s="9"/>
      <c r="SJ448" s="9"/>
      <c r="SK448" s="9"/>
      <c r="SL448" s="9"/>
      <c r="SM448" s="9"/>
      <c r="SN448" s="9"/>
      <c r="SO448" s="9"/>
      <c r="SP448" s="9"/>
      <c r="SQ448" s="9"/>
      <c r="SR448" s="9"/>
      <c r="SS448" s="9"/>
      <c r="ST448" s="9"/>
      <c r="SU448" s="9"/>
      <c r="SV448" s="9"/>
      <c r="SW448" s="9"/>
      <c r="SX448" s="9"/>
      <c r="SY448" s="9"/>
      <c r="SZ448" s="9"/>
      <c r="TA448" s="9"/>
      <c r="TB448" s="9"/>
      <c r="TC448" s="9"/>
      <c r="TD448" s="9"/>
      <c r="TE448" s="9"/>
      <c r="TF448" s="9"/>
      <c r="TG448" s="9"/>
      <c r="TH448" s="9"/>
      <c r="TI448" s="9"/>
      <c r="TJ448" s="9"/>
      <c r="TK448" s="9"/>
      <c r="TL448" s="9"/>
      <c r="TM448" s="9"/>
      <c r="TN448" s="9"/>
      <c r="TO448" s="9"/>
      <c r="TP448" s="9"/>
      <c r="TQ448" s="9"/>
      <c r="TR448" s="9"/>
      <c r="TS448" s="9"/>
      <c r="TT448" s="9"/>
      <c r="TU448" s="9"/>
      <c r="TV448" s="9"/>
      <c r="TW448" s="9"/>
      <c r="TX448" s="9"/>
      <c r="TY448" s="9"/>
      <c r="TZ448" s="9"/>
      <c r="UA448" s="9"/>
      <c r="UB448" s="9"/>
      <c r="UC448" s="9"/>
      <c r="UD448" s="9"/>
      <c r="UE448" s="9"/>
      <c r="UF448" s="9"/>
      <c r="UG448" s="9"/>
      <c r="UH448" s="9"/>
      <c r="UI448" s="9"/>
      <c r="UJ448" s="9"/>
      <c r="UK448" s="9"/>
      <c r="UL448" s="9"/>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c r="AHR448" s="6"/>
      <c r="AHS448" s="6"/>
      <c r="AHT448" s="6"/>
      <c r="AHU448" s="6"/>
      <c r="AHV448" s="6"/>
      <c r="AHW448" s="6"/>
      <c r="AHX448" s="6"/>
      <c r="AHY448" s="6"/>
    </row>
    <row r="449" spans="2:909" x14ac:dyDescent="0.25">
      <c r="B449" s="110"/>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c r="IQ449" s="9"/>
      <c r="IR449" s="9"/>
      <c r="IS449" s="9"/>
      <c r="IT449" s="9"/>
      <c r="IU449" s="9"/>
      <c r="IV449" s="9"/>
      <c r="IW449" s="9"/>
      <c r="IX449" s="9"/>
      <c r="IY449" s="9"/>
      <c r="IZ449" s="9"/>
      <c r="JA449" s="9"/>
      <c r="JB449" s="9"/>
      <c r="JC449" s="9"/>
      <c r="JD449" s="9"/>
      <c r="JE449" s="9"/>
      <c r="JF449" s="9"/>
      <c r="JG449" s="9"/>
      <c r="JH449" s="9"/>
      <c r="JI449" s="9"/>
      <c r="JJ449" s="9"/>
      <c r="JK449" s="9"/>
      <c r="JL449" s="9"/>
      <c r="JM449" s="9"/>
      <c r="JN449" s="9"/>
      <c r="JO449" s="9"/>
      <c r="JP449" s="9"/>
      <c r="JQ449" s="9"/>
      <c r="JR449" s="9"/>
      <c r="JS449" s="9"/>
      <c r="JT449" s="9"/>
      <c r="JU449" s="9"/>
      <c r="JV449" s="9"/>
      <c r="JW449" s="9"/>
      <c r="JX449" s="9"/>
      <c r="JY449" s="9"/>
      <c r="JZ449" s="9"/>
      <c r="KA449" s="9"/>
      <c r="KB449" s="9"/>
      <c r="KC449" s="9"/>
      <c r="KD449" s="9"/>
      <c r="KE449" s="9"/>
      <c r="KF449" s="9"/>
      <c r="KG449" s="9"/>
      <c r="KH449" s="9"/>
      <c r="KI449" s="9"/>
      <c r="KJ449" s="9"/>
      <c r="KK449" s="9"/>
      <c r="KL449" s="9"/>
      <c r="KM449" s="9"/>
      <c r="KN449" s="9"/>
      <c r="KO449" s="9"/>
      <c r="KP449" s="9"/>
      <c r="KQ449" s="9"/>
      <c r="KR449" s="9"/>
      <c r="KS449" s="9"/>
      <c r="KT449" s="9"/>
      <c r="KU449" s="9"/>
      <c r="KV449" s="9"/>
      <c r="KW449" s="9"/>
      <c r="KX449" s="9"/>
      <c r="KY449" s="9"/>
      <c r="KZ449" s="9"/>
      <c r="LA449" s="9"/>
      <c r="LB449" s="9"/>
      <c r="LC449" s="9"/>
      <c r="LD449" s="9"/>
      <c r="LE449" s="9"/>
      <c r="LF449" s="9"/>
      <c r="LG449" s="9"/>
      <c r="LH449" s="9"/>
      <c r="LI449" s="9"/>
      <c r="LJ449" s="9"/>
      <c r="LK449" s="9"/>
      <c r="LL449" s="9"/>
      <c r="LM449" s="9"/>
      <c r="LN449" s="9"/>
      <c r="LO449" s="9"/>
      <c r="LP449" s="9"/>
      <c r="LQ449" s="9"/>
      <c r="LR449" s="9"/>
      <c r="LS449" s="9"/>
      <c r="LT449" s="9"/>
      <c r="LU449" s="9"/>
      <c r="LV449" s="9"/>
      <c r="LW449" s="9"/>
      <c r="LX449" s="9"/>
      <c r="LY449" s="9"/>
      <c r="LZ449" s="9"/>
      <c r="MA449" s="9"/>
      <c r="MB449" s="9"/>
      <c r="MC449" s="9"/>
      <c r="MD449" s="9"/>
      <c r="ME449" s="9"/>
      <c r="MF449" s="9"/>
      <c r="MG449" s="9"/>
      <c r="MH449" s="9"/>
      <c r="MI449" s="9"/>
      <c r="MJ449" s="9"/>
      <c r="MK449" s="9"/>
      <c r="ML449" s="9"/>
      <c r="MM449" s="9"/>
      <c r="MN449" s="9"/>
      <c r="MO449" s="9"/>
      <c r="MP449" s="9"/>
      <c r="MQ449" s="9"/>
      <c r="MR449" s="9"/>
      <c r="MS449" s="9"/>
      <c r="MT449" s="9"/>
      <c r="MU449" s="9"/>
      <c r="MV449" s="9"/>
      <c r="MW449" s="9"/>
      <c r="MX449" s="9"/>
      <c r="MY449" s="9"/>
      <c r="MZ449" s="9"/>
      <c r="NA449" s="9"/>
      <c r="NB449" s="9"/>
      <c r="NC449" s="9"/>
      <c r="ND449" s="9"/>
      <c r="NE449" s="9"/>
      <c r="NF449" s="9"/>
      <c r="NG449" s="9"/>
      <c r="NH449" s="9"/>
      <c r="NI449" s="9"/>
      <c r="NJ449" s="9"/>
      <c r="NK449" s="9"/>
      <c r="NL449" s="9"/>
      <c r="NM449" s="9"/>
      <c r="NN449" s="9"/>
      <c r="NO449" s="9"/>
      <c r="NP449" s="9"/>
      <c r="NQ449" s="9"/>
      <c r="NR449" s="9"/>
      <c r="NS449" s="9"/>
      <c r="NT449" s="9"/>
      <c r="NU449" s="9"/>
      <c r="NV449" s="9"/>
      <c r="NW449" s="9"/>
      <c r="NX449" s="9"/>
      <c r="NY449" s="9"/>
      <c r="NZ449" s="9"/>
      <c r="OA449" s="9"/>
      <c r="OB449" s="9"/>
      <c r="OC449" s="9"/>
      <c r="OD449" s="9"/>
      <c r="OE449" s="9"/>
      <c r="OF449" s="9"/>
      <c r="OG449" s="9"/>
      <c r="OH449" s="9"/>
      <c r="OI449" s="9"/>
      <c r="OJ449" s="9"/>
      <c r="OK449" s="9"/>
      <c r="OL449" s="9"/>
      <c r="OM449" s="9"/>
      <c r="ON449" s="9"/>
      <c r="OO449" s="9"/>
      <c r="OP449" s="9"/>
      <c r="OQ449" s="9"/>
      <c r="OR449" s="9"/>
      <c r="OS449" s="9"/>
      <c r="OT449" s="9"/>
      <c r="OU449" s="9"/>
      <c r="OV449" s="9"/>
      <c r="OW449" s="9"/>
      <c r="OX449" s="9"/>
      <c r="OY449" s="9"/>
      <c r="OZ449" s="9"/>
      <c r="PA449" s="9"/>
      <c r="PB449" s="9"/>
      <c r="PC449" s="9"/>
      <c r="PD449" s="9"/>
      <c r="PE449" s="9"/>
      <c r="PF449" s="9"/>
      <c r="PG449" s="9"/>
      <c r="PH449" s="9"/>
      <c r="PI449" s="9"/>
      <c r="PJ449" s="9"/>
      <c r="PK449" s="9"/>
      <c r="PL449" s="9"/>
      <c r="PM449" s="9"/>
      <c r="PN449" s="9"/>
      <c r="PO449" s="9"/>
      <c r="PP449" s="9"/>
      <c r="PQ449" s="9"/>
      <c r="PR449" s="9"/>
      <c r="PS449" s="9"/>
      <c r="PT449" s="9"/>
      <c r="PU449" s="9"/>
      <c r="PV449" s="9"/>
      <c r="PW449" s="9"/>
      <c r="PX449" s="9"/>
      <c r="PY449" s="9"/>
      <c r="PZ449" s="9"/>
      <c r="QA449" s="9"/>
      <c r="QB449" s="9"/>
      <c r="QC449" s="9"/>
      <c r="QD449" s="9"/>
      <c r="QE449" s="9"/>
      <c r="QF449" s="9"/>
      <c r="QG449" s="9"/>
      <c r="QH449" s="9"/>
      <c r="QI449" s="9"/>
      <c r="QJ449" s="9"/>
      <c r="QK449" s="9"/>
      <c r="QL449" s="9"/>
      <c r="QM449" s="9"/>
      <c r="QN449" s="9"/>
      <c r="QO449" s="9"/>
      <c r="QP449" s="9"/>
      <c r="QQ449" s="9"/>
      <c r="QR449" s="9"/>
      <c r="QS449" s="9"/>
      <c r="QT449" s="9"/>
      <c r="QU449" s="9"/>
      <c r="QV449" s="9"/>
      <c r="QW449" s="9"/>
      <c r="QX449" s="9"/>
      <c r="QY449" s="9"/>
      <c r="QZ449" s="9"/>
      <c r="RA449" s="9"/>
      <c r="RB449" s="9"/>
      <c r="RC449" s="9"/>
      <c r="RD449" s="9"/>
      <c r="RE449" s="9"/>
      <c r="RF449" s="9"/>
      <c r="RG449" s="9"/>
      <c r="RH449" s="9"/>
      <c r="RI449" s="9"/>
      <c r="RJ449" s="9"/>
      <c r="RK449" s="9"/>
      <c r="RL449" s="9"/>
      <c r="RM449" s="9"/>
      <c r="RN449" s="9"/>
      <c r="RO449" s="9"/>
      <c r="RP449" s="9"/>
      <c r="RQ449" s="9"/>
      <c r="RR449" s="9"/>
      <c r="RS449" s="9"/>
      <c r="RT449" s="9"/>
      <c r="RU449" s="9"/>
      <c r="RV449" s="9"/>
      <c r="RW449" s="9"/>
      <c r="RX449" s="9"/>
      <c r="RY449" s="9"/>
      <c r="RZ449" s="9"/>
      <c r="SA449" s="9"/>
      <c r="SB449" s="9"/>
      <c r="SC449" s="9"/>
      <c r="SD449" s="9"/>
      <c r="SE449" s="9"/>
      <c r="SF449" s="9"/>
      <c r="SG449" s="9"/>
      <c r="SH449" s="9"/>
      <c r="SI449" s="9"/>
      <c r="SJ449" s="9"/>
      <c r="SK449" s="9"/>
      <c r="SL449" s="9"/>
      <c r="SM449" s="9"/>
      <c r="SN449" s="9"/>
      <c r="SO449" s="9"/>
      <c r="SP449" s="9"/>
      <c r="SQ449" s="9"/>
      <c r="SR449" s="9"/>
      <c r="SS449" s="9"/>
      <c r="ST449" s="9"/>
      <c r="SU449" s="9"/>
      <c r="SV449" s="9"/>
      <c r="SW449" s="9"/>
      <c r="SX449" s="9"/>
      <c r="SY449" s="9"/>
      <c r="SZ449" s="9"/>
      <c r="TA449" s="9"/>
      <c r="TB449" s="9"/>
      <c r="TC449" s="9"/>
      <c r="TD449" s="9"/>
      <c r="TE449" s="9"/>
      <c r="TF449" s="9"/>
      <c r="TG449" s="9"/>
      <c r="TH449" s="9"/>
      <c r="TI449" s="9"/>
      <c r="TJ449" s="9"/>
      <c r="TK449" s="9"/>
      <c r="TL449" s="9"/>
      <c r="TM449" s="9"/>
      <c r="TN449" s="9"/>
      <c r="TO449" s="9"/>
      <c r="TP449" s="9"/>
      <c r="TQ449" s="9"/>
      <c r="TR449" s="9"/>
      <c r="TS449" s="9"/>
      <c r="TT449" s="9"/>
      <c r="TU449" s="9"/>
      <c r="TV449" s="9"/>
      <c r="TW449" s="9"/>
      <c r="TX449" s="9"/>
      <c r="TY449" s="9"/>
      <c r="TZ449" s="9"/>
      <c r="UA449" s="9"/>
      <c r="UB449" s="9"/>
      <c r="UC449" s="9"/>
      <c r="UD449" s="9"/>
      <c r="UE449" s="9"/>
      <c r="UF449" s="9"/>
      <c r="UG449" s="9"/>
      <c r="UH449" s="9"/>
      <c r="UI449" s="9"/>
      <c r="UJ449" s="9"/>
      <c r="UK449" s="9"/>
      <c r="UL449" s="9"/>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c r="AHR449" s="6"/>
      <c r="AHS449" s="6"/>
      <c r="AHT449" s="6"/>
      <c r="AHU449" s="6"/>
      <c r="AHV449" s="6"/>
      <c r="AHW449" s="6"/>
      <c r="AHX449" s="6"/>
      <c r="AHY449" s="6"/>
    </row>
    <row r="450" spans="2:909" x14ac:dyDescent="0.25">
      <c r="B450" s="110"/>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c r="IQ450" s="9"/>
      <c r="IR450" s="9"/>
      <c r="IS450" s="9"/>
      <c r="IT450" s="9"/>
      <c r="IU450" s="9"/>
      <c r="IV450" s="9"/>
      <c r="IW450" s="9"/>
      <c r="IX450" s="9"/>
      <c r="IY450" s="9"/>
      <c r="IZ450" s="9"/>
      <c r="JA450" s="9"/>
      <c r="JB450" s="9"/>
      <c r="JC450" s="9"/>
      <c r="JD450" s="9"/>
      <c r="JE450" s="9"/>
      <c r="JF450" s="9"/>
      <c r="JG450" s="9"/>
      <c r="JH450" s="9"/>
      <c r="JI450" s="9"/>
      <c r="JJ450" s="9"/>
      <c r="JK450" s="9"/>
      <c r="JL450" s="9"/>
      <c r="JM450" s="9"/>
      <c r="JN450" s="9"/>
      <c r="JO450" s="9"/>
      <c r="JP450" s="9"/>
      <c r="JQ450" s="9"/>
      <c r="JR450" s="9"/>
      <c r="JS450" s="9"/>
      <c r="JT450" s="9"/>
      <c r="JU450" s="9"/>
      <c r="JV450" s="9"/>
      <c r="JW450" s="9"/>
      <c r="JX450" s="9"/>
      <c r="JY450" s="9"/>
      <c r="JZ450" s="9"/>
      <c r="KA450" s="9"/>
      <c r="KB450" s="9"/>
      <c r="KC450" s="9"/>
      <c r="KD450" s="9"/>
      <c r="KE450" s="9"/>
      <c r="KF450" s="9"/>
      <c r="KG450" s="9"/>
      <c r="KH450" s="9"/>
      <c r="KI450" s="9"/>
      <c r="KJ450" s="9"/>
      <c r="KK450" s="9"/>
      <c r="KL450" s="9"/>
      <c r="KM450" s="9"/>
      <c r="KN450" s="9"/>
      <c r="KO450" s="9"/>
      <c r="KP450" s="9"/>
      <c r="KQ450" s="9"/>
      <c r="KR450" s="9"/>
      <c r="KS450" s="9"/>
      <c r="KT450" s="9"/>
      <c r="KU450" s="9"/>
      <c r="KV450" s="9"/>
      <c r="KW450" s="9"/>
      <c r="KX450" s="9"/>
      <c r="KY450" s="9"/>
      <c r="KZ450" s="9"/>
      <c r="LA450" s="9"/>
      <c r="LB450" s="9"/>
      <c r="LC450" s="9"/>
      <c r="LD450" s="9"/>
      <c r="LE450" s="9"/>
      <c r="LF450" s="9"/>
      <c r="LG450" s="9"/>
      <c r="LH450" s="9"/>
      <c r="LI450" s="9"/>
      <c r="LJ450" s="9"/>
      <c r="LK450" s="9"/>
      <c r="LL450" s="9"/>
      <c r="LM450" s="9"/>
      <c r="LN450" s="9"/>
      <c r="LO450" s="9"/>
      <c r="LP450" s="9"/>
      <c r="LQ450" s="9"/>
      <c r="LR450" s="9"/>
      <c r="LS450" s="9"/>
      <c r="LT450" s="9"/>
      <c r="LU450" s="9"/>
      <c r="LV450" s="9"/>
      <c r="LW450" s="9"/>
      <c r="LX450" s="9"/>
      <c r="LY450" s="9"/>
      <c r="LZ450" s="9"/>
      <c r="MA450" s="9"/>
      <c r="MB450" s="9"/>
      <c r="MC450" s="9"/>
      <c r="MD450" s="9"/>
      <c r="ME450" s="9"/>
      <c r="MF450" s="9"/>
      <c r="MG450" s="9"/>
      <c r="MH450" s="9"/>
      <c r="MI450" s="9"/>
      <c r="MJ450" s="9"/>
      <c r="MK450" s="9"/>
      <c r="ML450" s="9"/>
      <c r="MM450" s="9"/>
      <c r="MN450" s="9"/>
      <c r="MO450" s="9"/>
      <c r="MP450" s="9"/>
      <c r="MQ450" s="9"/>
      <c r="MR450" s="9"/>
      <c r="MS450" s="9"/>
      <c r="MT450" s="9"/>
      <c r="MU450" s="9"/>
      <c r="MV450" s="9"/>
      <c r="MW450" s="9"/>
      <c r="MX450" s="9"/>
      <c r="MY450" s="9"/>
      <c r="MZ450" s="9"/>
      <c r="NA450" s="9"/>
      <c r="NB450" s="9"/>
      <c r="NC450" s="9"/>
      <c r="ND450" s="9"/>
      <c r="NE450" s="9"/>
      <c r="NF450" s="9"/>
      <c r="NG450" s="9"/>
      <c r="NH450" s="9"/>
      <c r="NI450" s="9"/>
      <c r="NJ450" s="9"/>
      <c r="NK450" s="9"/>
      <c r="NL450" s="9"/>
      <c r="NM450" s="9"/>
      <c r="NN450" s="9"/>
      <c r="NO450" s="9"/>
      <c r="NP450" s="9"/>
      <c r="NQ450" s="9"/>
      <c r="NR450" s="9"/>
      <c r="NS450" s="9"/>
      <c r="NT450" s="9"/>
      <c r="NU450" s="9"/>
      <c r="NV450" s="9"/>
      <c r="NW450" s="9"/>
      <c r="NX450" s="9"/>
      <c r="NY450" s="9"/>
      <c r="NZ450" s="9"/>
      <c r="OA450" s="9"/>
      <c r="OB450" s="9"/>
      <c r="OC450" s="9"/>
      <c r="OD450" s="9"/>
      <c r="OE450" s="9"/>
      <c r="OF450" s="9"/>
      <c r="OG450" s="9"/>
      <c r="OH450" s="9"/>
      <c r="OI450" s="9"/>
      <c r="OJ450" s="9"/>
      <c r="OK450" s="9"/>
      <c r="OL450" s="9"/>
      <c r="OM450" s="9"/>
      <c r="ON450" s="9"/>
      <c r="OO450" s="9"/>
      <c r="OP450" s="9"/>
      <c r="OQ450" s="9"/>
      <c r="OR450" s="9"/>
      <c r="OS450" s="9"/>
      <c r="OT450" s="9"/>
      <c r="OU450" s="9"/>
      <c r="OV450" s="9"/>
      <c r="OW450" s="9"/>
      <c r="OX450" s="9"/>
      <c r="OY450" s="9"/>
      <c r="OZ450" s="9"/>
      <c r="PA450" s="9"/>
      <c r="PB450" s="9"/>
      <c r="PC450" s="9"/>
      <c r="PD450" s="9"/>
      <c r="PE450" s="9"/>
      <c r="PF450" s="9"/>
      <c r="PG450" s="9"/>
      <c r="PH450" s="9"/>
      <c r="PI450" s="9"/>
      <c r="PJ450" s="9"/>
      <c r="PK450" s="9"/>
      <c r="PL450" s="9"/>
      <c r="PM450" s="9"/>
      <c r="PN450" s="9"/>
      <c r="PO450" s="9"/>
      <c r="PP450" s="9"/>
      <c r="PQ450" s="9"/>
      <c r="PR450" s="9"/>
      <c r="PS450" s="9"/>
      <c r="PT450" s="9"/>
      <c r="PU450" s="9"/>
      <c r="PV450" s="9"/>
      <c r="PW450" s="9"/>
      <c r="PX450" s="9"/>
      <c r="PY450" s="9"/>
      <c r="PZ450" s="9"/>
      <c r="QA450" s="9"/>
      <c r="QB450" s="9"/>
      <c r="QC450" s="9"/>
      <c r="QD450" s="9"/>
      <c r="QE450" s="9"/>
      <c r="QF450" s="9"/>
      <c r="QG450" s="9"/>
      <c r="QH450" s="9"/>
      <c r="QI450" s="9"/>
      <c r="QJ450" s="9"/>
      <c r="QK450" s="9"/>
      <c r="QL450" s="9"/>
      <c r="QM450" s="9"/>
      <c r="QN450" s="9"/>
      <c r="QO450" s="9"/>
      <c r="QP450" s="9"/>
      <c r="QQ450" s="9"/>
      <c r="QR450" s="9"/>
      <c r="QS450" s="9"/>
      <c r="QT450" s="9"/>
      <c r="QU450" s="9"/>
      <c r="QV450" s="9"/>
      <c r="QW450" s="9"/>
      <c r="QX450" s="9"/>
      <c r="QY450" s="9"/>
      <c r="QZ450" s="9"/>
      <c r="RA450" s="9"/>
      <c r="RB450" s="9"/>
      <c r="RC450" s="9"/>
      <c r="RD450" s="9"/>
      <c r="RE450" s="9"/>
      <c r="RF450" s="9"/>
      <c r="RG450" s="9"/>
      <c r="RH450" s="9"/>
      <c r="RI450" s="9"/>
      <c r="RJ450" s="9"/>
      <c r="RK450" s="9"/>
      <c r="RL450" s="9"/>
      <c r="RM450" s="9"/>
      <c r="RN450" s="9"/>
      <c r="RO450" s="9"/>
      <c r="RP450" s="9"/>
      <c r="RQ450" s="9"/>
      <c r="RR450" s="9"/>
      <c r="RS450" s="9"/>
      <c r="RT450" s="9"/>
      <c r="RU450" s="9"/>
      <c r="RV450" s="9"/>
      <c r="RW450" s="9"/>
      <c r="RX450" s="9"/>
      <c r="RY450" s="9"/>
      <c r="RZ450" s="9"/>
      <c r="SA450" s="9"/>
      <c r="SB450" s="9"/>
      <c r="SC450" s="9"/>
      <c r="SD450" s="9"/>
      <c r="SE450" s="9"/>
      <c r="SF450" s="9"/>
      <c r="SG450" s="9"/>
      <c r="SH450" s="9"/>
      <c r="SI450" s="9"/>
      <c r="SJ450" s="9"/>
      <c r="SK450" s="9"/>
      <c r="SL450" s="9"/>
      <c r="SM450" s="9"/>
      <c r="SN450" s="9"/>
      <c r="SO450" s="9"/>
      <c r="SP450" s="9"/>
      <c r="SQ450" s="9"/>
      <c r="SR450" s="9"/>
      <c r="SS450" s="9"/>
      <c r="ST450" s="9"/>
      <c r="SU450" s="9"/>
      <c r="SV450" s="9"/>
      <c r="SW450" s="9"/>
      <c r="SX450" s="9"/>
      <c r="SY450" s="9"/>
      <c r="SZ450" s="9"/>
      <c r="TA450" s="9"/>
      <c r="TB450" s="9"/>
      <c r="TC450" s="9"/>
      <c r="TD450" s="9"/>
      <c r="TE450" s="9"/>
      <c r="TF450" s="9"/>
      <c r="TG450" s="9"/>
      <c r="TH450" s="9"/>
      <c r="TI450" s="9"/>
      <c r="TJ450" s="9"/>
      <c r="TK450" s="9"/>
      <c r="TL450" s="9"/>
      <c r="TM450" s="9"/>
      <c r="TN450" s="9"/>
      <c r="TO450" s="9"/>
      <c r="TP450" s="9"/>
      <c r="TQ450" s="9"/>
      <c r="TR450" s="9"/>
      <c r="TS450" s="9"/>
      <c r="TT450" s="9"/>
      <c r="TU450" s="9"/>
      <c r="TV450" s="9"/>
      <c r="TW450" s="9"/>
      <c r="TX450" s="9"/>
      <c r="TY450" s="9"/>
      <c r="TZ450" s="9"/>
      <c r="UA450" s="9"/>
      <c r="UB450" s="9"/>
      <c r="UC450" s="9"/>
      <c r="UD450" s="9"/>
      <c r="UE450" s="9"/>
      <c r="UF450" s="9"/>
      <c r="UG450" s="9"/>
      <c r="UH450" s="9"/>
      <c r="UI450" s="9"/>
      <c r="UJ450" s="9"/>
      <c r="UK450" s="9"/>
      <c r="UL450" s="9"/>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c r="AHR450" s="6"/>
      <c r="AHS450" s="6"/>
      <c r="AHT450" s="6"/>
      <c r="AHU450" s="6"/>
      <c r="AHV450" s="6"/>
      <c r="AHW450" s="6"/>
      <c r="AHX450" s="6"/>
      <c r="AHY450" s="6"/>
    </row>
    <row r="451" spans="2:909" x14ac:dyDescent="0.25">
      <c r="B451" s="110"/>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c r="IQ451" s="9"/>
      <c r="IR451" s="9"/>
      <c r="IS451" s="9"/>
      <c r="IT451" s="9"/>
      <c r="IU451" s="9"/>
      <c r="IV451" s="9"/>
      <c r="IW451" s="9"/>
      <c r="IX451" s="9"/>
      <c r="IY451" s="9"/>
      <c r="IZ451" s="9"/>
      <c r="JA451" s="9"/>
      <c r="JB451" s="9"/>
      <c r="JC451" s="9"/>
      <c r="JD451" s="9"/>
      <c r="JE451" s="9"/>
      <c r="JF451" s="9"/>
      <c r="JG451" s="9"/>
      <c r="JH451" s="9"/>
      <c r="JI451" s="9"/>
      <c r="JJ451" s="9"/>
      <c r="JK451" s="9"/>
      <c r="JL451" s="9"/>
      <c r="JM451" s="9"/>
      <c r="JN451" s="9"/>
      <c r="JO451" s="9"/>
      <c r="JP451" s="9"/>
      <c r="JQ451" s="9"/>
      <c r="JR451" s="9"/>
      <c r="JS451" s="9"/>
      <c r="JT451" s="9"/>
      <c r="JU451" s="9"/>
      <c r="JV451" s="9"/>
      <c r="JW451" s="9"/>
      <c r="JX451" s="9"/>
      <c r="JY451" s="9"/>
      <c r="JZ451" s="9"/>
      <c r="KA451" s="9"/>
      <c r="KB451" s="9"/>
      <c r="KC451" s="9"/>
      <c r="KD451" s="9"/>
      <c r="KE451" s="9"/>
      <c r="KF451" s="9"/>
      <c r="KG451" s="9"/>
      <c r="KH451" s="9"/>
      <c r="KI451" s="9"/>
      <c r="KJ451" s="9"/>
      <c r="KK451" s="9"/>
      <c r="KL451" s="9"/>
      <c r="KM451" s="9"/>
      <c r="KN451" s="9"/>
      <c r="KO451" s="9"/>
      <c r="KP451" s="9"/>
      <c r="KQ451" s="9"/>
      <c r="KR451" s="9"/>
      <c r="KS451" s="9"/>
      <c r="KT451" s="9"/>
      <c r="KU451" s="9"/>
      <c r="KV451" s="9"/>
      <c r="KW451" s="9"/>
      <c r="KX451" s="9"/>
      <c r="KY451" s="9"/>
      <c r="KZ451" s="9"/>
      <c r="LA451" s="9"/>
      <c r="LB451" s="9"/>
      <c r="LC451" s="9"/>
      <c r="LD451" s="9"/>
      <c r="LE451" s="9"/>
      <c r="LF451" s="9"/>
      <c r="LG451" s="9"/>
      <c r="LH451" s="9"/>
      <c r="LI451" s="9"/>
      <c r="LJ451" s="9"/>
      <c r="LK451" s="9"/>
      <c r="LL451" s="9"/>
      <c r="LM451" s="9"/>
      <c r="LN451" s="9"/>
      <c r="LO451" s="9"/>
      <c r="LP451" s="9"/>
      <c r="LQ451" s="9"/>
      <c r="LR451" s="9"/>
      <c r="LS451" s="9"/>
      <c r="LT451" s="9"/>
      <c r="LU451" s="9"/>
      <c r="LV451" s="9"/>
      <c r="LW451" s="9"/>
      <c r="LX451" s="9"/>
      <c r="LY451" s="9"/>
      <c r="LZ451" s="9"/>
      <c r="MA451" s="9"/>
      <c r="MB451" s="9"/>
      <c r="MC451" s="9"/>
      <c r="MD451" s="9"/>
      <c r="ME451" s="9"/>
      <c r="MF451" s="9"/>
      <c r="MG451" s="9"/>
      <c r="MH451" s="9"/>
      <c r="MI451" s="9"/>
      <c r="MJ451" s="9"/>
      <c r="MK451" s="9"/>
      <c r="ML451" s="9"/>
      <c r="MM451" s="9"/>
      <c r="MN451" s="9"/>
      <c r="MO451" s="9"/>
      <c r="MP451" s="9"/>
      <c r="MQ451" s="9"/>
      <c r="MR451" s="9"/>
      <c r="MS451" s="9"/>
      <c r="MT451" s="9"/>
      <c r="MU451" s="9"/>
      <c r="MV451" s="9"/>
      <c r="MW451" s="9"/>
      <c r="MX451" s="9"/>
      <c r="MY451" s="9"/>
      <c r="MZ451" s="9"/>
      <c r="NA451" s="9"/>
      <c r="NB451" s="9"/>
      <c r="NC451" s="9"/>
      <c r="ND451" s="9"/>
      <c r="NE451" s="9"/>
      <c r="NF451" s="9"/>
      <c r="NG451" s="9"/>
      <c r="NH451" s="9"/>
      <c r="NI451" s="9"/>
      <c r="NJ451" s="9"/>
      <c r="NK451" s="9"/>
      <c r="NL451" s="9"/>
      <c r="NM451" s="9"/>
      <c r="NN451" s="9"/>
      <c r="NO451" s="9"/>
      <c r="NP451" s="9"/>
      <c r="NQ451" s="9"/>
      <c r="NR451" s="9"/>
      <c r="NS451" s="9"/>
      <c r="NT451" s="9"/>
      <c r="NU451" s="9"/>
      <c r="NV451" s="9"/>
      <c r="NW451" s="9"/>
      <c r="NX451" s="9"/>
      <c r="NY451" s="9"/>
      <c r="NZ451" s="9"/>
      <c r="OA451" s="9"/>
      <c r="OB451" s="9"/>
      <c r="OC451" s="9"/>
      <c r="OD451" s="9"/>
      <c r="OE451" s="9"/>
      <c r="OF451" s="9"/>
      <c r="OG451" s="9"/>
      <c r="OH451" s="9"/>
      <c r="OI451" s="9"/>
      <c r="OJ451" s="9"/>
      <c r="OK451" s="9"/>
      <c r="OL451" s="9"/>
      <c r="OM451" s="9"/>
      <c r="ON451" s="9"/>
      <c r="OO451" s="9"/>
      <c r="OP451" s="9"/>
      <c r="OQ451" s="9"/>
      <c r="OR451" s="9"/>
      <c r="OS451" s="9"/>
      <c r="OT451" s="9"/>
      <c r="OU451" s="9"/>
      <c r="OV451" s="9"/>
      <c r="OW451" s="9"/>
      <c r="OX451" s="9"/>
      <c r="OY451" s="9"/>
      <c r="OZ451" s="9"/>
      <c r="PA451" s="9"/>
      <c r="PB451" s="9"/>
      <c r="PC451" s="9"/>
      <c r="PD451" s="9"/>
      <c r="PE451" s="9"/>
      <c r="PF451" s="9"/>
      <c r="PG451" s="9"/>
      <c r="PH451" s="9"/>
      <c r="PI451" s="9"/>
      <c r="PJ451" s="9"/>
      <c r="PK451" s="9"/>
      <c r="PL451" s="9"/>
      <c r="PM451" s="9"/>
      <c r="PN451" s="9"/>
      <c r="PO451" s="9"/>
      <c r="PP451" s="9"/>
      <c r="PQ451" s="9"/>
      <c r="PR451" s="9"/>
      <c r="PS451" s="9"/>
      <c r="PT451" s="9"/>
      <c r="PU451" s="9"/>
      <c r="PV451" s="9"/>
      <c r="PW451" s="9"/>
      <c r="PX451" s="9"/>
      <c r="PY451" s="9"/>
      <c r="PZ451" s="9"/>
      <c r="QA451" s="9"/>
      <c r="QB451" s="9"/>
      <c r="QC451" s="9"/>
      <c r="QD451" s="9"/>
      <c r="QE451" s="9"/>
      <c r="QF451" s="9"/>
      <c r="QG451" s="9"/>
      <c r="QH451" s="9"/>
      <c r="QI451" s="9"/>
      <c r="QJ451" s="9"/>
      <c r="QK451" s="9"/>
      <c r="QL451" s="9"/>
      <c r="QM451" s="9"/>
      <c r="QN451" s="9"/>
      <c r="QO451" s="9"/>
      <c r="QP451" s="9"/>
      <c r="QQ451" s="9"/>
      <c r="QR451" s="9"/>
      <c r="QS451" s="9"/>
      <c r="QT451" s="9"/>
      <c r="QU451" s="9"/>
      <c r="QV451" s="9"/>
      <c r="QW451" s="9"/>
      <c r="QX451" s="9"/>
      <c r="QY451" s="9"/>
      <c r="QZ451" s="9"/>
      <c r="RA451" s="9"/>
      <c r="RB451" s="9"/>
      <c r="RC451" s="9"/>
      <c r="RD451" s="9"/>
      <c r="RE451" s="9"/>
      <c r="RF451" s="9"/>
      <c r="RG451" s="9"/>
      <c r="RH451" s="9"/>
      <c r="RI451" s="9"/>
      <c r="RJ451" s="9"/>
      <c r="RK451" s="9"/>
      <c r="RL451" s="9"/>
      <c r="RM451" s="9"/>
      <c r="RN451" s="9"/>
      <c r="RO451" s="9"/>
      <c r="RP451" s="9"/>
      <c r="RQ451" s="9"/>
      <c r="RR451" s="9"/>
      <c r="RS451" s="9"/>
      <c r="RT451" s="9"/>
      <c r="RU451" s="9"/>
      <c r="RV451" s="9"/>
      <c r="RW451" s="9"/>
      <c r="RX451" s="9"/>
      <c r="RY451" s="9"/>
      <c r="RZ451" s="9"/>
      <c r="SA451" s="9"/>
      <c r="SB451" s="9"/>
      <c r="SC451" s="9"/>
      <c r="SD451" s="9"/>
      <c r="SE451" s="9"/>
      <c r="SF451" s="9"/>
      <c r="SG451" s="9"/>
      <c r="SH451" s="9"/>
      <c r="SI451" s="9"/>
      <c r="SJ451" s="9"/>
      <c r="SK451" s="9"/>
      <c r="SL451" s="9"/>
      <c r="SM451" s="9"/>
      <c r="SN451" s="9"/>
      <c r="SO451" s="9"/>
      <c r="SP451" s="9"/>
      <c r="SQ451" s="9"/>
      <c r="SR451" s="9"/>
      <c r="SS451" s="9"/>
      <c r="ST451" s="9"/>
      <c r="SU451" s="9"/>
      <c r="SV451" s="9"/>
      <c r="SW451" s="9"/>
      <c r="SX451" s="9"/>
      <c r="SY451" s="9"/>
      <c r="SZ451" s="9"/>
      <c r="TA451" s="9"/>
      <c r="TB451" s="9"/>
      <c r="TC451" s="9"/>
      <c r="TD451" s="9"/>
      <c r="TE451" s="9"/>
      <c r="TF451" s="9"/>
      <c r="TG451" s="9"/>
      <c r="TH451" s="9"/>
      <c r="TI451" s="9"/>
      <c r="TJ451" s="9"/>
      <c r="TK451" s="9"/>
      <c r="TL451" s="9"/>
      <c r="TM451" s="9"/>
      <c r="TN451" s="9"/>
      <c r="TO451" s="9"/>
      <c r="TP451" s="9"/>
      <c r="TQ451" s="9"/>
      <c r="TR451" s="9"/>
      <c r="TS451" s="9"/>
      <c r="TT451" s="9"/>
      <c r="TU451" s="9"/>
      <c r="TV451" s="9"/>
      <c r="TW451" s="9"/>
      <c r="TX451" s="9"/>
      <c r="TY451" s="9"/>
      <c r="TZ451" s="9"/>
      <c r="UA451" s="9"/>
      <c r="UB451" s="9"/>
      <c r="UC451" s="9"/>
      <c r="UD451" s="9"/>
      <c r="UE451" s="9"/>
      <c r="UF451" s="9"/>
      <c r="UG451" s="9"/>
      <c r="UH451" s="9"/>
      <c r="UI451" s="9"/>
      <c r="UJ451" s="9"/>
      <c r="UK451" s="9"/>
      <c r="UL451" s="9"/>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c r="AHR451" s="6"/>
      <c r="AHS451" s="6"/>
      <c r="AHT451" s="6"/>
      <c r="AHU451" s="6"/>
      <c r="AHV451" s="6"/>
      <c r="AHW451" s="6"/>
      <c r="AHX451" s="6"/>
      <c r="AHY451" s="6"/>
    </row>
    <row r="452" spans="2:909" x14ac:dyDescent="0.25">
      <c r="B452" s="110"/>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c r="IQ452" s="9"/>
      <c r="IR452" s="9"/>
      <c r="IS452" s="9"/>
      <c r="IT452" s="9"/>
      <c r="IU452" s="9"/>
      <c r="IV452" s="9"/>
      <c r="IW452" s="9"/>
      <c r="IX452" s="9"/>
      <c r="IY452" s="9"/>
      <c r="IZ452" s="9"/>
      <c r="JA452" s="9"/>
      <c r="JB452" s="9"/>
      <c r="JC452" s="9"/>
      <c r="JD452" s="9"/>
      <c r="JE452" s="9"/>
      <c r="JF452" s="9"/>
      <c r="JG452" s="9"/>
      <c r="JH452" s="9"/>
      <c r="JI452" s="9"/>
      <c r="JJ452" s="9"/>
      <c r="JK452" s="9"/>
      <c r="JL452" s="9"/>
      <c r="JM452" s="9"/>
      <c r="JN452" s="9"/>
      <c r="JO452" s="9"/>
      <c r="JP452" s="9"/>
      <c r="JQ452" s="9"/>
      <c r="JR452" s="9"/>
      <c r="JS452" s="9"/>
      <c r="JT452" s="9"/>
      <c r="JU452" s="9"/>
      <c r="JV452" s="9"/>
      <c r="JW452" s="9"/>
      <c r="JX452" s="9"/>
      <c r="JY452" s="9"/>
      <c r="JZ452" s="9"/>
      <c r="KA452" s="9"/>
      <c r="KB452" s="9"/>
      <c r="KC452" s="9"/>
      <c r="KD452" s="9"/>
      <c r="KE452" s="9"/>
      <c r="KF452" s="9"/>
      <c r="KG452" s="9"/>
      <c r="KH452" s="9"/>
      <c r="KI452" s="9"/>
      <c r="KJ452" s="9"/>
      <c r="KK452" s="9"/>
      <c r="KL452" s="9"/>
      <c r="KM452" s="9"/>
      <c r="KN452" s="9"/>
      <c r="KO452" s="9"/>
      <c r="KP452" s="9"/>
      <c r="KQ452" s="9"/>
      <c r="KR452" s="9"/>
      <c r="KS452" s="9"/>
      <c r="KT452" s="9"/>
      <c r="KU452" s="9"/>
      <c r="KV452" s="9"/>
      <c r="KW452" s="9"/>
      <c r="KX452" s="9"/>
      <c r="KY452" s="9"/>
      <c r="KZ452" s="9"/>
      <c r="LA452" s="9"/>
      <c r="LB452" s="9"/>
      <c r="LC452" s="9"/>
      <c r="LD452" s="9"/>
      <c r="LE452" s="9"/>
      <c r="LF452" s="9"/>
      <c r="LG452" s="9"/>
      <c r="LH452" s="9"/>
      <c r="LI452" s="9"/>
      <c r="LJ452" s="9"/>
      <c r="LK452" s="9"/>
      <c r="LL452" s="9"/>
      <c r="LM452" s="9"/>
      <c r="LN452" s="9"/>
      <c r="LO452" s="9"/>
      <c r="LP452" s="9"/>
      <c r="LQ452" s="9"/>
      <c r="LR452" s="9"/>
      <c r="LS452" s="9"/>
      <c r="LT452" s="9"/>
      <c r="LU452" s="9"/>
      <c r="LV452" s="9"/>
      <c r="LW452" s="9"/>
      <c r="LX452" s="9"/>
      <c r="LY452" s="9"/>
      <c r="LZ452" s="9"/>
      <c r="MA452" s="9"/>
      <c r="MB452" s="9"/>
      <c r="MC452" s="9"/>
      <c r="MD452" s="9"/>
      <c r="ME452" s="9"/>
      <c r="MF452" s="9"/>
      <c r="MG452" s="9"/>
      <c r="MH452" s="9"/>
      <c r="MI452" s="9"/>
      <c r="MJ452" s="9"/>
      <c r="MK452" s="9"/>
      <c r="ML452" s="9"/>
      <c r="MM452" s="9"/>
      <c r="MN452" s="9"/>
      <c r="MO452" s="9"/>
      <c r="MP452" s="9"/>
      <c r="MQ452" s="9"/>
      <c r="MR452" s="9"/>
      <c r="MS452" s="9"/>
      <c r="MT452" s="9"/>
      <c r="MU452" s="9"/>
      <c r="MV452" s="9"/>
      <c r="MW452" s="9"/>
      <c r="MX452" s="9"/>
      <c r="MY452" s="9"/>
      <c r="MZ452" s="9"/>
      <c r="NA452" s="9"/>
      <c r="NB452" s="9"/>
      <c r="NC452" s="9"/>
      <c r="ND452" s="9"/>
      <c r="NE452" s="9"/>
      <c r="NF452" s="9"/>
      <c r="NG452" s="9"/>
      <c r="NH452" s="9"/>
      <c r="NI452" s="9"/>
      <c r="NJ452" s="9"/>
      <c r="NK452" s="9"/>
      <c r="NL452" s="9"/>
      <c r="NM452" s="9"/>
      <c r="NN452" s="9"/>
      <c r="NO452" s="9"/>
      <c r="NP452" s="9"/>
      <c r="NQ452" s="9"/>
      <c r="NR452" s="9"/>
      <c r="NS452" s="9"/>
      <c r="NT452" s="9"/>
      <c r="NU452" s="9"/>
      <c r="NV452" s="9"/>
      <c r="NW452" s="9"/>
      <c r="NX452" s="9"/>
      <c r="NY452" s="9"/>
      <c r="NZ452" s="9"/>
      <c r="OA452" s="9"/>
      <c r="OB452" s="9"/>
      <c r="OC452" s="9"/>
      <c r="OD452" s="9"/>
      <c r="OE452" s="9"/>
      <c r="OF452" s="9"/>
      <c r="OG452" s="9"/>
      <c r="OH452" s="9"/>
      <c r="OI452" s="9"/>
      <c r="OJ452" s="9"/>
      <c r="OK452" s="9"/>
      <c r="OL452" s="9"/>
      <c r="OM452" s="9"/>
      <c r="ON452" s="9"/>
      <c r="OO452" s="9"/>
      <c r="OP452" s="9"/>
      <c r="OQ452" s="9"/>
      <c r="OR452" s="9"/>
      <c r="OS452" s="9"/>
      <c r="OT452" s="9"/>
      <c r="OU452" s="9"/>
      <c r="OV452" s="9"/>
      <c r="OW452" s="9"/>
      <c r="OX452" s="9"/>
      <c r="OY452" s="9"/>
      <c r="OZ452" s="9"/>
      <c r="PA452" s="9"/>
      <c r="PB452" s="9"/>
      <c r="PC452" s="9"/>
      <c r="PD452" s="9"/>
      <c r="PE452" s="9"/>
      <c r="PF452" s="9"/>
      <c r="PG452" s="9"/>
      <c r="PH452" s="9"/>
      <c r="PI452" s="9"/>
      <c r="PJ452" s="9"/>
      <c r="PK452" s="9"/>
      <c r="PL452" s="9"/>
      <c r="PM452" s="9"/>
      <c r="PN452" s="9"/>
      <c r="PO452" s="9"/>
      <c r="PP452" s="9"/>
      <c r="PQ452" s="9"/>
      <c r="PR452" s="9"/>
      <c r="PS452" s="9"/>
      <c r="PT452" s="9"/>
      <c r="PU452" s="9"/>
      <c r="PV452" s="9"/>
      <c r="PW452" s="9"/>
      <c r="PX452" s="9"/>
      <c r="PY452" s="9"/>
      <c r="PZ452" s="9"/>
      <c r="QA452" s="9"/>
      <c r="QB452" s="9"/>
      <c r="QC452" s="9"/>
      <c r="QD452" s="9"/>
      <c r="QE452" s="9"/>
      <c r="QF452" s="9"/>
      <c r="QG452" s="9"/>
      <c r="QH452" s="9"/>
      <c r="QI452" s="9"/>
      <c r="QJ452" s="9"/>
      <c r="QK452" s="9"/>
      <c r="QL452" s="9"/>
      <c r="QM452" s="9"/>
      <c r="QN452" s="9"/>
      <c r="QO452" s="9"/>
      <c r="QP452" s="9"/>
      <c r="QQ452" s="9"/>
      <c r="QR452" s="9"/>
      <c r="QS452" s="9"/>
      <c r="QT452" s="9"/>
      <c r="QU452" s="9"/>
      <c r="QV452" s="9"/>
      <c r="QW452" s="9"/>
      <c r="QX452" s="9"/>
      <c r="QY452" s="9"/>
      <c r="QZ452" s="9"/>
      <c r="RA452" s="9"/>
      <c r="RB452" s="9"/>
      <c r="RC452" s="9"/>
      <c r="RD452" s="9"/>
      <c r="RE452" s="9"/>
      <c r="RF452" s="9"/>
      <c r="RG452" s="9"/>
      <c r="RH452" s="9"/>
      <c r="RI452" s="9"/>
      <c r="RJ452" s="9"/>
      <c r="RK452" s="9"/>
      <c r="RL452" s="9"/>
      <c r="RM452" s="9"/>
      <c r="RN452" s="9"/>
      <c r="RO452" s="9"/>
      <c r="RP452" s="9"/>
      <c r="RQ452" s="9"/>
      <c r="RR452" s="9"/>
      <c r="RS452" s="9"/>
      <c r="RT452" s="9"/>
      <c r="RU452" s="9"/>
      <c r="RV452" s="9"/>
      <c r="RW452" s="9"/>
      <c r="RX452" s="9"/>
      <c r="RY452" s="9"/>
      <c r="RZ452" s="9"/>
      <c r="SA452" s="9"/>
      <c r="SB452" s="9"/>
      <c r="SC452" s="9"/>
      <c r="SD452" s="9"/>
      <c r="SE452" s="9"/>
      <c r="SF452" s="9"/>
      <c r="SG452" s="9"/>
      <c r="SH452" s="9"/>
      <c r="SI452" s="9"/>
      <c r="SJ452" s="9"/>
      <c r="SK452" s="9"/>
      <c r="SL452" s="9"/>
      <c r="SM452" s="9"/>
      <c r="SN452" s="9"/>
      <c r="SO452" s="9"/>
      <c r="SP452" s="9"/>
      <c r="SQ452" s="9"/>
      <c r="SR452" s="9"/>
      <c r="SS452" s="9"/>
      <c r="ST452" s="9"/>
      <c r="SU452" s="9"/>
      <c r="SV452" s="9"/>
      <c r="SW452" s="9"/>
      <c r="SX452" s="9"/>
      <c r="SY452" s="9"/>
      <c r="SZ452" s="9"/>
      <c r="TA452" s="9"/>
      <c r="TB452" s="9"/>
      <c r="TC452" s="9"/>
      <c r="TD452" s="9"/>
      <c r="TE452" s="9"/>
      <c r="TF452" s="9"/>
      <c r="TG452" s="9"/>
      <c r="TH452" s="9"/>
      <c r="TI452" s="9"/>
      <c r="TJ452" s="9"/>
      <c r="TK452" s="9"/>
      <c r="TL452" s="9"/>
      <c r="TM452" s="9"/>
      <c r="TN452" s="9"/>
      <c r="TO452" s="9"/>
      <c r="TP452" s="9"/>
      <c r="TQ452" s="9"/>
      <c r="TR452" s="9"/>
      <c r="TS452" s="9"/>
      <c r="TT452" s="9"/>
      <c r="TU452" s="9"/>
      <c r="TV452" s="9"/>
      <c r="TW452" s="9"/>
      <c r="TX452" s="9"/>
      <c r="TY452" s="9"/>
      <c r="TZ452" s="9"/>
      <c r="UA452" s="9"/>
      <c r="UB452" s="9"/>
      <c r="UC452" s="9"/>
      <c r="UD452" s="9"/>
      <c r="UE452" s="9"/>
      <c r="UF452" s="9"/>
      <c r="UG452" s="9"/>
      <c r="UH452" s="9"/>
      <c r="UI452" s="9"/>
      <c r="UJ452" s="9"/>
      <c r="UK452" s="9"/>
      <c r="UL452" s="9"/>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c r="AHR452" s="6"/>
      <c r="AHS452" s="6"/>
      <c r="AHT452" s="6"/>
      <c r="AHU452" s="6"/>
      <c r="AHV452" s="6"/>
      <c r="AHW452" s="6"/>
      <c r="AHX452" s="6"/>
      <c r="AHY452" s="6"/>
    </row>
    <row r="453" spans="2:909" x14ac:dyDescent="0.25">
      <c r="B453" s="110"/>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c r="IQ453" s="9"/>
      <c r="IR453" s="9"/>
      <c r="IS453" s="9"/>
      <c r="IT453" s="9"/>
      <c r="IU453" s="9"/>
      <c r="IV453" s="9"/>
      <c r="IW453" s="9"/>
      <c r="IX453" s="9"/>
      <c r="IY453" s="9"/>
      <c r="IZ453" s="9"/>
      <c r="JA453" s="9"/>
      <c r="JB453" s="9"/>
      <c r="JC453" s="9"/>
      <c r="JD453" s="9"/>
      <c r="JE453" s="9"/>
      <c r="JF453" s="9"/>
      <c r="JG453" s="9"/>
      <c r="JH453" s="9"/>
      <c r="JI453" s="9"/>
      <c r="JJ453" s="9"/>
      <c r="JK453" s="9"/>
      <c r="JL453" s="9"/>
      <c r="JM453" s="9"/>
      <c r="JN453" s="9"/>
      <c r="JO453" s="9"/>
      <c r="JP453" s="9"/>
      <c r="JQ453" s="9"/>
      <c r="JR453" s="9"/>
      <c r="JS453" s="9"/>
      <c r="JT453" s="9"/>
      <c r="JU453" s="9"/>
      <c r="JV453" s="9"/>
      <c r="JW453" s="9"/>
      <c r="JX453" s="9"/>
      <c r="JY453" s="9"/>
      <c r="JZ453" s="9"/>
      <c r="KA453" s="9"/>
      <c r="KB453" s="9"/>
      <c r="KC453" s="9"/>
      <c r="KD453" s="9"/>
      <c r="KE453" s="9"/>
      <c r="KF453" s="9"/>
      <c r="KG453" s="9"/>
      <c r="KH453" s="9"/>
      <c r="KI453" s="9"/>
      <c r="KJ453" s="9"/>
      <c r="KK453" s="9"/>
      <c r="KL453" s="9"/>
      <c r="KM453" s="9"/>
      <c r="KN453" s="9"/>
      <c r="KO453" s="9"/>
      <c r="KP453" s="9"/>
      <c r="KQ453" s="9"/>
      <c r="KR453" s="9"/>
      <c r="KS453" s="9"/>
      <c r="KT453" s="9"/>
      <c r="KU453" s="9"/>
      <c r="KV453" s="9"/>
      <c r="KW453" s="9"/>
      <c r="KX453" s="9"/>
      <c r="KY453" s="9"/>
      <c r="KZ453" s="9"/>
      <c r="LA453" s="9"/>
      <c r="LB453" s="9"/>
      <c r="LC453" s="9"/>
      <c r="LD453" s="9"/>
      <c r="LE453" s="9"/>
      <c r="LF453" s="9"/>
      <c r="LG453" s="9"/>
      <c r="LH453" s="9"/>
      <c r="LI453" s="9"/>
      <c r="LJ453" s="9"/>
      <c r="LK453" s="9"/>
      <c r="LL453" s="9"/>
      <c r="LM453" s="9"/>
      <c r="LN453" s="9"/>
      <c r="LO453" s="9"/>
      <c r="LP453" s="9"/>
      <c r="LQ453" s="9"/>
      <c r="LR453" s="9"/>
      <c r="LS453" s="9"/>
      <c r="LT453" s="9"/>
      <c r="LU453" s="9"/>
      <c r="LV453" s="9"/>
      <c r="LW453" s="9"/>
      <c r="LX453" s="9"/>
      <c r="LY453" s="9"/>
      <c r="LZ453" s="9"/>
      <c r="MA453" s="9"/>
      <c r="MB453" s="9"/>
      <c r="MC453" s="9"/>
      <c r="MD453" s="9"/>
      <c r="ME453" s="9"/>
      <c r="MF453" s="9"/>
      <c r="MG453" s="9"/>
      <c r="MH453" s="9"/>
      <c r="MI453" s="9"/>
      <c r="MJ453" s="9"/>
      <c r="MK453" s="9"/>
      <c r="ML453" s="9"/>
      <c r="MM453" s="9"/>
      <c r="MN453" s="9"/>
      <c r="MO453" s="9"/>
      <c r="MP453" s="9"/>
      <c r="MQ453" s="9"/>
      <c r="MR453" s="9"/>
      <c r="MS453" s="9"/>
      <c r="MT453" s="9"/>
      <c r="MU453" s="9"/>
      <c r="MV453" s="9"/>
      <c r="MW453" s="9"/>
      <c r="MX453" s="9"/>
      <c r="MY453" s="9"/>
      <c r="MZ453" s="9"/>
      <c r="NA453" s="9"/>
      <c r="NB453" s="9"/>
      <c r="NC453" s="9"/>
      <c r="ND453" s="9"/>
      <c r="NE453" s="9"/>
      <c r="NF453" s="9"/>
      <c r="NG453" s="9"/>
      <c r="NH453" s="9"/>
      <c r="NI453" s="9"/>
      <c r="NJ453" s="9"/>
      <c r="NK453" s="9"/>
      <c r="NL453" s="9"/>
      <c r="NM453" s="9"/>
      <c r="NN453" s="9"/>
      <c r="NO453" s="9"/>
      <c r="NP453" s="9"/>
      <c r="NQ453" s="9"/>
      <c r="NR453" s="9"/>
      <c r="NS453" s="9"/>
      <c r="NT453" s="9"/>
      <c r="NU453" s="9"/>
      <c r="NV453" s="9"/>
      <c r="NW453" s="9"/>
      <c r="NX453" s="9"/>
      <c r="NY453" s="9"/>
      <c r="NZ453" s="9"/>
      <c r="OA453" s="9"/>
      <c r="OB453" s="9"/>
      <c r="OC453" s="9"/>
      <c r="OD453" s="9"/>
      <c r="OE453" s="9"/>
      <c r="OF453" s="9"/>
      <c r="OG453" s="9"/>
      <c r="OH453" s="9"/>
      <c r="OI453" s="9"/>
      <c r="OJ453" s="9"/>
      <c r="OK453" s="9"/>
      <c r="OL453" s="9"/>
      <c r="OM453" s="9"/>
      <c r="ON453" s="9"/>
      <c r="OO453" s="9"/>
      <c r="OP453" s="9"/>
      <c r="OQ453" s="9"/>
      <c r="OR453" s="9"/>
      <c r="OS453" s="9"/>
      <c r="OT453" s="9"/>
      <c r="OU453" s="9"/>
      <c r="OV453" s="9"/>
      <c r="OW453" s="9"/>
      <c r="OX453" s="9"/>
      <c r="OY453" s="9"/>
      <c r="OZ453" s="9"/>
      <c r="PA453" s="9"/>
      <c r="PB453" s="9"/>
      <c r="PC453" s="9"/>
      <c r="PD453" s="9"/>
      <c r="PE453" s="9"/>
      <c r="PF453" s="9"/>
      <c r="PG453" s="9"/>
      <c r="PH453" s="9"/>
      <c r="PI453" s="9"/>
      <c r="PJ453" s="9"/>
      <c r="PK453" s="9"/>
      <c r="PL453" s="9"/>
      <c r="PM453" s="9"/>
      <c r="PN453" s="9"/>
      <c r="PO453" s="9"/>
      <c r="PP453" s="9"/>
      <c r="PQ453" s="9"/>
      <c r="PR453" s="9"/>
      <c r="PS453" s="9"/>
      <c r="PT453" s="9"/>
      <c r="PU453" s="9"/>
      <c r="PV453" s="9"/>
      <c r="PW453" s="9"/>
      <c r="PX453" s="9"/>
      <c r="PY453" s="9"/>
      <c r="PZ453" s="9"/>
      <c r="QA453" s="9"/>
      <c r="QB453" s="9"/>
      <c r="QC453" s="9"/>
      <c r="QD453" s="9"/>
      <c r="QE453" s="9"/>
      <c r="QF453" s="9"/>
      <c r="QG453" s="9"/>
      <c r="QH453" s="9"/>
      <c r="QI453" s="9"/>
      <c r="QJ453" s="9"/>
      <c r="QK453" s="9"/>
      <c r="QL453" s="9"/>
      <c r="QM453" s="9"/>
      <c r="QN453" s="9"/>
      <c r="QO453" s="9"/>
      <c r="QP453" s="9"/>
      <c r="QQ453" s="9"/>
      <c r="QR453" s="9"/>
      <c r="QS453" s="9"/>
      <c r="QT453" s="9"/>
      <c r="QU453" s="9"/>
      <c r="QV453" s="9"/>
      <c r="QW453" s="9"/>
      <c r="QX453" s="9"/>
      <c r="QY453" s="9"/>
      <c r="QZ453" s="9"/>
      <c r="RA453" s="9"/>
      <c r="RB453" s="9"/>
      <c r="RC453" s="9"/>
      <c r="RD453" s="9"/>
      <c r="RE453" s="9"/>
      <c r="RF453" s="9"/>
      <c r="RG453" s="9"/>
      <c r="RH453" s="9"/>
      <c r="RI453" s="9"/>
      <c r="RJ453" s="9"/>
      <c r="RK453" s="9"/>
      <c r="RL453" s="9"/>
      <c r="RM453" s="9"/>
      <c r="RN453" s="9"/>
      <c r="RO453" s="9"/>
      <c r="RP453" s="9"/>
      <c r="RQ453" s="9"/>
      <c r="RR453" s="9"/>
      <c r="RS453" s="9"/>
      <c r="RT453" s="9"/>
      <c r="RU453" s="9"/>
      <c r="RV453" s="9"/>
      <c r="RW453" s="9"/>
      <c r="RX453" s="9"/>
      <c r="RY453" s="9"/>
      <c r="RZ453" s="9"/>
      <c r="SA453" s="9"/>
      <c r="SB453" s="9"/>
      <c r="SC453" s="9"/>
      <c r="SD453" s="9"/>
      <c r="SE453" s="9"/>
      <c r="SF453" s="9"/>
      <c r="SG453" s="9"/>
      <c r="SH453" s="9"/>
      <c r="SI453" s="9"/>
      <c r="SJ453" s="9"/>
      <c r="SK453" s="9"/>
      <c r="SL453" s="9"/>
      <c r="SM453" s="9"/>
      <c r="SN453" s="9"/>
      <c r="SO453" s="9"/>
      <c r="SP453" s="9"/>
      <c r="SQ453" s="9"/>
      <c r="SR453" s="9"/>
      <c r="SS453" s="9"/>
      <c r="ST453" s="9"/>
      <c r="SU453" s="9"/>
      <c r="SV453" s="9"/>
      <c r="SW453" s="9"/>
      <c r="SX453" s="9"/>
      <c r="SY453" s="9"/>
      <c r="SZ453" s="9"/>
      <c r="TA453" s="9"/>
      <c r="TB453" s="9"/>
      <c r="TC453" s="9"/>
      <c r="TD453" s="9"/>
      <c r="TE453" s="9"/>
      <c r="TF453" s="9"/>
      <c r="TG453" s="9"/>
      <c r="TH453" s="9"/>
      <c r="TI453" s="9"/>
      <c r="TJ453" s="9"/>
      <c r="TK453" s="9"/>
      <c r="TL453" s="9"/>
      <c r="TM453" s="9"/>
      <c r="TN453" s="9"/>
      <c r="TO453" s="9"/>
      <c r="TP453" s="9"/>
      <c r="TQ453" s="9"/>
      <c r="TR453" s="9"/>
      <c r="TS453" s="9"/>
      <c r="TT453" s="9"/>
      <c r="TU453" s="9"/>
      <c r="TV453" s="9"/>
      <c r="TW453" s="9"/>
      <c r="TX453" s="9"/>
      <c r="TY453" s="9"/>
      <c r="TZ453" s="9"/>
      <c r="UA453" s="9"/>
      <c r="UB453" s="9"/>
      <c r="UC453" s="9"/>
      <c r="UD453" s="9"/>
      <c r="UE453" s="9"/>
      <c r="UF453" s="9"/>
      <c r="UG453" s="9"/>
      <c r="UH453" s="9"/>
      <c r="UI453" s="9"/>
      <c r="UJ453" s="9"/>
      <c r="UK453" s="9"/>
      <c r="UL453" s="9"/>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c r="AHR453" s="6"/>
      <c r="AHS453" s="6"/>
      <c r="AHT453" s="6"/>
      <c r="AHU453" s="6"/>
      <c r="AHV453" s="6"/>
      <c r="AHW453" s="6"/>
      <c r="AHX453" s="6"/>
      <c r="AHY453" s="6"/>
    </row>
    <row r="454" spans="2:909" x14ac:dyDescent="0.25">
      <c r="B454" s="110"/>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c r="IQ454" s="9"/>
      <c r="IR454" s="9"/>
      <c r="IS454" s="9"/>
      <c r="IT454" s="9"/>
      <c r="IU454" s="9"/>
      <c r="IV454" s="9"/>
      <c r="IW454" s="9"/>
      <c r="IX454" s="9"/>
      <c r="IY454" s="9"/>
      <c r="IZ454" s="9"/>
      <c r="JA454" s="9"/>
      <c r="JB454" s="9"/>
      <c r="JC454" s="9"/>
      <c r="JD454" s="9"/>
      <c r="JE454" s="9"/>
      <c r="JF454" s="9"/>
      <c r="JG454" s="9"/>
      <c r="JH454" s="9"/>
      <c r="JI454" s="9"/>
      <c r="JJ454" s="9"/>
      <c r="JK454" s="9"/>
      <c r="JL454" s="9"/>
      <c r="JM454" s="9"/>
      <c r="JN454" s="9"/>
      <c r="JO454" s="9"/>
      <c r="JP454" s="9"/>
      <c r="JQ454" s="9"/>
      <c r="JR454" s="9"/>
      <c r="JS454" s="9"/>
      <c r="JT454" s="9"/>
      <c r="JU454" s="9"/>
      <c r="JV454" s="9"/>
      <c r="JW454" s="9"/>
      <c r="JX454" s="9"/>
      <c r="JY454" s="9"/>
      <c r="JZ454" s="9"/>
      <c r="KA454" s="9"/>
      <c r="KB454" s="9"/>
      <c r="KC454" s="9"/>
      <c r="KD454" s="9"/>
      <c r="KE454" s="9"/>
      <c r="KF454" s="9"/>
      <c r="KG454" s="9"/>
      <c r="KH454" s="9"/>
      <c r="KI454" s="9"/>
      <c r="KJ454" s="9"/>
      <c r="KK454" s="9"/>
      <c r="KL454" s="9"/>
      <c r="KM454" s="9"/>
      <c r="KN454" s="9"/>
      <c r="KO454" s="9"/>
      <c r="KP454" s="9"/>
      <c r="KQ454" s="9"/>
      <c r="KR454" s="9"/>
      <c r="KS454" s="9"/>
      <c r="KT454" s="9"/>
      <c r="KU454" s="9"/>
      <c r="KV454" s="9"/>
      <c r="KW454" s="9"/>
      <c r="KX454" s="9"/>
      <c r="KY454" s="9"/>
      <c r="KZ454" s="9"/>
      <c r="LA454" s="9"/>
      <c r="LB454" s="9"/>
      <c r="LC454" s="9"/>
      <c r="LD454" s="9"/>
      <c r="LE454" s="9"/>
      <c r="LF454" s="9"/>
      <c r="LG454" s="9"/>
      <c r="LH454" s="9"/>
      <c r="LI454" s="9"/>
      <c r="LJ454" s="9"/>
      <c r="LK454" s="9"/>
      <c r="LL454" s="9"/>
      <c r="LM454" s="9"/>
      <c r="LN454" s="9"/>
      <c r="LO454" s="9"/>
      <c r="LP454" s="9"/>
      <c r="LQ454" s="9"/>
      <c r="LR454" s="9"/>
      <c r="LS454" s="9"/>
      <c r="LT454" s="9"/>
      <c r="LU454" s="9"/>
      <c r="LV454" s="9"/>
      <c r="LW454" s="9"/>
      <c r="LX454" s="9"/>
      <c r="LY454" s="9"/>
      <c r="LZ454" s="9"/>
      <c r="MA454" s="9"/>
      <c r="MB454" s="9"/>
      <c r="MC454" s="9"/>
      <c r="MD454" s="9"/>
      <c r="ME454" s="9"/>
      <c r="MF454" s="9"/>
      <c r="MG454" s="9"/>
      <c r="MH454" s="9"/>
      <c r="MI454" s="9"/>
      <c r="MJ454" s="9"/>
      <c r="MK454" s="9"/>
      <c r="ML454" s="9"/>
      <c r="MM454" s="9"/>
      <c r="MN454" s="9"/>
      <c r="MO454" s="9"/>
      <c r="MP454" s="9"/>
      <c r="MQ454" s="9"/>
      <c r="MR454" s="9"/>
      <c r="MS454" s="9"/>
      <c r="MT454" s="9"/>
      <c r="MU454" s="9"/>
      <c r="MV454" s="9"/>
      <c r="MW454" s="9"/>
      <c r="MX454" s="9"/>
      <c r="MY454" s="9"/>
      <c r="MZ454" s="9"/>
      <c r="NA454" s="9"/>
      <c r="NB454" s="9"/>
      <c r="NC454" s="9"/>
      <c r="ND454" s="9"/>
      <c r="NE454" s="9"/>
      <c r="NF454" s="9"/>
      <c r="NG454" s="9"/>
      <c r="NH454" s="9"/>
      <c r="NI454" s="9"/>
      <c r="NJ454" s="9"/>
      <c r="NK454" s="9"/>
      <c r="NL454" s="9"/>
      <c r="NM454" s="9"/>
      <c r="NN454" s="9"/>
      <c r="NO454" s="9"/>
      <c r="NP454" s="9"/>
      <c r="NQ454" s="9"/>
      <c r="NR454" s="9"/>
      <c r="NS454" s="9"/>
      <c r="NT454" s="9"/>
      <c r="NU454" s="9"/>
      <c r="NV454" s="9"/>
      <c r="NW454" s="9"/>
      <c r="NX454" s="9"/>
      <c r="NY454" s="9"/>
      <c r="NZ454" s="9"/>
      <c r="OA454" s="9"/>
      <c r="OB454" s="9"/>
      <c r="OC454" s="9"/>
      <c r="OD454" s="9"/>
      <c r="OE454" s="9"/>
      <c r="OF454" s="9"/>
      <c r="OG454" s="9"/>
      <c r="OH454" s="9"/>
      <c r="OI454" s="9"/>
      <c r="OJ454" s="9"/>
      <c r="OK454" s="9"/>
      <c r="OL454" s="9"/>
      <c r="OM454" s="9"/>
      <c r="ON454" s="9"/>
      <c r="OO454" s="9"/>
      <c r="OP454" s="9"/>
      <c r="OQ454" s="9"/>
      <c r="OR454" s="9"/>
      <c r="OS454" s="9"/>
      <c r="OT454" s="9"/>
      <c r="OU454" s="9"/>
      <c r="OV454" s="9"/>
      <c r="OW454" s="9"/>
      <c r="OX454" s="9"/>
      <c r="OY454" s="9"/>
      <c r="OZ454" s="9"/>
      <c r="PA454" s="9"/>
      <c r="PB454" s="9"/>
      <c r="PC454" s="9"/>
      <c r="PD454" s="9"/>
      <c r="PE454" s="9"/>
      <c r="PF454" s="9"/>
      <c r="PG454" s="9"/>
      <c r="PH454" s="9"/>
      <c r="PI454" s="9"/>
      <c r="PJ454" s="9"/>
      <c r="PK454" s="9"/>
      <c r="PL454" s="9"/>
      <c r="PM454" s="9"/>
      <c r="PN454" s="9"/>
      <c r="PO454" s="9"/>
      <c r="PP454" s="9"/>
      <c r="PQ454" s="9"/>
      <c r="PR454" s="9"/>
      <c r="PS454" s="9"/>
      <c r="PT454" s="9"/>
      <c r="PU454" s="9"/>
      <c r="PV454" s="9"/>
      <c r="PW454" s="9"/>
      <c r="PX454" s="9"/>
      <c r="PY454" s="9"/>
      <c r="PZ454" s="9"/>
      <c r="QA454" s="9"/>
      <c r="QB454" s="9"/>
      <c r="QC454" s="9"/>
      <c r="QD454" s="9"/>
      <c r="QE454" s="9"/>
      <c r="QF454" s="9"/>
      <c r="QG454" s="9"/>
      <c r="QH454" s="9"/>
      <c r="QI454" s="9"/>
      <c r="QJ454" s="9"/>
      <c r="QK454" s="9"/>
      <c r="QL454" s="9"/>
      <c r="QM454" s="9"/>
      <c r="QN454" s="9"/>
      <c r="QO454" s="9"/>
      <c r="QP454" s="9"/>
      <c r="QQ454" s="9"/>
      <c r="QR454" s="9"/>
      <c r="QS454" s="9"/>
      <c r="QT454" s="9"/>
      <c r="QU454" s="9"/>
      <c r="QV454" s="9"/>
      <c r="QW454" s="9"/>
      <c r="QX454" s="9"/>
      <c r="QY454" s="9"/>
      <c r="QZ454" s="9"/>
      <c r="RA454" s="9"/>
      <c r="RB454" s="9"/>
      <c r="RC454" s="9"/>
      <c r="RD454" s="9"/>
      <c r="RE454" s="9"/>
      <c r="RF454" s="9"/>
      <c r="RG454" s="9"/>
      <c r="RH454" s="9"/>
      <c r="RI454" s="9"/>
      <c r="RJ454" s="9"/>
      <c r="RK454" s="9"/>
      <c r="RL454" s="9"/>
      <c r="RM454" s="9"/>
      <c r="RN454" s="9"/>
      <c r="RO454" s="9"/>
      <c r="RP454" s="9"/>
      <c r="RQ454" s="9"/>
      <c r="RR454" s="9"/>
      <c r="RS454" s="9"/>
      <c r="RT454" s="9"/>
      <c r="RU454" s="9"/>
      <c r="RV454" s="9"/>
      <c r="RW454" s="9"/>
      <c r="RX454" s="9"/>
      <c r="RY454" s="9"/>
      <c r="RZ454" s="9"/>
      <c r="SA454" s="9"/>
      <c r="SB454" s="9"/>
      <c r="SC454" s="9"/>
      <c r="SD454" s="9"/>
      <c r="SE454" s="9"/>
      <c r="SF454" s="9"/>
      <c r="SG454" s="9"/>
      <c r="SH454" s="9"/>
      <c r="SI454" s="9"/>
      <c r="SJ454" s="9"/>
      <c r="SK454" s="9"/>
      <c r="SL454" s="9"/>
      <c r="SM454" s="9"/>
      <c r="SN454" s="9"/>
      <c r="SO454" s="9"/>
      <c r="SP454" s="9"/>
      <c r="SQ454" s="9"/>
      <c r="SR454" s="9"/>
      <c r="SS454" s="9"/>
      <c r="ST454" s="9"/>
      <c r="SU454" s="9"/>
      <c r="SV454" s="9"/>
      <c r="SW454" s="9"/>
      <c r="SX454" s="9"/>
      <c r="SY454" s="9"/>
      <c r="SZ454" s="9"/>
      <c r="TA454" s="9"/>
      <c r="TB454" s="9"/>
      <c r="TC454" s="9"/>
      <c r="TD454" s="9"/>
      <c r="TE454" s="9"/>
      <c r="TF454" s="9"/>
      <c r="TG454" s="9"/>
      <c r="TH454" s="9"/>
      <c r="TI454" s="9"/>
      <c r="TJ454" s="9"/>
      <c r="TK454" s="9"/>
      <c r="TL454" s="9"/>
      <c r="TM454" s="9"/>
      <c r="TN454" s="9"/>
      <c r="TO454" s="9"/>
      <c r="TP454" s="9"/>
      <c r="TQ454" s="9"/>
      <c r="TR454" s="9"/>
      <c r="TS454" s="9"/>
      <c r="TT454" s="9"/>
      <c r="TU454" s="9"/>
      <c r="TV454" s="9"/>
      <c r="TW454" s="9"/>
      <c r="TX454" s="9"/>
      <c r="TY454" s="9"/>
      <c r="TZ454" s="9"/>
      <c r="UA454" s="9"/>
      <c r="UB454" s="9"/>
      <c r="UC454" s="9"/>
      <c r="UD454" s="9"/>
      <c r="UE454" s="9"/>
      <c r="UF454" s="9"/>
      <c r="UG454" s="9"/>
      <c r="UH454" s="9"/>
      <c r="UI454" s="9"/>
      <c r="UJ454" s="9"/>
      <c r="UK454" s="9"/>
      <c r="UL454" s="9"/>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c r="AHR454" s="6"/>
      <c r="AHS454" s="6"/>
      <c r="AHT454" s="6"/>
      <c r="AHU454" s="6"/>
      <c r="AHV454" s="6"/>
      <c r="AHW454" s="6"/>
      <c r="AHX454" s="6"/>
      <c r="AHY454" s="6"/>
    </row>
    <row r="455" spans="2:909" x14ac:dyDescent="0.25">
      <c r="B455" s="110"/>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c r="JA455" s="9"/>
      <c r="JB455" s="9"/>
      <c r="JC455" s="9"/>
      <c r="JD455" s="9"/>
      <c r="JE455" s="9"/>
      <c r="JF455" s="9"/>
      <c r="JG455" s="9"/>
      <c r="JH455" s="9"/>
      <c r="JI455" s="9"/>
      <c r="JJ455" s="9"/>
      <c r="JK455" s="9"/>
      <c r="JL455" s="9"/>
      <c r="JM455" s="9"/>
      <c r="JN455" s="9"/>
      <c r="JO455" s="9"/>
      <c r="JP455" s="9"/>
      <c r="JQ455" s="9"/>
      <c r="JR455" s="9"/>
      <c r="JS455" s="9"/>
      <c r="JT455" s="9"/>
      <c r="JU455" s="9"/>
      <c r="JV455" s="9"/>
      <c r="JW455" s="9"/>
      <c r="JX455" s="9"/>
      <c r="JY455" s="9"/>
      <c r="JZ455" s="9"/>
      <c r="KA455" s="9"/>
      <c r="KB455" s="9"/>
      <c r="KC455" s="9"/>
      <c r="KD455" s="9"/>
      <c r="KE455" s="9"/>
      <c r="KF455" s="9"/>
      <c r="KG455" s="9"/>
      <c r="KH455" s="9"/>
      <c r="KI455" s="9"/>
      <c r="KJ455" s="9"/>
      <c r="KK455" s="9"/>
      <c r="KL455" s="9"/>
      <c r="KM455" s="9"/>
      <c r="KN455" s="9"/>
      <c r="KO455" s="9"/>
      <c r="KP455" s="9"/>
      <c r="KQ455" s="9"/>
      <c r="KR455" s="9"/>
      <c r="KS455" s="9"/>
      <c r="KT455" s="9"/>
      <c r="KU455" s="9"/>
      <c r="KV455" s="9"/>
      <c r="KW455" s="9"/>
      <c r="KX455" s="9"/>
      <c r="KY455" s="9"/>
      <c r="KZ455" s="9"/>
      <c r="LA455" s="9"/>
      <c r="LB455" s="9"/>
      <c r="LC455" s="9"/>
      <c r="LD455" s="9"/>
      <c r="LE455" s="9"/>
      <c r="LF455" s="9"/>
      <c r="LG455" s="9"/>
      <c r="LH455" s="9"/>
      <c r="LI455" s="9"/>
      <c r="LJ455" s="9"/>
      <c r="LK455" s="9"/>
      <c r="LL455" s="9"/>
      <c r="LM455" s="9"/>
      <c r="LN455" s="9"/>
      <c r="LO455" s="9"/>
      <c r="LP455" s="9"/>
      <c r="LQ455" s="9"/>
      <c r="LR455" s="9"/>
      <c r="LS455" s="9"/>
      <c r="LT455" s="9"/>
      <c r="LU455" s="9"/>
      <c r="LV455" s="9"/>
      <c r="LW455" s="9"/>
      <c r="LX455" s="9"/>
      <c r="LY455" s="9"/>
      <c r="LZ455" s="9"/>
      <c r="MA455" s="9"/>
      <c r="MB455" s="9"/>
      <c r="MC455" s="9"/>
      <c r="MD455" s="9"/>
      <c r="ME455" s="9"/>
      <c r="MF455" s="9"/>
      <c r="MG455" s="9"/>
      <c r="MH455" s="9"/>
      <c r="MI455" s="9"/>
      <c r="MJ455" s="9"/>
      <c r="MK455" s="9"/>
      <c r="ML455" s="9"/>
      <c r="MM455" s="9"/>
      <c r="MN455" s="9"/>
      <c r="MO455" s="9"/>
      <c r="MP455" s="9"/>
      <c r="MQ455" s="9"/>
      <c r="MR455" s="9"/>
      <c r="MS455" s="9"/>
      <c r="MT455" s="9"/>
      <c r="MU455" s="9"/>
      <c r="MV455" s="9"/>
      <c r="MW455" s="9"/>
      <c r="MX455" s="9"/>
      <c r="MY455" s="9"/>
      <c r="MZ455" s="9"/>
      <c r="NA455" s="9"/>
      <c r="NB455" s="9"/>
      <c r="NC455" s="9"/>
      <c r="ND455" s="9"/>
      <c r="NE455" s="9"/>
      <c r="NF455" s="9"/>
      <c r="NG455" s="9"/>
      <c r="NH455" s="9"/>
      <c r="NI455" s="9"/>
      <c r="NJ455" s="9"/>
      <c r="NK455" s="9"/>
      <c r="NL455" s="9"/>
      <c r="NM455" s="9"/>
      <c r="NN455" s="9"/>
      <c r="NO455" s="9"/>
      <c r="NP455" s="9"/>
      <c r="NQ455" s="9"/>
      <c r="NR455" s="9"/>
      <c r="NS455" s="9"/>
      <c r="NT455" s="9"/>
      <c r="NU455" s="9"/>
      <c r="NV455" s="9"/>
      <c r="NW455" s="9"/>
      <c r="NX455" s="9"/>
      <c r="NY455" s="9"/>
      <c r="NZ455" s="9"/>
      <c r="OA455" s="9"/>
      <c r="OB455" s="9"/>
      <c r="OC455" s="9"/>
      <c r="OD455" s="9"/>
      <c r="OE455" s="9"/>
      <c r="OF455" s="9"/>
      <c r="OG455" s="9"/>
      <c r="OH455" s="9"/>
      <c r="OI455" s="9"/>
      <c r="OJ455" s="9"/>
      <c r="OK455" s="9"/>
      <c r="OL455" s="9"/>
      <c r="OM455" s="9"/>
      <c r="ON455" s="9"/>
      <c r="OO455" s="9"/>
      <c r="OP455" s="9"/>
      <c r="OQ455" s="9"/>
      <c r="OR455" s="9"/>
      <c r="OS455" s="9"/>
      <c r="OT455" s="9"/>
      <c r="OU455" s="9"/>
      <c r="OV455" s="9"/>
      <c r="OW455" s="9"/>
      <c r="OX455" s="9"/>
      <c r="OY455" s="9"/>
      <c r="OZ455" s="9"/>
      <c r="PA455" s="9"/>
      <c r="PB455" s="9"/>
      <c r="PC455" s="9"/>
      <c r="PD455" s="9"/>
      <c r="PE455" s="9"/>
      <c r="PF455" s="9"/>
      <c r="PG455" s="9"/>
      <c r="PH455" s="9"/>
      <c r="PI455" s="9"/>
      <c r="PJ455" s="9"/>
      <c r="PK455" s="9"/>
      <c r="PL455" s="9"/>
      <c r="PM455" s="9"/>
      <c r="PN455" s="9"/>
      <c r="PO455" s="9"/>
      <c r="PP455" s="9"/>
      <c r="PQ455" s="9"/>
      <c r="PR455" s="9"/>
      <c r="PS455" s="9"/>
      <c r="PT455" s="9"/>
      <c r="PU455" s="9"/>
      <c r="PV455" s="9"/>
      <c r="PW455" s="9"/>
      <c r="PX455" s="9"/>
      <c r="PY455" s="9"/>
      <c r="PZ455" s="9"/>
      <c r="QA455" s="9"/>
      <c r="QB455" s="9"/>
      <c r="QC455" s="9"/>
      <c r="QD455" s="9"/>
      <c r="QE455" s="9"/>
      <c r="QF455" s="9"/>
      <c r="QG455" s="9"/>
      <c r="QH455" s="9"/>
      <c r="QI455" s="9"/>
      <c r="QJ455" s="9"/>
      <c r="QK455" s="9"/>
      <c r="QL455" s="9"/>
      <c r="QM455" s="9"/>
      <c r="QN455" s="9"/>
      <c r="QO455" s="9"/>
      <c r="QP455" s="9"/>
      <c r="QQ455" s="9"/>
      <c r="QR455" s="9"/>
      <c r="QS455" s="9"/>
      <c r="QT455" s="9"/>
      <c r="QU455" s="9"/>
      <c r="QV455" s="9"/>
      <c r="QW455" s="9"/>
      <c r="QX455" s="9"/>
      <c r="QY455" s="9"/>
      <c r="QZ455" s="9"/>
      <c r="RA455" s="9"/>
      <c r="RB455" s="9"/>
      <c r="RC455" s="9"/>
      <c r="RD455" s="9"/>
      <c r="RE455" s="9"/>
      <c r="RF455" s="9"/>
      <c r="RG455" s="9"/>
      <c r="RH455" s="9"/>
      <c r="RI455" s="9"/>
      <c r="RJ455" s="9"/>
      <c r="RK455" s="9"/>
      <c r="RL455" s="9"/>
      <c r="RM455" s="9"/>
      <c r="RN455" s="9"/>
      <c r="RO455" s="9"/>
      <c r="RP455" s="9"/>
      <c r="RQ455" s="9"/>
      <c r="RR455" s="9"/>
      <c r="RS455" s="9"/>
      <c r="RT455" s="9"/>
      <c r="RU455" s="9"/>
      <c r="RV455" s="9"/>
      <c r="RW455" s="9"/>
      <c r="RX455" s="9"/>
      <c r="RY455" s="9"/>
      <c r="RZ455" s="9"/>
      <c r="SA455" s="9"/>
      <c r="SB455" s="9"/>
      <c r="SC455" s="9"/>
      <c r="SD455" s="9"/>
      <c r="SE455" s="9"/>
      <c r="SF455" s="9"/>
      <c r="SG455" s="9"/>
      <c r="SH455" s="9"/>
      <c r="SI455" s="9"/>
      <c r="SJ455" s="9"/>
      <c r="SK455" s="9"/>
      <c r="SL455" s="9"/>
      <c r="SM455" s="9"/>
      <c r="SN455" s="9"/>
      <c r="SO455" s="9"/>
      <c r="SP455" s="9"/>
      <c r="SQ455" s="9"/>
      <c r="SR455" s="9"/>
      <c r="SS455" s="9"/>
      <c r="ST455" s="9"/>
      <c r="SU455" s="9"/>
      <c r="SV455" s="9"/>
      <c r="SW455" s="9"/>
      <c r="SX455" s="9"/>
      <c r="SY455" s="9"/>
      <c r="SZ455" s="9"/>
      <c r="TA455" s="9"/>
      <c r="TB455" s="9"/>
      <c r="TC455" s="9"/>
      <c r="TD455" s="9"/>
      <c r="TE455" s="9"/>
      <c r="TF455" s="9"/>
      <c r="TG455" s="9"/>
      <c r="TH455" s="9"/>
      <c r="TI455" s="9"/>
      <c r="TJ455" s="9"/>
      <c r="TK455" s="9"/>
      <c r="TL455" s="9"/>
      <c r="TM455" s="9"/>
      <c r="TN455" s="9"/>
      <c r="TO455" s="9"/>
      <c r="TP455" s="9"/>
      <c r="TQ455" s="9"/>
      <c r="TR455" s="9"/>
      <c r="TS455" s="9"/>
      <c r="TT455" s="9"/>
      <c r="TU455" s="9"/>
      <c r="TV455" s="9"/>
      <c r="TW455" s="9"/>
      <c r="TX455" s="9"/>
      <c r="TY455" s="9"/>
      <c r="TZ455" s="9"/>
      <c r="UA455" s="9"/>
      <c r="UB455" s="9"/>
      <c r="UC455" s="9"/>
      <c r="UD455" s="9"/>
      <c r="UE455" s="9"/>
      <c r="UF455" s="9"/>
      <c r="UG455" s="9"/>
      <c r="UH455" s="9"/>
      <c r="UI455" s="9"/>
      <c r="UJ455" s="9"/>
      <c r="UK455" s="9"/>
      <c r="UL455" s="9"/>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c r="AHR455" s="6"/>
      <c r="AHS455" s="6"/>
      <c r="AHT455" s="6"/>
      <c r="AHU455" s="6"/>
      <c r="AHV455" s="6"/>
      <c r="AHW455" s="6"/>
      <c r="AHX455" s="6"/>
      <c r="AHY455" s="6"/>
    </row>
    <row r="456" spans="2:909" x14ac:dyDescent="0.25">
      <c r="B456" s="110"/>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c r="IQ456" s="9"/>
      <c r="IR456" s="9"/>
      <c r="IS456" s="9"/>
      <c r="IT456" s="9"/>
      <c r="IU456" s="9"/>
      <c r="IV456" s="9"/>
      <c r="IW456" s="9"/>
      <c r="IX456" s="9"/>
      <c r="IY456" s="9"/>
      <c r="IZ456" s="9"/>
      <c r="JA456" s="9"/>
      <c r="JB456" s="9"/>
      <c r="JC456" s="9"/>
      <c r="JD456" s="9"/>
      <c r="JE456" s="9"/>
      <c r="JF456" s="9"/>
      <c r="JG456" s="9"/>
      <c r="JH456" s="9"/>
      <c r="JI456" s="9"/>
      <c r="JJ456" s="9"/>
      <c r="JK456" s="9"/>
      <c r="JL456" s="9"/>
      <c r="JM456" s="9"/>
      <c r="JN456" s="9"/>
      <c r="JO456" s="9"/>
      <c r="JP456" s="9"/>
      <c r="JQ456" s="9"/>
      <c r="JR456" s="9"/>
      <c r="JS456" s="9"/>
      <c r="JT456" s="9"/>
      <c r="JU456" s="9"/>
      <c r="JV456" s="9"/>
      <c r="JW456" s="9"/>
      <c r="JX456" s="9"/>
      <c r="JY456" s="9"/>
      <c r="JZ456" s="9"/>
      <c r="KA456" s="9"/>
      <c r="KB456" s="9"/>
      <c r="KC456" s="9"/>
      <c r="KD456" s="9"/>
      <c r="KE456" s="9"/>
      <c r="KF456" s="9"/>
      <c r="KG456" s="9"/>
      <c r="KH456" s="9"/>
      <c r="KI456" s="9"/>
      <c r="KJ456" s="9"/>
      <c r="KK456" s="9"/>
      <c r="KL456" s="9"/>
      <c r="KM456" s="9"/>
      <c r="KN456" s="9"/>
      <c r="KO456" s="9"/>
      <c r="KP456" s="9"/>
      <c r="KQ456" s="9"/>
      <c r="KR456" s="9"/>
      <c r="KS456" s="9"/>
      <c r="KT456" s="9"/>
      <c r="KU456" s="9"/>
      <c r="KV456" s="9"/>
      <c r="KW456" s="9"/>
      <c r="KX456" s="9"/>
      <c r="KY456" s="9"/>
      <c r="KZ456" s="9"/>
      <c r="LA456" s="9"/>
      <c r="LB456" s="9"/>
      <c r="LC456" s="9"/>
      <c r="LD456" s="9"/>
      <c r="LE456" s="9"/>
      <c r="LF456" s="9"/>
      <c r="LG456" s="9"/>
      <c r="LH456" s="9"/>
      <c r="LI456" s="9"/>
      <c r="LJ456" s="9"/>
      <c r="LK456" s="9"/>
      <c r="LL456" s="9"/>
      <c r="LM456" s="9"/>
      <c r="LN456" s="9"/>
      <c r="LO456" s="9"/>
      <c r="LP456" s="9"/>
      <c r="LQ456" s="9"/>
      <c r="LR456" s="9"/>
      <c r="LS456" s="9"/>
      <c r="LT456" s="9"/>
      <c r="LU456" s="9"/>
      <c r="LV456" s="9"/>
      <c r="LW456" s="9"/>
      <c r="LX456" s="9"/>
      <c r="LY456" s="9"/>
      <c r="LZ456" s="9"/>
      <c r="MA456" s="9"/>
      <c r="MB456" s="9"/>
      <c r="MC456" s="9"/>
      <c r="MD456" s="9"/>
      <c r="ME456" s="9"/>
      <c r="MF456" s="9"/>
      <c r="MG456" s="9"/>
      <c r="MH456" s="9"/>
      <c r="MI456" s="9"/>
      <c r="MJ456" s="9"/>
      <c r="MK456" s="9"/>
      <c r="ML456" s="9"/>
      <c r="MM456" s="9"/>
      <c r="MN456" s="9"/>
      <c r="MO456" s="9"/>
      <c r="MP456" s="9"/>
      <c r="MQ456" s="9"/>
      <c r="MR456" s="9"/>
      <c r="MS456" s="9"/>
      <c r="MT456" s="9"/>
      <c r="MU456" s="9"/>
      <c r="MV456" s="9"/>
      <c r="MW456" s="9"/>
      <c r="MX456" s="9"/>
      <c r="MY456" s="9"/>
      <c r="MZ456" s="9"/>
      <c r="NA456" s="9"/>
      <c r="NB456" s="9"/>
      <c r="NC456" s="9"/>
      <c r="ND456" s="9"/>
      <c r="NE456" s="9"/>
      <c r="NF456" s="9"/>
      <c r="NG456" s="9"/>
      <c r="NH456" s="9"/>
      <c r="NI456" s="9"/>
      <c r="NJ456" s="9"/>
      <c r="NK456" s="9"/>
      <c r="NL456" s="9"/>
      <c r="NM456" s="9"/>
      <c r="NN456" s="9"/>
      <c r="NO456" s="9"/>
      <c r="NP456" s="9"/>
      <c r="NQ456" s="9"/>
      <c r="NR456" s="9"/>
      <c r="NS456" s="9"/>
      <c r="NT456" s="9"/>
      <c r="NU456" s="9"/>
      <c r="NV456" s="9"/>
      <c r="NW456" s="9"/>
      <c r="NX456" s="9"/>
      <c r="NY456" s="9"/>
      <c r="NZ456" s="9"/>
      <c r="OA456" s="9"/>
      <c r="OB456" s="9"/>
      <c r="OC456" s="9"/>
      <c r="OD456" s="9"/>
      <c r="OE456" s="9"/>
      <c r="OF456" s="9"/>
      <c r="OG456" s="9"/>
      <c r="OH456" s="9"/>
      <c r="OI456" s="9"/>
      <c r="OJ456" s="9"/>
      <c r="OK456" s="9"/>
      <c r="OL456" s="9"/>
      <c r="OM456" s="9"/>
      <c r="ON456" s="9"/>
      <c r="OO456" s="9"/>
      <c r="OP456" s="9"/>
      <c r="OQ456" s="9"/>
      <c r="OR456" s="9"/>
      <c r="OS456" s="9"/>
      <c r="OT456" s="9"/>
      <c r="OU456" s="9"/>
      <c r="OV456" s="9"/>
      <c r="OW456" s="9"/>
      <c r="OX456" s="9"/>
      <c r="OY456" s="9"/>
      <c r="OZ456" s="9"/>
      <c r="PA456" s="9"/>
      <c r="PB456" s="9"/>
      <c r="PC456" s="9"/>
      <c r="PD456" s="9"/>
      <c r="PE456" s="9"/>
      <c r="PF456" s="9"/>
      <c r="PG456" s="9"/>
      <c r="PH456" s="9"/>
      <c r="PI456" s="9"/>
      <c r="PJ456" s="9"/>
      <c r="PK456" s="9"/>
      <c r="PL456" s="9"/>
      <c r="PM456" s="9"/>
      <c r="PN456" s="9"/>
      <c r="PO456" s="9"/>
      <c r="PP456" s="9"/>
      <c r="PQ456" s="9"/>
      <c r="PR456" s="9"/>
      <c r="PS456" s="9"/>
      <c r="PT456" s="9"/>
      <c r="PU456" s="9"/>
      <c r="PV456" s="9"/>
      <c r="PW456" s="9"/>
      <c r="PX456" s="9"/>
      <c r="PY456" s="9"/>
      <c r="PZ456" s="9"/>
      <c r="QA456" s="9"/>
      <c r="QB456" s="9"/>
      <c r="QC456" s="9"/>
      <c r="QD456" s="9"/>
      <c r="QE456" s="9"/>
      <c r="QF456" s="9"/>
      <c r="QG456" s="9"/>
      <c r="QH456" s="9"/>
      <c r="QI456" s="9"/>
      <c r="QJ456" s="9"/>
      <c r="QK456" s="9"/>
      <c r="QL456" s="9"/>
      <c r="QM456" s="9"/>
      <c r="QN456" s="9"/>
      <c r="QO456" s="9"/>
      <c r="QP456" s="9"/>
      <c r="QQ456" s="9"/>
      <c r="QR456" s="9"/>
      <c r="QS456" s="9"/>
      <c r="QT456" s="9"/>
      <c r="QU456" s="9"/>
      <c r="QV456" s="9"/>
      <c r="QW456" s="9"/>
      <c r="QX456" s="9"/>
      <c r="QY456" s="9"/>
      <c r="QZ456" s="9"/>
      <c r="RA456" s="9"/>
      <c r="RB456" s="9"/>
      <c r="RC456" s="9"/>
      <c r="RD456" s="9"/>
      <c r="RE456" s="9"/>
      <c r="RF456" s="9"/>
      <c r="RG456" s="9"/>
      <c r="RH456" s="9"/>
      <c r="RI456" s="9"/>
      <c r="RJ456" s="9"/>
      <c r="RK456" s="9"/>
      <c r="RL456" s="9"/>
      <c r="RM456" s="9"/>
      <c r="RN456" s="9"/>
      <c r="RO456" s="9"/>
      <c r="RP456" s="9"/>
      <c r="RQ456" s="9"/>
      <c r="RR456" s="9"/>
      <c r="RS456" s="9"/>
      <c r="RT456" s="9"/>
      <c r="RU456" s="9"/>
      <c r="RV456" s="9"/>
      <c r="RW456" s="9"/>
      <c r="RX456" s="9"/>
      <c r="RY456" s="9"/>
      <c r="RZ456" s="9"/>
      <c r="SA456" s="9"/>
      <c r="SB456" s="9"/>
      <c r="SC456" s="9"/>
      <c r="SD456" s="9"/>
      <c r="SE456" s="9"/>
      <c r="SF456" s="9"/>
      <c r="SG456" s="9"/>
      <c r="SH456" s="9"/>
      <c r="SI456" s="9"/>
      <c r="SJ456" s="9"/>
      <c r="SK456" s="9"/>
      <c r="SL456" s="9"/>
      <c r="SM456" s="9"/>
      <c r="SN456" s="9"/>
      <c r="SO456" s="9"/>
      <c r="SP456" s="9"/>
      <c r="SQ456" s="9"/>
      <c r="SR456" s="9"/>
      <c r="SS456" s="9"/>
      <c r="ST456" s="9"/>
      <c r="SU456" s="9"/>
      <c r="SV456" s="9"/>
      <c r="SW456" s="9"/>
      <c r="SX456" s="9"/>
      <c r="SY456" s="9"/>
      <c r="SZ456" s="9"/>
      <c r="TA456" s="9"/>
      <c r="TB456" s="9"/>
      <c r="TC456" s="9"/>
      <c r="TD456" s="9"/>
      <c r="TE456" s="9"/>
      <c r="TF456" s="9"/>
      <c r="TG456" s="9"/>
      <c r="TH456" s="9"/>
      <c r="TI456" s="9"/>
      <c r="TJ456" s="9"/>
      <c r="TK456" s="9"/>
      <c r="TL456" s="9"/>
      <c r="TM456" s="9"/>
      <c r="TN456" s="9"/>
      <c r="TO456" s="9"/>
      <c r="TP456" s="9"/>
      <c r="TQ456" s="9"/>
      <c r="TR456" s="9"/>
      <c r="TS456" s="9"/>
      <c r="TT456" s="9"/>
      <c r="TU456" s="9"/>
      <c r="TV456" s="9"/>
      <c r="TW456" s="9"/>
      <c r="TX456" s="9"/>
      <c r="TY456" s="9"/>
      <c r="TZ456" s="9"/>
      <c r="UA456" s="9"/>
      <c r="UB456" s="9"/>
      <c r="UC456" s="9"/>
      <c r="UD456" s="9"/>
      <c r="UE456" s="9"/>
      <c r="UF456" s="9"/>
      <c r="UG456" s="9"/>
      <c r="UH456" s="9"/>
      <c r="UI456" s="9"/>
      <c r="UJ456" s="9"/>
      <c r="UK456" s="9"/>
      <c r="UL456" s="9"/>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c r="AHR456" s="6"/>
      <c r="AHS456" s="6"/>
      <c r="AHT456" s="6"/>
      <c r="AHU456" s="6"/>
      <c r="AHV456" s="6"/>
      <c r="AHW456" s="6"/>
      <c r="AHX456" s="6"/>
      <c r="AHY456" s="6"/>
    </row>
    <row r="457" spans="2:909" x14ac:dyDescent="0.25">
      <c r="B457" s="110"/>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c r="IQ457" s="9"/>
      <c r="IR457" s="9"/>
      <c r="IS457" s="9"/>
      <c r="IT457" s="9"/>
      <c r="IU457" s="9"/>
      <c r="IV457" s="9"/>
      <c r="IW457" s="9"/>
      <c r="IX457" s="9"/>
      <c r="IY457" s="9"/>
      <c r="IZ457" s="9"/>
      <c r="JA457" s="9"/>
      <c r="JB457" s="9"/>
      <c r="JC457" s="9"/>
      <c r="JD457" s="9"/>
      <c r="JE457" s="9"/>
      <c r="JF457" s="9"/>
      <c r="JG457" s="9"/>
      <c r="JH457" s="9"/>
      <c r="JI457" s="9"/>
      <c r="JJ457" s="9"/>
      <c r="JK457" s="9"/>
      <c r="JL457" s="9"/>
      <c r="JM457" s="9"/>
      <c r="JN457" s="9"/>
      <c r="JO457" s="9"/>
      <c r="JP457" s="9"/>
      <c r="JQ457" s="9"/>
      <c r="JR457" s="9"/>
      <c r="JS457" s="9"/>
      <c r="JT457" s="9"/>
      <c r="JU457" s="9"/>
      <c r="JV457" s="9"/>
      <c r="JW457" s="9"/>
      <c r="JX457" s="9"/>
      <c r="JY457" s="9"/>
      <c r="JZ457" s="9"/>
      <c r="KA457" s="9"/>
      <c r="KB457" s="9"/>
      <c r="KC457" s="9"/>
      <c r="KD457" s="9"/>
      <c r="KE457" s="9"/>
      <c r="KF457" s="9"/>
      <c r="KG457" s="9"/>
      <c r="KH457" s="9"/>
      <c r="KI457" s="9"/>
      <c r="KJ457" s="9"/>
      <c r="KK457" s="9"/>
      <c r="KL457" s="9"/>
      <c r="KM457" s="9"/>
      <c r="KN457" s="9"/>
      <c r="KO457" s="9"/>
      <c r="KP457" s="9"/>
      <c r="KQ457" s="9"/>
      <c r="KR457" s="9"/>
      <c r="KS457" s="9"/>
      <c r="KT457" s="9"/>
      <c r="KU457" s="9"/>
      <c r="KV457" s="9"/>
      <c r="KW457" s="9"/>
      <c r="KX457" s="9"/>
      <c r="KY457" s="9"/>
      <c r="KZ457" s="9"/>
      <c r="LA457" s="9"/>
      <c r="LB457" s="9"/>
      <c r="LC457" s="9"/>
      <c r="LD457" s="9"/>
      <c r="LE457" s="9"/>
      <c r="LF457" s="9"/>
      <c r="LG457" s="9"/>
      <c r="LH457" s="9"/>
      <c r="LI457" s="9"/>
      <c r="LJ457" s="9"/>
      <c r="LK457" s="9"/>
      <c r="LL457" s="9"/>
      <c r="LM457" s="9"/>
      <c r="LN457" s="9"/>
      <c r="LO457" s="9"/>
      <c r="LP457" s="9"/>
      <c r="LQ457" s="9"/>
      <c r="LR457" s="9"/>
      <c r="LS457" s="9"/>
      <c r="LT457" s="9"/>
      <c r="LU457" s="9"/>
      <c r="LV457" s="9"/>
      <c r="LW457" s="9"/>
      <c r="LX457" s="9"/>
      <c r="LY457" s="9"/>
      <c r="LZ457" s="9"/>
      <c r="MA457" s="9"/>
      <c r="MB457" s="9"/>
      <c r="MC457" s="9"/>
      <c r="MD457" s="9"/>
      <c r="ME457" s="9"/>
      <c r="MF457" s="9"/>
      <c r="MG457" s="9"/>
      <c r="MH457" s="9"/>
      <c r="MI457" s="9"/>
      <c r="MJ457" s="9"/>
      <c r="MK457" s="9"/>
      <c r="ML457" s="9"/>
      <c r="MM457" s="9"/>
      <c r="MN457" s="9"/>
      <c r="MO457" s="9"/>
      <c r="MP457" s="9"/>
      <c r="MQ457" s="9"/>
      <c r="MR457" s="9"/>
      <c r="MS457" s="9"/>
      <c r="MT457" s="9"/>
      <c r="MU457" s="9"/>
      <c r="MV457" s="9"/>
      <c r="MW457" s="9"/>
      <c r="MX457" s="9"/>
      <c r="MY457" s="9"/>
      <c r="MZ457" s="9"/>
      <c r="NA457" s="9"/>
      <c r="NB457" s="9"/>
      <c r="NC457" s="9"/>
      <c r="ND457" s="9"/>
      <c r="NE457" s="9"/>
      <c r="NF457" s="9"/>
      <c r="NG457" s="9"/>
      <c r="NH457" s="9"/>
      <c r="NI457" s="9"/>
      <c r="NJ457" s="9"/>
      <c r="NK457" s="9"/>
      <c r="NL457" s="9"/>
      <c r="NM457" s="9"/>
      <c r="NN457" s="9"/>
      <c r="NO457" s="9"/>
      <c r="NP457" s="9"/>
      <c r="NQ457" s="9"/>
      <c r="NR457" s="9"/>
      <c r="NS457" s="9"/>
      <c r="NT457" s="9"/>
      <c r="NU457" s="9"/>
      <c r="NV457" s="9"/>
      <c r="NW457" s="9"/>
      <c r="NX457" s="9"/>
      <c r="NY457" s="9"/>
      <c r="NZ457" s="9"/>
      <c r="OA457" s="9"/>
      <c r="OB457" s="9"/>
      <c r="OC457" s="9"/>
      <c r="OD457" s="9"/>
      <c r="OE457" s="9"/>
      <c r="OF457" s="9"/>
      <c r="OG457" s="9"/>
      <c r="OH457" s="9"/>
      <c r="OI457" s="9"/>
      <c r="OJ457" s="9"/>
      <c r="OK457" s="9"/>
      <c r="OL457" s="9"/>
      <c r="OM457" s="9"/>
      <c r="ON457" s="9"/>
      <c r="OO457" s="9"/>
      <c r="OP457" s="9"/>
      <c r="OQ457" s="9"/>
      <c r="OR457" s="9"/>
      <c r="OS457" s="9"/>
      <c r="OT457" s="9"/>
      <c r="OU457" s="9"/>
      <c r="OV457" s="9"/>
      <c r="OW457" s="9"/>
      <c r="OX457" s="9"/>
      <c r="OY457" s="9"/>
      <c r="OZ457" s="9"/>
      <c r="PA457" s="9"/>
      <c r="PB457" s="9"/>
      <c r="PC457" s="9"/>
      <c r="PD457" s="9"/>
      <c r="PE457" s="9"/>
      <c r="PF457" s="9"/>
      <c r="PG457" s="9"/>
      <c r="PH457" s="9"/>
      <c r="PI457" s="9"/>
      <c r="PJ457" s="9"/>
      <c r="PK457" s="9"/>
      <c r="PL457" s="9"/>
      <c r="PM457" s="9"/>
      <c r="PN457" s="9"/>
      <c r="PO457" s="9"/>
      <c r="PP457" s="9"/>
      <c r="PQ457" s="9"/>
      <c r="PR457" s="9"/>
      <c r="PS457" s="9"/>
      <c r="PT457" s="9"/>
      <c r="PU457" s="9"/>
      <c r="PV457" s="9"/>
      <c r="PW457" s="9"/>
      <c r="PX457" s="9"/>
      <c r="PY457" s="9"/>
      <c r="PZ457" s="9"/>
      <c r="QA457" s="9"/>
      <c r="QB457" s="9"/>
      <c r="QC457" s="9"/>
      <c r="QD457" s="9"/>
      <c r="QE457" s="9"/>
      <c r="QF457" s="9"/>
      <c r="QG457" s="9"/>
      <c r="QH457" s="9"/>
      <c r="QI457" s="9"/>
      <c r="QJ457" s="9"/>
      <c r="QK457" s="9"/>
      <c r="QL457" s="9"/>
      <c r="QM457" s="9"/>
      <c r="QN457" s="9"/>
      <c r="QO457" s="9"/>
      <c r="QP457" s="9"/>
      <c r="QQ457" s="9"/>
      <c r="QR457" s="9"/>
      <c r="QS457" s="9"/>
      <c r="QT457" s="9"/>
      <c r="QU457" s="9"/>
      <c r="QV457" s="9"/>
      <c r="QW457" s="9"/>
      <c r="QX457" s="9"/>
      <c r="QY457" s="9"/>
      <c r="QZ457" s="9"/>
      <c r="RA457" s="9"/>
      <c r="RB457" s="9"/>
      <c r="RC457" s="9"/>
      <c r="RD457" s="9"/>
      <c r="RE457" s="9"/>
      <c r="RF457" s="9"/>
      <c r="RG457" s="9"/>
      <c r="RH457" s="9"/>
      <c r="RI457" s="9"/>
      <c r="RJ457" s="9"/>
      <c r="RK457" s="9"/>
      <c r="RL457" s="9"/>
      <c r="RM457" s="9"/>
      <c r="RN457" s="9"/>
      <c r="RO457" s="9"/>
      <c r="RP457" s="9"/>
      <c r="RQ457" s="9"/>
      <c r="RR457" s="9"/>
      <c r="RS457" s="9"/>
      <c r="RT457" s="9"/>
      <c r="RU457" s="9"/>
      <c r="RV457" s="9"/>
      <c r="RW457" s="9"/>
      <c r="RX457" s="9"/>
      <c r="RY457" s="9"/>
      <c r="RZ457" s="9"/>
      <c r="SA457" s="9"/>
      <c r="SB457" s="9"/>
      <c r="SC457" s="9"/>
      <c r="SD457" s="9"/>
      <c r="SE457" s="9"/>
      <c r="SF457" s="9"/>
      <c r="SG457" s="9"/>
      <c r="SH457" s="9"/>
      <c r="SI457" s="9"/>
      <c r="SJ457" s="9"/>
      <c r="SK457" s="9"/>
      <c r="SL457" s="9"/>
      <c r="SM457" s="9"/>
      <c r="SN457" s="9"/>
      <c r="SO457" s="9"/>
      <c r="SP457" s="9"/>
      <c r="SQ457" s="9"/>
      <c r="SR457" s="9"/>
      <c r="SS457" s="9"/>
      <c r="ST457" s="9"/>
      <c r="SU457" s="9"/>
      <c r="SV457" s="9"/>
      <c r="SW457" s="9"/>
      <c r="SX457" s="9"/>
      <c r="SY457" s="9"/>
      <c r="SZ457" s="9"/>
      <c r="TA457" s="9"/>
      <c r="TB457" s="9"/>
      <c r="TC457" s="9"/>
      <c r="TD457" s="9"/>
      <c r="TE457" s="9"/>
      <c r="TF457" s="9"/>
      <c r="TG457" s="9"/>
      <c r="TH457" s="9"/>
      <c r="TI457" s="9"/>
      <c r="TJ457" s="9"/>
      <c r="TK457" s="9"/>
      <c r="TL457" s="9"/>
      <c r="TM457" s="9"/>
      <c r="TN457" s="9"/>
      <c r="TO457" s="9"/>
      <c r="TP457" s="9"/>
      <c r="TQ457" s="9"/>
      <c r="TR457" s="9"/>
      <c r="TS457" s="9"/>
      <c r="TT457" s="9"/>
      <c r="TU457" s="9"/>
      <c r="TV457" s="9"/>
      <c r="TW457" s="9"/>
      <c r="TX457" s="9"/>
      <c r="TY457" s="9"/>
      <c r="TZ457" s="9"/>
      <c r="UA457" s="9"/>
      <c r="UB457" s="9"/>
      <c r="UC457" s="9"/>
      <c r="UD457" s="9"/>
      <c r="UE457" s="9"/>
      <c r="UF457" s="9"/>
      <c r="UG457" s="9"/>
      <c r="UH457" s="9"/>
      <c r="UI457" s="9"/>
      <c r="UJ457" s="9"/>
      <c r="UK457" s="9"/>
      <c r="UL457" s="9"/>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c r="AHR457" s="6"/>
      <c r="AHS457" s="6"/>
      <c r="AHT457" s="6"/>
      <c r="AHU457" s="6"/>
      <c r="AHV457" s="6"/>
      <c r="AHW457" s="6"/>
      <c r="AHX457" s="6"/>
      <c r="AHY457" s="6"/>
    </row>
    <row r="458" spans="2:909" x14ac:dyDescent="0.25">
      <c r="B458" s="110"/>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c r="IQ458" s="9"/>
      <c r="IR458" s="9"/>
      <c r="IS458" s="9"/>
      <c r="IT458" s="9"/>
      <c r="IU458" s="9"/>
      <c r="IV458" s="9"/>
      <c r="IW458" s="9"/>
      <c r="IX458" s="9"/>
      <c r="IY458" s="9"/>
      <c r="IZ458" s="9"/>
      <c r="JA458" s="9"/>
      <c r="JB458" s="9"/>
      <c r="JC458" s="9"/>
      <c r="JD458" s="9"/>
      <c r="JE458" s="9"/>
      <c r="JF458" s="9"/>
      <c r="JG458" s="9"/>
      <c r="JH458" s="9"/>
      <c r="JI458" s="9"/>
      <c r="JJ458" s="9"/>
      <c r="JK458" s="9"/>
      <c r="JL458" s="9"/>
      <c r="JM458" s="9"/>
      <c r="JN458" s="9"/>
      <c r="JO458" s="9"/>
      <c r="JP458" s="9"/>
      <c r="JQ458" s="9"/>
      <c r="JR458" s="9"/>
      <c r="JS458" s="9"/>
      <c r="JT458" s="9"/>
      <c r="JU458" s="9"/>
      <c r="JV458" s="9"/>
      <c r="JW458" s="9"/>
      <c r="JX458" s="9"/>
      <c r="JY458" s="9"/>
      <c r="JZ458" s="9"/>
      <c r="KA458" s="9"/>
      <c r="KB458" s="9"/>
      <c r="KC458" s="9"/>
      <c r="KD458" s="9"/>
      <c r="KE458" s="9"/>
      <c r="KF458" s="9"/>
      <c r="KG458" s="9"/>
      <c r="KH458" s="9"/>
      <c r="KI458" s="9"/>
      <c r="KJ458" s="9"/>
      <c r="KK458" s="9"/>
      <c r="KL458" s="9"/>
      <c r="KM458" s="9"/>
      <c r="KN458" s="9"/>
      <c r="KO458" s="9"/>
      <c r="KP458" s="9"/>
      <c r="KQ458" s="9"/>
      <c r="KR458" s="9"/>
      <c r="KS458" s="9"/>
      <c r="KT458" s="9"/>
      <c r="KU458" s="9"/>
      <c r="KV458" s="9"/>
      <c r="KW458" s="9"/>
      <c r="KX458" s="9"/>
      <c r="KY458" s="9"/>
      <c r="KZ458" s="9"/>
      <c r="LA458" s="9"/>
      <c r="LB458" s="9"/>
      <c r="LC458" s="9"/>
      <c r="LD458" s="9"/>
      <c r="LE458" s="9"/>
      <c r="LF458" s="9"/>
      <c r="LG458" s="9"/>
      <c r="LH458" s="9"/>
      <c r="LI458" s="9"/>
      <c r="LJ458" s="9"/>
      <c r="LK458" s="9"/>
      <c r="LL458" s="9"/>
      <c r="LM458" s="9"/>
      <c r="LN458" s="9"/>
      <c r="LO458" s="9"/>
      <c r="LP458" s="9"/>
      <c r="LQ458" s="9"/>
      <c r="LR458" s="9"/>
      <c r="LS458" s="9"/>
      <c r="LT458" s="9"/>
      <c r="LU458" s="9"/>
      <c r="LV458" s="9"/>
      <c r="LW458" s="9"/>
      <c r="LX458" s="9"/>
      <c r="LY458" s="9"/>
      <c r="LZ458" s="9"/>
      <c r="MA458" s="9"/>
      <c r="MB458" s="9"/>
      <c r="MC458" s="9"/>
      <c r="MD458" s="9"/>
      <c r="ME458" s="9"/>
      <c r="MF458" s="9"/>
      <c r="MG458" s="9"/>
      <c r="MH458" s="9"/>
      <c r="MI458" s="9"/>
      <c r="MJ458" s="9"/>
      <c r="MK458" s="9"/>
      <c r="ML458" s="9"/>
      <c r="MM458" s="9"/>
      <c r="MN458" s="9"/>
      <c r="MO458" s="9"/>
      <c r="MP458" s="9"/>
      <c r="MQ458" s="9"/>
      <c r="MR458" s="9"/>
      <c r="MS458" s="9"/>
      <c r="MT458" s="9"/>
      <c r="MU458" s="9"/>
      <c r="MV458" s="9"/>
      <c r="MW458" s="9"/>
      <c r="MX458" s="9"/>
      <c r="MY458" s="9"/>
      <c r="MZ458" s="9"/>
      <c r="NA458" s="9"/>
      <c r="NB458" s="9"/>
      <c r="NC458" s="9"/>
      <c r="ND458" s="9"/>
      <c r="NE458" s="9"/>
      <c r="NF458" s="9"/>
      <c r="NG458" s="9"/>
      <c r="NH458" s="9"/>
      <c r="NI458" s="9"/>
      <c r="NJ458" s="9"/>
      <c r="NK458" s="9"/>
      <c r="NL458" s="9"/>
      <c r="NM458" s="9"/>
      <c r="NN458" s="9"/>
      <c r="NO458" s="9"/>
      <c r="NP458" s="9"/>
      <c r="NQ458" s="9"/>
      <c r="NR458" s="9"/>
      <c r="NS458" s="9"/>
      <c r="NT458" s="9"/>
      <c r="NU458" s="9"/>
      <c r="NV458" s="9"/>
      <c r="NW458" s="9"/>
      <c r="NX458" s="9"/>
      <c r="NY458" s="9"/>
      <c r="NZ458" s="9"/>
      <c r="OA458" s="9"/>
      <c r="OB458" s="9"/>
      <c r="OC458" s="9"/>
      <c r="OD458" s="9"/>
      <c r="OE458" s="9"/>
      <c r="OF458" s="9"/>
      <c r="OG458" s="9"/>
      <c r="OH458" s="9"/>
      <c r="OI458" s="9"/>
      <c r="OJ458" s="9"/>
      <c r="OK458" s="9"/>
      <c r="OL458" s="9"/>
      <c r="OM458" s="9"/>
      <c r="ON458" s="9"/>
      <c r="OO458" s="9"/>
      <c r="OP458" s="9"/>
      <c r="OQ458" s="9"/>
      <c r="OR458" s="9"/>
      <c r="OS458" s="9"/>
      <c r="OT458" s="9"/>
      <c r="OU458" s="9"/>
      <c r="OV458" s="9"/>
      <c r="OW458" s="9"/>
      <c r="OX458" s="9"/>
      <c r="OY458" s="9"/>
      <c r="OZ458" s="9"/>
      <c r="PA458" s="9"/>
      <c r="PB458" s="9"/>
      <c r="PC458" s="9"/>
      <c r="PD458" s="9"/>
      <c r="PE458" s="9"/>
      <c r="PF458" s="9"/>
      <c r="PG458" s="9"/>
      <c r="PH458" s="9"/>
      <c r="PI458" s="9"/>
      <c r="PJ458" s="9"/>
      <c r="PK458" s="9"/>
      <c r="PL458" s="9"/>
      <c r="PM458" s="9"/>
      <c r="PN458" s="9"/>
      <c r="PO458" s="9"/>
      <c r="PP458" s="9"/>
      <c r="PQ458" s="9"/>
      <c r="PR458" s="9"/>
      <c r="PS458" s="9"/>
      <c r="PT458" s="9"/>
      <c r="PU458" s="9"/>
      <c r="PV458" s="9"/>
      <c r="PW458" s="9"/>
      <c r="PX458" s="9"/>
      <c r="PY458" s="9"/>
      <c r="PZ458" s="9"/>
      <c r="QA458" s="9"/>
      <c r="QB458" s="9"/>
      <c r="QC458" s="9"/>
      <c r="QD458" s="9"/>
      <c r="QE458" s="9"/>
      <c r="QF458" s="9"/>
      <c r="QG458" s="9"/>
      <c r="QH458" s="9"/>
      <c r="QI458" s="9"/>
      <c r="QJ458" s="9"/>
      <c r="QK458" s="9"/>
      <c r="QL458" s="9"/>
      <c r="QM458" s="9"/>
      <c r="QN458" s="9"/>
      <c r="QO458" s="9"/>
      <c r="QP458" s="9"/>
      <c r="QQ458" s="9"/>
      <c r="QR458" s="9"/>
      <c r="QS458" s="9"/>
      <c r="QT458" s="9"/>
      <c r="QU458" s="9"/>
      <c r="QV458" s="9"/>
      <c r="QW458" s="9"/>
      <c r="QX458" s="9"/>
      <c r="QY458" s="9"/>
      <c r="QZ458" s="9"/>
      <c r="RA458" s="9"/>
      <c r="RB458" s="9"/>
      <c r="RC458" s="9"/>
      <c r="RD458" s="9"/>
      <c r="RE458" s="9"/>
      <c r="RF458" s="9"/>
      <c r="RG458" s="9"/>
      <c r="RH458" s="9"/>
      <c r="RI458" s="9"/>
      <c r="RJ458" s="9"/>
      <c r="RK458" s="9"/>
      <c r="RL458" s="9"/>
      <c r="RM458" s="9"/>
      <c r="RN458" s="9"/>
      <c r="RO458" s="9"/>
      <c r="RP458" s="9"/>
      <c r="RQ458" s="9"/>
      <c r="RR458" s="9"/>
      <c r="RS458" s="9"/>
      <c r="RT458" s="9"/>
      <c r="RU458" s="9"/>
      <c r="RV458" s="9"/>
      <c r="RW458" s="9"/>
      <c r="RX458" s="9"/>
      <c r="RY458" s="9"/>
      <c r="RZ458" s="9"/>
      <c r="SA458" s="9"/>
      <c r="SB458" s="9"/>
      <c r="SC458" s="9"/>
      <c r="SD458" s="9"/>
      <c r="SE458" s="9"/>
      <c r="SF458" s="9"/>
      <c r="SG458" s="9"/>
      <c r="SH458" s="9"/>
      <c r="SI458" s="9"/>
      <c r="SJ458" s="9"/>
      <c r="SK458" s="9"/>
      <c r="SL458" s="9"/>
      <c r="SM458" s="9"/>
      <c r="SN458" s="9"/>
      <c r="SO458" s="9"/>
      <c r="SP458" s="9"/>
      <c r="SQ458" s="9"/>
      <c r="SR458" s="9"/>
      <c r="SS458" s="9"/>
      <c r="ST458" s="9"/>
      <c r="SU458" s="9"/>
      <c r="SV458" s="9"/>
      <c r="SW458" s="9"/>
      <c r="SX458" s="9"/>
      <c r="SY458" s="9"/>
      <c r="SZ458" s="9"/>
      <c r="TA458" s="9"/>
      <c r="TB458" s="9"/>
      <c r="TC458" s="9"/>
      <c r="TD458" s="9"/>
      <c r="TE458" s="9"/>
      <c r="TF458" s="9"/>
      <c r="TG458" s="9"/>
      <c r="TH458" s="9"/>
      <c r="TI458" s="9"/>
      <c r="TJ458" s="9"/>
      <c r="TK458" s="9"/>
      <c r="TL458" s="9"/>
      <c r="TM458" s="9"/>
      <c r="TN458" s="9"/>
      <c r="TO458" s="9"/>
      <c r="TP458" s="9"/>
      <c r="TQ458" s="9"/>
      <c r="TR458" s="9"/>
      <c r="TS458" s="9"/>
      <c r="TT458" s="9"/>
      <c r="TU458" s="9"/>
      <c r="TV458" s="9"/>
      <c r="TW458" s="9"/>
      <c r="TX458" s="9"/>
      <c r="TY458" s="9"/>
      <c r="TZ458" s="9"/>
      <c r="UA458" s="9"/>
      <c r="UB458" s="9"/>
      <c r="UC458" s="9"/>
      <c r="UD458" s="9"/>
      <c r="UE458" s="9"/>
      <c r="UF458" s="9"/>
      <c r="UG458" s="9"/>
      <c r="UH458" s="9"/>
      <c r="UI458" s="9"/>
      <c r="UJ458" s="9"/>
      <c r="UK458" s="9"/>
      <c r="UL458" s="9"/>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c r="AHR458" s="6"/>
      <c r="AHS458" s="6"/>
      <c r="AHT458" s="6"/>
      <c r="AHU458" s="6"/>
      <c r="AHV458" s="6"/>
      <c r="AHW458" s="6"/>
      <c r="AHX458" s="6"/>
      <c r="AHY458" s="6"/>
    </row>
    <row r="459" spans="2:909" x14ac:dyDescent="0.25">
      <c r="B459" s="110"/>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c r="IQ459" s="9"/>
      <c r="IR459" s="9"/>
      <c r="IS459" s="9"/>
      <c r="IT459" s="9"/>
      <c r="IU459" s="9"/>
      <c r="IV459" s="9"/>
      <c r="IW459" s="9"/>
      <c r="IX459" s="9"/>
      <c r="IY459" s="9"/>
      <c r="IZ459" s="9"/>
      <c r="JA459" s="9"/>
      <c r="JB459" s="9"/>
      <c r="JC459" s="9"/>
      <c r="JD459" s="9"/>
      <c r="JE459" s="9"/>
      <c r="JF459" s="9"/>
      <c r="JG459" s="9"/>
      <c r="JH459" s="9"/>
      <c r="JI459" s="9"/>
      <c r="JJ459" s="9"/>
      <c r="JK459" s="9"/>
      <c r="JL459" s="9"/>
      <c r="JM459" s="9"/>
      <c r="JN459" s="9"/>
      <c r="JO459" s="9"/>
      <c r="JP459" s="9"/>
      <c r="JQ459" s="9"/>
      <c r="JR459" s="9"/>
      <c r="JS459" s="9"/>
      <c r="JT459" s="9"/>
      <c r="JU459" s="9"/>
      <c r="JV459" s="9"/>
      <c r="JW459" s="9"/>
      <c r="JX459" s="9"/>
      <c r="JY459" s="9"/>
      <c r="JZ459" s="9"/>
      <c r="KA459" s="9"/>
      <c r="KB459" s="9"/>
      <c r="KC459" s="9"/>
      <c r="KD459" s="9"/>
      <c r="KE459" s="9"/>
      <c r="KF459" s="9"/>
      <c r="KG459" s="9"/>
      <c r="KH459" s="9"/>
      <c r="KI459" s="9"/>
      <c r="KJ459" s="9"/>
      <c r="KK459" s="9"/>
      <c r="KL459" s="9"/>
      <c r="KM459" s="9"/>
      <c r="KN459" s="9"/>
      <c r="KO459" s="9"/>
      <c r="KP459" s="9"/>
      <c r="KQ459" s="9"/>
      <c r="KR459" s="9"/>
      <c r="KS459" s="9"/>
      <c r="KT459" s="9"/>
      <c r="KU459" s="9"/>
      <c r="KV459" s="9"/>
      <c r="KW459" s="9"/>
      <c r="KX459" s="9"/>
      <c r="KY459" s="9"/>
      <c r="KZ459" s="9"/>
      <c r="LA459" s="9"/>
      <c r="LB459" s="9"/>
      <c r="LC459" s="9"/>
      <c r="LD459" s="9"/>
      <c r="LE459" s="9"/>
      <c r="LF459" s="9"/>
      <c r="LG459" s="9"/>
      <c r="LH459" s="9"/>
      <c r="LI459" s="9"/>
      <c r="LJ459" s="9"/>
      <c r="LK459" s="9"/>
      <c r="LL459" s="9"/>
      <c r="LM459" s="9"/>
      <c r="LN459" s="9"/>
      <c r="LO459" s="9"/>
      <c r="LP459" s="9"/>
      <c r="LQ459" s="9"/>
      <c r="LR459" s="9"/>
      <c r="LS459" s="9"/>
      <c r="LT459" s="9"/>
      <c r="LU459" s="9"/>
      <c r="LV459" s="9"/>
      <c r="LW459" s="9"/>
      <c r="LX459" s="9"/>
      <c r="LY459" s="9"/>
      <c r="LZ459" s="9"/>
      <c r="MA459" s="9"/>
      <c r="MB459" s="9"/>
      <c r="MC459" s="9"/>
      <c r="MD459" s="9"/>
      <c r="ME459" s="9"/>
      <c r="MF459" s="9"/>
      <c r="MG459" s="9"/>
      <c r="MH459" s="9"/>
      <c r="MI459" s="9"/>
      <c r="MJ459" s="9"/>
      <c r="MK459" s="9"/>
      <c r="ML459" s="9"/>
      <c r="MM459" s="9"/>
      <c r="MN459" s="9"/>
      <c r="MO459" s="9"/>
      <c r="MP459" s="9"/>
      <c r="MQ459" s="9"/>
      <c r="MR459" s="9"/>
      <c r="MS459" s="9"/>
      <c r="MT459" s="9"/>
      <c r="MU459" s="9"/>
      <c r="MV459" s="9"/>
      <c r="MW459" s="9"/>
      <c r="MX459" s="9"/>
      <c r="MY459" s="9"/>
      <c r="MZ459" s="9"/>
      <c r="NA459" s="9"/>
      <c r="NB459" s="9"/>
      <c r="NC459" s="9"/>
      <c r="ND459" s="9"/>
      <c r="NE459" s="9"/>
      <c r="NF459" s="9"/>
      <c r="NG459" s="9"/>
      <c r="NH459" s="9"/>
      <c r="NI459" s="9"/>
      <c r="NJ459" s="9"/>
      <c r="NK459" s="9"/>
      <c r="NL459" s="9"/>
      <c r="NM459" s="9"/>
      <c r="NN459" s="9"/>
      <c r="NO459" s="9"/>
      <c r="NP459" s="9"/>
      <c r="NQ459" s="9"/>
      <c r="NR459" s="9"/>
      <c r="NS459" s="9"/>
      <c r="NT459" s="9"/>
      <c r="NU459" s="9"/>
      <c r="NV459" s="9"/>
      <c r="NW459" s="9"/>
      <c r="NX459" s="9"/>
      <c r="NY459" s="9"/>
      <c r="NZ459" s="9"/>
      <c r="OA459" s="9"/>
      <c r="OB459" s="9"/>
      <c r="OC459" s="9"/>
      <c r="OD459" s="9"/>
      <c r="OE459" s="9"/>
      <c r="OF459" s="9"/>
      <c r="OG459" s="9"/>
      <c r="OH459" s="9"/>
      <c r="OI459" s="9"/>
      <c r="OJ459" s="9"/>
      <c r="OK459" s="9"/>
      <c r="OL459" s="9"/>
      <c r="OM459" s="9"/>
      <c r="ON459" s="9"/>
      <c r="OO459" s="9"/>
      <c r="OP459" s="9"/>
      <c r="OQ459" s="9"/>
      <c r="OR459" s="9"/>
      <c r="OS459" s="9"/>
      <c r="OT459" s="9"/>
      <c r="OU459" s="9"/>
      <c r="OV459" s="9"/>
      <c r="OW459" s="9"/>
      <c r="OX459" s="9"/>
      <c r="OY459" s="9"/>
      <c r="OZ459" s="9"/>
      <c r="PA459" s="9"/>
      <c r="PB459" s="9"/>
      <c r="PC459" s="9"/>
      <c r="PD459" s="9"/>
      <c r="PE459" s="9"/>
      <c r="PF459" s="9"/>
      <c r="PG459" s="9"/>
      <c r="PH459" s="9"/>
      <c r="PI459" s="9"/>
      <c r="PJ459" s="9"/>
      <c r="PK459" s="9"/>
      <c r="PL459" s="9"/>
      <c r="PM459" s="9"/>
      <c r="PN459" s="9"/>
      <c r="PO459" s="9"/>
      <c r="PP459" s="9"/>
      <c r="PQ459" s="9"/>
      <c r="PR459" s="9"/>
      <c r="PS459" s="9"/>
      <c r="PT459" s="9"/>
      <c r="PU459" s="9"/>
      <c r="PV459" s="9"/>
      <c r="PW459" s="9"/>
      <c r="PX459" s="9"/>
      <c r="PY459" s="9"/>
      <c r="PZ459" s="9"/>
      <c r="QA459" s="9"/>
      <c r="QB459" s="9"/>
      <c r="QC459" s="9"/>
      <c r="QD459" s="9"/>
      <c r="QE459" s="9"/>
      <c r="QF459" s="9"/>
      <c r="QG459" s="9"/>
      <c r="QH459" s="9"/>
      <c r="QI459" s="9"/>
      <c r="QJ459" s="9"/>
      <c r="QK459" s="9"/>
      <c r="QL459" s="9"/>
      <c r="QM459" s="9"/>
      <c r="QN459" s="9"/>
      <c r="QO459" s="9"/>
      <c r="QP459" s="9"/>
      <c r="QQ459" s="9"/>
      <c r="QR459" s="9"/>
      <c r="QS459" s="9"/>
      <c r="QT459" s="9"/>
      <c r="QU459" s="9"/>
      <c r="QV459" s="9"/>
      <c r="QW459" s="9"/>
      <c r="QX459" s="9"/>
      <c r="QY459" s="9"/>
      <c r="QZ459" s="9"/>
      <c r="RA459" s="9"/>
      <c r="RB459" s="9"/>
      <c r="RC459" s="9"/>
      <c r="RD459" s="9"/>
      <c r="RE459" s="9"/>
      <c r="RF459" s="9"/>
      <c r="RG459" s="9"/>
      <c r="RH459" s="9"/>
      <c r="RI459" s="9"/>
      <c r="RJ459" s="9"/>
      <c r="RK459" s="9"/>
      <c r="RL459" s="9"/>
      <c r="RM459" s="9"/>
      <c r="RN459" s="9"/>
      <c r="RO459" s="9"/>
      <c r="RP459" s="9"/>
      <c r="RQ459" s="9"/>
      <c r="RR459" s="9"/>
      <c r="RS459" s="9"/>
      <c r="RT459" s="9"/>
      <c r="RU459" s="9"/>
      <c r="RV459" s="9"/>
      <c r="RW459" s="9"/>
      <c r="RX459" s="9"/>
      <c r="RY459" s="9"/>
      <c r="RZ459" s="9"/>
      <c r="SA459" s="9"/>
      <c r="SB459" s="9"/>
      <c r="SC459" s="9"/>
      <c r="SD459" s="9"/>
      <c r="SE459" s="9"/>
      <c r="SF459" s="9"/>
      <c r="SG459" s="9"/>
      <c r="SH459" s="9"/>
      <c r="SI459" s="9"/>
      <c r="SJ459" s="9"/>
      <c r="SK459" s="9"/>
      <c r="SL459" s="9"/>
      <c r="SM459" s="9"/>
      <c r="SN459" s="9"/>
      <c r="SO459" s="9"/>
      <c r="SP459" s="9"/>
      <c r="SQ459" s="9"/>
      <c r="SR459" s="9"/>
      <c r="SS459" s="9"/>
      <c r="ST459" s="9"/>
      <c r="SU459" s="9"/>
      <c r="SV459" s="9"/>
      <c r="SW459" s="9"/>
      <c r="SX459" s="9"/>
      <c r="SY459" s="9"/>
      <c r="SZ459" s="9"/>
      <c r="TA459" s="9"/>
      <c r="TB459" s="9"/>
      <c r="TC459" s="9"/>
      <c r="TD459" s="9"/>
      <c r="TE459" s="9"/>
      <c r="TF459" s="9"/>
      <c r="TG459" s="9"/>
      <c r="TH459" s="9"/>
      <c r="TI459" s="9"/>
      <c r="TJ459" s="9"/>
      <c r="TK459" s="9"/>
      <c r="TL459" s="9"/>
      <c r="TM459" s="9"/>
      <c r="TN459" s="9"/>
      <c r="TO459" s="9"/>
      <c r="TP459" s="9"/>
      <c r="TQ459" s="9"/>
      <c r="TR459" s="9"/>
      <c r="TS459" s="9"/>
      <c r="TT459" s="9"/>
      <c r="TU459" s="9"/>
      <c r="TV459" s="9"/>
      <c r="TW459" s="9"/>
      <c r="TX459" s="9"/>
      <c r="TY459" s="9"/>
      <c r="TZ459" s="9"/>
      <c r="UA459" s="9"/>
      <c r="UB459" s="9"/>
      <c r="UC459" s="9"/>
      <c r="UD459" s="9"/>
      <c r="UE459" s="9"/>
      <c r="UF459" s="9"/>
      <c r="UG459" s="9"/>
      <c r="UH459" s="9"/>
      <c r="UI459" s="9"/>
      <c r="UJ459" s="9"/>
      <c r="UK459" s="9"/>
      <c r="UL459" s="9"/>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c r="AHR459" s="6"/>
      <c r="AHS459" s="6"/>
      <c r="AHT459" s="6"/>
      <c r="AHU459" s="6"/>
      <c r="AHV459" s="6"/>
      <c r="AHW459" s="6"/>
      <c r="AHX459" s="6"/>
      <c r="AHY459" s="6"/>
    </row>
    <row r="460" spans="2:909" x14ac:dyDescent="0.25">
      <c r="B460" s="110"/>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c r="MK460" s="9"/>
      <c r="ML460" s="9"/>
      <c r="MM460" s="9"/>
      <c r="MN460" s="9"/>
      <c r="MO460" s="9"/>
      <c r="MP460" s="9"/>
      <c r="MQ460" s="9"/>
      <c r="MR460" s="9"/>
      <c r="MS460" s="9"/>
      <c r="MT460" s="9"/>
      <c r="MU460" s="9"/>
      <c r="MV460" s="9"/>
      <c r="MW460" s="9"/>
      <c r="MX460" s="9"/>
      <c r="MY460" s="9"/>
      <c r="MZ460" s="9"/>
      <c r="NA460" s="9"/>
      <c r="NB460" s="9"/>
      <c r="NC460" s="9"/>
      <c r="ND460" s="9"/>
      <c r="NE460" s="9"/>
      <c r="NF460" s="9"/>
      <c r="NG460" s="9"/>
      <c r="NH460" s="9"/>
      <c r="NI460" s="9"/>
      <c r="NJ460" s="9"/>
      <c r="NK460" s="9"/>
      <c r="NL460" s="9"/>
      <c r="NM460" s="9"/>
      <c r="NN460" s="9"/>
      <c r="NO460" s="9"/>
      <c r="NP460" s="9"/>
      <c r="NQ460" s="9"/>
      <c r="NR460" s="9"/>
      <c r="NS460" s="9"/>
      <c r="NT460" s="9"/>
      <c r="NU460" s="9"/>
      <c r="NV460" s="9"/>
      <c r="NW460" s="9"/>
      <c r="NX460" s="9"/>
      <c r="NY460" s="9"/>
      <c r="NZ460" s="9"/>
      <c r="OA460" s="9"/>
      <c r="OB460" s="9"/>
      <c r="OC460" s="9"/>
      <c r="OD460" s="9"/>
      <c r="OE460" s="9"/>
      <c r="OF460" s="9"/>
      <c r="OG460" s="9"/>
      <c r="OH460" s="9"/>
      <c r="OI460" s="9"/>
      <c r="OJ460" s="9"/>
      <c r="OK460" s="9"/>
      <c r="OL460" s="9"/>
      <c r="OM460" s="9"/>
      <c r="ON460" s="9"/>
      <c r="OO460" s="9"/>
      <c r="OP460" s="9"/>
      <c r="OQ460" s="9"/>
      <c r="OR460" s="9"/>
      <c r="OS460" s="9"/>
      <c r="OT460" s="9"/>
      <c r="OU460" s="9"/>
      <c r="OV460" s="9"/>
      <c r="OW460" s="9"/>
      <c r="OX460" s="9"/>
      <c r="OY460" s="9"/>
      <c r="OZ460" s="9"/>
      <c r="PA460" s="9"/>
      <c r="PB460" s="9"/>
      <c r="PC460" s="9"/>
      <c r="PD460" s="9"/>
      <c r="PE460" s="9"/>
      <c r="PF460" s="9"/>
      <c r="PG460" s="9"/>
      <c r="PH460" s="9"/>
      <c r="PI460" s="9"/>
      <c r="PJ460" s="9"/>
      <c r="PK460" s="9"/>
      <c r="PL460" s="9"/>
      <c r="PM460" s="9"/>
      <c r="PN460" s="9"/>
      <c r="PO460" s="9"/>
      <c r="PP460" s="9"/>
      <c r="PQ460" s="9"/>
      <c r="PR460" s="9"/>
      <c r="PS460" s="9"/>
      <c r="PT460" s="9"/>
      <c r="PU460" s="9"/>
      <c r="PV460" s="9"/>
      <c r="PW460" s="9"/>
      <c r="PX460" s="9"/>
      <c r="PY460" s="9"/>
      <c r="PZ460" s="9"/>
      <c r="QA460" s="9"/>
      <c r="QB460" s="9"/>
      <c r="QC460" s="9"/>
      <c r="QD460" s="9"/>
      <c r="QE460" s="9"/>
      <c r="QF460" s="9"/>
      <c r="QG460" s="9"/>
      <c r="QH460" s="9"/>
      <c r="QI460" s="9"/>
      <c r="QJ460" s="9"/>
      <c r="QK460" s="9"/>
      <c r="QL460" s="9"/>
      <c r="QM460" s="9"/>
      <c r="QN460" s="9"/>
      <c r="QO460" s="9"/>
      <c r="QP460" s="9"/>
      <c r="QQ460" s="9"/>
      <c r="QR460" s="9"/>
      <c r="QS460" s="9"/>
      <c r="QT460" s="9"/>
      <c r="QU460" s="9"/>
      <c r="QV460" s="9"/>
      <c r="QW460" s="9"/>
      <c r="QX460" s="9"/>
      <c r="QY460" s="9"/>
      <c r="QZ460" s="9"/>
      <c r="RA460" s="9"/>
      <c r="RB460" s="9"/>
      <c r="RC460" s="9"/>
      <c r="RD460" s="9"/>
      <c r="RE460" s="9"/>
      <c r="RF460" s="9"/>
      <c r="RG460" s="9"/>
      <c r="RH460" s="9"/>
      <c r="RI460" s="9"/>
      <c r="RJ460" s="9"/>
      <c r="RK460" s="9"/>
      <c r="RL460" s="9"/>
      <c r="RM460" s="9"/>
      <c r="RN460" s="9"/>
      <c r="RO460" s="9"/>
      <c r="RP460" s="9"/>
      <c r="RQ460" s="9"/>
      <c r="RR460" s="9"/>
      <c r="RS460" s="9"/>
      <c r="RT460" s="9"/>
      <c r="RU460" s="9"/>
      <c r="RV460" s="9"/>
      <c r="RW460" s="9"/>
      <c r="RX460" s="9"/>
      <c r="RY460" s="9"/>
      <c r="RZ460" s="9"/>
      <c r="SA460" s="9"/>
      <c r="SB460" s="9"/>
      <c r="SC460" s="9"/>
      <c r="SD460" s="9"/>
      <c r="SE460" s="9"/>
      <c r="SF460" s="9"/>
      <c r="SG460" s="9"/>
      <c r="SH460" s="9"/>
      <c r="SI460" s="9"/>
      <c r="SJ460" s="9"/>
      <c r="SK460" s="9"/>
      <c r="SL460" s="9"/>
      <c r="SM460" s="9"/>
      <c r="SN460" s="9"/>
      <c r="SO460" s="9"/>
      <c r="SP460" s="9"/>
      <c r="SQ460" s="9"/>
      <c r="SR460" s="9"/>
      <c r="SS460" s="9"/>
      <c r="ST460" s="9"/>
      <c r="SU460" s="9"/>
      <c r="SV460" s="9"/>
      <c r="SW460" s="9"/>
      <c r="SX460" s="9"/>
      <c r="SY460" s="9"/>
      <c r="SZ460" s="9"/>
      <c r="TA460" s="9"/>
      <c r="TB460" s="9"/>
      <c r="TC460" s="9"/>
      <c r="TD460" s="9"/>
      <c r="TE460" s="9"/>
      <c r="TF460" s="9"/>
      <c r="TG460" s="9"/>
      <c r="TH460" s="9"/>
      <c r="TI460" s="9"/>
      <c r="TJ460" s="9"/>
      <c r="TK460" s="9"/>
      <c r="TL460" s="9"/>
      <c r="TM460" s="9"/>
      <c r="TN460" s="9"/>
      <c r="TO460" s="9"/>
      <c r="TP460" s="9"/>
      <c r="TQ460" s="9"/>
      <c r="TR460" s="9"/>
      <c r="TS460" s="9"/>
      <c r="TT460" s="9"/>
      <c r="TU460" s="9"/>
      <c r="TV460" s="9"/>
      <c r="TW460" s="9"/>
      <c r="TX460" s="9"/>
      <c r="TY460" s="9"/>
      <c r="TZ460" s="9"/>
      <c r="UA460" s="9"/>
      <c r="UB460" s="9"/>
      <c r="UC460" s="9"/>
      <c r="UD460" s="9"/>
      <c r="UE460" s="9"/>
      <c r="UF460" s="9"/>
      <c r="UG460" s="9"/>
      <c r="UH460" s="9"/>
      <c r="UI460" s="9"/>
      <c r="UJ460" s="9"/>
      <c r="UK460" s="9"/>
      <c r="UL460" s="9"/>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c r="AHR460" s="6"/>
      <c r="AHS460" s="6"/>
      <c r="AHT460" s="6"/>
      <c r="AHU460" s="6"/>
      <c r="AHV460" s="6"/>
      <c r="AHW460" s="6"/>
      <c r="AHX460" s="6"/>
      <c r="AHY460" s="6"/>
    </row>
    <row r="461" spans="2:909" x14ac:dyDescent="0.25">
      <c r="B461" s="110"/>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c r="IQ461" s="9"/>
      <c r="IR461" s="9"/>
      <c r="IS461" s="9"/>
      <c r="IT461" s="9"/>
      <c r="IU461" s="9"/>
      <c r="IV461" s="9"/>
      <c r="IW461" s="9"/>
      <c r="IX461" s="9"/>
      <c r="IY461" s="9"/>
      <c r="IZ461" s="9"/>
      <c r="JA461" s="9"/>
      <c r="JB461" s="9"/>
      <c r="JC461" s="9"/>
      <c r="JD461" s="9"/>
      <c r="JE461" s="9"/>
      <c r="JF461" s="9"/>
      <c r="JG461" s="9"/>
      <c r="JH461" s="9"/>
      <c r="JI461" s="9"/>
      <c r="JJ461" s="9"/>
      <c r="JK461" s="9"/>
      <c r="JL461" s="9"/>
      <c r="JM461" s="9"/>
      <c r="JN461" s="9"/>
      <c r="JO461" s="9"/>
      <c r="JP461" s="9"/>
      <c r="JQ461" s="9"/>
      <c r="JR461" s="9"/>
      <c r="JS461" s="9"/>
      <c r="JT461" s="9"/>
      <c r="JU461" s="9"/>
      <c r="JV461" s="9"/>
      <c r="JW461" s="9"/>
      <c r="JX461" s="9"/>
      <c r="JY461" s="9"/>
      <c r="JZ461" s="9"/>
      <c r="KA461" s="9"/>
      <c r="KB461" s="9"/>
      <c r="KC461" s="9"/>
      <c r="KD461" s="9"/>
      <c r="KE461" s="9"/>
      <c r="KF461" s="9"/>
      <c r="KG461" s="9"/>
      <c r="KH461" s="9"/>
      <c r="KI461" s="9"/>
      <c r="KJ461" s="9"/>
      <c r="KK461" s="9"/>
      <c r="KL461" s="9"/>
      <c r="KM461" s="9"/>
      <c r="KN461" s="9"/>
      <c r="KO461" s="9"/>
      <c r="KP461" s="9"/>
      <c r="KQ461" s="9"/>
      <c r="KR461" s="9"/>
      <c r="KS461" s="9"/>
      <c r="KT461" s="9"/>
      <c r="KU461" s="9"/>
      <c r="KV461" s="9"/>
      <c r="KW461" s="9"/>
      <c r="KX461" s="9"/>
      <c r="KY461" s="9"/>
      <c r="KZ461" s="9"/>
      <c r="LA461" s="9"/>
      <c r="LB461" s="9"/>
      <c r="LC461" s="9"/>
      <c r="LD461" s="9"/>
      <c r="LE461" s="9"/>
      <c r="LF461" s="9"/>
      <c r="LG461" s="9"/>
      <c r="LH461" s="9"/>
      <c r="LI461" s="9"/>
      <c r="LJ461" s="9"/>
      <c r="LK461" s="9"/>
      <c r="LL461" s="9"/>
      <c r="LM461" s="9"/>
      <c r="LN461" s="9"/>
      <c r="LO461" s="9"/>
      <c r="LP461" s="9"/>
      <c r="LQ461" s="9"/>
      <c r="LR461" s="9"/>
      <c r="LS461" s="9"/>
      <c r="LT461" s="9"/>
      <c r="LU461" s="9"/>
      <c r="LV461" s="9"/>
      <c r="LW461" s="9"/>
      <c r="LX461" s="9"/>
      <c r="LY461" s="9"/>
      <c r="LZ461" s="9"/>
      <c r="MA461" s="9"/>
      <c r="MB461" s="9"/>
      <c r="MC461" s="9"/>
      <c r="MD461" s="9"/>
      <c r="ME461" s="9"/>
      <c r="MF461" s="9"/>
      <c r="MG461" s="9"/>
      <c r="MH461" s="9"/>
      <c r="MI461" s="9"/>
      <c r="MJ461" s="9"/>
      <c r="MK461" s="9"/>
      <c r="ML461" s="9"/>
      <c r="MM461" s="9"/>
      <c r="MN461" s="9"/>
      <c r="MO461" s="9"/>
      <c r="MP461" s="9"/>
      <c r="MQ461" s="9"/>
      <c r="MR461" s="9"/>
      <c r="MS461" s="9"/>
      <c r="MT461" s="9"/>
      <c r="MU461" s="9"/>
      <c r="MV461" s="9"/>
      <c r="MW461" s="9"/>
      <c r="MX461" s="9"/>
      <c r="MY461" s="9"/>
      <c r="MZ461" s="9"/>
      <c r="NA461" s="9"/>
      <c r="NB461" s="9"/>
      <c r="NC461" s="9"/>
      <c r="ND461" s="9"/>
      <c r="NE461" s="9"/>
      <c r="NF461" s="9"/>
      <c r="NG461" s="9"/>
      <c r="NH461" s="9"/>
      <c r="NI461" s="9"/>
      <c r="NJ461" s="9"/>
      <c r="NK461" s="9"/>
      <c r="NL461" s="9"/>
      <c r="NM461" s="9"/>
      <c r="NN461" s="9"/>
      <c r="NO461" s="9"/>
      <c r="NP461" s="9"/>
      <c r="NQ461" s="9"/>
      <c r="NR461" s="9"/>
      <c r="NS461" s="9"/>
      <c r="NT461" s="9"/>
      <c r="NU461" s="9"/>
      <c r="NV461" s="9"/>
      <c r="NW461" s="9"/>
      <c r="NX461" s="9"/>
      <c r="NY461" s="9"/>
      <c r="NZ461" s="9"/>
      <c r="OA461" s="9"/>
      <c r="OB461" s="9"/>
      <c r="OC461" s="9"/>
      <c r="OD461" s="9"/>
      <c r="OE461" s="9"/>
      <c r="OF461" s="9"/>
      <c r="OG461" s="9"/>
      <c r="OH461" s="9"/>
      <c r="OI461" s="9"/>
      <c r="OJ461" s="9"/>
      <c r="OK461" s="9"/>
      <c r="OL461" s="9"/>
      <c r="OM461" s="9"/>
      <c r="ON461" s="9"/>
      <c r="OO461" s="9"/>
      <c r="OP461" s="9"/>
      <c r="OQ461" s="9"/>
      <c r="OR461" s="9"/>
      <c r="OS461" s="9"/>
      <c r="OT461" s="9"/>
      <c r="OU461" s="9"/>
      <c r="OV461" s="9"/>
      <c r="OW461" s="9"/>
      <c r="OX461" s="9"/>
      <c r="OY461" s="9"/>
      <c r="OZ461" s="9"/>
      <c r="PA461" s="9"/>
      <c r="PB461" s="9"/>
      <c r="PC461" s="9"/>
      <c r="PD461" s="9"/>
      <c r="PE461" s="9"/>
      <c r="PF461" s="9"/>
      <c r="PG461" s="9"/>
      <c r="PH461" s="9"/>
      <c r="PI461" s="9"/>
      <c r="PJ461" s="9"/>
      <c r="PK461" s="9"/>
      <c r="PL461" s="9"/>
      <c r="PM461" s="9"/>
      <c r="PN461" s="9"/>
      <c r="PO461" s="9"/>
      <c r="PP461" s="9"/>
      <c r="PQ461" s="9"/>
      <c r="PR461" s="9"/>
      <c r="PS461" s="9"/>
      <c r="PT461" s="9"/>
      <c r="PU461" s="9"/>
      <c r="PV461" s="9"/>
      <c r="PW461" s="9"/>
      <c r="PX461" s="9"/>
      <c r="PY461" s="9"/>
      <c r="PZ461" s="9"/>
      <c r="QA461" s="9"/>
      <c r="QB461" s="9"/>
      <c r="QC461" s="9"/>
      <c r="QD461" s="9"/>
      <c r="QE461" s="9"/>
      <c r="QF461" s="9"/>
      <c r="QG461" s="9"/>
      <c r="QH461" s="9"/>
      <c r="QI461" s="9"/>
      <c r="QJ461" s="9"/>
      <c r="QK461" s="9"/>
      <c r="QL461" s="9"/>
      <c r="QM461" s="9"/>
      <c r="QN461" s="9"/>
      <c r="QO461" s="9"/>
      <c r="QP461" s="9"/>
      <c r="QQ461" s="9"/>
      <c r="QR461" s="9"/>
      <c r="QS461" s="9"/>
      <c r="QT461" s="9"/>
      <c r="QU461" s="9"/>
      <c r="QV461" s="9"/>
      <c r="QW461" s="9"/>
      <c r="QX461" s="9"/>
      <c r="QY461" s="9"/>
      <c r="QZ461" s="9"/>
      <c r="RA461" s="9"/>
      <c r="RB461" s="9"/>
      <c r="RC461" s="9"/>
      <c r="RD461" s="9"/>
      <c r="RE461" s="9"/>
      <c r="RF461" s="9"/>
      <c r="RG461" s="9"/>
      <c r="RH461" s="9"/>
      <c r="RI461" s="9"/>
      <c r="RJ461" s="9"/>
      <c r="RK461" s="9"/>
      <c r="RL461" s="9"/>
      <c r="RM461" s="9"/>
      <c r="RN461" s="9"/>
      <c r="RO461" s="9"/>
      <c r="RP461" s="9"/>
      <c r="RQ461" s="9"/>
      <c r="RR461" s="9"/>
      <c r="RS461" s="9"/>
      <c r="RT461" s="9"/>
      <c r="RU461" s="9"/>
      <c r="RV461" s="9"/>
      <c r="RW461" s="9"/>
      <c r="RX461" s="9"/>
      <c r="RY461" s="9"/>
      <c r="RZ461" s="9"/>
      <c r="SA461" s="9"/>
      <c r="SB461" s="9"/>
      <c r="SC461" s="9"/>
      <c r="SD461" s="9"/>
      <c r="SE461" s="9"/>
      <c r="SF461" s="9"/>
      <c r="SG461" s="9"/>
      <c r="SH461" s="9"/>
      <c r="SI461" s="9"/>
      <c r="SJ461" s="9"/>
      <c r="SK461" s="9"/>
      <c r="SL461" s="9"/>
      <c r="SM461" s="9"/>
      <c r="SN461" s="9"/>
      <c r="SO461" s="9"/>
      <c r="SP461" s="9"/>
      <c r="SQ461" s="9"/>
      <c r="SR461" s="9"/>
      <c r="SS461" s="9"/>
      <c r="ST461" s="9"/>
      <c r="SU461" s="9"/>
      <c r="SV461" s="9"/>
      <c r="SW461" s="9"/>
      <c r="SX461" s="9"/>
      <c r="SY461" s="9"/>
      <c r="SZ461" s="9"/>
      <c r="TA461" s="9"/>
      <c r="TB461" s="9"/>
      <c r="TC461" s="9"/>
      <c r="TD461" s="9"/>
      <c r="TE461" s="9"/>
      <c r="TF461" s="9"/>
      <c r="TG461" s="9"/>
      <c r="TH461" s="9"/>
      <c r="TI461" s="9"/>
      <c r="TJ461" s="9"/>
      <c r="TK461" s="9"/>
      <c r="TL461" s="9"/>
      <c r="TM461" s="9"/>
      <c r="TN461" s="9"/>
      <c r="TO461" s="9"/>
      <c r="TP461" s="9"/>
      <c r="TQ461" s="9"/>
      <c r="TR461" s="9"/>
      <c r="TS461" s="9"/>
      <c r="TT461" s="9"/>
      <c r="TU461" s="9"/>
      <c r="TV461" s="9"/>
      <c r="TW461" s="9"/>
      <c r="TX461" s="9"/>
      <c r="TY461" s="9"/>
      <c r="TZ461" s="9"/>
      <c r="UA461" s="9"/>
      <c r="UB461" s="9"/>
      <c r="UC461" s="9"/>
      <c r="UD461" s="9"/>
      <c r="UE461" s="9"/>
      <c r="UF461" s="9"/>
      <c r="UG461" s="9"/>
      <c r="UH461" s="9"/>
      <c r="UI461" s="9"/>
      <c r="UJ461" s="9"/>
      <c r="UK461" s="9"/>
      <c r="UL461" s="9"/>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c r="AHR461" s="6"/>
      <c r="AHS461" s="6"/>
      <c r="AHT461" s="6"/>
      <c r="AHU461" s="6"/>
      <c r="AHV461" s="6"/>
      <c r="AHW461" s="6"/>
      <c r="AHX461" s="6"/>
      <c r="AHY461" s="6"/>
    </row>
    <row r="462" spans="2:909" x14ac:dyDescent="0.25">
      <c r="B462" s="110"/>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c r="IQ462" s="9"/>
      <c r="IR462" s="9"/>
      <c r="IS462" s="9"/>
      <c r="IT462" s="9"/>
      <c r="IU462" s="9"/>
      <c r="IV462" s="9"/>
      <c r="IW462" s="9"/>
      <c r="IX462" s="9"/>
      <c r="IY462" s="9"/>
      <c r="IZ462" s="9"/>
      <c r="JA462" s="9"/>
      <c r="JB462" s="9"/>
      <c r="JC462" s="9"/>
      <c r="JD462" s="9"/>
      <c r="JE462" s="9"/>
      <c r="JF462" s="9"/>
      <c r="JG462" s="9"/>
      <c r="JH462" s="9"/>
      <c r="JI462" s="9"/>
      <c r="JJ462" s="9"/>
      <c r="JK462" s="9"/>
      <c r="JL462" s="9"/>
      <c r="JM462" s="9"/>
      <c r="JN462" s="9"/>
      <c r="JO462" s="9"/>
      <c r="JP462" s="9"/>
      <c r="JQ462" s="9"/>
      <c r="JR462" s="9"/>
      <c r="JS462" s="9"/>
      <c r="JT462" s="9"/>
      <c r="JU462" s="9"/>
      <c r="JV462" s="9"/>
      <c r="JW462" s="9"/>
      <c r="JX462" s="9"/>
      <c r="JY462" s="9"/>
      <c r="JZ462" s="9"/>
      <c r="KA462" s="9"/>
      <c r="KB462" s="9"/>
      <c r="KC462" s="9"/>
      <c r="KD462" s="9"/>
      <c r="KE462" s="9"/>
      <c r="KF462" s="9"/>
      <c r="KG462" s="9"/>
      <c r="KH462" s="9"/>
      <c r="KI462" s="9"/>
      <c r="KJ462" s="9"/>
      <c r="KK462" s="9"/>
      <c r="KL462" s="9"/>
      <c r="KM462" s="9"/>
      <c r="KN462" s="9"/>
      <c r="KO462" s="9"/>
      <c r="KP462" s="9"/>
      <c r="KQ462" s="9"/>
      <c r="KR462" s="9"/>
      <c r="KS462" s="9"/>
      <c r="KT462" s="9"/>
      <c r="KU462" s="9"/>
      <c r="KV462" s="9"/>
      <c r="KW462" s="9"/>
      <c r="KX462" s="9"/>
      <c r="KY462" s="9"/>
      <c r="KZ462" s="9"/>
      <c r="LA462" s="9"/>
      <c r="LB462" s="9"/>
      <c r="LC462" s="9"/>
      <c r="LD462" s="9"/>
      <c r="LE462" s="9"/>
      <c r="LF462" s="9"/>
      <c r="LG462" s="9"/>
      <c r="LH462" s="9"/>
      <c r="LI462" s="9"/>
      <c r="LJ462" s="9"/>
      <c r="LK462" s="9"/>
      <c r="LL462" s="9"/>
      <c r="LM462" s="9"/>
      <c r="LN462" s="9"/>
      <c r="LO462" s="9"/>
      <c r="LP462" s="9"/>
      <c r="LQ462" s="9"/>
      <c r="LR462" s="9"/>
      <c r="LS462" s="9"/>
      <c r="LT462" s="9"/>
      <c r="LU462" s="9"/>
      <c r="LV462" s="9"/>
      <c r="LW462" s="9"/>
      <c r="LX462" s="9"/>
      <c r="LY462" s="9"/>
      <c r="LZ462" s="9"/>
      <c r="MA462" s="9"/>
      <c r="MB462" s="9"/>
      <c r="MC462" s="9"/>
      <c r="MD462" s="9"/>
      <c r="ME462" s="9"/>
      <c r="MF462" s="9"/>
      <c r="MG462" s="9"/>
      <c r="MH462" s="9"/>
      <c r="MI462" s="9"/>
      <c r="MJ462" s="9"/>
      <c r="MK462" s="9"/>
      <c r="ML462" s="9"/>
      <c r="MM462" s="9"/>
      <c r="MN462" s="9"/>
      <c r="MO462" s="9"/>
      <c r="MP462" s="9"/>
      <c r="MQ462" s="9"/>
      <c r="MR462" s="9"/>
      <c r="MS462" s="9"/>
      <c r="MT462" s="9"/>
      <c r="MU462" s="9"/>
      <c r="MV462" s="9"/>
      <c r="MW462" s="9"/>
      <c r="MX462" s="9"/>
      <c r="MY462" s="9"/>
      <c r="MZ462" s="9"/>
      <c r="NA462" s="9"/>
      <c r="NB462" s="9"/>
      <c r="NC462" s="9"/>
      <c r="ND462" s="9"/>
      <c r="NE462" s="9"/>
      <c r="NF462" s="9"/>
      <c r="NG462" s="9"/>
      <c r="NH462" s="9"/>
      <c r="NI462" s="9"/>
      <c r="NJ462" s="9"/>
      <c r="NK462" s="9"/>
      <c r="NL462" s="9"/>
      <c r="NM462" s="9"/>
      <c r="NN462" s="9"/>
      <c r="NO462" s="9"/>
      <c r="NP462" s="9"/>
      <c r="NQ462" s="9"/>
      <c r="NR462" s="9"/>
      <c r="NS462" s="9"/>
      <c r="NT462" s="9"/>
      <c r="NU462" s="9"/>
      <c r="NV462" s="9"/>
      <c r="NW462" s="9"/>
      <c r="NX462" s="9"/>
      <c r="NY462" s="9"/>
      <c r="NZ462" s="9"/>
      <c r="OA462" s="9"/>
      <c r="OB462" s="9"/>
      <c r="OC462" s="9"/>
      <c r="OD462" s="9"/>
      <c r="OE462" s="9"/>
      <c r="OF462" s="9"/>
      <c r="OG462" s="9"/>
      <c r="OH462" s="9"/>
      <c r="OI462" s="9"/>
      <c r="OJ462" s="9"/>
      <c r="OK462" s="9"/>
      <c r="OL462" s="9"/>
      <c r="OM462" s="9"/>
      <c r="ON462" s="9"/>
      <c r="OO462" s="9"/>
      <c r="OP462" s="9"/>
      <c r="OQ462" s="9"/>
      <c r="OR462" s="9"/>
      <c r="OS462" s="9"/>
      <c r="OT462" s="9"/>
      <c r="OU462" s="9"/>
      <c r="OV462" s="9"/>
      <c r="OW462" s="9"/>
      <c r="OX462" s="9"/>
      <c r="OY462" s="9"/>
      <c r="OZ462" s="9"/>
      <c r="PA462" s="9"/>
      <c r="PB462" s="9"/>
      <c r="PC462" s="9"/>
      <c r="PD462" s="9"/>
      <c r="PE462" s="9"/>
      <c r="PF462" s="9"/>
      <c r="PG462" s="9"/>
      <c r="PH462" s="9"/>
      <c r="PI462" s="9"/>
      <c r="PJ462" s="9"/>
      <c r="PK462" s="9"/>
      <c r="PL462" s="9"/>
      <c r="PM462" s="9"/>
      <c r="PN462" s="9"/>
      <c r="PO462" s="9"/>
      <c r="PP462" s="9"/>
      <c r="PQ462" s="9"/>
      <c r="PR462" s="9"/>
      <c r="PS462" s="9"/>
      <c r="PT462" s="9"/>
      <c r="PU462" s="9"/>
      <c r="PV462" s="9"/>
      <c r="PW462" s="9"/>
      <c r="PX462" s="9"/>
      <c r="PY462" s="9"/>
      <c r="PZ462" s="9"/>
      <c r="QA462" s="9"/>
      <c r="QB462" s="9"/>
      <c r="QC462" s="9"/>
      <c r="QD462" s="9"/>
      <c r="QE462" s="9"/>
      <c r="QF462" s="9"/>
      <c r="QG462" s="9"/>
      <c r="QH462" s="9"/>
      <c r="QI462" s="9"/>
      <c r="QJ462" s="9"/>
      <c r="QK462" s="9"/>
      <c r="QL462" s="9"/>
      <c r="QM462" s="9"/>
      <c r="QN462" s="9"/>
      <c r="QO462" s="9"/>
      <c r="QP462" s="9"/>
      <c r="QQ462" s="9"/>
      <c r="QR462" s="9"/>
      <c r="QS462" s="9"/>
      <c r="QT462" s="9"/>
      <c r="QU462" s="9"/>
      <c r="QV462" s="9"/>
      <c r="QW462" s="9"/>
      <c r="QX462" s="9"/>
      <c r="QY462" s="9"/>
      <c r="QZ462" s="9"/>
      <c r="RA462" s="9"/>
      <c r="RB462" s="9"/>
      <c r="RC462" s="9"/>
      <c r="RD462" s="9"/>
      <c r="RE462" s="9"/>
      <c r="RF462" s="9"/>
      <c r="RG462" s="9"/>
      <c r="RH462" s="9"/>
      <c r="RI462" s="9"/>
      <c r="RJ462" s="9"/>
      <c r="RK462" s="9"/>
      <c r="RL462" s="9"/>
      <c r="RM462" s="9"/>
      <c r="RN462" s="9"/>
      <c r="RO462" s="9"/>
      <c r="RP462" s="9"/>
      <c r="RQ462" s="9"/>
      <c r="RR462" s="9"/>
      <c r="RS462" s="9"/>
      <c r="RT462" s="9"/>
      <c r="RU462" s="9"/>
      <c r="RV462" s="9"/>
      <c r="RW462" s="9"/>
      <c r="RX462" s="9"/>
      <c r="RY462" s="9"/>
      <c r="RZ462" s="9"/>
      <c r="SA462" s="9"/>
      <c r="SB462" s="9"/>
      <c r="SC462" s="9"/>
      <c r="SD462" s="9"/>
      <c r="SE462" s="9"/>
      <c r="SF462" s="9"/>
      <c r="SG462" s="9"/>
      <c r="SH462" s="9"/>
      <c r="SI462" s="9"/>
      <c r="SJ462" s="9"/>
      <c r="SK462" s="9"/>
      <c r="SL462" s="9"/>
      <c r="SM462" s="9"/>
      <c r="SN462" s="9"/>
      <c r="SO462" s="9"/>
      <c r="SP462" s="9"/>
      <c r="SQ462" s="9"/>
      <c r="SR462" s="9"/>
      <c r="SS462" s="9"/>
      <c r="ST462" s="9"/>
      <c r="SU462" s="9"/>
      <c r="SV462" s="9"/>
      <c r="SW462" s="9"/>
      <c r="SX462" s="9"/>
      <c r="SY462" s="9"/>
      <c r="SZ462" s="9"/>
      <c r="TA462" s="9"/>
      <c r="TB462" s="9"/>
      <c r="TC462" s="9"/>
      <c r="TD462" s="9"/>
      <c r="TE462" s="9"/>
      <c r="TF462" s="9"/>
      <c r="TG462" s="9"/>
      <c r="TH462" s="9"/>
      <c r="TI462" s="9"/>
      <c r="TJ462" s="9"/>
      <c r="TK462" s="9"/>
      <c r="TL462" s="9"/>
      <c r="TM462" s="9"/>
      <c r="TN462" s="9"/>
      <c r="TO462" s="9"/>
      <c r="TP462" s="9"/>
      <c r="TQ462" s="9"/>
      <c r="TR462" s="9"/>
      <c r="TS462" s="9"/>
      <c r="TT462" s="9"/>
      <c r="TU462" s="9"/>
      <c r="TV462" s="9"/>
      <c r="TW462" s="9"/>
      <c r="TX462" s="9"/>
      <c r="TY462" s="9"/>
      <c r="TZ462" s="9"/>
      <c r="UA462" s="9"/>
      <c r="UB462" s="9"/>
      <c r="UC462" s="9"/>
      <c r="UD462" s="9"/>
      <c r="UE462" s="9"/>
      <c r="UF462" s="9"/>
      <c r="UG462" s="9"/>
      <c r="UH462" s="9"/>
      <c r="UI462" s="9"/>
      <c r="UJ462" s="9"/>
      <c r="UK462" s="9"/>
      <c r="UL462" s="9"/>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c r="AHR462" s="6"/>
      <c r="AHS462" s="6"/>
      <c r="AHT462" s="6"/>
      <c r="AHU462" s="6"/>
      <c r="AHV462" s="6"/>
      <c r="AHW462" s="6"/>
      <c r="AHX462" s="6"/>
      <c r="AHY462" s="6"/>
    </row>
    <row r="463" spans="2:909" x14ac:dyDescent="0.25">
      <c r="B463" s="110"/>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c r="IQ463" s="9"/>
      <c r="IR463" s="9"/>
      <c r="IS463" s="9"/>
      <c r="IT463" s="9"/>
      <c r="IU463" s="9"/>
      <c r="IV463" s="9"/>
      <c r="IW463" s="9"/>
      <c r="IX463" s="9"/>
      <c r="IY463" s="9"/>
      <c r="IZ463" s="9"/>
      <c r="JA463" s="9"/>
      <c r="JB463" s="9"/>
      <c r="JC463" s="9"/>
      <c r="JD463" s="9"/>
      <c r="JE463" s="9"/>
      <c r="JF463" s="9"/>
      <c r="JG463" s="9"/>
      <c r="JH463" s="9"/>
      <c r="JI463" s="9"/>
      <c r="JJ463" s="9"/>
      <c r="JK463" s="9"/>
      <c r="JL463" s="9"/>
      <c r="JM463" s="9"/>
      <c r="JN463" s="9"/>
      <c r="JO463" s="9"/>
      <c r="JP463" s="9"/>
      <c r="JQ463" s="9"/>
      <c r="JR463" s="9"/>
      <c r="JS463" s="9"/>
      <c r="JT463" s="9"/>
      <c r="JU463" s="9"/>
      <c r="JV463" s="9"/>
      <c r="JW463" s="9"/>
      <c r="JX463" s="9"/>
      <c r="JY463" s="9"/>
      <c r="JZ463" s="9"/>
      <c r="KA463" s="9"/>
      <c r="KB463" s="9"/>
      <c r="KC463" s="9"/>
      <c r="KD463" s="9"/>
      <c r="KE463" s="9"/>
      <c r="KF463" s="9"/>
      <c r="KG463" s="9"/>
      <c r="KH463" s="9"/>
      <c r="KI463" s="9"/>
      <c r="KJ463" s="9"/>
      <c r="KK463" s="9"/>
      <c r="KL463" s="9"/>
      <c r="KM463" s="9"/>
      <c r="KN463" s="9"/>
      <c r="KO463" s="9"/>
      <c r="KP463" s="9"/>
      <c r="KQ463" s="9"/>
      <c r="KR463" s="9"/>
      <c r="KS463" s="9"/>
      <c r="KT463" s="9"/>
      <c r="KU463" s="9"/>
      <c r="KV463" s="9"/>
      <c r="KW463" s="9"/>
      <c r="KX463" s="9"/>
      <c r="KY463" s="9"/>
      <c r="KZ463" s="9"/>
      <c r="LA463" s="9"/>
      <c r="LB463" s="9"/>
      <c r="LC463" s="9"/>
      <c r="LD463" s="9"/>
      <c r="LE463" s="9"/>
      <c r="LF463" s="9"/>
      <c r="LG463" s="9"/>
      <c r="LH463" s="9"/>
      <c r="LI463" s="9"/>
      <c r="LJ463" s="9"/>
      <c r="LK463" s="9"/>
      <c r="LL463" s="9"/>
      <c r="LM463" s="9"/>
      <c r="LN463" s="9"/>
      <c r="LO463" s="9"/>
      <c r="LP463" s="9"/>
      <c r="LQ463" s="9"/>
      <c r="LR463" s="9"/>
      <c r="LS463" s="9"/>
      <c r="LT463" s="9"/>
      <c r="LU463" s="9"/>
      <c r="LV463" s="9"/>
      <c r="LW463" s="9"/>
      <c r="LX463" s="9"/>
      <c r="LY463" s="9"/>
      <c r="LZ463" s="9"/>
      <c r="MA463" s="9"/>
      <c r="MB463" s="9"/>
      <c r="MC463" s="9"/>
      <c r="MD463" s="9"/>
      <c r="ME463" s="9"/>
      <c r="MF463" s="9"/>
      <c r="MG463" s="9"/>
      <c r="MH463" s="9"/>
      <c r="MI463" s="9"/>
      <c r="MJ463" s="9"/>
      <c r="MK463" s="9"/>
      <c r="ML463" s="9"/>
      <c r="MM463" s="9"/>
      <c r="MN463" s="9"/>
      <c r="MO463" s="9"/>
      <c r="MP463" s="9"/>
      <c r="MQ463" s="9"/>
      <c r="MR463" s="9"/>
      <c r="MS463" s="9"/>
      <c r="MT463" s="9"/>
      <c r="MU463" s="9"/>
      <c r="MV463" s="9"/>
      <c r="MW463" s="9"/>
      <c r="MX463" s="9"/>
      <c r="MY463" s="9"/>
      <c r="MZ463" s="9"/>
      <c r="NA463" s="9"/>
      <c r="NB463" s="9"/>
      <c r="NC463" s="9"/>
      <c r="ND463" s="9"/>
      <c r="NE463" s="9"/>
      <c r="NF463" s="9"/>
      <c r="NG463" s="9"/>
      <c r="NH463" s="9"/>
      <c r="NI463" s="9"/>
      <c r="NJ463" s="9"/>
      <c r="NK463" s="9"/>
      <c r="NL463" s="9"/>
      <c r="NM463" s="9"/>
      <c r="NN463" s="9"/>
      <c r="NO463" s="9"/>
      <c r="NP463" s="9"/>
      <c r="NQ463" s="9"/>
      <c r="NR463" s="9"/>
      <c r="NS463" s="9"/>
      <c r="NT463" s="9"/>
      <c r="NU463" s="9"/>
      <c r="NV463" s="9"/>
      <c r="NW463" s="9"/>
      <c r="NX463" s="9"/>
      <c r="NY463" s="9"/>
      <c r="NZ463" s="9"/>
      <c r="OA463" s="9"/>
      <c r="OB463" s="9"/>
      <c r="OC463" s="9"/>
      <c r="OD463" s="9"/>
      <c r="OE463" s="9"/>
      <c r="OF463" s="9"/>
      <c r="OG463" s="9"/>
      <c r="OH463" s="9"/>
      <c r="OI463" s="9"/>
      <c r="OJ463" s="9"/>
      <c r="OK463" s="9"/>
      <c r="OL463" s="9"/>
      <c r="OM463" s="9"/>
      <c r="ON463" s="9"/>
      <c r="OO463" s="9"/>
      <c r="OP463" s="9"/>
      <c r="OQ463" s="9"/>
      <c r="OR463" s="9"/>
      <c r="OS463" s="9"/>
      <c r="OT463" s="9"/>
      <c r="OU463" s="9"/>
      <c r="OV463" s="9"/>
      <c r="OW463" s="9"/>
      <c r="OX463" s="9"/>
      <c r="OY463" s="9"/>
      <c r="OZ463" s="9"/>
      <c r="PA463" s="9"/>
      <c r="PB463" s="9"/>
      <c r="PC463" s="9"/>
      <c r="PD463" s="9"/>
      <c r="PE463" s="9"/>
      <c r="PF463" s="9"/>
      <c r="PG463" s="9"/>
      <c r="PH463" s="9"/>
      <c r="PI463" s="9"/>
      <c r="PJ463" s="9"/>
      <c r="PK463" s="9"/>
      <c r="PL463" s="9"/>
      <c r="PM463" s="9"/>
      <c r="PN463" s="9"/>
      <c r="PO463" s="9"/>
      <c r="PP463" s="9"/>
      <c r="PQ463" s="9"/>
      <c r="PR463" s="9"/>
      <c r="PS463" s="9"/>
      <c r="PT463" s="9"/>
      <c r="PU463" s="9"/>
      <c r="PV463" s="9"/>
      <c r="PW463" s="9"/>
      <c r="PX463" s="9"/>
      <c r="PY463" s="9"/>
      <c r="PZ463" s="9"/>
      <c r="QA463" s="9"/>
      <c r="QB463" s="9"/>
      <c r="QC463" s="9"/>
      <c r="QD463" s="9"/>
      <c r="QE463" s="9"/>
      <c r="QF463" s="9"/>
      <c r="QG463" s="9"/>
      <c r="QH463" s="9"/>
      <c r="QI463" s="9"/>
      <c r="QJ463" s="9"/>
      <c r="QK463" s="9"/>
      <c r="QL463" s="9"/>
      <c r="QM463" s="9"/>
      <c r="QN463" s="9"/>
      <c r="QO463" s="9"/>
      <c r="QP463" s="9"/>
      <c r="QQ463" s="9"/>
      <c r="QR463" s="9"/>
      <c r="QS463" s="9"/>
      <c r="QT463" s="9"/>
      <c r="QU463" s="9"/>
      <c r="QV463" s="9"/>
      <c r="QW463" s="9"/>
      <c r="QX463" s="9"/>
      <c r="QY463" s="9"/>
      <c r="QZ463" s="9"/>
      <c r="RA463" s="9"/>
      <c r="RB463" s="9"/>
      <c r="RC463" s="9"/>
      <c r="RD463" s="9"/>
      <c r="RE463" s="9"/>
      <c r="RF463" s="9"/>
      <c r="RG463" s="9"/>
      <c r="RH463" s="9"/>
      <c r="RI463" s="9"/>
      <c r="RJ463" s="9"/>
      <c r="RK463" s="9"/>
      <c r="RL463" s="9"/>
      <c r="RM463" s="9"/>
      <c r="RN463" s="9"/>
      <c r="RO463" s="9"/>
      <c r="RP463" s="9"/>
      <c r="RQ463" s="9"/>
      <c r="RR463" s="9"/>
      <c r="RS463" s="9"/>
      <c r="RT463" s="9"/>
      <c r="RU463" s="9"/>
      <c r="RV463" s="9"/>
      <c r="RW463" s="9"/>
      <c r="RX463" s="9"/>
      <c r="RY463" s="9"/>
      <c r="RZ463" s="9"/>
      <c r="SA463" s="9"/>
      <c r="SB463" s="9"/>
      <c r="SC463" s="9"/>
      <c r="SD463" s="9"/>
      <c r="SE463" s="9"/>
      <c r="SF463" s="9"/>
      <c r="SG463" s="9"/>
      <c r="SH463" s="9"/>
      <c r="SI463" s="9"/>
      <c r="SJ463" s="9"/>
      <c r="SK463" s="9"/>
      <c r="SL463" s="9"/>
      <c r="SM463" s="9"/>
      <c r="SN463" s="9"/>
      <c r="SO463" s="9"/>
      <c r="SP463" s="9"/>
      <c r="SQ463" s="9"/>
      <c r="SR463" s="9"/>
      <c r="SS463" s="9"/>
      <c r="ST463" s="9"/>
      <c r="SU463" s="9"/>
      <c r="SV463" s="9"/>
      <c r="SW463" s="9"/>
      <c r="SX463" s="9"/>
      <c r="SY463" s="9"/>
      <c r="SZ463" s="9"/>
      <c r="TA463" s="9"/>
      <c r="TB463" s="9"/>
      <c r="TC463" s="9"/>
      <c r="TD463" s="9"/>
      <c r="TE463" s="9"/>
      <c r="TF463" s="9"/>
      <c r="TG463" s="9"/>
      <c r="TH463" s="9"/>
      <c r="TI463" s="9"/>
      <c r="TJ463" s="9"/>
      <c r="TK463" s="9"/>
      <c r="TL463" s="9"/>
      <c r="TM463" s="9"/>
      <c r="TN463" s="9"/>
      <c r="TO463" s="9"/>
      <c r="TP463" s="9"/>
      <c r="TQ463" s="9"/>
      <c r="TR463" s="9"/>
      <c r="TS463" s="9"/>
      <c r="TT463" s="9"/>
      <c r="TU463" s="9"/>
      <c r="TV463" s="9"/>
      <c r="TW463" s="9"/>
      <c r="TX463" s="9"/>
      <c r="TY463" s="9"/>
      <c r="TZ463" s="9"/>
      <c r="UA463" s="9"/>
      <c r="UB463" s="9"/>
      <c r="UC463" s="9"/>
      <c r="UD463" s="9"/>
      <c r="UE463" s="9"/>
      <c r="UF463" s="9"/>
      <c r="UG463" s="9"/>
      <c r="UH463" s="9"/>
      <c r="UI463" s="9"/>
      <c r="UJ463" s="9"/>
      <c r="UK463" s="9"/>
      <c r="UL463" s="9"/>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c r="AHR463" s="6"/>
      <c r="AHS463" s="6"/>
      <c r="AHT463" s="6"/>
      <c r="AHU463" s="6"/>
      <c r="AHV463" s="6"/>
      <c r="AHW463" s="6"/>
      <c r="AHX463" s="6"/>
      <c r="AHY463" s="6"/>
    </row>
    <row r="464" spans="2:909" x14ac:dyDescent="0.25">
      <c r="B464" s="110"/>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c r="IQ464" s="9"/>
      <c r="IR464" s="9"/>
      <c r="IS464" s="9"/>
      <c r="IT464" s="9"/>
      <c r="IU464" s="9"/>
      <c r="IV464" s="9"/>
      <c r="IW464" s="9"/>
      <c r="IX464" s="9"/>
      <c r="IY464" s="9"/>
      <c r="IZ464" s="9"/>
      <c r="JA464" s="9"/>
      <c r="JB464" s="9"/>
      <c r="JC464" s="9"/>
      <c r="JD464" s="9"/>
      <c r="JE464" s="9"/>
      <c r="JF464" s="9"/>
      <c r="JG464" s="9"/>
      <c r="JH464" s="9"/>
      <c r="JI464" s="9"/>
      <c r="JJ464" s="9"/>
      <c r="JK464" s="9"/>
      <c r="JL464" s="9"/>
      <c r="JM464" s="9"/>
      <c r="JN464" s="9"/>
      <c r="JO464" s="9"/>
      <c r="JP464" s="9"/>
      <c r="JQ464" s="9"/>
      <c r="JR464" s="9"/>
      <c r="JS464" s="9"/>
      <c r="JT464" s="9"/>
      <c r="JU464" s="9"/>
      <c r="JV464" s="9"/>
      <c r="JW464" s="9"/>
      <c r="JX464" s="9"/>
      <c r="JY464" s="9"/>
      <c r="JZ464" s="9"/>
      <c r="KA464" s="9"/>
      <c r="KB464" s="9"/>
      <c r="KC464" s="9"/>
      <c r="KD464" s="9"/>
      <c r="KE464" s="9"/>
      <c r="KF464" s="9"/>
      <c r="KG464" s="9"/>
      <c r="KH464" s="9"/>
      <c r="KI464" s="9"/>
      <c r="KJ464" s="9"/>
      <c r="KK464" s="9"/>
      <c r="KL464" s="9"/>
      <c r="KM464" s="9"/>
      <c r="KN464" s="9"/>
      <c r="KO464" s="9"/>
      <c r="KP464" s="9"/>
      <c r="KQ464" s="9"/>
      <c r="KR464" s="9"/>
      <c r="KS464" s="9"/>
      <c r="KT464" s="9"/>
      <c r="KU464" s="9"/>
      <c r="KV464" s="9"/>
      <c r="KW464" s="9"/>
      <c r="KX464" s="9"/>
      <c r="KY464" s="9"/>
      <c r="KZ464" s="9"/>
      <c r="LA464" s="9"/>
      <c r="LB464" s="9"/>
      <c r="LC464" s="9"/>
      <c r="LD464" s="9"/>
      <c r="LE464" s="9"/>
      <c r="LF464" s="9"/>
      <c r="LG464" s="9"/>
      <c r="LH464" s="9"/>
      <c r="LI464" s="9"/>
      <c r="LJ464" s="9"/>
      <c r="LK464" s="9"/>
      <c r="LL464" s="9"/>
      <c r="LM464" s="9"/>
      <c r="LN464" s="9"/>
      <c r="LO464" s="9"/>
      <c r="LP464" s="9"/>
      <c r="LQ464" s="9"/>
      <c r="LR464" s="9"/>
      <c r="LS464" s="9"/>
      <c r="LT464" s="9"/>
      <c r="LU464" s="9"/>
      <c r="LV464" s="9"/>
      <c r="LW464" s="9"/>
      <c r="LX464" s="9"/>
      <c r="LY464" s="9"/>
      <c r="LZ464" s="9"/>
      <c r="MA464" s="9"/>
      <c r="MB464" s="9"/>
      <c r="MC464" s="9"/>
      <c r="MD464" s="9"/>
      <c r="ME464" s="9"/>
      <c r="MF464" s="9"/>
      <c r="MG464" s="9"/>
      <c r="MH464" s="9"/>
      <c r="MI464" s="9"/>
      <c r="MJ464" s="9"/>
      <c r="MK464" s="9"/>
      <c r="ML464" s="9"/>
      <c r="MM464" s="9"/>
      <c r="MN464" s="9"/>
      <c r="MO464" s="9"/>
      <c r="MP464" s="9"/>
      <c r="MQ464" s="9"/>
      <c r="MR464" s="9"/>
      <c r="MS464" s="9"/>
      <c r="MT464" s="9"/>
      <c r="MU464" s="9"/>
      <c r="MV464" s="9"/>
      <c r="MW464" s="9"/>
      <c r="MX464" s="9"/>
      <c r="MY464" s="9"/>
      <c r="MZ464" s="9"/>
      <c r="NA464" s="9"/>
      <c r="NB464" s="9"/>
      <c r="NC464" s="9"/>
      <c r="ND464" s="9"/>
      <c r="NE464" s="9"/>
      <c r="NF464" s="9"/>
      <c r="NG464" s="9"/>
      <c r="NH464" s="9"/>
      <c r="NI464" s="9"/>
      <c r="NJ464" s="9"/>
      <c r="NK464" s="9"/>
      <c r="NL464" s="9"/>
      <c r="NM464" s="9"/>
      <c r="NN464" s="9"/>
      <c r="NO464" s="9"/>
      <c r="NP464" s="9"/>
      <c r="NQ464" s="9"/>
      <c r="NR464" s="9"/>
      <c r="NS464" s="9"/>
      <c r="NT464" s="9"/>
      <c r="NU464" s="9"/>
      <c r="NV464" s="9"/>
      <c r="NW464" s="9"/>
      <c r="NX464" s="9"/>
      <c r="NY464" s="9"/>
      <c r="NZ464" s="9"/>
      <c r="OA464" s="9"/>
      <c r="OB464" s="9"/>
      <c r="OC464" s="9"/>
      <c r="OD464" s="9"/>
      <c r="OE464" s="9"/>
      <c r="OF464" s="9"/>
      <c r="OG464" s="9"/>
      <c r="OH464" s="9"/>
      <c r="OI464" s="9"/>
      <c r="OJ464" s="9"/>
      <c r="OK464" s="9"/>
      <c r="OL464" s="9"/>
      <c r="OM464" s="9"/>
      <c r="ON464" s="9"/>
      <c r="OO464" s="9"/>
      <c r="OP464" s="9"/>
      <c r="OQ464" s="9"/>
      <c r="OR464" s="9"/>
      <c r="OS464" s="9"/>
      <c r="OT464" s="9"/>
      <c r="OU464" s="9"/>
      <c r="OV464" s="9"/>
      <c r="OW464" s="9"/>
      <c r="OX464" s="9"/>
      <c r="OY464" s="9"/>
      <c r="OZ464" s="9"/>
      <c r="PA464" s="9"/>
      <c r="PB464" s="9"/>
      <c r="PC464" s="9"/>
      <c r="PD464" s="9"/>
      <c r="PE464" s="9"/>
      <c r="PF464" s="9"/>
      <c r="PG464" s="9"/>
      <c r="PH464" s="9"/>
      <c r="PI464" s="9"/>
      <c r="PJ464" s="9"/>
      <c r="PK464" s="9"/>
      <c r="PL464" s="9"/>
      <c r="PM464" s="9"/>
      <c r="PN464" s="9"/>
      <c r="PO464" s="9"/>
      <c r="PP464" s="9"/>
      <c r="PQ464" s="9"/>
      <c r="PR464" s="9"/>
      <c r="PS464" s="9"/>
      <c r="PT464" s="9"/>
      <c r="PU464" s="9"/>
      <c r="PV464" s="9"/>
      <c r="PW464" s="9"/>
      <c r="PX464" s="9"/>
      <c r="PY464" s="9"/>
      <c r="PZ464" s="9"/>
      <c r="QA464" s="9"/>
      <c r="QB464" s="9"/>
      <c r="QC464" s="9"/>
      <c r="QD464" s="9"/>
      <c r="QE464" s="9"/>
      <c r="QF464" s="9"/>
      <c r="QG464" s="9"/>
      <c r="QH464" s="9"/>
      <c r="QI464" s="9"/>
      <c r="QJ464" s="9"/>
      <c r="QK464" s="9"/>
      <c r="QL464" s="9"/>
      <c r="QM464" s="9"/>
      <c r="QN464" s="9"/>
      <c r="QO464" s="9"/>
      <c r="QP464" s="9"/>
      <c r="QQ464" s="9"/>
      <c r="QR464" s="9"/>
      <c r="QS464" s="9"/>
      <c r="QT464" s="9"/>
      <c r="QU464" s="9"/>
      <c r="QV464" s="9"/>
      <c r="QW464" s="9"/>
      <c r="QX464" s="9"/>
      <c r="QY464" s="9"/>
      <c r="QZ464" s="9"/>
      <c r="RA464" s="9"/>
      <c r="RB464" s="9"/>
      <c r="RC464" s="9"/>
      <c r="RD464" s="9"/>
      <c r="RE464" s="9"/>
      <c r="RF464" s="9"/>
      <c r="RG464" s="9"/>
      <c r="RH464" s="9"/>
      <c r="RI464" s="9"/>
      <c r="RJ464" s="9"/>
      <c r="RK464" s="9"/>
      <c r="RL464" s="9"/>
      <c r="RM464" s="9"/>
      <c r="RN464" s="9"/>
      <c r="RO464" s="9"/>
      <c r="RP464" s="9"/>
      <c r="RQ464" s="9"/>
      <c r="RR464" s="9"/>
      <c r="RS464" s="9"/>
      <c r="RT464" s="9"/>
      <c r="RU464" s="9"/>
      <c r="RV464" s="9"/>
      <c r="RW464" s="9"/>
      <c r="RX464" s="9"/>
      <c r="RY464" s="9"/>
      <c r="RZ464" s="9"/>
      <c r="SA464" s="9"/>
      <c r="SB464" s="9"/>
      <c r="SC464" s="9"/>
      <c r="SD464" s="9"/>
      <c r="SE464" s="9"/>
      <c r="SF464" s="9"/>
      <c r="SG464" s="9"/>
      <c r="SH464" s="9"/>
      <c r="SI464" s="9"/>
      <c r="SJ464" s="9"/>
      <c r="SK464" s="9"/>
      <c r="SL464" s="9"/>
      <c r="SM464" s="9"/>
      <c r="SN464" s="9"/>
      <c r="SO464" s="9"/>
      <c r="SP464" s="9"/>
      <c r="SQ464" s="9"/>
      <c r="SR464" s="9"/>
      <c r="SS464" s="9"/>
      <c r="ST464" s="9"/>
      <c r="SU464" s="9"/>
      <c r="SV464" s="9"/>
      <c r="SW464" s="9"/>
      <c r="SX464" s="9"/>
      <c r="SY464" s="9"/>
      <c r="SZ464" s="9"/>
      <c r="TA464" s="9"/>
      <c r="TB464" s="9"/>
      <c r="TC464" s="9"/>
      <c r="TD464" s="9"/>
      <c r="TE464" s="9"/>
      <c r="TF464" s="9"/>
      <c r="TG464" s="9"/>
      <c r="TH464" s="9"/>
      <c r="TI464" s="9"/>
      <c r="TJ464" s="9"/>
      <c r="TK464" s="9"/>
      <c r="TL464" s="9"/>
      <c r="TM464" s="9"/>
      <c r="TN464" s="9"/>
      <c r="TO464" s="9"/>
      <c r="TP464" s="9"/>
      <c r="TQ464" s="9"/>
      <c r="TR464" s="9"/>
      <c r="TS464" s="9"/>
      <c r="TT464" s="9"/>
      <c r="TU464" s="9"/>
      <c r="TV464" s="9"/>
      <c r="TW464" s="9"/>
      <c r="TX464" s="9"/>
      <c r="TY464" s="9"/>
      <c r="TZ464" s="9"/>
      <c r="UA464" s="9"/>
      <c r="UB464" s="9"/>
      <c r="UC464" s="9"/>
      <c r="UD464" s="9"/>
      <c r="UE464" s="9"/>
      <c r="UF464" s="9"/>
      <c r="UG464" s="9"/>
      <c r="UH464" s="9"/>
      <c r="UI464" s="9"/>
      <c r="UJ464" s="9"/>
      <c r="UK464" s="9"/>
      <c r="UL464" s="9"/>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c r="AHR464" s="6"/>
      <c r="AHS464" s="6"/>
      <c r="AHT464" s="6"/>
      <c r="AHU464" s="6"/>
      <c r="AHV464" s="6"/>
      <c r="AHW464" s="6"/>
      <c r="AHX464" s="6"/>
      <c r="AHY464" s="6"/>
    </row>
    <row r="465" spans="2:909" x14ac:dyDescent="0.25">
      <c r="B465" s="110"/>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c r="IQ465" s="9"/>
      <c r="IR465" s="9"/>
      <c r="IS465" s="9"/>
      <c r="IT465" s="9"/>
      <c r="IU465" s="9"/>
      <c r="IV465" s="9"/>
      <c r="IW465" s="9"/>
      <c r="IX465" s="9"/>
      <c r="IY465" s="9"/>
      <c r="IZ465" s="9"/>
      <c r="JA465" s="9"/>
      <c r="JB465" s="9"/>
      <c r="JC465" s="9"/>
      <c r="JD465" s="9"/>
      <c r="JE465" s="9"/>
      <c r="JF465" s="9"/>
      <c r="JG465" s="9"/>
      <c r="JH465" s="9"/>
      <c r="JI465" s="9"/>
      <c r="JJ465" s="9"/>
      <c r="JK465" s="9"/>
      <c r="JL465" s="9"/>
      <c r="JM465" s="9"/>
      <c r="JN465" s="9"/>
      <c r="JO465" s="9"/>
      <c r="JP465" s="9"/>
      <c r="JQ465" s="9"/>
      <c r="JR465" s="9"/>
      <c r="JS465" s="9"/>
      <c r="JT465" s="9"/>
      <c r="JU465" s="9"/>
      <c r="JV465" s="9"/>
      <c r="JW465" s="9"/>
      <c r="JX465" s="9"/>
      <c r="JY465" s="9"/>
      <c r="JZ465" s="9"/>
      <c r="KA465" s="9"/>
      <c r="KB465" s="9"/>
      <c r="KC465" s="9"/>
      <c r="KD465" s="9"/>
      <c r="KE465" s="9"/>
      <c r="KF465" s="9"/>
      <c r="KG465" s="9"/>
      <c r="KH465" s="9"/>
      <c r="KI465" s="9"/>
      <c r="KJ465" s="9"/>
      <c r="KK465" s="9"/>
      <c r="KL465" s="9"/>
      <c r="KM465" s="9"/>
      <c r="KN465" s="9"/>
      <c r="KO465" s="9"/>
      <c r="KP465" s="9"/>
      <c r="KQ465" s="9"/>
      <c r="KR465" s="9"/>
      <c r="KS465" s="9"/>
      <c r="KT465" s="9"/>
      <c r="KU465" s="9"/>
      <c r="KV465" s="9"/>
      <c r="KW465" s="9"/>
      <c r="KX465" s="9"/>
      <c r="KY465" s="9"/>
      <c r="KZ465" s="9"/>
      <c r="LA465" s="9"/>
      <c r="LB465" s="9"/>
      <c r="LC465" s="9"/>
      <c r="LD465" s="9"/>
      <c r="LE465" s="9"/>
      <c r="LF465" s="9"/>
      <c r="LG465" s="9"/>
      <c r="LH465" s="9"/>
      <c r="LI465" s="9"/>
      <c r="LJ465" s="9"/>
      <c r="LK465" s="9"/>
      <c r="LL465" s="9"/>
      <c r="LM465" s="9"/>
      <c r="LN465" s="9"/>
      <c r="LO465" s="9"/>
      <c r="LP465" s="9"/>
      <c r="LQ465" s="9"/>
      <c r="LR465" s="9"/>
      <c r="LS465" s="9"/>
      <c r="LT465" s="9"/>
      <c r="LU465" s="9"/>
      <c r="LV465" s="9"/>
      <c r="LW465" s="9"/>
      <c r="LX465" s="9"/>
      <c r="LY465" s="9"/>
      <c r="LZ465" s="9"/>
      <c r="MA465" s="9"/>
      <c r="MB465" s="9"/>
      <c r="MC465" s="9"/>
      <c r="MD465" s="9"/>
      <c r="ME465" s="9"/>
      <c r="MF465" s="9"/>
      <c r="MG465" s="9"/>
      <c r="MH465" s="9"/>
      <c r="MI465" s="9"/>
      <c r="MJ465" s="9"/>
      <c r="MK465" s="9"/>
      <c r="ML465" s="9"/>
      <c r="MM465" s="9"/>
      <c r="MN465" s="9"/>
      <c r="MO465" s="9"/>
      <c r="MP465" s="9"/>
      <c r="MQ465" s="9"/>
      <c r="MR465" s="9"/>
      <c r="MS465" s="9"/>
      <c r="MT465" s="9"/>
      <c r="MU465" s="9"/>
      <c r="MV465" s="9"/>
      <c r="MW465" s="9"/>
      <c r="MX465" s="9"/>
      <c r="MY465" s="9"/>
      <c r="MZ465" s="9"/>
      <c r="NA465" s="9"/>
      <c r="NB465" s="9"/>
      <c r="NC465" s="9"/>
      <c r="ND465" s="9"/>
      <c r="NE465" s="9"/>
      <c r="NF465" s="9"/>
      <c r="NG465" s="9"/>
      <c r="NH465" s="9"/>
      <c r="NI465" s="9"/>
      <c r="NJ465" s="9"/>
      <c r="NK465" s="9"/>
      <c r="NL465" s="9"/>
      <c r="NM465" s="9"/>
      <c r="NN465" s="9"/>
      <c r="NO465" s="9"/>
      <c r="NP465" s="9"/>
      <c r="NQ465" s="9"/>
      <c r="NR465" s="9"/>
      <c r="NS465" s="9"/>
      <c r="NT465" s="9"/>
      <c r="NU465" s="9"/>
      <c r="NV465" s="9"/>
      <c r="NW465" s="9"/>
      <c r="NX465" s="9"/>
      <c r="NY465" s="9"/>
      <c r="NZ465" s="9"/>
      <c r="OA465" s="9"/>
      <c r="OB465" s="9"/>
      <c r="OC465" s="9"/>
      <c r="OD465" s="9"/>
      <c r="OE465" s="9"/>
      <c r="OF465" s="9"/>
      <c r="OG465" s="9"/>
      <c r="OH465" s="9"/>
      <c r="OI465" s="9"/>
      <c r="OJ465" s="9"/>
      <c r="OK465" s="9"/>
      <c r="OL465" s="9"/>
      <c r="OM465" s="9"/>
      <c r="ON465" s="9"/>
      <c r="OO465" s="9"/>
      <c r="OP465" s="9"/>
      <c r="OQ465" s="9"/>
      <c r="OR465" s="9"/>
      <c r="OS465" s="9"/>
      <c r="OT465" s="9"/>
      <c r="OU465" s="9"/>
      <c r="OV465" s="9"/>
      <c r="OW465" s="9"/>
      <c r="OX465" s="9"/>
      <c r="OY465" s="9"/>
      <c r="OZ465" s="9"/>
      <c r="PA465" s="9"/>
      <c r="PB465" s="9"/>
      <c r="PC465" s="9"/>
      <c r="PD465" s="9"/>
      <c r="PE465" s="9"/>
      <c r="PF465" s="9"/>
      <c r="PG465" s="9"/>
      <c r="PH465" s="9"/>
      <c r="PI465" s="9"/>
      <c r="PJ465" s="9"/>
      <c r="PK465" s="9"/>
      <c r="PL465" s="9"/>
      <c r="PM465" s="9"/>
      <c r="PN465" s="9"/>
      <c r="PO465" s="9"/>
      <c r="PP465" s="9"/>
      <c r="PQ465" s="9"/>
      <c r="PR465" s="9"/>
      <c r="PS465" s="9"/>
      <c r="PT465" s="9"/>
      <c r="PU465" s="9"/>
      <c r="PV465" s="9"/>
      <c r="PW465" s="9"/>
      <c r="PX465" s="9"/>
      <c r="PY465" s="9"/>
      <c r="PZ465" s="9"/>
      <c r="QA465" s="9"/>
      <c r="QB465" s="9"/>
      <c r="QC465" s="9"/>
      <c r="QD465" s="9"/>
      <c r="QE465" s="9"/>
      <c r="QF465" s="9"/>
      <c r="QG465" s="9"/>
      <c r="QH465" s="9"/>
      <c r="QI465" s="9"/>
      <c r="QJ465" s="9"/>
      <c r="QK465" s="9"/>
      <c r="QL465" s="9"/>
      <c r="QM465" s="9"/>
      <c r="QN465" s="9"/>
      <c r="QO465" s="9"/>
      <c r="QP465" s="9"/>
      <c r="QQ465" s="9"/>
      <c r="QR465" s="9"/>
      <c r="QS465" s="9"/>
      <c r="QT465" s="9"/>
      <c r="QU465" s="9"/>
      <c r="QV465" s="9"/>
      <c r="QW465" s="9"/>
      <c r="QX465" s="9"/>
      <c r="QY465" s="9"/>
      <c r="QZ465" s="9"/>
      <c r="RA465" s="9"/>
      <c r="RB465" s="9"/>
      <c r="RC465" s="9"/>
      <c r="RD465" s="9"/>
      <c r="RE465" s="9"/>
      <c r="RF465" s="9"/>
      <c r="RG465" s="9"/>
      <c r="RH465" s="9"/>
      <c r="RI465" s="9"/>
      <c r="RJ465" s="9"/>
      <c r="RK465" s="9"/>
      <c r="RL465" s="9"/>
      <c r="RM465" s="9"/>
      <c r="RN465" s="9"/>
      <c r="RO465" s="9"/>
      <c r="RP465" s="9"/>
      <c r="RQ465" s="9"/>
      <c r="RR465" s="9"/>
      <c r="RS465" s="9"/>
      <c r="RT465" s="9"/>
      <c r="RU465" s="9"/>
      <c r="RV465" s="9"/>
      <c r="RW465" s="9"/>
      <c r="RX465" s="9"/>
      <c r="RY465" s="9"/>
      <c r="RZ465" s="9"/>
      <c r="SA465" s="9"/>
      <c r="SB465" s="9"/>
      <c r="SC465" s="9"/>
      <c r="SD465" s="9"/>
      <c r="SE465" s="9"/>
      <c r="SF465" s="9"/>
      <c r="SG465" s="9"/>
      <c r="SH465" s="9"/>
      <c r="SI465" s="9"/>
      <c r="SJ465" s="9"/>
      <c r="SK465" s="9"/>
      <c r="SL465" s="9"/>
      <c r="SM465" s="9"/>
      <c r="SN465" s="9"/>
      <c r="SO465" s="9"/>
      <c r="SP465" s="9"/>
      <c r="SQ465" s="9"/>
      <c r="SR465" s="9"/>
      <c r="SS465" s="9"/>
      <c r="ST465" s="9"/>
      <c r="SU465" s="9"/>
      <c r="SV465" s="9"/>
      <c r="SW465" s="9"/>
      <c r="SX465" s="9"/>
      <c r="SY465" s="9"/>
      <c r="SZ465" s="9"/>
      <c r="TA465" s="9"/>
      <c r="TB465" s="9"/>
      <c r="TC465" s="9"/>
      <c r="TD465" s="9"/>
      <c r="TE465" s="9"/>
      <c r="TF465" s="9"/>
      <c r="TG465" s="9"/>
      <c r="TH465" s="9"/>
      <c r="TI465" s="9"/>
      <c r="TJ465" s="9"/>
      <c r="TK465" s="9"/>
      <c r="TL465" s="9"/>
      <c r="TM465" s="9"/>
      <c r="TN465" s="9"/>
      <c r="TO465" s="9"/>
      <c r="TP465" s="9"/>
      <c r="TQ465" s="9"/>
      <c r="TR465" s="9"/>
      <c r="TS465" s="9"/>
      <c r="TT465" s="9"/>
      <c r="TU465" s="9"/>
      <c r="TV465" s="9"/>
      <c r="TW465" s="9"/>
      <c r="TX465" s="9"/>
      <c r="TY465" s="9"/>
      <c r="TZ465" s="9"/>
      <c r="UA465" s="9"/>
      <c r="UB465" s="9"/>
      <c r="UC465" s="9"/>
      <c r="UD465" s="9"/>
      <c r="UE465" s="9"/>
      <c r="UF465" s="9"/>
      <c r="UG465" s="9"/>
      <c r="UH465" s="9"/>
      <c r="UI465" s="9"/>
      <c r="UJ465" s="9"/>
      <c r="UK465" s="9"/>
      <c r="UL465" s="9"/>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c r="AHR465" s="6"/>
      <c r="AHS465" s="6"/>
      <c r="AHT465" s="6"/>
      <c r="AHU465" s="6"/>
      <c r="AHV465" s="6"/>
      <c r="AHW465" s="6"/>
      <c r="AHX465" s="6"/>
      <c r="AHY465" s="6"/>
    </row>
    <row r="466" spans="2:909" x14ac:dyDescent="0.25">
      <c r="B466" s="110"/>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c r="IQ466" s="9"/>
      <c r="IR466" s="9"/>
      <c r="IS466" s="9"/>
      <c r="IT466" s="9"/>
      <c r="IU466" s="9"/>
      <c r="IV466" s="9"/>
      <c r="IW466" s="9"/>
      <c r="IX466" s="9"/>
      <c r="IY466" s="9"/>
      <c r="IZ466" s="9"/>
      <c r="JA466" s="9"/>
      <c r="JB466" s="9"/>
      <c r="JC466" s="9"/>
      <c r="JD466" s="9"/>
      <c r="JE466" s="9"/>
      <c r="JF466" s="9"/>
      <c r="JG466" s="9"/>
      <c r="JH466" s="9"/>
      <c r="JI466" s="9"/>
      <c r="JJ466" s="9"/>
      <c r="JK466" s="9"/>
      <c r="JL466" s="9"/>
      <c r="JM466" s="9"/>
      <c r="JN466" s="9"/>
      <c r="JO466" s="9"/>
      <c r="JP466" s="9"/>
      <c r="JQ466" s="9"/>
      <c r="JR466" s="9"/>
      <c r="JS466" s="9"/>
      <c r="JT466" s="9"/>
      <c r="JU466" s="9"/>
      <c r="JV466" s="9"/>
      <c r="JW466" s="9"/>
      <c r="JX466" s="9"/>
      <c r="JY466" s="9"/>
      <c r="JZ466" s="9"/>
      <c r="KA466" s="9"/>
      <c r="KB466" s="9"/>
      <c r="KC466" s="9"/>
      <c r="KD466" s="9"/>
      <c r="KE466" s="9"/>
      <c r="KF466" s="9"/>
      <c r="KG466" s="9"/>
      <c r="KH466" s="9"/>
      <c r="KI466" s="9"/>
      <c r="KJ466" s="9"/>
      <c r="KK466" s="9"/>
      <c r="KL466" s="9"/>
      <c r="KM466" s="9"/>
      <c r="KN466" s="9"/>
      <c r="KO466" s="9"/>
      <c r="KP466" s="9"/>
      <c r="KQ466" s="9"/>
      <c r="KR466" s="9"/>
      <c r="KS466" s="9"/>
      <c r="KT466" s="9"/>
      <c r="KU466" s="9"/>
      <c r="KV466" s="9"/>
      <c r="KW466" s="9"/>
      <c r="KX466" s="9"/>
      <c r="KY466" s="9"/>
      <c r="KZ466" s="9"/>
      <c r="LA466" s="9"/>
      <c r="LB466" s="9"/>
      <c r="LC466" s="9"/>
      <c r="LD466" s="9"/>
      <c r="LE466" s="9"/>
      <c r="LF466" s="9"/>
      <c r="LG466" s="9"/>
      <c r="LH466" s="9"/>
      <c r="LI466" s="9"/>
      <c r="LJ466" s="9"/>
      <c r="LK466" s="9"/>
      <c r="LL466" s="9"/>
      <c r="LM466" s="9"/>
      <c r="LN466" s="9"/>
      <c r="LO466" s="9"/>
      <c r="LP466" s="9"/>
      <c r="LQ466" s="9"/>
      <c r="LR466" s="9"/>
      <c r="LS466" s="9"/>
      <c r="LT466" s="9"/>
      <c r="LU466" s="9"/>
      <c r="LV466" s="9"/>
      <c r="LW466" s="9"/>
      <c r="LX466" s="9"/>
      <c r="LY466" s="9"/>
      <c r="LZ466" s="9"/>
      <c r="MA466" s="9"/>
      <c r="MB466" s="9"/>
      <c r="MC466" s="9"/>
      <c r="MD466" s="9"/>
      <c r="ME466" s="9"/>
      <c r="MF466" s="9"/>
      <c r="MG466" s="9"/>
      <c r="MH466" s="9"/>
      <c r="MI466" s="9"/>
      <c r="MJ466" s="9"/>
      <c r="MK466" s="9"/>
      <c r="ML466" s="9"/>
      <c r="MM466" s="9"/>
      <c r="MN466" s="9"/>
      <c r="MO466" s="9"/>
      <c r="MP466" s="9"/>
      <c r="MQ466" s="9"/>
      <c r="MR466" s="9"/>
      <c r="MS466" s="9"/>
      <c r="MT466" s="9"/>
      <c r="MU466" s="9"/>
      <c r="MV466" s="9"/>
      <c r="MW466" s="9"/>
      <c r="MX466" s="9"/>
      <c r="MY466" s="9"/>
      <c r="MZ466" s="9"/>
      <c r="NA466" s="9"/>
      <c r="NB466" s="9"/>
      <c r="NC466" s="9"/>
      <c r="ND466" s="9"/>
      <c r="NE466" s="9"/>
      <c r="NF466" s="9"/>
      <c r="NG466" s="9"/>
      <c r="NH466" s="9"/>
      <c r="NI466" s="9"/>
      <c r="NJ466" s="9"/>
      <c r="NK466" s="9"/>
      <c r="NL466" s="9"/>
      <c r="NM466" s="9"/>
      <c r="NN466" s="9"/>
      <c r="NO466" s="9"/>
      <c r="NP466" s="9"/>
      <c r="NQ466" s="9"/>
      <c r="NR466" s="9"/>
      <c r="NS466" s="9"/>
      <c r="NT466" s="9"/>
      <c r="NU466" s="9"/>
      <c r="NV466" s="9"/>
      <c r="NW466" s="9"/>
      <c r="NX466" s="9"/>
      <c r="NY466" s="9"/>
      <c r="NZ466" s="9"/>
      <c r="OA466" s="9"/>
      <c r="OB466" s="9"/>
      <c r="OC466" s="9"/>
      <c r="OD466" s="9"/>
      <c r="OE466" s="9"/>
      <c r="OF466" s="9"/>
      <c r="OG466" s="9"/>
      <c r="OH466" s="9"/>
      <c r="OI466" s="9"/>
      <c r="OJ466" s="9"/>
      <c r="OK466" s="9"/>
      <c r="OL466" s="9"/>
      <c r="OM466" s="9"/>
      <c r="ON466" s="9"/>
      <c r="OO466" s="9"/>
      <c r="OP466" s="9"/>
      <c r="OQ466" s="9"/>
      <c r="OR466" s="9"/>
      <c r="OS466" s="9"/>
      <c r="OT466" s="9"/>
      <c r="OU466" s="9"/>
      <c r="OV466" s="9"/>
      <c r="OW466" s="9"/>
      <c r="OX466" s="9"/>
      <c r="OY466" s="9"/>
      <c r="OZ466" s="9"/>
      <c r="PA466" s="9"/>
      <c r="PB466" s="9"/>
      <c r="PC466" s="9"/>
      <c r="PD466" s="9"/>
      <c r="PE466" s="9"/>
      <c r="PF466" s="9"/>
      <c r="PG466" s="9"/>
      <c r="PH466" s="9"/>
      <c r="PI466" s="9"/>
      <c r="PJ466" s="9"/>
      <c r="PK466" s="9"/>
      <c r="PL466" s="9"/>
      <c r="PM466" s="9"/>
      <c r="PN466" s="9"/>
      <c r="PO466" s="9"/>
      <c r="PP466" s="9"/>
      <c r="PQ466" s="9"/>
      <c r="PR466" s="9"/>
      <c r="PS466" s="9"/>
      <c r="PT466" s="9"/>
      <c r="PU466" s="9"/>
      <c r="PV466" s="9"/>
      <c r="PW466" s="9"/>
      <c r="PX466" s="9"/>
      <c r="PY466" s="9"/>
      <c r="PZ466" s="9"/>
      <c r="QA466" s="9"/>
      <c r="QB466" s="9"/>
      <c r="QC466" s="9"/>
      <c r="QD466" s="9"/>
      <c r="QE466" s="9"/>
      <c r="QF466" s="9"/>
      <c r="QG466" s="9"/>
      <c r="QH466" s="9"/>
      <c r="QI466" s="9"/>
      <c r="QJ466" s="9"/>
      <c r="QK466" s="9"/>
      <c r="QL466" s="9"/>
      <c r="QM466" s="9"/>
      <c r="QN466" s="9"/>
      <c r="QO466" s="9"/>
      <c r="QP466" s="9"/>
      <c r="QQ466" s="9"/>
      <c r="QR466" s="9"/>
      <c r="QS466" s="9"/>
      <c r="QT466" s="9"/>
      <c r="QU466" s="9"/>
      <c r="QV466" s="9"/>
      <c r="QW466" s="9"/>
      <c r="QX466" s="9"/>
      <c r="QY466" s="9"/>
      <c r="QZ466" s="9"/>
      <c r="RA466" s="9"/>
      <c r="RB466" s="9"/>
      <c r="RC466" s="9"/>
      <c r="RD466" s="9"/>
      <c r="RE466" s="9"/>
      <c r="RF466" s="9"/>
      <c r="RG466" s="9"/>
      <c r="RH466" s="9"/>
      <c r="RI466" s="9"/>
      <c r="RJ466" s="9"/>
      <c r="RK466" s="9"/>
      <c r="RL466" s="9"/>
      <c r="RM466" s="9"/>
      <c r="RN466" s="9"/>
      <c r="RO466" s="9"/>
      <c r="RP466" s="9"/>
      <c r="RQ466" s="9"/>
      <c r="RR466" s="9"/>
      <c r="RS466" s="9"/>
      <c r="RT466" s="9"/>
      <c r="RU466" s="9"/>
      <c r="RV466" s="9"/>
      <c r="RW466" s="9"/>
      <c r="RX466" s="9"/>
      <c r="RY466" s="9"/>
      <c r="RZ466" s="9"/>
      <c r="SA466" s="9"/>
      <c r="SB466" s="9"/>
      <c r="SC466" s="9"/>
      <c r="SD466" s="9"/>
      <c r="SE466" s="9"/>
      <c r="SF466" s="9"/>
      <c r="SG466" s="9"/>
      <c r="SH466" s="9"/>
      <c r="SI466" s="9"/>
      <c r="SJ466" s="9"/>
      <c r="SK466" s="9"/>
      <c r="SL466" s="9"/>
      <c r="SM466" s="9"/>
      <c r="SN466" s="9"/>
      <c r="SO466" s="9"/>
      <c r="SP466" s="9"/>
      <c r="SQ466" s="9"/>
      <c r="SR466" s="9"/>
      <c r="SS466" s="9"/>
      <c r="ST466" s="9"/>
      <c r="SU466" s="9"/>
      <c r="SV466" s="9"/>
      <c r="SW466" s="9"/>
      <c r="SX466" s="9"/>
      <c r="SY466" s="9"/>
      <c r="SZ466" s="9"/>
      <c r="TA466" s="9"/>
      <c r="TB466" s="9"/>
      <c r="TC466" s="9"/>
      <c r="TD466" s="9"/>
      <c r="TE466" s="9"/>
      <c r="TF466" s="9"/>
      <c r="TG466" s="9"/>
      <c r="TH466" s="9"/>
      <c r="TI466" s="9"/>
      <c r="TJ466" s="9"/>
      <c r="TK466" s="9"/>
      <c r="TL466" s="9"/>
      <c r="TM466" s="9"/>
      <c r="TN466" s="9"/>
      <c r="TO466" s="9"/>
      <c r="TP466" s="9"/>
      <c r="TQ466" s="9"/>
      <c r="TR466" s="9"/>
      <c r="TS466" s="9"/>
      <c r="TT466" s="9"/>
      <c r="TU466" s="9"/>
      <c r="TV466" s="9"/>
      <c r="TW466" s="9"/>
      <c r="TX466" s="9"/>
      <c r="TY466" s="9"/>
      <c r="TZ466" s="9"/>
      <c r="UA466" s="9"/>
      <c r="UB466" s="9"/>
      <c r="UC466" s="9"/>
      <c r="UD466" s="9"/>
      <c r="UE466" s="9"/>
      <c r="UF466" s="9"/>
      <c r="UG466" s="9"/>
      <c r="UH466" s="9"/>
      <c r="UI466" s="9"/>
      <c r="UJ466" s="9"/>
      <c r="UK466" s="9"/>
      <c r="UL466" s="9"/>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c r="AHR466" s="6"/>
      <c r="AHS466" s="6"/>
      <c r="AHT466" s="6"/>
      <c r="AHU466" s="6"/>
      <c r="AHV466" s="6"/>
      <c r="AHW466" s="6"/>
      <c r="AHX466" s="6"/>
      <c r="AHY466" s="6"/>
    </row>
    <row r="467" spans="2:909" x14ac:dyDescent="0.25">
      <c r="B467" s="110"/>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c r="IQ467" s="9"/>
      <c r="IR467" s="9"/>
      <c r="IS467" s="9"/>
      <c r="IT467" s="9"/>
      <c r="IU467" s="9"/>
      <c r="IV467" s="9"/>
      <c r="IW467" s="9"/>
      <c r="IX467" s="9"/>
      <c r="IY467" s="9"/>
      <c r="IZ467" s="9"/>
      <c r="JA467" s="9"/>
      <c r="JB467" s="9"/>
      <c r="JC467" s="9"/>
      <c r="JD467" s="9"/>
      <c r="JE467" s="9"/>
      <c r="JF467" s="9"/>
      <c r="JG467" s="9"/>
      <c r="JH467" s="9"/>
      <c r="JI467" s="9"/>
      <c r="JJ467" s="9"/>
      <c r="JK467" s="9"/>
      <c r="JL467" s="9"/>
      <c r="JM467" s="9"/>
      <c r="JN467" s="9"/>
      <c r="JO467" s="9"/>
      <c r="JP467" s="9"/>
      <c r="JQ467" s="9"/>
      <c r="JR467" s="9"/>
      <c r="JS467" s="9"/>
      <c r="JT467" s="9"/>
      <c r="JU467" s="9"/>
      <c r="JV467" s="9"/>
      <c r="JW467" s="9"/>
      <c r="JX467" s="9"/>
      <c r="JY467" s="9"/>
      <c r="JZ467" s="9"/>
      <c r="KA467" s="9"/>
      <c r="KB467" s="9"/>
      <c r="KC467" s="9"/>
      <c r="KD467" s="9"/>
      <c r="KE467" s="9"/>
      <c r="KF467" s="9"/>
      <c r="KG467" s="9"/>
      <c r="KH467" s="9"/>
      <c r="KI467" s="9"/>
      <c r="KJ467" s="9"/>
      <c r="KK467" s="9"/>
      <c r="KL467" s="9"/>
      <c r="KM467" s="9"/>
      <c r="KN467" s="9"/>
      <c r="KO467" s="9"/>
      <c r="KP467" s="9"/>
      <c r="KQ467" s="9"/>
      <c r="KR467" s="9"/>
      <c r="KS467" s="9"/>
      <c r="KT467" s="9"/>
      <c r="KU467" s="9"/>
      <c r="KV467" s="9"/>
      <c r="KW467" s="9"/>
      <c r="KX467" s="9"/>
      <c r="KY467" s="9"/>
      <c r="KZ467" s="9"/>
      <c r="LA467" s="9"/>
      <c r="LB467" s="9"/>
      <c r="LC467" s="9"/>
      <c r="LD467" s="9"/>
      <c r="LE467" s="9"/>
      <c r="LF467" s="9"/>
      <c r="LG467" s="9"/>
      <c r="LH467" s="9"/>
      <c r="LI467" s="9"/>
      <c r="LJ467" s="9"/>
      <c r="LK467" s="9"/>
      <c r="LL467" s="9"/>
      <c r="LM467" s="9"/>
      <c r="LN467" s="9"/>
      <c r="LO467" s="9"/>
      <c r="LP467" s="9"/>
      <c r="LQ467" s="9"/>
      <c r="LR467" s="9"/>
      <c r="LS467" s="9"/>
      <c r="LT467" s="9"/>
      <c r="LU467" s="9"/>
      <c r="LV467" s="9"/>
      <c r="LW467" s="9"/>
      <c r="LX467" s="9"/>
      <c r="LY467" s="9"/>
      <c r="LZ467" s="9"/>
      <c r="MA467" s="9"/>
      <c r="MB467" s="9"/>
      <c r="MC467" s="9"/>
      <c r="MD467" s="9"/>
      <c r="ME467" s="9"/>
      <c r="MF467" s="9"/>
      <c r="MG467" s="9"/>
      <c r="MH467" s="9"/>
      <c r="MI467" s="9"/>
      <c r="MJ467" s="9"/>
      <c r="MK467" s="9"/>
      <c r="ML467" s="9"/>
      <c r="MM467" s="9"/>
      <c r="MN467" s="9"/>
      <c r="MO467" s="9"/>
      <c r="MP467" s="9"/>
      <c r="MQ467" s="9"/>
      <c r="MR467" s="9"/>
      <c r="MS467" s="9"/>
      <c r="MT467" s="9"/>
      <c r="MU467" s="9"/>
      <c r="MV467" s="9"/>
      <c r="MW467" s="9"/>
      <c r="MX467" s="9"/>
      <c r="MY467" s="9"/>
      <c r="MZ467" s="9"/>
      <c r="NA467" s="9"/>
      <c r="NB467" s="9"/>
      <c r="NC467" s="9"/>
      <c r="ND467" s="9"/>
      <c r="NE467" s="9"/>
      <c r="NF467" s="9"/>
      <c r="NG467" s="9"/>
      <c r="NH467" s="9"/>
      <c r="NI467" s="9"/>
      <c r="NJ467" s="9"/>
      <c r="NK467" s="9"/>
      <c r="NL467" s="9"/>
      <c r="NM467" s="9"/>
      <c r="NN467" s="9"/>
      <c r="NO467" s="9"/>
      <c r="NP467" s="9"/>
      <c r="NQ467" s="9"/>
      <c r="NR467" s="9"/>
      <c r="NS467" s="9"/>
      <c r="NT467" s="9"/>
      <c r="NU467" s="9"/>
      <c r="NV467" s="9"/>
      <c r="NW467" s="9"/>
      <c r="NX467" s="9"/>
      <c r="NY467" s="9"/>
      <c r="NZ467" s="9"/>
      <c r="OA467" s="9"/>
      <c r="OB467" s="9"/>
      <c r="OC467" s="9"/>
      <c r="OD467" s="9"/>
      <c r="OE467" s="9"/>
      <c r="OF467" s="9"/>
      <c r="OG467" s="9"/>
      <c r="OH467" s="9"/>
      <c r="OI467" s="9"/>
      <c r="OJ467" s="9"/>
      <c r="OK467" s="9"/>
      <c r="OL467" s="9"/>
      <c r="OM467" s="9"/>
      <c r="ON467" s="9"/>
      <c r="OO467" s="9"/>
      <c r="OP467" s="9"/>
      <c r="OQ467" s="9"/>
      <c r="OR467" s="9"/>
      <c r="OS467" s="9"/>
      <c r="OT467" s="9"/>
      <c r="OU467" s="9"/>
      <c r="OV467" s="9"/>
      <c r="OW467" s="9"/>
      <c r="OX467" s="9"/>
      <c r="OY467" s="9"/>
      <c r="OZ467" s="9"/>
      <c r="PA467" s="9"/>
      <c r="PB467" s="9"/>
      <c r="PC467" s="9"/>
      <c r="PD467" s="9"/>
      <c r="PE467" s="9"/>
      <c r="PF467" s="9"/>
      <c r="PG467" s="9"/>
      <c r="PH467" s="9"/>
      <c r="PI467" s="9"/>
      <c r="PJ467" s="9"/>
      <c r="PK467" s="9"/>
      <c r="PL467" s="9"/>
      <c r="PM467" s="9"/>
      <c r="PN467" s="9"/>
      <c r="PO467" s="9"/>
      <c r="PP467" s="9"/>
      <c r="PQ467" s="9"/>
      <c r="PR467" s="9"/>
      <c r="PS467" s="9"/>
      <c r="PT467" s="9"/>
      <c r="PU467" s="9"/>
      <c r="PV467" s="9"/>
      <c r="PW467" s="9"/>
      <c r="PX467" s="9"/>
      <c r="PY467" s="9"/>
      <c r="PZ467" s="9"/>
      <c r="QA467" s="9"/>
      <c r="QB467" s="9"/>
      <c r="QC467" s="9"/>
      <c r="QD467" s="9"/>
      <c r="QE467" s="9"/>
      <c r="QF467" s="9"/>
      <c r="QG467" s="9"/>
      <c r="QH467" s="9"/>
      <c r="QI467" s="9"/>
      <c r="QJ467" s="9"/>
      <c r="QK467" s="9"/>
      <c r="QL467" s="9"/>
      <c r="QM467" s="9"/>
      <c r="QN467" s="9"/>
      <c r="QO467" s="9"/>
      <c r="QP467" s="9"/>
      <c r="QQ467" s="9"/>
      <c r="QR467" s="9"/>
      <c r="QS467" s="9"/>
      <c r="QT467" s="9"/>
      <c r="QU467" s="9"/>
      <c r="QV467" s="9"/>
      <c r="QW467" s="9"/>
      <c r="QX467" s="9"/>
      <c r="QY467" s="9"/>
      <c r="QZ467" s="9"/>
      <c r="RA467" s="9"/>
      <c r="RB467" s="9"/>
      <c r="RC467" s="9"/>
      <c r="RD467" s="9"/>
      <c r="RE467" s="9"/>
      <c r="RF467" s="9"/>
      <c r="RG467" s="9"/>
      <c r="RH467" s="9"/>
      <c r="RI467" s="9"/>
      <c r="RJ467" s="9"/>
      <c r="RK467" s="9"/>
      <c r="RL467" s="9"/>
      <c r="RM467" s="9"/>
      <c r="RN467" s="9"/>
      <c r="RO467" s="9"/>
      <c r="RP467" s="9"/>
      <c r="RQ467" s="9"/>
      <c r="RR467" s="9"/>
      <c r="RS467" s="9"/>
      <c r="RT467" s="9"/>
      <c r="RU467" s="9"/>
      <c r="RV467" s="9"/>
      <c r="RW467" s="9"/>
      <c r="RX467" s="9"/>
      <c r="RY467" s="9"/>
      <c r="RZ467" s="9"/>
      <c r="SA467" s="9"/>
      <c r="SB467" s="9"/>
      <c r="SC467" s="9"/>
      <c r="SD467" s="9"/>
      <c r="SE467" s="9"/>
      <c r="SF467" s="9"/>
      <c r="SG467" s="9"/>
      <c r="SH467" s="9"/>
      <c r="SI467" s="9"/>
      <c r="SJ467" s="9"/>
      <c r="SK467" s="9"/>
      <c r="SL467" s="9"/>
      <c r="SM467" s="9"/>
      <c r="SN467" s="9"/>
      <c r="SO467" s="9"/>
      <c r="SP467" s="9"/>
      <c r="SQ467" s="9"/>
      <c r="SR467" s="9"/>
      <c r="SS467" s="9"/>
      <c r="ST467" s="9"/>
      <c r="SU467" s="9"/>
      <c r="SV467" s="9"/>
      <c r="SW467" s="9"/>
      <c r="SX467" s="9"/>
      <c r="SY467" s="9"/>
      <c r="SZ467" s="9"/>
      <c r="TA467" s="9"/>
      <c r="TB467" s="9"/>
      <c r="TC467" s="9"/>
      <c r="TD467" s="9"/>
      <c r="TE467" s="9"/>
      <c r="TF467" s="9"/>
      <c r="TG467" s="9"/>
      <c r="TH467" s="9"/>
      <c r="TI467" s="9"/>
      <c r="TJ467" s="9"/>
      <c r="TK467" s="9"/>
      <c r="TL467" s="9"/>
      <c r="TM467" s="9"/>
      <c r="TN467" s="9"/>
      <c r="TO467" s="9"/>
      <c r="TP467" s="9"/>
      <c r="TQ467" s="9"/>
      <c r="TR467" s="9"/>
      <c r="TS467" s="9"/>
      <c r="TT467" s="9"/>
      <c r="TU467" s="9"/>
      <c r="TV467" s="9"/>
      <c r="TW467" s="9"/>
      <c r="TX467" s="9"/>
      <c r="TY467" s="9"/>
      <c r="TZ467" s="9"/>
      <c r="UA467" s="9"/>
      <c r="UB467" s="9"/>
      <c r="UC467" s="9"/>
      <c r="UD467" s="9"/>
      <c r="UE467" s="9"/>
      <c r="UF467" s="9"/>
      <c r="UG467" s="9"/>
      <c r="UH467" s="9"/>
      <c r="UI467" s="9"/>
      <c r="UJ467" s="9"/>
      <c r="UK467" s="9"/>
      <c r="UL467" s="9"/>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c r="AHR467" s="6"/>
      <c r="AHS467" s="6"/>
      <c r="AHT467" s="6"/>
      <c r="AHU467" s="6"/>
      <c r="AHV467" s="6"/>
      <c r="AHW467" s="6"/>
      <c r="AHX467" s="6"/>
      <c r="AHY467" s="6"/>
    </row>
    <row r="468" spans="2:909" x14ac:dyDescent="0.25">
      <c r="B468" s="110"/>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c r="IQ468" s="9"/>
      <c r="IR468" s="9"/>
      <c r="IS468" s="9"/>
      <c r="IT468" s="9"/>
      <c r="IU468" s="9"/>
      <c r="IV468" s="9"/>
      <c r="IW468" s="9"/>
      <c r="IX468" s="9"/>
      <c r="IY468" s="9"/>
      <c r="IZ468" s="9"/>
      <c r="JA468" s="9"/>
      <c r="JB468" s="9"/>
      <c r="JC468" s="9"/>
      <c r="JD468" s="9"/>
      <c r="JE468" s="9"/>
      <c r="JF468" s="9"/>
      <c r="JG468" s="9"/>
      <c r="JH468" s="9"/>
      <c r="JI468" s="9"/>
      <c r="JJ468" s="9"/>
      <c r="JK468" s="9"/>
      <c r="JL468" s="9"/>
      <c r="JM468" s="9"/>
      <c r="JN468" s="9"/>
      <c r="JO468" s="9"/>
      <c r="JP468" s="9"/>
      <c r="JQ468" s="9"/>
      <c r="JR468" s="9"/>
      <c r="JS468" s="9"/>
      <c r="JT468" s="9"/>
      <c r="JU468" s="9"/>
      <c r="JV468" s="9"/>
      <c r="JW468" s="9"/>
      <c r="JX468" s="9"/>
      <c r="JY468" s="9"/>
      <c r="JZ468" s="9"/>
      <c r="KA468" s="9"/>
      <c r="KB468" s="9"/>
      <c r="KC468" s="9"/>
      <c r="KD468" s="9"/>
      <c r="KE468" s="9"/>
      <c r="KF468" s="9"/>
      <c r="KG468" s="9"/>
      <c r="KH468" s="9"/>
      <c r="KI468" s="9"/>
      <c r="KJ468" s="9"/>
      <c r="KK468" s="9"/>
      <c r="KL468" s="9"/>
      <c r="KM468" s="9"/>
      <c r="KN468" s="9"/>
      <c r="KO468" s="9"/>
      <c r="KP468" s="9"/>
      <c r="KQ468" s="9"/>
      <c r="KR468" s="9"/>
      <c r="KS468" s="9"/>
      <c r="KT468" s="9"/>
      <c r="KU468" s="9"/>
      <c r="KV468" s="9"/>
      <c r="KW468" s="9"/>
      <c r="KX468" s="9"/>
      <c r="KY468" s="9"/>
      <c r="KZ468" s="9"/>
      <c r="LA468" s="9"/>
      <c r="LB468" s="9"/>
      <c r="LC468" s="9"/>
      <c r="LD468" s="9"/>
      <c r="LE468" s="9"/>
      <c r="LF468" s="9"/>
      <c r="LG468" s="9"/>
      <c r="LH468" s="9"/>
      <c r="LI468" s="9"/>
      <c r="LJ468" s="9"/>
      <c r="LK468" s="9"/>
      <c r="LL468" s="9"/>
      <c r="LM468" s="9"/>
      <c r="LN468" s="9"/>
      <c r="LO468" s="9"/>
      <c r="LP468" s="9"/>
      <c r="LQ468" s="9"/>
      <c r="LR468" s="9"/>
      <c r="LS468" s="9"/>
      <c r="LT468" s="9"/>
      <c r="LU468" s="9"/>
      <c r="LV468" s="9"/>
      <c r="LW468" s="9"/>
      <c r="LX468" s="9"/>
      <c r="LY468" s="9"/>
      <c r="LZ468" s="9"/>
      <c r="MA468" s="9"/>
      <c r="MB468" s="9"/>
      <c r="MC468" s="9"/>
      <c r="MD468" s="9"/>
      <c r="ME468" s="9"/>
      <c r="MF468" s="9"/>
      <c r="MG468" s="9"/>
      <c r="MH468" s="9"/>
      <c r="MI468" s="9"/>
      <c r="MJ468" s="9"/>
      <c r="MK468" s="9"/>
      <c r="ML468" s="9"/>
      <c r="MM468" s="9"/>
      <c r="MN468" s="9"/>
      <c r="MO468" s="9"/>
      <c r="MP468" s="9"/>
      <c r="MQ468" s="9"/>
      <c r="MR468" s="9"/>
      <c r="MS468" s="9"/>
      <c r="MT468" s="9"/>
      <c r="MU468" s="9"/>
      <c r="MV468" s="9"/>
      <c r="MW468" s="9"/>
      <c r="MX468" s="9"/>
      <c r="MY468" s="9"/>
      <c r="MZ468" s="9"/>
      <c r="NA468" s="9"/>
      <c r="NB468" s="9"/>
      <c r="NC468" s="9"/>
      <c r="ND468" s="9"/>
      <c r="NE468" s="9"/>
      <c r="NF468" s="9"/>
      <c r="NG468" s="9"/>
      <c r="NH468" s="9"/>
      <c r="NI468" s="9"/>
      <c r="NJ468" s="9"/>
      <c r="NK468" s="9"/>
      <c r="NL468" s="9"/>
      <c r="NM468" s="9"/>
      <c r="NN468" s="9"/>
      <c r="NO468" s="9"/>
      <c r="NP468" s="9"/>
      <c r="NQ468" s="9"/>
      <c r="NR468" s="9"/>
      <c r="NS468" s="9"/>
      <c r="NT468" s="9"/>
      <c r="NU468" s="9"/>
      <c r="NV468" s="9"/>
      <c r="NW468" s="9"/>
      <c r="NX468" s="9"/>
      <c r="NY468" s="9"/>
      <c r="NZ468" s="9"/>
      <c r="OA468" s="9"/>
      <c r="OB468" s="9"/>
      <c r="OC468" s="9"/>
      <c r="OD468" s="9"/>
      <c r="OE468" s="9"/>
      <c r="OF468" s="9"/>
      <c r="OG468" s="9"/>
      <c r="OH468" s="9"/>
      <c r="OI468" s="9"/>
      <c r="OJ468" s="9"/>
      <c r="OK468" s="9"/>
      <c r="OL468" s="9"/>
      <c r="OM468" s="9"/>
      <c r="ON468" s="9"/>
      <c r="OO468" s="9"/>
      <c r="OP468" s="9"/>
      <c r="OQ468" s="9"/>
      <c r="OR468" s="9"/>
      <c r="OS468" s="9"/>
      <c r="OT468" s="9"/>
      <c r="OU468" s="9"/>
      <c r="OV468" s="9"/>
      <c r="OW468" s="9"/>
      <c r="OX468" s="9"/>
      <c r="OY468" s="9"/>
      <c r="OZ468" s="9"/>
      <c r="PA468" s="9"/>
      <c r="PB468" s="9"/>
      <c r="PC468" s="9"/>
      <c r="PD468" s="9"/>
      <c r="PE468" s="9"/>
      <c r="PF468" s="9"/>
      <c r="PG468" s="9"/>
      <c r="PH468" s="9"/>
      <c r="PI468" s="9"/>
      <c r="PJ468" s="9"/>
      <c r="PK468" s="9"/>
      <c r="PL468" s="9"/>
      <c r="PM468" s="9"/>
      <c r="PN468" s="9"/>
      <c r="PO468" s="9"/>
      <c r="PP468" s="9"/>
      <c r="PQ468" s="9"/>
      <c r="PR468" s="9"/>
      <c r="PS468" s="9"/>
      <c r="PT468" s="9"/>
      <c r="PU468" s="9"/>
      <c r="PV468" s="9"/>
      <c r="PW468" s="9"/>
      <c r="PX468" s="9"/>
      <c r="PY468" s="9"/>
      <c r="PZ468" s="9"/>
      <c r="QA468" s="9"/>
      <c r="QB468" s="9"/>
      <c r="QC468" s="9"/>
      <c r="QD468" s="9"/>
      <c r="QE468" s="9"/>
      <c r="QF468" s="9"/>
      <c r="QG468" s="9"/>
      <c r="QH468" s="9"/>
      <c r="QI468" s="9"/>
      <c r="QJ468" s="9"/>
      <c r="QK468" s="9"/>
      <c r="QL468" s="9"/>
      <c r="QM468" s="9"/>
      <c r="QN468" s="9"/>
      <c r="QO468" s="9"/>
      <c r="QP468" s="9"/>
      <c r="QQ468" s="9"/>
      <c r="QR468" s="9"/>
      <c r="QS468" s="9"/>
      <c r="QT468" s="9"/>
      <c r="QU468" s="9"/>
      <c r="QV468" s="9"/>
      <c r="QW468" s="9"/>
      <c r="QX468" s="9"/>
      <c r="QY468" s="9"/>
      <c r="QZ468" s="9"/>
      <c r="RA468" s="9"/>
      <c r="RB468" s="9"/>
      <c r="RC468" s="9"/>
      <c r="RD468" s="9"/>
      <c r="RE468" s="9"/>
      <c r="RF468" s="9"/>
      <c r="RG468" s="9"/>
      <c r="RH468" s="9"/>
      <c r="RI468" s="9"/>
      <c r="RJ468" s="9"/>
      <c r="RK468" s="9"/>
      <c r="RL468" s="9"/>
      <c r="RM468" s="9"/>
      <c r="RN468" s="9"/>
      <c r="RO468" s="9"/>
      <c r="RP468" s="9"/>
      <c r="RQ468" s="9"/>
      <c r="RR468" s="9"/>
      <c r="RS468" s="9"/>
      <c r="RT468" s="9"/>
      <c r="RU468" s="9"/>
      <c r="RV468" s="9"/>
      <c r="RW468" s="9"/>
      <c r="RX468" s="9"/>
      <c r="RY468" s="9"/>
      <c r="RZ468" s="9"/>
      <c r="SA468" s="9"/>
      <c r="SB468" s="9"/>
      <c r="SC468" s="9"/>
      <c r="SD468" s="9"/>
      <c r="SE468" s="9"/>
      <c r="SF468" s="9"/>
      <c r="SG468" s="9"/>
      <c r="SH468" s="9"/>
      <c r="SI468" s="9"/>
      <c r="SJ468" s="9"/>
      <c r="SK468" s="9"/>
      <c r="SL468" s="9"/>
      <c r="SM468" s="9"/>
      <c r="SN468" s="9"/>
      <c r="SO468" s="9"/>
      <c r="SP468" s="9"/>
      <c r="SQ468" s="9"/>
      <c r="SR468" s="9"/>
      <c r="SS468" s="9"/>
      <c r="ST468" s="9"/>
      <c r="SU468" s="9"/>
      <c r="SV468" s="9"/>
      <c r="SW468" s="9"/>
      <c r="SX468" s="9"/>
      <c r="SY468" s="9"/>
      <c r="SZ468" s="9"/>
      <c r="TA468" s="9"/>
      <c r="TB468" s="9"/>
      <c r="TC468" s="9"/>
      <c r="TD468" s="9"/>
      <c r="TE468" s="9"/>
      <c r="TF468" s="9"/>
      <c r="TG468" s="9"/>
      <c r="TH468" s="9"/>
      <c r="TI468" s="9"/>
      <c r="TJ468" s="9"/>
      <c r="TK468" s="9"/>
      <c r="TL468" s="9"/>
      <c r="TM468" s="9"/>
      <c r="TN468" s="9"/>
      <c r="TO468" s="9"/>
      <c r="TP468" s="9"/>
      <c r="TQ468" s="9"/>
      <c r="TR468" s="9"/>
      <c r="TS468" s="9"/>
      <c r="TT468" s="9"/>
      <c r="TU468" s="9"/>
      <c r="TV468" s="9"/>
      <c r="TW468" s="9"/>
      <c r="TX468" s="9"/>
      <c r="TY468" s="9"/>
      <c r="TZ468" s="9"/>
      <c r="UA468" s="9"/>
      <c r="UB468" s="9"/>
      <c r="UC468" s="9"/>
      <c r="UD468" s="9"/>
      <c r="UE468" s="9"/>
      <c r="UF468" s="9"/>
      <c r="UG468" s="9"/>
      <c r="UH468" s="9"/>
      <c r="UI468" s="9"/>
      <c r="UJ468" s="9"/>
      <c r="UK468" s="9"/>
      <c r="UL468" s="9"/>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c r="AHR468" s="6"/>
      <c r="AHS468" s="6"/>
      <c r="AHT468" s="6"/>
      <c r="AHU468" s="6"/>
      <c r="AHV468" s="6"/>
      <c r="AHW468" s="6"/>
      <c r="AHX468" s="6"/>
      <c r="AHY468" s="6"/>
    </row>
    <row r="469" spans="2:909" x14ac:dyDescent="0.25">
      <c r="B469" s="110"/>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c r="JA469" s="9"/>
      <c r="JB469" s="9"/>
      <c r="JC469" s="9"/>
      <c r="JD469" s="9"/>
      <c r="JE469" s="9"/>
      <c r="JF469" s="9"/>
      <c r="JG469" s="9"/>
      <c r="JH469" s="9"/>
      <c r="JI469" s="9"/>
      <c r="JJ469" s="9"/>
      <c r="JK469" s="9"/>
      <c r="JL469" s="9"/>
      <c r="JM469" s="9"/>
      <c r="JN469" s="9"/>
      <c r="JO469" s="9"/>
      <c r="JP469" s="9"/>
      <c r="JQ469" s="9"/>
      <c r="JR469" s="9"/>
      <c r="JS469" s="9"/>
      <c r="JT469" s="9"/>
      <c r="JU469" s="9"/>
      <c r="JV469" s="9"/>
      <c r="JW469" s="9"/>
      <c r="JX469" s="9"/>
      <c r="JY469" s="9"/>
      <c r="JZ469" s="9"/>
      <c r="KA469" s="9"/>
      <c r="KB469" s="9"/>
      <c r="KC469" s="9"/>
      <c r="KD469" s="9"/>
      <c r="KE469" s="9"/>
      <c r="KF469" s="9"/>
      <c r="KG469" s="9"/>
      <c r="KH469" s="9"/>
      <c r="KI469" s="9"/>
      <c r="KJ469" s="9"/>
      <c r="KK469" s="9"/>
      <c r="KL469" s="9"/>
      <c r="KM469" s="9"/>
      <c r="KN469" s="9"/>
      <c r="KO469" s="9"/>
      <c r="KP469" s="9"/>
      <c r="KQ469" s="9"/>
      <c r="KR469" s="9"/>
      <c r="KS469" s="9"/>
      <c r="KT469" s="9"/>
      <c r="KU469" s="9"/>
      <c r="KV469" s="9"/>
      <c r="KW469" s="9"/>
      <c r="KX469" s="9"/>
      <c r="KY469" s="9"/>
      <c r="KZ469" s="9"/>
      <c r="LA469" s="9"/>
      <c r="LB469" s="9"/>
      <c r="LC469" s="9"/>
      <c r="LD469" s="9"/>
      <c r="LE469" s="9"/>
      <c r="LF469" s="9"/>
      <c r="LG469" s="9"/>
      <c r="LH469" s="9"/>
      <c r="LI469" s="9"/>
      <c r="LJ469" s="9"/>
      <c r="LK469" s="9"/>
      <c r="LL469" s="9"/>
      <c r="LM469" s="9"/>
      <c r="LN469" s="9"/>
      <c r="LO469" s="9"/>
      <c r="LP469" s="9"/>
      <c r="LQ469" s="9"/>
      <c r="LR469" s="9"/>
      <c r="LS469" s="9"/>
      <c r="LT469" s="9"/>
      <c r="LU469" s="9"/>
      <c r="LV469" s="9"/>
      <c r="LW469" s="9"/>
      <c r="LX469" s="9"/>
      <c r="LY469" s="9"/>
      <c r="LZ469" s="9"/>
      <c r="MA469" s="9"/>
      <c r="MB469" s="9"/>
      <c r="MC469" s="9"/>
      <c r="MD469" s="9"/>
      <c r="ME469" s="9"/>
      <c r="MF469" s="9"/>
      <c r="MG469" s="9"/>
      <c r="MH469" s="9"/>
      <c r="MI469" s="9"/>
      <c r="MJ469" s="9"/>
      <c r="MK469" s="9"/>
      <c r="ML469" s="9"/>
      <c r="MM469" s="9"/>
      <c r="MN469" s="9"/>
      <c r="MO469" s="9"/>
      <c r="MP469" s="9"/>
      <c r="MQ469" s="9"/>
      <c r="MR469" s="9"/>
      <c r="MS469" s="9"/>
      <c r="MT469" s="9"/>
      <c r="MU469" s="9"/>
      <c r="MV469" s="9"/>
      <c r="MW469" s="9"/>
      <c r="MX469" s="9"/>
      <c r="MY469" s="9"/>
      <c r="MZ469" s="9"/>
      <c r="NA469" s="9"/>
      <c r="NB469" s="9"/>
      <c r="NC469" s="9"/>
      <c r="ND469" s="9"/>
      <c r="NE469" s="9"/>
      <c r="NF469" s="9"/>
      <c r="NG469" s="9"/>
      <c r="NH469" s="9"/>
      <c r="NI469" s="9"/>
      <c r="NJ469" s="9"/>
      <c r="NK469" s="9"/>
      <c r="NL469" s="9"/>
      <c r="NM469" s="9"/>
      <c r="NN469" s="9"/>
      <c r="NO469" s="9"/>
      <c r="NP469" s="9"/>
      <c r="NQ469" s="9"/>
      <c r="NR469" s="9"/>
      <c r="NS469" s="9"/>
      <c r="NT469" s="9"/>
      <c r="NU469" s="9"/>
      <c r="NV469" s="9"/>
      <c r="NW469" s="9"/>
      <c r="NX469" s="9"/>
      <c r="NY469" s="9"/>
      <c r="NZ469" s="9"/>
      <c r="OA469" s="9"/>
      <c r="OB469" s="9"/>
      <c r="OC469" s="9"/>
      <c r="OD469" s="9"/>
      <c r="OE469" s="9"/>
      <c r="OF469" s="9"/>
      <c r="OG469" s="9"/>
      <c r="OH469" s="9"/>
      <c r="OI469" s="9"/>
      <c r="OJ469" s="9"/>
      <c r="OK469" s="9"/>
      <c r="OL469" s="9"/>
      <c r="OM469" s="9"/>
      <c r="ON469" s="9"/>
      <c r="OO469" s="9"/>
      <c r="OP469" s="9"/>
      <c r="OQ469" s="9"/>
      <c r="OR469" s="9"/>
      <c r="OS469" s="9"/>
      <c r="OT469" s="9"/>
      <c r="OU469" s="9"/>
      <c r="OV469" s="9"/>
      <c r="OW469" s="9"/>
      <c r="OX469" s="9"/>
      <c r="OY469" s="9"/>
      <c r="OZ469" s="9"/>
      <c r="PA469" s="9"/>
      <c r="PB469" s="9"/>
      <c r="PC469" s="9"/>
      <c r="PD469" s="9"/>
      <c r="PE469" s="9"/>
      <c r="PF469" s="9"/>
      <c r="PG469" s="9"/>
      <c r="PH469" s="9"/>
      <c r="PI469" s="9"/>
      <c r="PJ469" s="9"/>
      <c r="PK469" s="9"/>
      <c r="PL469" s="9"/>
      <c r="PM469" s="9"/>
      <c r="PN469" s="9"/>
      <c r="PO469" s="9"/>
      <c r="PP469" s="9"/>
      <c r="PQ469" s="9"/>
      <c r="PR469" s="9"/>
      <c r="PS469" s="9"/>
      <c r="PT469" s="9"/>
      <c r="PU469" s="9"/>
      <c r="PV469" s="9"/>
      <c r="PW469" s="9"/>
      <c r="PX469" s="9"/>
      <c r="PY469" s="9"/>
      <c r="PZ469" s="9"/>
      <c r="QA469" s="9"/>
      <c r="QB469" s="9"/>
      <c r="QC469" s="9"/>
      <c r="QD469" s="9"/>
      <c r="QE469" s="9"/>
      <c r="QF469" s="9"/>
      <c r="QG469" s="9"/>
      <c r="QH469" s="9"/>
      <c r="QI469" s="9"/>
      <c r="QJ469" s="9"/>
      <c r="QK469" s="9"/>
      <c r="QL469" s="9"/>
      <c r="QM469" s="9"/>
      <c r="QN469" s="9"/>
      <c r="QO469" s="9"/>
      <c r="QP469" s="9"/>
      <c r="QQ469" s="9"/>
      <c r="QR469" s="9"/>
      <c r="QS469" s="9"/>
      <c r="QT469" s="9"/>
      <c r="QU469" s="9"/>
      <c r="QV469" s="9"/>
      <c r="QW469" s="9"/>
      <c r="QX469" s="9"/>
      <c r="QY469" s="9"/>
      <c r="QZ469" s="9"/>
      <c r="RA469" s="9"/>
      <c r="RB469" s="9"/>
      <c r="RC469" s="9"/>
      <c r="RD469" s="9"/>
      <c r="RE469" s="9"/>
      <c r="RF469" s="9"/>
      <c r="RG469" s="9"/>
      <c r="RH469" s="9"/>
      <c r="RI469" s="9"/>
      <c r="RJ469" s="9"/>
      <c r="RK469" s="9"/>
      <c r="RL469" s="9"/>
      <c r="RM469" s="9"/>
      <c r="RN469" s="9"/>
      <c r="RO469" s="9"/>
      <c r="RP469" s="9"/>
      <c r="RQ469" s="9"/>
      <c r="RR469" s="9"/>
      <c r="RS469" s="9"/>
      <c r="RT469" s="9"/>
      <c r="RU469" s="9"/>
      <c r="RV469" s="9"/>
      <c r="RW469" s="9"/>
      <c r="RX469" s="9"/>
      <c r="RY469" s="9"/>
      <c r="RZ469" s="9"/>
      <c r="SA469" s="9"/>
      <c r="SB469" s="9"/>
      <c r="SC469" s="9"/>
      <c r="SD469" s="9"/>
      <c r="SE469" s="9"/>
      <c r="SF469" s="9"/>
      <c r="SG469" s="9"/>
      <c r="SH469" s="9"/>
      <c r="SI469" s="9"/>
      <c r="SJ469" s="9"/>
      <c r="SK469" s="9"/>
      <c r="SL469" s="9"/>
      <c r="SM469" s="9"/>
      <c r="SN469" s="9"/>
      <c r="SO469" s="9"/>
      <c r="SP469" s="9"/>
      <c r="SQ469" s="9"/>
      <c r="SR469" s="9"/>
      <c r="SS469" s="9"/>
      <c r="ST469" s="9"/>
      <c r="SU469" s="9"/>
      <c r="SV469" s="9"/>
      <c r="SW469" s="9"/>
      <c r="SX469" s="9"/>
      <c r="SY469" s="9"/>
      <c r="SZ469" s="9"/>
      <c r="TA469" s="9"/>
      <c r="TB469" s="9"/>
      <c r="TC469" s="9"/>
      <c r="TD469" s="9"/>
      <c r="TE469" s="9"/>
      <c r="TF469" s="9"/>
      <c r="TG469" s="9"/>
      <c r="TH469" s="9"/>
      <c r="TI469" s="9"/>
      <c r="TJ469" s="9"/>
      <c r="TK469" s="9"/>
      <c r="TL469" s="9"/>
      <c r="TM469" s="9"/>
      <c r="TN469" s="9"/>
      <c r="TO469" s="9"/>
      <c r="TP469" s="9"/>
      <c r="TQ469" s="9"/>
      <c r="TR469" s="9"/>
      <c r="TS469" s="9"/>
      <c r="TT469" s="9"/>
      <c r="TU469" s="9"/>
      <c r="TV469" s="9"/>
      <c r="TW469" s="9"/>
      <c r="TX469" s="9"/>
      <c r="TY469" s="9"/>
      <c r="TZ469" s="9"/>
      <c r="UA469" s="9"/>
      <c r="UB469" s="9"/>
      <c r="UC469" s="9"/>
      <c r="UD469" s="9"/>
      <c r="UE469" s="9"/>
      <c r="UF469" s="9"/>
      <c r="UG469" s="9"/>
      <c r="UH469" s="9"/>
      <c r="UI469" s="9"/>
      <c r="UJ469" s="9"/>
      <c r="UK469" s="9"/>
      <c r="UL469" s="9"/>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c r="AHR469" s="6"/>
      <c r="AHS469" s="6"/>
      <c r="AHT469" s="6"/>
      <c r="AHU469" s="6"/>
      <c r="AHV469" s="6"/>
      <c r="AHW469" s="6"/>
      <c r="AHX469" s="6"/>
      <c r="AHY469" s="6"/>
    </row>
    <row r="470" spans="2:909" x14ac:dyDescent="0.25">
      <c r="B470" s="110"/>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c r="JA470" s="9"/>
      <c r="JB470" s="9"/>
      <c r="JC470" s="9"/>
      <c r="JD470" s="9"/>
      <c r="JE470" s="9"/>
      <c r="JF470" s="9"/>
      <c r="JG470" s="9"/>
      <c r="JH470" s="9"/>
      <c r="JI470" s="9"/>
      <c r="JJ470" s="9"/>
      <c r="JK470" s="9"/>
      <c r="JL470" s="9"/>
      <c r="JM470" s="9"/>
      <c r="JN470" s="9"/>
      <c r="JO470" s="9"/>
      <c r="JP470" s="9"/>
      <c r="JQ470" s="9"/>
      <c r="JR470" s="9"/>
      <c r="JS470" s="9"/>
      <c r="JT470" s="9"/>
      <c r="JU470" s="9"/>
      <c r="JV470" s="9"/>
      <c r="JW470" s="9"/>
      <c r="JX470" s="9"/>
      <c r="JY470" s="9"/>
      <c r="JZ470" s="9"/>
      <c r="KA470" s="9"/>
      <c r="KB470" s="9"/>
      <c r="KC470" s="9"/>
      <c r="KD470" s="9"/>
      <c r="KE470" s="9"/>
      <c r="KF470" s="9"/>
      <c r="KG470" s="9"/>
      <c r="KH470" s="9"/>
      <c r="KI470" s="9"/>
      <c r="KJ470" s="9"/>
      <c r="KK470" s="9"/>
      <c r="KL470" s="9"/>
      <c r="KM470" s="9"/>
      <c r="KN470" s="9"/>
      <c r="KO470" s="9"/>
      <c r="KP470" s="9"/>
      <c r="KQ470" s="9"/>
      <c r="KR470" s="9"/>
      <c r="KS470" s="9"/>
      <c r="KT470" s="9"/>
      <c r="KU470" s="9"/>
      <c r="KV470" s="9"/>
      <c r="KW470" s="9"/>
      <c r="KX470" s="9"/>
      <c r="KY470" s="9"/>
      <c r="KZ470" s="9"/>
      <c r="LA470" s="9"/>
      <c r="LB470" s="9"/>
      <c r="LC470" s="9"/>
      <c r="LD470" s="9"/>
      <c r="LE470" s="9"/>
      <c r="LF470" s="9"/>
      <c r="LG470" s="9"/>
      <c r="LH470" s="9"/>
      <c r="LI470" s="9"/>
      <c r="LJ470" s="9"/>
      <c r="LK470" s="9"/>
      <c r="LL470" s="9"/>
      <c r="LM470" s="9"/>
      <c r="LN470" s="9"/>
      <c r="LO470" s="9"/>
      <c r="LP470" s="9"/>
      <c r="LQ470" s="9"/>
      <c r="LR470" s="9"/>
      <c r="LS470" s="9"/>
      <c r="LT470" s="9"/>
      <c r="LU470" s="9"/>
      <c r="LV470" s="9"/>
      <c r="LW470" s="9"/>
      <c r="LX470" s="9"/>
      <c r="LY470" s="9"/>
      <c r="LZ470" s="9"/>
      <c r="MA470" s="9"/>
      <c r="MB470" s="9"/>
      <c r="MC470" s="9"/>
      <c r="MD470" s="9"/>
      <c r="ME470" s="9"/>
      <c r="MF470" s="9"/>
      <c r="MG470" s="9"/>
      <c r="MH470" s="9"/>
      <c r="MI470" s="9"/>
      <c r="MJ470" s="9"/>
      <c r="MK470" s="9"/>
      <c r="ML470" s="9"/>
      <c r="MM470" s="9"/>
      <c r="MN470" s="9"/>
      <c r="MO470" s="9"/>
      <c r="MP470" s="9"/>
      <c r="MQ470" s="9"/>
      <c r="MR470" s="9"/>
      <c r="MS470" s="9"/>
      <c r="MT470" s="9"/>
      <c r="MU470" s="9"/>
      <c r="MV470" s="9"/>
      <c r="MW470" s="9"/>
      <c r="MX470" s="9"/>
      <c r="MY470" s="9"/>
      <c r="MZ470" s="9"/>
      <c r="NA470" s="9"/>
      <c r="NB470" s="9"/>
      <c r="NC470" s="9"/>
      <c r="ND470" s="9"/>
      <c r="NE470" s="9"/>
      <c r="NF470" s="9"/>
      <c r="NG470" s="9"/>
      <c r="NH470" s="9"/>
      <c r="NI470" s="9"/>
      <c r="NJ470" s="9"/>
      <c r="NK470" s="9"/>
      <c r="NL470" s="9"/>
      <c r="NM470" s="9"/>
      <c r="NN470" s="9"/>
      <c r="NO470" s="9"/>
      <c r="NP470" s="9"/>
      <c r="NQ470" s="9"/>
      <c r="NR470" s="9"/>
      <c r="NS470" s="9"/>
      <c r="NT470" s="9"/>
      <c r="NU470" s="9"/>
      <c r="NV470" s="9"/>
      <c r="NW470" s="9"/>
      <c r="NX470" s="9"/>
      <c r="NY470" s="9"/>
      <c r="NZ470" s="9"/>
      <c r="OA470" s="9"/>
      <c r="OB470" s="9"/>
      <c r="OC470" s="9"/>
      <c r="OD470" s="9"/>
      <c r="OE470" s="9"/>
      <c r="OF470" s="9"/>
      <c r="OG470" s="9"/>
      <c r="OH470" s="9"/>
      <c r="OI470" s="9"/>
      <c r="OJ470" s="9"/>
      <c r="OK470" s="9"/>
      <c r="OL470" s="9"/>
      <c r="OM470" s="9"/>
      <c r="ON470" s="9"/>
      <c r="OO470" s="9"/>
      <c r="OP470" s="9"/>
      <c r="OQ470" s="9"/>
      <c r="OR470" s="9"/>
      <c r="OS470" s="9"/>
      <c r="OT470" s="9"/>
      <c r="OU470" s="9"/>
      <c r="OV470" s="9"/>
      <c r="OW470" s="9"/>
      <c r="OX470" s="9"/>
      <c r="OY470" s="9"/>
      <c r="OZ470" s="9"/>
      <c r="PA470" s="9"/>
      <c r="PB470" s="9"/>
      <c r="PC470" s="9"/>
      <c r="PD470" s="9"/>
      <c r="PE470" s="9"/>
      <c r="PF470" s="9"/>
      <c r="PG470" s="9"/>
      <c r="PH470" s="9"/>
      <c r="PI470" s="9"/>
      <c r="PJ470" s="9"/>
      <c r="PK470" s="9"/>
      <c r="PL470" s="9"/>
      <c r="PM470" s="9"/>
      <c r="PN470" s="9"/>
      <c r="PO470" s="9"/>
      <c r="PP470" s="9"/>
      <c r="PQ470" s="9"/>
      <c r="PR470" s="9"/>
      <c r="PS470" s="9"/>
      <c r="PT470" s="9"/>
      <c r="PU470" s="9"/>
      <c r="PV470" s="9"/>
      <c r="PW470" s="9"/>
      <c r="PX470" s="9"/>
      <c r="PY470" s="9"/>
      <c r="PZ470" s="9"/>
      <c r="QA470" s="9"/>
      <c r="QB470" s="9"/>
      <c r="QC470" s="9"/>
      <c r="QD470" s="9"/>
      <c r="QE470" s="9"/>
      <c r="QF470" s="9"/>
      <c r="QG470" s="9"/>
      <c r="QH470" s="9"/>
      <c r="QI470" s="9"/>
      <c r="QJ470" s="9"/>
      <c r="QK470" s="9"/>
      <c r="QL470" s="9"/>
      <c r="QM470" s="9"/>
      <c r="QN470" s="9"/>
      <c r="QO470" s="9"/>
      <c r="QP470" s="9"/>
      <c r="QQ470" s="9"/>
      <c r="QR470" s="9"/>
      <c r="QS470" s="9"/>
      <c r="QT470" s="9"/>
      <c r="QU470" s="9"/>
      <c r="QV470" s="9"/>
      <c r="QW470" s="9"/>
      <c r="QX470" s="9"/>
      <c r="QY470" s="9"/>
      <c r="QZ470" s="9"/>
      <c r="RA470" s="9"/>
      <c r="RB470" s="9"/>
      <c r="RC470" s="9"/>
      <c r="RD470" s="9"/>
      <c r="RE470" s="9"/>
      <c r="RF470" s="9"/>
      <c r="RG470" s="9"/>
      <c r="RH470" s="9"/>
      <c r="RI470" s="9"/>
      <c r="RJ470" s="9"/>
      <c r="RK470" s="9"/>
      <c r="RL470" s="9"/>
      <c r="RM470" s="9"/>
      <c r="RN470" s="9"/>
      <c r="RO470" s="9"/>
      <c r="RP470" s="9"/>
      <c r="RQ470" s="9"/>
      <c r="RR470" s="9"/>
      <c r="RS470" s="9"/>
      <c r="RT470" s="9"/>
      <c r="RU470" s="9"/>
      <c r="RV470" s="9"/>
      <c r="RW470" s="9"/>
      <c r="RX470" s="9"/>
      <c r="RY470" s="9"/>
      <c r="RZ470" s="9"/>
      <c r="SA470" s="9"/>
      <c r="SB470" s="9"/>
      <c r="SC470" s="9"/>
      <c r="SD470" s="9"/>
      <c r="SE470" s="9"/>
      <c r="SF470" s="9"/>
      <c r="SG470" s="9"/>
      <c r="SH470" s="9"/>
      <c r="SI470" s="9"/>
      <c r="SJ470" s="9"/>
      <c r="SK470" s="9"/>
      <c r="SL470" s="9"/>
      <c r="SM470" s="9"/>
      <c r="SN470" s="9"/>
      <c r="SO470" s="9"/>
      <c r="SP470" s="9"/>
      <c r="SQ470" s="9"/>
      <c r="SR470" s="9"/>
      <c r="SS470" s="9"/>
      <c r="ST470" s="9"/>
      <c r="SU470" s="9"/>
      <c r="SV470" s="9"/>
      <c r="SW470" s="9"/>
      <c r="SX470" s="9"/>
      <c r="SY470" s="9"/>
      <c r="SZ470" s="9"/>
      <c r="TA470" s="9"/>
      <c r="TB470" s="9"/>
      <c r="TC470" s="9"/>
      <c r="TD470" s="9"/>
      <c r="TE470" s="9"/>
      <c r="TF470" s="9"/>
      <c r="TG470" s="9"/>
      <c r="TH470" s="9"/>
      <c r="TI470" s="9"/>
      <c r="TJ470" s="9"/>
      <c r="TK470" s="9"/>
      <c r="TL470" s="9"/>
      <c r="TM470" s="9"/>
      <c r="TN470" s="9"/>
      <c r="TO470" s="9"/>
      <c r="TP470" s="9"/>
      <c r="TQ470" s="9"/>
      <c r="TR470" s="9"/>
      <c r="TS470" s="9"/>
      <c r="TT470" s="9"/>
      <c r="TU470" s="9"/>
      <c r="TV470" s="9"/>
      <c r="TW470" s="9"/>
      <c r="TX470" s="9"/>
      <c r="TY470" s="9"/>
      <c r="TZ470" s="9"/>
      <c r="UA470" s="9"/>
      <c r="UB470" s="9"/>
      <c r="UC470" s="9"/>
      <c r="UD470" s="9"/>
      <c r="UE470" s="9"/>
      <c r="UF470" s="9"/>
      <c r="UG470" s="9"/>
      <c r="UH470" s="9"/>
      <c r="UI470" s="9"/>
      <c r="UJ470" s="9"/>
      <c r="UK470" s="9"/>
      <c r="UL470" s="9"/>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c r="AHR470" s="6"/>
      <c r="AHS470" s="6"/>
      <c r="AHT470" s="6"/>
      <c r="AHU470" s="6"/>
      <c r="AHV470" s="6"/>
      <c r="AHW470" s="6"/>
      <c r="AHX470" s="6"/>
      <c r="AHY470" s="6"/>
    </row>
    <row r="471" spans="2:909" x14ac:dyDescent="0.25">
      <c r="B471" s="110"/>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c r="JA471" s="9"/>
      <c r="JB471" s="9"/>
      <c r="JC471" s="9"/>
      <c r="JD471" s="9"/>
      <c r="JE471" s="9"/>
      <c r="JF471" s="9"/>
      <c r="JG471" s="9"/>
      <c r="JH471" s="9"/>
      <c r="JI471" s="9"/>
      <c r="JJ471" s="9"/>
      <c r="JK471" s="9"/>
      <c r="JL471" s="9"/>
      <c r="JM471" s="9"/>
      <c r="JN471" s="9"/>
      <c r="JO471" s="9"/>
      <c r="JP471" s="9"/>
      <c r="JQ471" s="9"/>
      <c r="JR471" s="9"/>
      <c r="JS471" s="9"/>
      <c r="JT471" s="9"/>
      <c r="JU471" s="9"/>
      <c r="JV471" s="9"/>
      <c r="JW471" s="9"/>
      <c r="JX471" s="9"/>
      <c r="JY471" s="9"/>
      <c r="JZ471" s="9"/>
      <c r="KA471" s="9"/>
      <c r="KB471" s="9"/>
      <c r="KC471" s="9"/>
      <c r="KD471" s="9"/>
      <c r="KE471" s="9"/>
      <c r="KF471" s="9"/>
      <c r="KG471" s="9"/>
      <c r="KH471" s="9"/>
      <c r="KI471" s="9"/>
      <c r="KJ471" s="9"/>
      <c r="KK471" s="9"/>
      <c r="KL471" s="9"/>
      <c r="KM471" s="9"/>
      <c r="KN471" s="9"/>
      <c r="KO471" s="9"/>
      <c r="KP471" s="9"/>
      <c r="KQ471" s="9"/>
      <c r="KR471" s="9"/>
      <c r="KS471" s="9"/>
      <c r="KT471" s="9"/>
      <c r="KU471" s="9"/>
      <c r="KV471" s="9"/>
      <c r="KW471" s="9"/>
      <c r="KX471" s="9"/>
      <c r="KY471" s="9"/>
      <c r="KZ471" s="9"/>
      <c r="LA471" s="9"/>
      <c r="LB471" s="9"/>
      <c r="LC471" s="9"/>
      <c r="LD471" s="9"/>
      <c r="LE471" s="9"/>
      <c r="LF471" s="9"/>
      <c r="LG471" s="9"/>
      <c r="LH471" s="9"/>
      <c r="LI471" s="9"/>
      <c r="LJ471" s="9"/>
      <c r="LK471" s="9"/>
      <c r="LL471" s="9"/>
      <c r="LM471" s="9"/>
      <c r="LN471" s="9"/>
      <c r="LO471" s="9"/>
      <c r="LP471" s="9"/>
      <c r="LQ471" s="9"/>
      <c r="LR471" s="9"/>
      <c r="LS471" s="9"/>
      <c r="LT471" s="9"/>
      <c r="LU471" s="9"/>
      <c r="LV471" s="9"/>
      <c r="LW471" s="9"/>
      <c r="LX471" s="9"/>
      <c r="LY471" s="9"/>
      <c r="LZ471" s="9"/>
      <c r="MA471" s="9"/>
      <c r="MB471" s="9"/>
      <c r="MC471" s="9"/>
      <c r="MD471" s="9"/>
      <c r="ME471" s="9"/>
      <c r="MF471" s="9"/>
      <c r="MG471" s="9"/>
      <c r="MH471" s="9"/>
      <c r="MI471" s="9"/>
      <c r="MJ471" s="9"/>
      <c r="MK471" s="9"/>
      <c r="ML471" s="9"/>
      <c r="MM471" s="9"/>
      <c r="MN471" s="9"/>
      <c r="MO471" s="9"/>
      <c r="MP471" s="9"/>
      <c r="MQ471" s="9"/>
      <c r="MR471" s="9"/>
      <c r="MS471" s="9"/>
      <c r="MT471" s="9"/>
      <c r="MU471" s="9"/>
      <c r="MV471" s="9"/>
      <c r="MW471" s="9"/>
      <c r="MX471" s="9"/>
      <c r="MY471" s="9"/>
      <c r="MZ471" s="9"/>
      <c r="NA471" s="9"/>
      <c r="NB471" s="9"/>
      <c r="NC471" s="9"/>
      <c r="ND471" s="9"/>
      <c r="NE471" s="9"/>
      <c r="NF471" s="9"/>
      <c r="NG471" s="9"/>
      <c r="NH471" s="9"/>
      <c r="NI471" s="9"/>
      <c r="NJ471" s="9"/>
      <c r="NK471" s="9"/>
      <c r="NL471" s="9"/>
      <c r="NM471" s="9"/>
      <c r="NN471" s="9"/>
      <c r="NO471" s="9"/>
      <c r="NP471" s="9"/>
      <c r="NQ471" s="9"/>
      <c r="NR471" s="9"/>
      <c r="NS471" s="9"/>
      <c r="NT471" s="9"/>
      <c r="NU471" s="9"/>
      <c r="NV471" s="9"/>
      <c r="NW471" s="9"/>
      <c r="NX471" s="9"/>
      <c r="NY471" s="9"/>
      <c r="NZ471" s="9"/>
      <c r="OA471" s="9"/>
      <c r="OB471" s="9"/>
      <c r="OC471" s="9"/>
      <c r="OD471" s="9"/>
      <c r="OE471" s="9"/>
      <c r="OF471" s="9"/>
      <c r="OG471" s="9"/>
      <c r="OH471" s="9"/>
      <c r="OI471" s="9"/>
      <c r="OJ471" s="9"/>
      <c r="OK471" s="9"/>
      <c r="OL471" s="9"/>
      <c r="OM471" s="9"/>
      <c r="ON471" s="9"/>
      <c r="OO471" s="9"/>
      <c r="OP471" s="9"/>
      <c r="OQ471" s="9"/>
      <c r="OR471" s="9"/>
      <c r="OS471" s="9"/>
      <c r="OT471" s="9"/>
      <c r="OU471" s="9"/>
      <c r="OV471" s="9"/>
      <c r="OW471" s="9"/>
      <c r="OX471" s="9"/>
      <c r="OY471" s="9"/>
      <c r="OZ471" s="9"/>
      <c r="PA471" s="9"/>
      <c r="PB471" s="9"/>
      <c r="PC471" s="9"/>
      <c r="PD471" s="9"/>
      <c r="PE471" s="9"/>
      <c r="PF471" s="9"/>
      <c r="PG471" s="9"/>
      <c r="PH471" s="9"/>
      <c r="PI471" s="9"/>
      <c r="PJ471" s="9"/>
      <c r="PK471" s="9"/>
      <c r="PL471" s="9"/>
      <c r="PM471" s="9"/>
      <c r="PN471" s="9"/>
      <c r="PO471" s="9"/>
      <c r="PP471" s="9"/>
      <c r="PQ471" s="9"/>
      <c r="PR471" s="9"/>
      <c r="PS471" s="9"/>
      <c r="PT471" s="9"/>
      <c r="PU471" s="9"/>
      <c r="PV471" s="9"/>
      <c r="PW471" s="9"/>
      <c r="PX471" s="9"/>
      <c r="PY471" s="9"/>
      <c r="PZ471" s="9"/>
      <c r="QA471" s="9"/>
      <c r="QB471" s="9"/>
      <c r="QC471" s="9"/>
      <c r="QD471" s="9"/>
      <c r="QE471" s="9"/>
      <c r="QF471" s="9"/>
      <c r="QG471" s="9"/>
      <c r="QH471" s="9"/>
      <c r="QI471" s="9"/>
      <c r="QJ471" s="9"/>
      <c r="QK471" s="9"/>
      <c r="QL471" s="9"/>
      <c r="QM471" s="9"/>
      <c r="QN471" s="9"/>
      <c r="QO471" s="9"/>
      <c r="QP471" s="9"/>
      <c r="QQ471" s="9"/>
      <c r="QR471" s="9"/>
      <c r="QS471" s="9"/>
      <c r="QT471" s="9"/>
      <c r="QU471" s="9"/>
      <c r="QV471" s="9"/>
      <c r="QW471" s="9"/>
      <c r="QX471" s="9"/>
      <c r="QY471" s="9"/>
      <c r="QZ471" s="9"/>
      <c r="RA471" s="9"/>
      <c r="RB471" s="9"/>
      <c r="RC471" s="9"/>
      <c r="RD471" s="9"/>
      <c r="RE471" s="9"/>
      <c r="RF471" s="9"/>
      <c r="RG471" s="9"/>
      <c r="RH471" s="9"/>
      <c r="RI471" s="9"/>
      <c r="RJ471" s="9"/>
      <c r="RK471" s="9"/>
      <c r="RL471" s="9"/>
      <c r="RM471" s="9"/>
      <c r="RN471" s="9"/>
      <c r="RO471" s="9"/>
      <c r="RP471" s="9"/>
      <c r="RQ471" s="9"/>
      <c r="RR471" s="9"/>
      <c r="RS471" s="9"/>
      <c r="RT471" s="9"/>
      <c r="RU471" s="9"/>
      <c r="RV471" s="9"/>
      <c r="RW471" s="9"/>
      <c r="RX471" s="9"/>
      <c r="RY471" s="9"/>
      <c r="RZ471" s="9"/>
      <c r="SA471" s="9"/>
      <c r="SB471" s="9"/>
      <c r="SC471" s="9"/>
      <c r="SD471" s="9"/>
      <c r="SE471" s="9"/>
      <c r="SF471" s="9"/>
      <c r="SG471" s="9"/>
      <c r="SH471" s="9"/>
      <c r="SI471" s="9"/>
      <c r="SJ471" s="9"/>
      <c r="SK471" s="9"/>
      <c r="SL471" s="9"/>
      <c r="SM471" s="9"/>
      <c r="SN471" s="9"/>
      <c r="SO471" s="9"/>
      <c r="SP471" s="9"/>
      <c r="SQ471" s="9"/>
      <c r="SR471" s="9"/>
      <c r="SS471" s="9"/>
      <c r="ST471" s="9"/>
      <c r="SU471" s="9"/>
      <c r="SV471" s="9"/>
      <c r="SW471" s="9"/>
      <c r="SX471" s="9"/>
      <c r="SY471" s="9"/>
      <c r="SZ471" s="9"/>
      <c r="TA471" s="9"/>
      <c r="TB471" s="9"/>
      <c r="TC471" s="9"/>
      <c r="TD471" s="9"/>
      <c r="TE471" s="9"/>
      <c r="TF471" s="9"/>
      <c r="TG471" s="9"/>
      <c r="TH471" s="9"/>
      <c r="TI471" s="9"/>
      <c r="TJ471" s="9"/>
      <c r="TK471" s="9"/>
      <c r="TL471" s="9"/>
      <c r="TM471" s="9"/>
      <c r="TN471" s="9"/>
      <c r="TO471" s="9"/>
      <c r="TP471" s="9"/>
      <c r="TQ471" s="9"/>
      <c r="TR471" s="9"/>
      <c r="TS471" s="9"/>
      <c r="TT471" s="9"/>
      <c r="TU471" s="9"/>
      <c r="TV471" s="9"/>
      <c r="TW471" s="9"/>
      <c r="TX471" s="9"/>
      <c r="TY471" s="9"/>
      <c r="TZ471" s="9"/>
      <c r="UA471" s="9"/>
      <c r="UB471" s="9"/>
      <c r="UC471" s="9"/>
      <c r="UD471" s="9"/>
      <c r="UE471" s="9"/>
      <c r="UF471" s="9"/>
      <c r="UG471" s="9"/>
      <c r="UH471" s="9"/>
      <c r="UI471" s="9"/>
      <c r="UJ471" s="9"/>
      <c r="UK471" s="9"/>
      <c r="UL471" s="9"/>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c r="AHR471" s="6"/>
      <c r="AHS471" s="6"/>
      <c r="AHT471" s="6"/>
      <c r="AHU471" s="6"/>
      <c r="AHV471" s="6"/>
      <c r="AHW471" s="6"/>
      <c r="AHX471" s="6"/>
      <c r="AHY471" s="6"/>
    </row>
    <row r="472" spans="2:909" x14ac:dyDescent="0.25">
      <c r="B472" s="110"/>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c r="JA472" s="9"/>
      <c r="JB472" s="9"/>
      <c r="JC472" s="9"/>
      <c r="JD472" s="9"/>
      <c r="JE472" s="9"/>
      <c r="JF472" s="9"/>
      <c r="JG472" s="9"/>
      <c r="JH472" s="9"/>
      <c r="JI472" s="9"/>
      <c r="JJ472" s="9"/>
      <c r="JK472" s="9"/>
      <c r="JL472" s="9"/>
      <c r="JM472" s="9"/>
      <c r="JN472" s="9"/>
      <c r="JO472" s="9"/>
      <c r="JP472" s="9"/>
      <c r="JQ472" s="9"/>
      <c r="JR472" s="9"/>
      <c r="JS472" s="9"/>
      <c r="JT472" s="9"/>
      <c r="JU472" s="9"/>
      <c r="JV472" s="9"/>
      <c r="JW472" s="9"/>
      <c r="JX472" s="9"/>
      <c r="JY472" s="9"/>
      <c r="JZ472" s="9"/>
      <c r="KA472" s="9"/>
      <c r="KB472" s="9"/>
      <c r="KC472" s="9"/>
      <c r="KD472" s="9"/>
      <c r="KE472" s="9"/>
      <c r="KF472" s="9"/>
      <c r="KG472" s="9"/>
      <c r="KH472" s="9"/>
      <c r="KI472" s="9"/>
      <c r="KJ472" s="9"/>
      <c r="KK472" s="9"/>
      <c r="KL472" s="9"/>
      <c r="KM472" s="9"/>
      <c r="KN472" s="9"/>
      <c r="KO472" s="9"/>
      <c r="KP472" s="9"/>
      <c r="KQ472" s="9"/>
      <c r="KR472" s="9"/>
      <c r="KS472" s="9"/>
      <c r="KT472" s="9"/>
      <c r="KU472" s="9"/>
      <c r="KV472" s="9"/>
      <c r="KW472" s="9"/>
      <c r="KX472" s="9"/>
      <c r="KY472" s="9"/>
      <c r="KZ472" s="9"/>
      <c r="LA472" s="9"/>
      <c r="LB472" s="9"/>
      <c r="LC472" s="9"/>
      <c r="LD472" s="9"/>
      <c r="LE472" s="9"/>
      <c r="LF472" s="9"/>
      <c r="LG472" s="9"/>
      <c r="LH472" s="9"/>
      <c r="LI472" s="9"/>
      <c r="LJ472" s="9"/>
      <c r="LK472" s="9"/>
      <c r="LL472" s="9"/>
      <c r="LM472" s="9"/>
      <c r="LN472" s="9"/>
      <c r="LO472" s="9"/>
      <c r="LP472" s="9"/>
      <c r="LQ472" s="9"/>
      <c r="LR472" s="9"/>
      <c r="LS472" s="9"/>
      <c r="LT472" s="9"/>
      <c r="LU472" s="9"/>
      <c r="LV472" s="9"/>
      <c r="LW472" s="9"/>
      <c r="LX472" s="9"/>
      <c r="LY472" s="9"/>
      <c r="LZ472" s="9"/>
      <c r="MA472" s="9"/>
      <c r="MB472" s="9"/>
      <c r="MC472" s="9"/>
      <c r="MD472" s="9"/>
      <c r="ME472" s="9"/>
      <c r="MF472" s="9"/>
      <c r="MG472" s="9"/>
      <c r="MH472" s="9"/>
      <c r="MI472" s="9"/>
      <c r="MJ472" s="9"/>
      <c r="MK472" s="9"/>
      <c r="ML472" s="9"/>
      <c r="MM472" s="9"/>
      <c r="MN472" s="9"/>
      <c r="MO472" s="9"/>
      <c r="MP472" s="9"/>
      <c r="MQ472" s="9"/>
      <c r="MR472" s="9"/>
      <c r="MS472" s="9"/>
      <c r="MT472" s="9"/>
      <c r="MU472" s="9"/>
      <c r="MV472" s="9"/>
      <c r="MW472" s="9"/>
      <c r="MX472" s="9"/>
      <c r="MY472" s="9"/>
      <c r="MZ472" s="9"/>
      <c r="NA472" s="9"/>
      <c r="NB472" s="9"/>
      <c r="NC472" s="9"/>
      <c r="ND472" s="9"/>
      <c r="NE472" s="9"/>
      <c r="NF472" s="9"/>
      <c r="NG472" s="9"/>
      <c r="NH472" s="9"/>
      <c r="NI472" s="9"/>
      <c r="NJ472" s="9"/>
      <c r="NK472" s="9"/>
      <c r="NL472" s="9"/>
      <c r="NM472" s="9"/>
      <c r="NN472" s="9"/>
      <c r="NO472" s="9"/>
      <c r="NP472" s="9"/>
      <c r="NQ472" s="9"/>
      <c r="NR472" s="9"/>
      <c r="NS472" s="9"/>
      <c r="NT472" s="9"/>
      <c r="NU472" s="9"/>
      <c r="NV472" s="9"/>
      <c r="NW472" s="9"/>
      <c r="NX472" s="9"/>
      <c r="NY472" s="9"/>
      <c r="NZ472" s="9"/>
      <c r="OA472" s="9"/>
      <c r="OB472" s="9"/>
      <c r="OC472" s="9"/>
      <c r="OD472" s="9"/>
      <c r="OE472" s="9"/>
      <c r="OF472" s="9"/>
      <c r="OG472" s="9"/>
      <c r="OH472" s="9"/>
      <c r="OI472" s="9"/>
      <c r="OJ472" s="9"/>
      <c r="OK472" s="9"/>
      <c r="OL472" s="9"/>
      <c r="OM472" s="9"/>
      <c r="ON472" s="9"/>
      <c r="OO472" s="9"/>
      <c r="OP472" s="9"/>
      <c r="OQ472" s="9"/>
      <c r="OR472" s="9"/>
      <c r="OS472" s="9"/>
      <c r="OT472" s="9"/>
      <c r="OU472" s="9"/>
      <c r="OV472" s="9"/>
      <c r="OW472" s="9"/>
      <c r="OX472" s="9"/>
      <c r="OY472" s="9"/>
      <c r="OZ472" s="9"/>
      <c r="PA472" s="9"/>
      <c r="PB472" s="9"/>
      <c r="PC472" s="9"/>
      <c r="PD472" s="9"/>
      <c r="PE472" s="9"/>
      <c r="PF472" s="9"/>
      <c r="PG472" s="9"/>
      <c r="PH472" s="9"/>
      <c r="PI472" s="9"/>
      <c r="PJ472" s="9"/>
      <c r="PK472" s="9"/>
      <c r="PL472" s="9"/>
      <c r="PM472" s="9"/>
      <c r="PN472" s="9"/>
      <c r="PO472" s="9"/>
      <c r="PP472" s="9"/>
      <c r="PQ472" s="9"/>
      <c r="PR472" s="9"/>
      <c r="PS472" s="9"/>
      <c r="PT472" s="9"/>
      <c r="PU472" s="9"/>
      <c r="PV472" s="9"/>
      <c r="PW472" s="9"/>
      <c r="PX472" s="9"/>
      <c r="PY472" s="9"/>
      <c r="PZ472" s="9"/>
      <c r="QA472" s="9"/>
      <c r="QB472" s="9"/>
      <c r="QC472" s="9"/>
      <c r="QD472" s="9"/>
      <c r="QE472" s="9"/>
      <c r="QF472" s="9"/>
      <c r="QG472" s="9"/>
      <c r="QH472" s="9"/>
      <c r="QI472" s="9"/>
      <c r="QJ472" s="9"/>
      <c r="QK472" s="9"/>
      <c r="QL472" s="9"/>
      <c r="QM472" s="9"/>
      <c r="QN472" s="9"/>
      <c r="QO472" s="9"/>
      <c r="QP472" s="9"/>
      <c r="QQ472" s="9"/>
      <c r="QR472" s="9"/>
      <c r="QS472" s="9"/>
      <c r="QT472" s="9"/>
      <c r="QU472" s="9"/>
      <c r="QV472" s="9"/>
      <c r="QW472" s="9"/>
      <c r="QX472" s="9"/>
      <c r="QY472" s="9"/>
      <c r="QZ472" s="9"/>
      <c r="RA472" s="9"/>
      <c r="RB472" s="9"/>
      <c r="RC472" s="9"/>
      <c r="RD472" s="9"/>
      <c r="RE472" s="9"/>
      <c r="RF472" s="9"/>
      <c r="RG472" s="9"/>
      <c r="RH472" s="9"/>
      <c r="RI472" s="9"/>
      <c r="RJ472" s="9"/>
      <c r="RK472" s="9"/>
      <c r="RL472" s="9"/>
      <c r="RM472" s="9"/>
      <c r="RN472" s="9"/>
      <c r="RO472" s="9"/>
      <c r="RP472" s="9"/>
      <c r="RQ472" s="9"/>
      <c r="RR472" s="9"/>
      <c r="RS472" s="9"/>
      <c r="RT472" s="9"/>
      <c r="RU472" s="9"/>
      <c r="RV472" s="9"/>
      <c r="RW472" s="9"/>
      <c r="RX472" s="9"/>
      <c r="RY472" s="9"/>
      <c r="RZ472" s="9"/>
      <c r="SA472" s="9"/>
      <c r="SB472" s="9"/>
      <c r="SC472" s="9"/>
      <c r="SD472" s="9"/>
      <c r="SE472" s="9"/>
      <c r="SF472" s="9"/>
      <c r="SG472" s="9"/>
      <c r="SH472" s="9"/>
      <c r="SI472" s="9"/>
      <c r="SJ472" s="9"/>
      <c r="SK472" s="9"/>
      <c r="SL472" s="9"/>
      <c r="SM472" s="9"/>
      <c r="SN472" s="9"/>
      <c r="SO472" s="9"/>
      <c r="SP472" s="9"/>
      <c r="SQ472" s="9"/>
      <c r="SR472" s="9"/>
      <c r="SS472" s="9"/>
      <c r="ST472" s="9"/>
      <c r="SU472" s="9"/>
      <c r="SV472" s="9"/>
      <c r="SW472" s="9"/>
      <c r="SX472" s="9"/>
      <c r="SY472" s="9"/>
      <c r="SZ472" s="9"/>
      <c r="TA472" s="9"/>
      <c r="TB472" s="9"/>
      <c r="TC472" s="9"/>
      <c r="TD472" s="9"/>
      <c r="TE472" s="9"/>
      <c r="TF472" s="9"/>
      <c r="TG472" s="9"/>
      <c r="TH472" s="9"/>
      <c r="TI472" s="9"/>
      <c r="TJ472" s="9"/>
      <c r="TK472" s="9"/>
      <c r="TL472" s="9"/>
      <c r="TM472" s="9"/>
      <c r="TN472" s="9"/>
      <c r="TO472" s="9"/>
      <c r="TP472" s="9"/>
      <c r="TQ472" s="9"/>
      <c r="TR472" s="9"/>
      <c r="TS472" s="9"/>
      <c r="TT472" s="9"/>
      <c r="TU472" s="9"/>
      <c r="TV472" s="9"/>
      <c r="TW472" s="9"/>
      <c r="TX472" s="9"/>
      <c r="TY472" s="9"/>
      <c r="TZ472" s="9"/>
      <c r="UA472" s="9"/>
      <c r="UB472" s="9"/>
      <c r="UC472" s="9"/>
      <c r="UD472" s="9"/>
      <c r="UE472" s="9"/>
      <c r="UF472" s="9"/>
      <c r="UG472" s="9"/>
      <c r="UH472" s="9"/>
      <c r="UI472" s="9"/>
      <c r="UJ472" s="9"/>
      <c r="UK472" s="9"/>
      <c r="UL472" s="9"/>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c r="AHR472" s="6"/>
      <c r="AHS472" s="6"/>
      <c r="AHT472" s="6"/>
      <c r="AHU472" s="6"/>
      <c r="AHV472" s="6"/>
      <c r="AHW472" s="6"/>
      <c r="AHX472" s="6"/>
      <c r="AHY472" s="6"/>
    </row>
    <row r="473" spans="2:909" x14ac:dyDescent="0.25">
      <c r="B473" s="110"/>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c r="JA473" s="9"/>
      <c r="JB473" s="9"/>
      <c r="JC473" s="9"/>
      <c r="JD473" s="9"/>
      <c r="JE473" s="9"/>
      <c r="JF473" s="9"/>
      <c r="JG473" s="9"/>
      <c r="JH473" s="9"/>
      <c r="JI473" s="9"/>
      <c r="JJ473" s="9"/>
      <c r="JK473" s="9"/>
      <c r="JL473" s="9"/>
      <c r="JM473" s="9"/>
      <c r="JN473" s="9"/>
      <c r="JO473" s="9"/>
      <c r="JP473" s="9"/>
      <c r="JQ473" s="9"/>
      <c r="JR473" s="9"/>
      <c r="JS473" s="9"/>
      <c r="JT473" s="9"/>
      <c r="JU473" s="9"/>
      <c r="JV473" s="9"/>
      <c r="JW473" s="9"/>
      <c r="JX473" s="9"/>
      <c r="JY473" s="9"/>
      <c r="JZ473" s="9"/>
      <c r="KA473" s="9"/>
      <c r="KB473" s="9"/>
      <c r="KC473" s="9"/>
      <c r="KD473" s="9"/>
      <c r="KE473" s="9"/>
      <c r="KF473" s="9"/>
      <c r="KG473" s="9"/>
      <c r="KH473" s="9"/>
      <c r="KI473" s="9"/>
      <c r="KJ473" s="9"/>
      <c r="KK473" s="9"/>
      <c r="KL473" s="9"/>
      <c r="KM473" s="9"/>
      <c r="KN473" s="9"/>
      <c r="KO473" s="9"/>
      <c r="KP473" s="9"/>
      <c r="KQ473" s="9"/>
      <c r="KR473" s="9"/>
      <c r="KS473" s="9"/>
      <c r="KT473" s="9"/>
      <c r="KU473" s="9"/>
      <c r="KV473" s="9"/>
      <c r="KW473" s="9"/>
      <c r="KX473" s="9"/>
      <c r="KY473" s="9"/>
      <c r="KZ473" s="9"/>
      <c r="LA473" s="9"/>
      <c r="LB473" s="9"/>
      <c r="LC473" s="9"/>
      <c r="LD473" s="9"/>
      <c r="LE473" s="9"/>
      <c r="LF473" s="9"/>
      <c r="LG473" s="9"/>
      <c r="LH473" s="9"/>
      <c r="LI473" s="9"/>
      <c r="LJ473" s="9"/>
      <c r="LK473" s="9"/>
      <c r="LL473" s="9"/>
      <c r="LM473" s="9"/>
      <c r="LN473" s="9"/>
      <c r="LO473" s="9"/>
      <c r="LP473" s="9"/>
      <c r="LQ473" s="9"/>
      <c r="LR473" s="9"/>
      <c r="LS473" s="9"/>
      <c r="LT473" s="9"/>
      <c r="LU473" s="9"/>
      <c r="LV473" s="9"/>
      <c r="LW473" s="9"/>
      <c r="LX473" s="9"/>
      <c r="LY473" s="9"/>
      <c r="LZ473" s="9"/>
      <c r="MA473" s="9"/>
      <c r="MB473" s="9"/>
      <c r="MC473" s="9"/>
      <c r="MD473" s="9"/>
      <c r="ME473" s="9"/>
      <c r="MF473" s="9"/>
      <c r="MG473" s="9"/>
      <c r="MH473" s="9"/>
      <c r="MI473" s="9"/>
      <c r="MJ473" s="9"/>
      <c r="MK473" s="9"/>
      <c r="ML473" s="9"/>
      <c r="MM473" s="9"/>
      <c r="MN473" s="9"/>
      <c r="MO473" s="9"/>
      <c r="MP473" s="9"/>
      <c r="MQ473" s="9"/>
      <c r="MR473" s="9"/>
      <c r="MS473" s="9"/>
      <c r="MT473" s="9"/>
      <c r="MU473" s="9"/>
      <c r="MV473" s="9"/>
      <c r="MW473" s="9"/>
      <c r="MX473" s="9"/>
      <c r="MY473" s="9"/>
      <c r="MZ473" s="9"/>
      <c r="NA473" s="9"/>
      <c r="NB473" s="9"/>
      <c r="NC473" s="9"/>
      <c r="ND473" s="9"/>
      <c r="NE473" s="9"/>
      <c r="NF473" s="9"/>
      <c r="NG473" s="9"/>
      <c r="NH473" s="9"/>
      <c r="NI473" s="9"/>
      <c r="NJ473" s="9"/>
      <c r="NK473" s="9"/>
      <c r="NL473" s="9"/>
      <c r="NM473" s="9"/>
      <c r="NN473" s="9"/>
      <c r="NO473" s="9"/>
      <c r="NP473" s="9"/>
      <c r="NQ473" s="9"/>
      <c r="NR473" s="9"/>
      <c r="NS473" s="9"/>
      <c r="NT473" s="9"/>
      <c r="NU473" s="9"/>
      <c r="NV473" s="9"/>
      <c r="NW473" s="9"/>
      <c r="NX473" s="9"/>
      <c r="NY473" s="9"/>
      <c r="NZ473" s="9"/>
      <c r="OA473" s="9"/>
      <c r="OB473" s="9"/>
      <c r="OC473" s="9"/>
      <c r="OD473" s="9"/>
      <c r="OE473" s="9"/>
      <c r="OF473" s="9"/>
      <c r="OG473" s="9"/>
      <c r="OH473" s="9"/>
      <c r="OI473" s="9"/>
      <c r="OJ473" s="9"/>
      <c r="OK473" s="9"/>
      <c r="OL473" s="9"/>
      <c r="OM473" s="9"/>
      <c r="ON473" s="9"/>
      <c r="OO473" s="9"/>
      <c r="OP473" s="9"/>
      <c r="OQ473" s="9"/>
      <c r="OR473" s="9"/>
      <c r="OS473" s="9"/>
      <c r="OT473" s="9"/>
      <c r="OU473" s="9"/>
      <c r="OV473" s="9"/>
      <c r="OW473" s="9"/>
      <c r="OX473" s="9"/>
      <c r="OY473" s="9"/>
      <c r="OZ473" s="9"/>
      <c r="PA473" s="9"/>
      <c r="PB473" s="9"/>
      <c r="PC473" s="9"/>
      <c r="PD473" s="9"/>
      <c r="PE473" s="9"/>
      <c r="PF473" s="9"/>
      <c r="PG473" s="9"/>
      <c r="PH473" s="9"/>
      <c r="PI473" s="9"/>
      <c r="PJ473" s="9"/>
      <c r="PK473" s="9"/>
      <c r="PL473" s="9"/>
      <c r="PM473" s="9"/>
      <c r="PN473" s="9"/>
      <c r="PO473" s="9"/>
      <c r="PP473" s="9"/>
      <c r="PQ473" s="9"/>
      <c r="PR473" s="9"/>
      <c r="PS473" s="9"/>
      <c r="PT473" s="9"/>
      <c r="PU473" s="9"/>
      <c r="PV473" s="9"/>
      <c r="PW473" s="9"/>
      <c r="PX473" s="9"/>
      <c r="PY473" s="9"/>
      <c r="PZ473" s="9"/>
      <c r="QA473" s="9"/>
      <c r="QB473" s="9"/>
      <c r="QC473" s="9"/>
      <c r="QD473" s="9"/>
      <c r="QE473" s="9"/>
      <c r="QF473" s="9"/>
      <c r="QG473" s="9"/>
      <c r="QH473" s="9"/>
      <c r="QI473" s="9"/>
      <c r="QJ473" s="9"/>
      <c r="QK473" s="9"/>
      <c r="QL473" s="9"/>
      <c r="QM473" s="9"/>
      <c r="QN473" s="9"/>
      <c r="QO473" s="9"/>
      <c r="QP473" s="9"/>
      <c r="QQ473" s="9"/>
      <c r="QR473" s="9"/>
      <c r="QS473" s="9"/>
      <c r="QT473" s="9"/>
      <c r="QU473" s="9"/>
      <c r="QV473" s="9"/>
      <c r="QW473" s="9"/>
      <c r="QX473" s="9"/>
      <c r="QY473" s="9"/>
      <c r="QZ473" s="9"/>
      <c r="RA473" s="9"/>
      <c r="RB473" s="9"/>
      <c r="RC473" s="9"/>
      <c r="RD473" s="9"/>
      <c r="RE473" s="9"/>
      <c r="RF473" s="9"/>
      <c r="RG473" s="9"/>
      <c r="RH473" s="9"/>
      <c r="RI473" s="9"/>
      <c r="RJ473" s="9"/>
      <c r="RK473" s="9"/>
      <c r="RL473" s="9"/>
      <c r="RM473" s="9"/>
      <c r="RN473" s="9"/>
      <c r="RO473" s="9"/>
      <c r="RP473" s="9"/>
      <c r="RQ473" s="9"/>
      <c r="RR473" s="9"/>
      <c r="RS473" s="9"/>
      <c r="RT473" s="9"/>
      <c r="RU473" s="9"/>
      <c r="RV473" s="9"/>
      <c r="RW473" s="9"/>
      <c r="RX473" s="9"/>
      <c r="RY473" s="9"/>
      <c r="RZ473" s="9"/>
      <c r="SA473" s="9"/>
      <c r="SB473" s="9"/>
      <c r="SC473" s="9"/>
      <c r="SD473" s="9"/>
      <c r="SE473" s="9"/>
      <c r="SF473" s="9"/>
      <c r="SG473" s="9"/>
      <c r="SH473" s="9"/>
      <c r="SI473" s="9"/>
      <c r="SJ473" s="9"/>
      <c r="SK473" s="9"/>
      <c r="SL473" s="9"/>
      <c r="SM473" s="9"/>
      <c r="SN473" s="9"/>
      <c r="SO473" s="9"/>
      <c r="SP473" s="9"/>
      <c r="SQ473" s="9"/>
      <c r="SR473" s="9"/>
      <c r="SS473" s="9"/>
      <c r="ST473" s="9"/>
      <c r="SU473" s="9"/>
      <c r="SV473" s="9"/>
      <c r="SW473" s="9"/>
      <c r="SX473" s="9"/>
      <c r="SY473" s="9"/>
      <c r="SZ473" s="9"/>
      <c r="TA473" s="9"/>
      <c r="TB473" s="9"/>
      <c r="TC473" s="9"/>
      <c r="TD473" s="9"/>
      <c r="TE473" s="9"/>
      <c r="TF473" s="9"/>
      <c r="TG473" s="9"/>
      <c r="TH473" s="9"/>
      <c r="TI473" s="9"/>
      <c r="TJ473" s="9"/>
      <c r="TK473" s="9"/>
      <c r="TL473" s="9"/>
      <c r="TM473" s="9"/>
      <c r="TN473" s="9"/>
      <c r="TO473" s="9"/>
      <c r="TP473" s="9"/>
      <c r="TQ473" s="9"/>
      <c r="TR473" s="9"/>
      <c r="TS473" s="9"/>
      <c r="TT473" s="9"/>
      <c r="TU473" s="9"/>
      <c r="TV473" s="9"/>
      <c r="TW473" s="9"/>
      <c r="TX473" s="9"/>
      <c r="TY473" s="9"/>
      <c r="TZ473" s="9"/>
      <c r="UA473" s="9"/>
      <c r="UB473" s="9"/>
      <c r="UC473" s="9"/>
      <c r="UD473" s="9"/>
      <c r="UE473" s="9"/>
      <c r="UF473" s="9"/>
      <c r="UG473" s="9"/>
      <c r="UH473" s="9"/>
      <c r="UI473" s="9"/>
      <c r="UJ473" s="9"/>
      <c r="UK473" s="9"/>
      <c r="UL473" s="9"/>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c r="AHR473" s="6"/>
      <c r="AHS473" s="6"/>
      <c r="AHT473" s="6"/>
      <c r="AHU473" s="6"/>
      <c r="AHV473" s="6"/>
      <c r="AHW473" s="6"/>
      <c r="AHX473" s="6"/>
      <c r="AHY473" s="6"/>
    </row>
    <row r="474" spans="2:909" x14ac:dyDescent="0.25">
      <c r="B474" s="110"/>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c r="JA474" s="9"/>
      <c r="JB474" s="9"/>
      <c r="JC474" s="9"/>
      <c r="JD474" s="9"/>
      <c r="JE474" s="9"/>
      <c r="JF474" s="9"/>
      <c r="JG474" s="9"/>
      <c r="JH474" s="9"/>
      <c r="JI474" s="9"/>
      <c r="JJ474" s="9"/>
      <c r="JK474" s="9"/>
      <c r="JL474" s="9"/>
      <c r="JM474" s="9"/>
      <c r="JN474" s="9"/>
      <c r="JO474" s="9"/>
      <c r="JP474" s="9"/>
      <c r="JQ474" s="9"/>
      <c r="JR474" s="9"/>
      <c r="JS474" s="9"/>
      <c r="JT474" s="9"/>
      <c r="JU474" s="9"/>
      <c r="JV474" s="9"/>
      <c r="JW474" s="9"/>
      <c r="JX474" s="9"/>
      <c r="JY474" s="9"/>
      <c r="JZ474" s="9"/>
      <c r="KA474" s="9"/>
      <c r="KB474" s="9"/>
      <c r="KC474" s="9"/>
      <c r="KD474" s="9"/>
      <c r="KE474" s="9"/>
      <c r="KF474" s="9"/>
      <c r="KG474" s="9"/>
      <c r="KH474" s="9"/>
      <c r="KI474" s="9"/>
      <c r="KJ474" s="9"/>
      <c r="KK474" s="9"/>
      <c r="KL474" s="9"/>
      <c r="KM474" s="9"/>
      <c r="KN474" s="9"/>
      <c r="KO474" s="9"/>
      <c r="KP474" s="9"/>
      <c r="KQ474" s="9"/>
      <c r="KR474" s="9"/>
      <c r="KS474" s="9"/>
      <c r="KT474" s="9"/>
      <c r="KU474" s="9"/>
      <c r="KV474" s="9"/>
      <c r="KW474" s="9"/>
      <c r="KX474" s="9"/>
      <c r="KY474" s="9"/>
      <c r="KZ474" s="9"/>
      <c r="LA474" s="9"/>
      <c r="LB474" s="9"/>
      <c r="LC474" s="9"/>
      <c r="LD474" s="9"/>
      <c r="LE474" s="9"/>
      <c r="LF474" s="9"/>
      <c r="LG474" s="9"/>
      <c r="LH474" s="9"/>
      <c r="LI474" s="9"/>
      <c r="LJ474" s="9"/>
      <c r="LK474" s="9"/>
      <c r="LL474" s="9"/>
      <c r="LM474" s="9"/>
      <c r="LN474" s="9"/>
      <c r="LO474" s="9"/>
      <c r="LP474" s="9"/>
      <c r="LQ474" s="9"/>
      <c r="LR474" s="9"/>
      <c r="LS474" s="9"/>
      <c r="LT474" s="9"/>
      <c r="LU474" s="9"/>
      <c r="LV474" s="9"/>
      <c r="LW474" s="9"/>
      <c r="LX474" s="9"/>
      <c r="LY474" s="9"/>
      <c r="LZ474" s="9"/>
      <c r="MA474" s="9"/>
      <c r="MB474" s="9"/>
      <c r="MC474" s="9"/>
      <c r="MD474" s="9"/>
      <c r="ME474" s="9"/>
      <c r="MF474" s="9"/>
      <c r="MG474" s="9"/>
      <c r="MH474" s="9"/>
      <c r="MI474" s="9"/>
      <c r="MJ474" s="9"/>
      <c r="MK474" s="9"/>
      <c r="ML474" s="9"/>
      <c r="MM474" s="9"/>
      <c r="MN474" s="9"/>
      <c r="MO474" s="9"/>
      <c r="MP474" s="9"/>
      <c r="MQ474" s="9"/>
      <c r="MR474" s="9"/>
      <c r="MS474" s="9"/>
      <c r="MT474" s="9"/>
      <c r="MU474" s="9"/>
      <c r="MV474" s="9"/>
      <c r="MW474" s="9"/>
      <c r="MX474" s="9"/>
      <c r="MY474" s="9"/>
      <c r="MZ474" s="9"/>
      <c r="NA474" s="9"/>
      <c r="NB474" s="9"/>
      <c r="NC474" s="9"/>
      <c r="ND474" s="9"/>
      <c r="NE474" s="9"/>
      <c r="NF474" s="9"/>
      <c r="NG474" s="9"/>
      <c r="NH474" s="9"/>
      <c r="NI474" s="9"/>
      <c r="NJ474" s="9"/>
      <c r="NK474" s="9"/>
      <c r="NL474" s="9"/>
      <c r="NM474" s="9"/>
      <c r="NN474" s="9"/>
      <c r="NO474" s="9"/>
      <c r="NP474" s="9"/>
      <c r="NQ474" s="9"/>
      <c r="NR474" s="9"/>
      <c r="NS474" s="9"/>
      <c r="NT474" s="9"/>
      <c r="NU474" s="9"/>
      <c r="NV474" s="9"/>
      <c r="NW474" s="9"/>
      <c r="NX474" s="9"/>
      <c r="NY474" s="9"/>
      <c r="NZ474" s="9"/>
      <c r="OA474" s="9"/>
      <c r="OB474" s="9"/>
      <c r="OC474" s="9"/>
      <c r="OD474" s="9"/>
      <c r="OE474" s="9"/>
      <c r="OF474" s="9"/>
      <c r="OG474" s="9"/>
      <c r="OH474" s="9"/>
      <c r="OI474" s="9"/>
      <c r="OJ474" s="9"/>
      <c r="OK474" s="9"/>
      <c r="OL474" s="9"/>
      <c r="OM474" s="9"/>
      <c r="ON474" s="9"/>
      <c r="OO474" s="9"/>
      <c r="OP474" s="9"/>
      <c r="OQ474" s="9"/>
      <c r="OR474" s="9"/>
      <c r="OS474" s="9"/>
      <c r="OT474" s="9"/>
      <c r="OU474" s="9"/>
      <c r="OV474" s="9"/>
      <c r="OW474" s="9"/>
      <c r="OX474" s="9"/>
      <c r="OY474" s="9"/>
      <c r="OZ474" s="9"/>
      <c r="PA474" s="9"/>
      <c r="PB474" s="9"/>
      <c r="PC474" s="9"/>
      <c r="PD474" s="9"/>
      <c r="PE474" s="9"/>
      <c r="PF474" s="9"/>
      <c r="PG474" s="9"/>
      <c r="PH474" s="9"/>
      <c r="PI474" s="9"/>
      <c r="PJ474" s="9"/>
      <c r="PK474" s="9"/>
      <c r="PL474" s="9"/>
      <c r="PM474" s="9"/>
      <c r="PN474" s="9"/>
      <c r="PO474" s="9"/>
      <c r="PP474" s="9"/>
      <c r="PQ474" s="9"/>
      <c r="PR474" s="9"/>
      <c r="PS474" s="9"/>
      <c r="PT474" s="9"/>
      <c r="PU474" s="9"/>
      <c r="PV474" s="9"/>
      <c r="PW474" s="9"/>
      <c r="PX474" s="9"/>
      <c r="PY474" s="9"/>
      <c r="PZ474" s="9"/>
      <c r="QA474" s="9"/>
      <c r="QB474" s="9"/>
      <c r="QC474" s="9"/>
      <c r="QD474" s="9"/>
      <c r="QE474" s="9"/>
      <c r="QF474" s="9"/>
      <c r="QG474" s="9"/>
      <c r="QH474" s="9"/>
      <c r="QI474" s="9"/>
      <c r="QJ474" s="9"/>
      <c r="QK474" s="9"/>
      <c r="QL474" s="9"/>
      <c r="QM474" s="9"/>
      <c r="QN474" s="9"/>
      <c r="QO474" s="9"/>
      <c r="QP474" s="9"/>
      <c r="QQ474" s="9"/>
      <c r="QR474" s="9"/>
      <c r="QS474" s="9"/>
      <c r="QT474" s="9"/>
      <c r="QU474" s="9"/>
      <c r="QV474" s="9"/>
      <c r="QW474" s="9"/>
      <c r="QX474" s="9"/>
      <c r="QY474" s="9"/>
      <c r="QZ474" s="9"/>
      <c r="RA474" s="9"/>
      <c r="RB474" s="9"/>
      <c r="RC474" s="9"/>
      <c r="RD474" s="9"/>
      <c r="RE474" s="9"/>
      <c r="RF474" s="9"/>
      <c r="RG474" s="9"/>
      <c r="RH474" s="9"/>
      <c r="RI474" s="9"/>
      <c r="RJ474" s="9"/>
      <c r="RK474" s="9"/>
      <c r="RL474" s="9"/>
      <c r="RM474" s="9"/>
      <c r="RN474" s="9"/>
      <c r="RO474" s="9"/>
      <c r="RP474" s="9"/>
      <c r="RQ474" s="9"/>
      <c r="RR474" s="9"/>
      <c r="RS474" s="9"/>
      <c r="RT474" s="9"/>
      <c r="RU474" s="9"/>
      <c r="RV474" s="9"/>
      <c r="RW474" s="9"/>
      <c r="RX474" s="9"/>
      <c r="RY474" s="9"/>
      <c r="RZ474" s="9"/>
      <c r="SA474" s="9"/>
      <c r="SB474" s="9"/>
      <c r="SC474" s="9"/>
      <c r="SD474" s="9"/>
      <c r="SE474" s="9"/>
      <c r="SF474" s="9"/>
      <c r="SG474" s="9"/>
      <c r="SH474" s="9"/>
      <c r="SI474" s="9"/>
      <c r="SJ474" s="9"/>
      <c r="SK474" s="9"/>
      <c r="SL474" s="9"/>
      <c r="SM474" s="9"/>
      <c r="SN474" s="9"/>
      <c r="SO474" s="9"/>
      <c r="SP474" s="9"/>
      <c r="SQ474" s="9"/>
      <c r="SR474" s="9"/>
      <c r="SS474" s="9"/>
      <c r="ST474" s="9"/>
      <c r="SU474" s="9"/>
      <c r="SV474" s="9"/>
      <c r="SW474" s="9"/>
      <c r="SX474" s="9"/>
      <c r="SY474" s="9"/>
      <c r="SZ474" s="9"/>
      <c r="TA474" s="9"/>
      <c r="TB474" s="9"/>
      <c r="TC474" s="9"/>
      <c r="TD474" s="9"/>
      <c r="TE474" s="9"/>
      <c r="TF474" s="9"/>
      <c r="TG474" s="9"/>
      <c r="TH474" s="9"/>
      <c r="TI474" s="9"/>
      <c r="TJ474" s="9"/>
      <c r="TK474" s="9"/>
      <c r="TL474" s="9"/>
      <c r="TM474" s="9"/>
      <c r="TN474" s="9"/>
      <c r="TO474" s="9"/>
      <c r="TP474" s="9"/>
      <c r="TQ474" s="9"/>
      <c r="TR474" s="9"/>
      <c r="TS474" s="9"/>
      <c r="TT474" s="9"/>
      <c r="TU474" s="9"/>
      <c r="TV474" s="9"/>
      <c r="TW474" s="9"/>
      <c r="TX474" s="9"/>
      <c r="TY474" s="9"/>
      <c r="TZ474" s="9"/>
      <c r="UA474" s="9"/>
      <c r="UB474" s="9"/>
      <c r="UC474" s="9"/>
      <c r="UD474" s="9"/>
      <c r="UE474" s="9"/>
      <c r="UF474" s="9"/>
      <c r="UG474" s="9"/>
      <c r="UH474" s="9"/>
      <c r="UI474" s="9"/>
      <c r="UJ474" s="9"/>
      <c r="UK474" s="9"/>
      <c r="UL474" s="9"/>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c r="AHR474" s="6"/>
      <c r="AHS474" s="6"/>
      <c r="AHT474" s="6"/>
      <c r="AHU474" s="6"/>
      <c r="AHV474" s="6"/>
      <c r="AHW474" s="6"/>
      <c r="AHX474" s="6"/>
      <c r="AHY474" s="6"/>
    </row>
    <row r="475" spans="2:909" x14ac:dyDescent="0.25">
      <c r="B475" s="110"/>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c r="JA475" s="9"/>
      <c r="JB475" s="9"/>
      <c r="JC475" s="9"/>
      <c r="JD475" s="9"/>
      <c r="JE475" s="9"/>
      <c r="JF475" s="9"/>
      <c r="JG475" s="9"/>
      <c r="JH475" s="9"/>
      <c r="JI475" s="9"/>
      <c r="JJ475" s="9"/>
      <c r="JK475" s="9"/>
      <c r="JL475" s="9"/>
      <c r="JM475" s="9"/>
      <c r="JN475" s="9"/>
      <c r="JO475" s="9"/>
      <c r="JP475" s="9"/>
      <c r="JQ475" s="9"/>
      <c r="JR475" s="9"/>
      <c r="JS475" s="9"/>
      <c r="JT475" s="9"/>
      <c r="JU475" s="9"/>
      <c r="JV475" s="9"/>
      <c r="JW475" s="9"/>
      <c r="JX475" s="9"/>
      <c r="JY475" s="9"/>
      <c r="JZ475" s="9"/>
      <c r="KA475" s="9"/>
      <c r="KB475" s="9"/>
      <c r="KC475" s="9"/>
      <c r="KD475" s="9"/>
      <c r="KE475" s="9"/>
      <c r="KF475" s="9"/>
      <c r="KG475" s="9"/>
      <c r="KH475" s="9"/>
      <c r="KI475" s="9"/>
      <c r="KJ475" s="9"/>
      <c r="KK475" s="9"/>
      <c r="KL475" s="9"/>
      <c r="KM475" s="9"/>
      <c r="KN475" s="9"/>
      <c r="KO475" s="9"/>
      <c r="KP475" s="9"/>
      <c r="KQ475" s="9"/>
      <c r="KR475" s="9"/>
      <c r="KS475" s="9"/>
      <c r="KT475" s="9"/>
      <c r="KU475" s="9"/>
      <c r="KV475" s="9"/>
      <c r="KW475" s="9"/>
      <c r="KX475" s="9"/>
      <c r="KY475" s="9"/>
      <c r="KZ475" s="9"/>
      <c r="LA475" s="9"/>
      <c r="LB475" s="9"/>
      <c r="LC475" s="9"/>
      <c r="LD475" s="9"/>
      <c r="LE475" s="9"/>
      <c r="LF475" s="9"/>
      <c r="LG475" s="9"/>
      <c r="LH475" s="9"/>
      <c r="LI475" s="9"/>
      <c r="LJ475" s="9"/>
      <c r="LK475" s="9"/>
      <c r="LL475" s="9"/>
      <c r="LM475" s="9"/>
      <c r="LN475" s="9"/>
      <c r="LO475" s="9"/>
      <c r="LP475" s="9"/>
      <c r="LQ475" s="9"/>
      <c r="LR475" s="9"/>
      <c r="LS475" s="9"/>
      <c r="LT475" s="9"/>
      <c r="LU475" s="9"/>
      <c r="LV475" s="9"/>
      <c r="LW475" s="9"/>
      <c r="LX475" s="9"/>
      <c r="LY475" s="9"/>
      <c r="LZ475" s="9"/>
      <c r="MA475" s="9"/>
      <c r="MB475" s="9"/>
      <c r="MC475" s="9"/>
      <c r="MD475" s="9"/>
      <c r="ME475" s="9"/>
      <c r="MF475" s="9"/>
      <c r="MG475" s="9"/>
      <c r="MH475" s="9"/>
      <c r="MI475" s="9"/>
      <c r="MJ475" s="9"/>
      <c r="MK475" s="9"/>
      <c r="ML475" s="9"/>
      <c r="MM475" s="9"/>
      <c r="MN475" s="9"/>
      <c r="MO475" s="9"/>
      <c r="MP475" s="9"/>
      <c r="MQ475" s="9"/>
      <c r="MR475" s="9"/>
      <c r="MS475" s="9"/>
      <c r="MT475" s="9"/>
      <c r="MU475" s="9"/>
      <c r="MV475" s="9"/>
      <c r="MW475" s="9"/>
      <c r="MX475" s="9"/>
      <c r="MY475" s="9"/>
      <c r="MZ475" s="9"/>
      <c r="NA475" s="9"/>
      <c r="NB475" s="9"/>
      <c r="NC475" s="9"/>
      <c r="ND475" s="9"/>
      <c r="NE475" s="9"/>
      <c r="NF475" s="9"/>
      <c r="NG475" s="9"/>
      <c r="NH475" s="9"/>
      <c r="NI475" s="9"/>
      <c r="NJ475" s="9"/>
      <c r="NK475" s="9"/>
      <c r="NL475" s="9"/>
      <c r="NM475" s="9"/>
      <c r="NN475" s="9"/>
      <c r="NO475" s="9"/>
      <c r="NP475" s="9"/>
      <c r="NQ475" s="9"/>
      <c r="NR475" s="9"/>
      <c r="NS475" s="9"/>
      <c r="NT475" s="9"/>
      <c r="NU475" s="9"/>
      <c r="NV475" s="9"/>
      <c r="NW475" s="9"/>
      <c r="NX475" s="9"/>
      <c r="NY475" s="9"/>
      <c r="NZ475" s="9"/>
      <c r="OA475" s="9"/>
      <c r="OB475" s="9"/>
      <c r="OC475" s="9"/>
      <c r="OD475" s="9"/>
      <c r="OE475" s="9"/>
      <c r="OF475" s="9"/>
      <c r="OG475" s="9"/>
      <c r="OH475" s="9"/>
      <c r="OI475" s="9"/>
      <c r="OJ475" s="9"/>
      <c r="OK475" s="9"/>
      <c r="OL475" s="9"/>
      <c r="OM475" s="9"/>
      <c r="ON475" s="9"/>
      <c r="OO475" s="9"/>
      <c r="OP475" s="9"/>
      <c r="OQ475" s="9"/>
      <c r="OR475" s="9"/>
      <c r="OS475" s="9"/>
      <c r="OT475" s="9"/>
      <c r="OU475" s="9"/>
      <c r="OV475" s="9"/>
      <c r="OW475" s="9"/>
      <c r="OX475" s="9"/>
      <c r="OY475" s="9"/>
      <c r="OZ475" s="9"/>
      <c r="PA475" s="9"/>
      <c r="PB475" s="9"/>
      <c r="PC475" s="9"/>
      <c r="PD475" s="9"/>
      <c r="PE475" s="9"/>
      <c r="PF475" s="9"/>
      <c r="PG475" s="9"/>
      <c r="PH475" s="9"/>
      <c r="PI475" s="9"/>
      <c r="PJ475" s="9"/>
      <c r="PK475" s="9"/>
      <c r="PL475" s="9"/>
      <c r="PM475" s="9"/>
      <c r="PN475" s="9"/>
      <c r="PO475" s="9"/>
      <c r="PP475" s="9"/>
      <c r="PQ475" s="9"/>
      <c r="PR475" s="9"/>
      <c r="PS475" s="9"/>
      <c r="PT475" s="9"/>
      <c r="PU475" s="9"/>
      <c r="PV475" s="9"/>
      <c r="PW475" s="9"/>
      <c r="PX475" s="9"/>
      <c r="PY475" s="9"/>
      <c r="PZ475" s="9"/>
      <c r="QA475" s="9"/>
      <c r="QB475" s="9"/>
      <c r="QC475" s="9"/>
      <c r="QD475" s="9"/>
      <c r="QE475" s="9"/>
      <c r="QF475" s="9"/>
      <c r="QG475" s="9"/>
      <c r="QH475" s="9"/>
      <c r="QI475" s="9"/>
      <c r="QJ475" s="9"/>
      <c r="QK475" s="9"/>
      <c r="QL475" s="9"/>
      <c r="QM475" s="9"/>
      <c r="QN475" s="9"/>
      <c r="QO475" s="9"/>
      <c r="QP475" s="9"/>
      <c r="QQ475" s="9"/>
      <c r="QR475" s="9"/>
      <c r="QS475" s="9"/>
      <c r="QT475" s="9"/>
      <c r="QU475" s="9"/>
      <c r="QV475" s="9"/>
      <c r="QW475" s="9"/>
      <c r="QX475" s="9"/>
      <c r="QY475" s="9"/>
      <c r="QZ475" s="9"/>
      <c r="RA475" s="9"/>
      <c r="RB475" s="9"/>
      <c r="RC475" s="9"/>
      <c r="RD475" s="9"/>
      <c r="RE475" s="9"/>
      <c r="RF475" s="9"/>
      <c r="RG475" s="9"/>
      <c r="RH475" s="9"/>
      <c r="RI475" s="9"/>
      <c r="RJ475" s="9"/>
      <c r="RK475" s="9"/>
      <c r="RL475" s="9"/>
      <c r="RM475" s="9"/>
      <c r="RN475" s="9"/>
      <c r="RO475" s="9"/>
      <c r="RP475" s="9"/>
      <c r="RQ475" s="9"/>
      <c r="RR475" s="9"/>
      <c r="RS475" s="9"/>
      <c r="RT475" s="9"/>
      <c r="RU475" s="9"/>
      <c r="RV475" s="9"/>
      <c r="RW475" s="9"/>
      <c r="RX475" s="9"/>
      <c r="RY475" s="9"/>
      <c r="RZ475" s="9"/>
      <c r="SA475" s="9"/>
      <c r="SB475" s="9"/>
      <c r="SC475" s="9"/>
      <c r="SD475" s="9"/>
      <c r="SE475" s="9"/>
      <c r="SF475" s="9"/>
      <c r="SG475" s="9"/>
      <c r="SH475" s="9"/>
      <c r="SI475" s="9"/>
      <c r="SJ475" s="9"/>
      <c r="SK475" s="9"/>
      <c r="SL475" s="9"/>
      <c r="SM475" s="9"/>
      <c r="SN475" s="9"/>
      <c r="SO475" s="9"/>
      <c r="SP475" s="9"/>
      <c r="SQ475" s="9"/>
      <c r="SR475" s="9"/>
      <c r="SS475" s="9"/>
      <c r="ST475" s="9"/>
      <c r="SU475" s="9"/>
      <c r="SV475" s="9"/>
      <c r="SW475" s="9"/>
      <c r="SX475" s="9"/>
      <c r="SY475" s="9"/>
      <c r="SZ475" s="9"/>
      <c r="TA475" s="9"/>
      <c r="TB475" s="9"/>
      <c r="TC475" s="9"/>
      <c r="TD475" s="9"/>
      <c r="TE475" s="9"/>
      <c r="TF475" s="9"/>
      <c r="TG475" s="9"/>
      <c r="TH475" s="9"/>
      <c r="TI475" s="9"/>
      <c r="TJ475" s="9"/>
      <c r="TK475" s="9"/>
      <c r="TL475" s="9"/>
      <c r="TM475" s="9"/>
      <c r="TN475" s="9"/>
      <c r="TO475" s="9"/>
      <c r="TP475" s="9"/>
      <c r="TQ475" s="9"/>
      <c r="TR475" s="9"/>
      <c r="TS475" s="9"/>
      <c r="TT475" s="9"/>
      <c r="TU475" s="9"/>
      <c r="TV475" s="9"/>
      <c r="TW475" s="9"/>
      <c r="TX475" s="9"/>
      <c r="TY475" s="9"/>
      <c r="TZ475" s="9"/>
      <c r="UA475" s="9"/>
      <c r="UB475" s="9"/>
      <c r="UC475" s="9"/>
      <c r="UD475" s="9"/>
      <c r="UE475" s="9"/>
      <c r="UF475" s="9"/>
      <c r="UG475" s="9"/>
      <c r="UH475" s="9"/>
      <c r="UI475" s="9"/>
      <c r="UJ475" s="9"/>
      <c r="UK475" s="9"/>
      <c r="UL475" s="9"/>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c r="AHR475" s="6"/>
      <c r="AHS475" s="6"/>
      <c r="AHT475" s="6"/>
      <c r="AHU475" s="6"/>
      <c r="AHV475" s="6"/>
      <c r="AHW475" s="6"/>
      <c r="AHX475" s="6"/>
      <c r="AHY475" s="6"/>
    </row>
    <row r="476" spans="2:909" x14ac:dyDescent="0.25">
      <c r="B476" s="110"/>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c r="MK476" s="9"/>
      <c r="ML476" s="9"/>
      <c r="MM476" s="9"/>
      <c r="MN476" s="9"/>
      <c r="MO476" s="9"/>
      <c r="MP476" s="9"/>
      <c r="MQ476" s="9"/>
      <c r="MR476" s="9"/>
      <c r="MS476" s="9"/>
      <c r="MT476" s="9"/>
      <c r="MU476" s="9"/>
      <c r="MV476" s="9"/>
      <c r="MW476" s="9"/>
      <c r="MX476" s="9"/>
      <c r="MY476" s="9"/>
      <c r="MZ476" s="9"/>
      <c r="NA476" s="9"/>
      <c r="NB476" s="9"/>
      <c r="NC476" s="9"/>
      <c r="ND476" s="9"/>
      <c r="NE476" s="9"/>
      <c r="NF476" s="9"/>
      <c r="NG476" s="9"/>
      <c r="NH476" s="9"/>
      <c r="NI476" s="9"/>
      <c r="NJ476" s="9"/>
      <c r="NK476" s="9"/>
      <c r="NL476" s="9"/>
      <c r="NM476" s="9"/>
      <c r="NN476" s="9"/>
      <c r="NO476" s="9"/>
      <c r="NP476" s="9"/>
      <c r="NQ476" s="9"/>
      <c r="NR476" s="9"/>
      <c r="NS476" s="9"/>
      <c r="NT476" s="9"/>
      <c r="NU476" s="9"/>
      <c r="NV476" s="9"/>
      <c r="NW476" s="9"/>
      <c r="NX476" s="9"/>
      <c r="NY476" s="9"/>
      <c r="NZ476" s="9"/>
      <c r="OA476" s="9"/>
      <c r="OB476" s="9"/>
      <c r="OC476" s="9"/>
      <c r="OD476" s="9"/>
      <c r="OE476" s="9"/>
      <c r="OF476" s="9"/>
      <c r="OG476" s="9"/>
      <c r="OH476" s="9"/>
      <c r="OI476" s="9"/>
      <c r="OJ476" s="9"/>
      <c r="OK476" s="9"/>
      <c r="OL476" s="9"/>
      <c r="OM476" s="9"/>
      <c r="ON476" s="9"/>
      <c r="OO476" s="9"/>
      <c r="OP476" s="9"/>
      <c r="OQ476" s="9"/>
      <c r="OR476" s="9"/>
      <c r="OS476" s="9"/>
      <c r="OT476" s="9"/>
      <c r="OU476" s="9"/>
      <c r="OV476" s="9"/>
      <c r="OW476" s="9"/>
      <c r="OX476" s="9"/>
      <c r="OY476" s="9"/>
      <c r="OZ476" s="9"/>
      <c r="PA476" s="9"/>
      <c r="PB476" s="9"/>
      <c r="PC476" s="9"/>
      <c r="PD476" s="9"/>
      <c r="PE476" s="9"/>
      <c r="PF476" s="9"/>
      <c r="PG476" s="9"/>
      <c r="PH476" s="9"/>
      <c r="PI476" s="9"/>
      <c r="PJ476" s="9"/>
      <c r="PK476" s="9"/>
      <c r="PL476" s="9"/>
      <c r="PM476" s="9"/>
      <c r="PN476" s="9"/>
      <c r="PO476" s="9"/>
      <c r="PP476" s="9"/>
      <c r="PQ476" s="9"/>
      <c r="PR476" s="9"/>
      <c r="PS476" s="9"/>
      <c r="PT476" s="9"/>
      <c r="PU476" s="9"/>
      <c r="PV476" s="9"/>
      <c r="PW476" s="9"/>
      <c r="PX476" s="9"/>
      <c r="PY476" s="9"/>
      <c r="PZ476" s="9"/>
      <c r="QA476" s="9"/>
      <c r="QB476" s="9"/>
      <c r="QC476" s="9"/>
      <c r="QD476" s="9"/>
      <c r="QE476" s="9"/>
      <c r="QF476" s="9"/>
      <c r="QG476" s="9"/>
      <c r="QH476" s="9"/>
      <c r="QI476" s="9"/>
      <c r="QJ476" s="9"/>
      <c r="QK476" s="9"/>
      <c r="QL476" s="9"/>
      <c r="QM476" s="9"/>
      <c r="QN476" s="9"/>
      <c r="QO476" s="9"/>
      <c r="QP476" s="9"/>
      <c r="QQ476" s="9"/>
      <c r="QR476" s="9"/>
      <c r="QS476" s="9"/>
      <c r="QT476" s="9"/>
      <c r="QU476" s="9"/>
      <c r="QV476" s="9"/>
      <c r="QW476" s="9"/>
      <c r="QX476" s="9"/>
      <c r="QY476" s="9"/>
      <c r="QZ476" s="9"/>
      <c r="RA476" s="9"/>
      <c r="RB476" s="9"/>
      <c r="RC476" s="9"/>
      <c r="RD476" s="9"/>
      <c r="RE476" s="9"/>
      <c r="RF476" s="9"/>
      <c r="RG476" s="9"/>
      <c r="RH476" s="9"/>
      <c r="RI476" s="9"/>
      <c r="RJ476" s="9"/>
      <c r="RK476" s="9"/>
      <c r="RL476" s="9"/>
      <c r="RM476" s="9"/>
      <c r="RN476" s="9"/>
      <c r="RO476" s="9"/>
      <c r="RP476" s="9"/>
      <c r="RQ476" s="9"/>
      <c r="RR476" s="9"/>
      <c r="RS476" s="9"/>
      <c r="RT476" s="9"/>
      <c r="RU476" s="9"/>
      <c r="RV476" s="9"/>
      <c r="RW476" s="9"/>
      <c r="RX476" s="9"/>
      <c r="RY476" s="9"/>
      <c r="RZ476" s="9"/>
      <c r="SA476" s="9"/>
      <c r="SB476" s="9"/>
      <c r="SC476" s="9"/>
      <c r="SD476" s="9"/>
      <c r="SE476" s="9"/>
      <c r="SF476" s="9"/>
      <c r="SG476" s="9"/>
      <c r="SH476" s="9"/>
      <c r="SI476" s="9"/>
      <c r="SJ476" s="9"/>
      <c r="SK476" s="9"/>
      <c r="SL476" s="9"/>
      <c r="SM476" s="9"/>
      <c r="SN476" s="9"/>
      <c r="SO476" s="9"/>
      <c r="SP476" s="9"/>
      <c r="SQ476" s="9"/>
      <c r="SR476" s="9"/>
      <c r="SS476" s="9"/>
      <c r="ST476" s="9"/>
      <c r="SU476" s="9"/>
      <c r="SV476" s="9"/>
      <c r="SW476" s="9"/>
      <c r="SX476" s="9"/>
      <c r="SY476" s="9"/>
      <c r="SZ476" s="9"/>
      <c r="TA476" s="9"/>
      <c r="TB476" s="9"/>
      <c r="TC476" s="9"/>
      <c r="TD476" s="9"/>
      <c r="TE476" s="9"/>
      <c r="TF476" s="9"/>
      <c r="TG476" s="9"/>
      <c r="TH476" s="9"/>
      <c r="TI476" s="9"/>
      <c r="TJ476" s="9"/>
      <c r="TK476" s="9"/>
      <c r="TL476" s="9"/>
      <c r="TM476" s="9"/>
      <c r="TN476" s="9"/>
      <c r="TO476" s="9"/>
      <c r="TP476" s="9"/>
      <c r="TQ476" s="9"/>
      <c r="TR476" s="9"/>
      <c r="TS476" s="9"/>
      <c r="TT476" s="9"/>
      <c r="TU476" s="9"/>
      <c r="TV476" s="9"/>
      <c r="TW476" s="9"/>
      <c r="TX476" s="9"/>
      <c r="TY476" s="9"/>
      <c r="TZ476" s="9"/>
      <c r="UA476" s="9"/>
      <c r="UB476" s="9"/>
      <c r="UC476" s="9"/>
      <c r="UD476" s="9"/>
      <c r="UE476" s="9"/>
      <c r="UF476" s="9"/>
      <c r="UG476" s="9"/>
      <c r="UH476" s="9"/>
      <c r="UI476" s="9"/>
      <c r="UJ476" s="9"/>
      <c r="UK476" s="9"/>
      <c r="UL476" s="9"/>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c r="AHR476" s="6"/>
      <c r="AHS476" s="6"/>
      <c r="AHT476" s="6"/>
      <c r="AHU476" s="6"/>
      <c r="AHV476" s="6"/>
      <c r="AHW476" s="6"/>
      <c r="AHX476" s="6"/>
      <c r="AHY476" s="6"/>
    </row>
    <row r="477" spans="2:909" x14ac:dyDescent="0.25">
      <c r="B477" s="110"/>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c r="JA477" s="9"/>
      <c r="JB477" s="9"/>
      <c r="JC477" s="9"/>
      <c r="JD477" s="9"/>
      <c r="JE477" s="9"/>
      <c r="JF477" s="9"/>
      <c r="JG477" s="9"/>
      <c r="JH477" s="9"/>
      <c r="JI477" s="9"/>
      <c r="JJ477" s="9"/>
      <c r="JK477" s="9"/>
      <c r="JL477" s="9"/>
      <c r="JM477" s="9"/>
      <c r="JN477" s="9"/>
      <c r="JO477" s="9"/>
      <c r="JP477" s="9"/>
      <c r="JQ477" s="9"/>
      <c r="JR477" s="9"/>
      <c r="JS477" s="9"/>
      <c r="JT477" s="9"/>
      <c r="JU477" s="9"/>
      <c r="JV477" s="9"/>
      <c r="JW477" s="9"/>
      <c r="JX477" s="9"/>
      <c r="JY477" s="9"/>
      <c r="JZ477" s="9"/>
      <c r="KA477" s="9"/>
      <c r="KB477" s="9"/>
      <c r="KC477" s="9"/>
      <c r="KD477" s="9"/>
      <c r="KE477" s="9"/>
      <c r="KF477" s="9"/>
      <c r="KG477" s="9"/>
      <c r="KH477" s="9"/>
      <c r="KI477" s="9"/>
      <c r="KJ477" s="9"/>
      <c r="KK477" s="9"/>
      <c r="KL477" s="9"/>
      <c r="KM477" s="9"/>
      <c r="KN477" s="9"/>
      <c r="KO477" s="9"/>
      <c r="KP477" s="9"/>
      <c r="KQ477" s="9"/>
      <c r="KR477" s="9"/>
      <c r="KS477" s="9"/>
      <c r="KT477" s="9"/>
      <c r="KU477" s="9"/>
      <c r="KV477" s="9"/>
      <c r="KW477" s="9"/>
      <c r="KX477" s="9"/>
      <c r="KY477" s="9"/>
      <c r="KZ477" s="9"/>
      <c r="LA477" s="9"/>
      <c r="LB477" s="9"/>
      <c r="LC477" s="9"/>
      <c r="LD477" s="9"/>
      <c r="LE477" s="9"/>
      <c r="LF477" s="9"/>
      <c r="LG477" s="9"/>
      <c r="LH477" s="9"/>
      <c r="LI477" s="9"/>
      <c r="LJ477" s="9"/>
      <c r="LK477" s="9"/>
      <c r="LL477" s="9"/>
      <c r="LM477" s="9"/>
      <c r="LN477" s="9"/>
      <c r="LO477" s="9"/>
      <c r="LP477" s="9"/>
      <c r="LQ477" s="9"/>
      <c r="LR477" s="9"/>
      <c r="LS477" s="9"/>
      <c r="LT477" s="9"/>
      <c r="LU477" s="9"/>
      <c r="LV477" s="9"/>
      <c r="LW477" s="9"/>
      <c r="LX477" s="9"/>
      <c r="LY477" s="9"/>
      <c r="LZ477" s="9"/>
      <c r="MA477" s="9"/>
      <c r="MB477" s="9"/>
      <c r="MC477" s="9"/>
      <c r="MD477" s="9"/>
      <c r="ME477" s="9"/>
      <c r="MF477" s="9"/>
      <c r="MG477" s="9"/>
      <c r="MH477" s="9"/>
      <c r="MI477" s="9"/>
      <c r="MJ477" s="9"/>
      <c r="MK477" s="9"/>
      <c r="ML477" s="9"/>
      <c r="MM477" s="9"/>
      <c r="MN477" s="9"/>
      <c r="MO477" s="9"/>
      <c r="MP477" s="9"/>
      <c r="MQ477" s="9"/>
      <c r="MR477" s="9"/>
      <c r="MS477" s="9"/>
      <c r="MT477" s="9"/>
      <c r="MU477" s="9"/>
      <c r="MV477" s="9"/>
      <c r="MW477" s="9"/>
      <c r="MX477" s="9"/>
      <c r="MY477" s="9"/>
      <c r="MZ477" s="9"/>
      <c r="NA477" s="9"/>
      <c r="NB477" s="9"/>
      <c r="NC477" s="9"/>
      <c r="ND477" s="9"/>
      <c r="NE477" s="9"/>
      <c r="NF477" s="9"/>
      <c r="NG477" s="9"/>
      <c r="NH477" s="9"/>
      <c r="NI477" s="9"/>
      <c r="NJ477" s="9"/>
      <c r="NK477" s="9"/>
      <c r="NL477" s="9"/>
      <c r="NM477" s="9"/>
      <c r="NN477" s="9"/>
      <c r="NO477" s="9"/>
      <c r="NP477" s="9"/>
      <c r="NQ477" s="9"/>
      <c r="NR477" s="9"/>
      <c r="NS477" s="9"/>
      <c r="NT477" s="9"/>
      <c r="NU477" s="9"/>
      <c r="NV477" s="9"/>
      <c r="NW477" s="9"/>
      <c r="NX477" s="9"/>
      <c r="NY477" s="9"/>
      <c r="NZ477" s="9"/>
      <c r="OA477" s="9"/>
      <c r="OB477" s="9"/>
      <c r="OC477" s="9"/>
      <c r="OD477" s="9"/>
      <c r="OE477" s="9"/>
      <c r="OF477" s="9"/>
      <c r="OG477" s="9"/>
      <c r="OH477" s="9"/>
      <c r="OI477" s="9"/>
      <c r="OJ477" s="9"/>
      <c r="OK477" s="9"/>
      <c r="OL477" s="9"/>
      <c r="OM477" s="9"/>
      <c r="ON477" s="9"/>
      <c r="OO477" s="9"/>
      <c r="OP477" s="9"/>
      <c r="OQ477" s="9"/>
      <c r="OR477" s="9"/>
      <c r="OS477" s="9"/>
      <c r="OT477" s="9"/>
      <c r="OU477" s="9"/>
      <c r="OV477" s="9"/>
      <c r="OW477" s="9"/>
      <c r="OX477" s="9"/>
      <c r="OY477" s="9"/>
      <c r="OZ477" s="9"/>
      <c r="PA477" s="9"/>
      <c r="PB477" s="9"/>
      <c r="PC477" s="9"/>
      <c r="PD477" s="9"/>
      <c r="PE477" s="9"/>
      <c r="PF477" s="9"/>
      <c r="PG477" s="9"/>
      <c r="PH477" s="9"/>
      <c r="PI477" s="9"/>
      <c r="PJ477" s="9"/>
      <c r="PK477" s="9"/>
      <c r="PL477" s="9"/>
      <c r="PM477" s="9"/>
      <c r="PN477" s="9"/>
      <c r="PO477" s="9"/>
      <c r="PP477" s="9"/>
      <c r="PQ477" s="9"/>
      <c r="PR477" s="9"/>
      <c r="PS477" s="9"/>
      <c r="PT477" s="9"/>
      <c r="PU477" s="9"/>
      <c r="PV477" s="9"/>
      <c r="PW477" s="9"/>
      <c r="PX477" s="9"/>
      <c r="PY477" s="9"/>
      <c r="PZ477" s="9"/>
      <c r="QA477" s="9"/>
      <c r="QB477" s="9"/>
      <c r="QC477" s="9"/>
      <c r="QD477" s="9"/>
      <c r="QE477" s="9"/>
      <c r="QF477" s="9"/>
      <c r="QG477" s="9"/>
      <c r="QH477" s="9"/>
      <c r="QI477" s="9"/>
      <c r="QJ477" s="9"/>
      <c r="QK477" s="9"/>
      <c r="QL477" s="9"/>
      <c r="QM477" s="9"/>
      <c r="QN477" s="9"/>
      <c r="QO477" s="9"/>
      <c r="QP477" s="9"/>
      <c r="QQ477" s="9"/>
      <c r="QR477" s="9"/>
      <c r="QS477" s="9"/>
      <c r="QT477" s="9"/>
      <c r="QU477" s="9"/>
      <c r="QV477" s="9"/>
      <c r="QW477" s="9"/>
      <c r="QX477" s="9"/>
      <c r="QY477" s="9"/>
      <c r="QZ477" s="9"/>
      <c r="RA477" s="9"/>
      <c r="RB477" s="9"/>
      <c r="RC477" s="9"/>
      <c r="RD477" s="9"/>
      <c r="RE477" s="9"/>
      <c r="RF477" s="9"/>
      <c r="RG477" s="9"/>
      <c r="RH477" s="9"/>
      <c r="RI477" s="9"/>
      <c r="RJ477" s="9"/>
      <c r="RK477" s="9"/>
      <c r="RL477" s="9"/>
      <c r="RM477" s="9"/>
      <c r="RN477" s="9"/>
      <c r="RO477" s="9"/>
      <c r="RP477" s="9"/>
      <c r="RQ477" s="9"/>
      <c r="RR477" s="9"/>
      <c r="RS477" s="9"/>
      <c r="RT477" s="9"/>
      <c r="RU477" s="9"/>
      <c r="RV477" s="9"/>
      <c r="RW477" s="9"/>
      <c r="RX477" s="9"/>
      <c r="RY477" s="9"/>
      <c r="RZ477" s="9"/>
      <c r="SA477" s="9"/>
      <c r="SB477" s="9"/>
      <c r="SC477" s="9"/>
      <c r="SD477" s="9"/>
      <c r="SE477" s="9"/>
      <c r="SF477" s="9"/>
      <c r="SG477" s="9"/>
      <c r="SH477" s="9"/>
      <c r="SI477" s="9"/>
      <c r="SJ477" s="9"/>
      <c r="SK477" s="9"/>
      <c r="SL477" s="9"/>
      <c r="SM477" s="9"/>
      <c r="SN477" s="9"/>
      <c r="SO477" s="9"/>
      <c r="SP477" s="9"/>
      <c r="SQ477" s="9"/>
      <c r="SR477" s="9"/>
      <c r="SS477" s="9"/>
      <c r="ST477" s="9"/>
      <c r="SU477" s="9"/>
      <c r="SV477" s="9"/>
      <c r="SW477" s="9"/>
      <c r="SX477" s="9"/>
      <c r="SY477" s="9"/>
      <c r="SZ477" s="9"/>
      <c r="TA477" s="9"/>
      <c r="TB477" s="9"/>
      <c r="TC477" s="9"/>
      <c r="TD477" s="9"/>
      <c r="TE477" s="9"/>
      <c r="TF477" s="9"/>
      <c r="TG477" s="9"/>
      <c r="TH477" s="9"/>
      <c r="TI477" s="9"/>
      <c r="TJ477" s="9"/>
      <c r="TK477" s="9"/>
      <c r="TL477" s="9"/>
      <c r="TM477" s="9"/>
      <c r="TN477" s="9"/>
      <c r="TO477" s="9"/>
      <c r="TP477" s="9"/>
      <c r="TQ477" s="9"/>
      <c r="TR477" s="9"/>
      <c r="TS477" s="9"/>
      <c r="TT477" s="9"/>
      <c r="TU477" s="9"/>
      <c r="TV477" s="9"/>
      <c r="TW477" s="9"/>
      <c r="TX477" s="9"/>
      <c r="TY477" s="9"/>
      <c r="TZ477" s="9"/>
      <c r="UA477" s="9"/>
      <c r="UB477" s="9"/>
      <c r="UC477" s="9"/>
      <c r="UD477" s="9"/>
      <c r="UE477" s="9"/>
      <c r="UF477" s="9"/>
      <c r="UG477" s="9"/>
      <c r="UH477" s="9"/>
      <c r="UI477" s="9"/>
      <c r="UJ477" s="9"/>
      <c r="UK477" s="9"/>
      <c r="UL477" s="9"/>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c r="AHR477" s="6"/>
      <c r="AHS477" s="6"/>
      <c r="AHT477" s="6"/>
      <c r="AHU477" s="6"/>
      <c r="AHV477" s="6"/>
      <c r="AHW477" s="6"/>
      <c r="AHX477" s="6"/>
      <c r="AHY477" s="6"/>
    </row>
    <row r="478" spans="2:909" x14ac:dyDescent="0.25">
      <c r="B478" s="110"/>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c r="JA478" s="9"/>
      <c r="JB478" s="9"/>
      <c r="JC478" s="9"/>
      <c r="JD478" s="9"/>
      <c r="JE478" s="9"/>
      <c r="JF478" s="9"/>
      <c r="JG478" s="9"/>
      <c r="JH478" s="9"/>
      <c r="JI478" s="9"/>
      <c r="JJ478" s="9"/>
      <c r="JK478" s="9"/>
      <c r="JL478" s="9"/>
      <c r="JM478" s="9"/>
      <c r="JN478" s="9"/>
      <c r="JO478" s="9"/>
      <c r="JP478" s="9"/>
      <c r="JQ478" s="9"/>
      <c r="JR478" s="9"/>
      <c r="JS478" s="9"/>
      <c r="JT478" s="9"/>
      <c r="JU478" s="9"/>
      <c r="JV478" s="9"/>
      <c r="JW478" s="9"/>
      <c r="JX478" s="9"/>
      <c r="JY478" s="9"/>
      <c r="JZ478" s="9"/>
      <c r="KA478" s="9"/>
      <c r="KB478" s="9"/>
      <c r="KC478" s="9"/>
      <c r="KD478" s="9"/>
      <c r="KE478" s="9"/>
      <c r="KF478" s="9"/>
      <c r="KG478" s="9"/>
      <c r="KH478" s="9"/>
      <c r="KI478" s="9"/>
      <c r="KJ478" s="9"/>
      <c r="KK478" s="9"/>
      <c r="KL478" s="9"/>
      <c r="KM478" s="9"/>
      <c r="KN478" s="9"/>
      <c r="KO478" s="9"/>
      <c r="KP478" s="9"/>
      <c r="KQ478" s="9"/>
      <c r="KR478" s="9"/>
      <c r="KS478" s="9"/>
      <c r="KT478" s="9"/>
      <c r="KU478" s="9"/>
      <c r="KV478" s="9"/>
      <c r="KW478" s="9"/>
      <c r="KX478" s="9"/>
      <c r="KY478" s="9"/>
      <c r="KZ478" s="9"/>
      <c r="LA478" s="9"/>
      <c r="LB478" s="9"/>
      <c r="LC478" s="9"/>
      <c r="LD478" s="9"/>
      <c r="LE478" s="9"/>
      <c r="LF478" s="9"/>
      <c r="LG478" s="9"/>
      <c r="LH478" s="9"/>
      <c r="LI478" s="9"/>
      <c r="LJ478" s="9"/>
      <c r="LK478" s="9"/>
      <c r="LL478" s="9"/>
      <c r="LM478" s="9"/>
      <c r="LN478" s="9"/>
      <c r="LO478" s="9"/>
      <c r="LP478" s="9"/>
      <c r="LQ478" s="9"/>
      <c r="LR478" s="9"/>
      <c r="LS478" s="9"/>
      <c r="LT478" s="9"/>
      <c r="LU478" s="9"/>
      <c r="LV478" s="9"/>
      <c r="LW478" s="9"/>
      <c r="LX478" s="9"/>
      <c r="LY478" s="9"/>
      <c r="LZ478" s="9"/>
      <c r="MA478" s="9"/>
      <c r="MB478" s="9"/>
      <c r="MC478" s="9"/>
      <c r="MD478" s="9"/>
      <c r="ME478" s="9"/>
      <c r="MF478" s="9"/>
      <c r="MG478" s="9"/>
      <c r="MH478" s="9"/>
      <c r="MI478" s="9"/>
      <c r="MJ478" s="9"/>
      <c r="MK478" s="9"/>
      <c r="ML478" s="9"/>
      <c r="MM478" s="9"/>
      <c r="MN478" s="9"/>
      <c r="MO478" s="9"/>
      <c r="MP478" s="9"/>
      <c r="MQ478" s="9"/>
      <c r="MR478" s="9"/>
      <c r="MS478" s="9"/>
      <c r="MT478" s="9"/>
      <c r="MU478" s="9"/>
      <c r="MV478" s="9"/>
      <c r="MW478" s="9"/>
      <c r="MX478" s="9"/>
      <c r="MY478" s="9"/>
      <c r="MZ478" s="9"/>
      <c r="NA478" s="9"/>
      <c r="NB478" s="9"/>
      <c r="NC478" s="9"/>
      <c r="ND478" s="9"/>
      <c r="NE478" s="9"/>
      <c r="NF478" s="9"/>
      <c r="NG478" s="9"/>
      <c r="NH478" s="9"/>
      <c r="NI478" s="9"/>
      <c r="NJ478" s="9"/>
      <c r="NK478" s="9"/>
      <c r="NL478" s="9"/>
      <c r="NM478" s="9"/>
      <c r="NN478" s="9"/>
      <c r="NO478" s="9"/>
      <c r="NP478" s="9"/>
      <c r="NQ478" s="9"/>
      <c r="NR478" s="9"/>
      <c r="NS478" s="9"/>
      <c r="NT478" s="9"/>
      <c r="NU478" s="9"/>
      <c r="NV478" s="9"/>
      <c r="NW478" s="9"/>
      <c r="NX478" s="9"/>
      <c r="NY478" s="9"/>
      <c r="NZ478" s="9"/>
      <c r="OA478" s="9"/>
      <c r="OB478" s="9"/>
      <c r="OC478" s="9"/>
      <c r="OD478" s="9"/>
      <c r="OE478" s="9"/>
      <c r="OF478" s="9"/>
      <c r="OG478" s="9"/>
      <c r="OH478" s="9"/>
      <c r="OI478" s="9"/>
      <c r="OJ478" s="9"/>
      <c r="OK478" s="9"/>
      <c r="OL478" s="9"/>
      <c r="OM478" s="9"/>
      <c r="ON478" s="9"/>
      <c r="OO478" s="9"/>
      <c r="OP478" s="9"/>
      <c r="OQ478" s="9"/>
      <c r="OR478" s="9"/>
      <c r="OS478" s="9"/>
      <c r="OT478" s="9"/>
      <c r="OU478" s="9"/>
      <c r="OV478" s="9"/>
      <c r="OW478" s="9"/>
      <c r="OX478" s="9"/>
      <c r="OY478" s="9"/>
      <c r="OZ478" s="9"/>
      <c r="PA478" s="9"/>
      <c r="PB478" s="9"/>
      <c r="PC478" s="9"/>
      <c r="PD478" s="9"/>
      <c r="PE478" s="9"/>
      <c r="PF478" s="9"/>
      <c r="PG478" s="9"/>
      <c r="PH478" s="9"/>
      <c r="PI478" s="9"/>
      <c r="PJ478" s="9"/>
      <c r="PK478" s="9"/>
      <c r="PL478" s="9"/>
      <c r="PM478" s="9"/>
      <c r="PN478" s="9"/>
      <c r="PO478" s="9"/>
      <c r="PP478" s="9"/>
      <c r="PQ478" s="9"/>
      <c r="PR478" s="9"/>
      <c r="PS478" s="9"/>
      <c r="PT478" s="9"/>
      <c r="PU478" s="9"/>
      <c r="PV478" s="9"/>
      <c r="PW478" s="9"/>
      <c r="PX478" s="9"/>
      <c r="PY478" s="9"/>
      <c r="PZ478" s="9"/>
      <c r="QA478" s="9"/>
      <c r="QB478" s="9"/>
      <c r="QC478" s="9"/>
      <c r="QD478" s="9"/>
      <c r="QE478" s="9"/>
      <c r="QF478" s="9"/>
      <c r="QG478" s="9"/>
      <c r="QH478" s="9"/>
      <c r="QI478" s="9"/>
      <c r="QJ478" s="9"/>
      <c r="QK478" s="9"/>
      <c r="QL478" s="9"/>
      <c r="QM478" s="9"/>
      <c r="QN478" s="9"/>
      <c r="QO478" s="9"/>
      <c r="QP478" s="9"/>
      <c r="QQ478" s="9"/>
      <c r="QR478" s="9"/>
      <c r="QS478" s="9"/>
      <c r="QT478" s="9"/>
      <c r="QU478" s="9"/>
      <c r="QV478" s="9"/>
      <c r="QW478" s="9"/>
      <c r="QX478" s="9"/>
      <c r="QY478" s="9"/>
      <c r="QZ478" s="9"/>
      <c r="RA478" s="9"/>
      <c r="RB478" s="9"/>
      <c r="RC478" s="9"/>
      <c r="RD478" s="9"/>
      <c r="RE478" s="9"/>
      <c r="RF478" s="9"/>
      <c r="RG478" s="9"/>
      <c r="RH478" s="9"/>
      <c r="RI478" s="9"/>
      <c r="RJ478" s="9"/>
      <c r="RK478" s="9"/>
      <c r="RL478" s="9"/>
      <c r="RM478" s="9"/>
      <c r="RN478" s="9"/>
      <c r="RO478" s="9"/>
      <c r="RP478" s="9"/>
      <c r="RQ478" s="9"/>
      <c r="RR478" s="9"/>
      <c r="RS478" s="9"/>
      <c r="RT478" s="9"/>
      <c r="RU478" s="9"/>
      <c r="RV478" s="9"/>
      <c r="RW478" s="9"/>
      <c r="RX478" s="9"/>
      <c r="RY478" s="9"/>
      <c r="RZ478" s="9"/>
      <c r="SA478" s="9"/>
      <c r="SB478" s="9"/>
      <c r="SC478" s="9"/>
      <c r="SD478" s="9"/>
      <c r="SE478" s="9"/>
      <c r="SF478" s="9"/>
      <c r="SG478" s="9"/>
      <c r="SH478" s="9"/>
      <c r="SI478" s="9"/>
      <c r="SJ478" s="9"/>
      <c r="SK478" s="9"/>
      <c r="SL478" s="9"/>
      <c r="SM478" s="9"/>
      <c r="SN478" s="9"/>
      <c r="SO478" s="9"/>
      <c r="SP478" s="9"/>
      <c r="SQ478" s="9"/>
      <c r="SR478" s="9"/>
      <c r="SS478" s="9"/>
      <c r="ST478" s="9"/>
      <c r="SU478" s="9"/>
      <c r="SV478" s="9"/>
      <c r="SW478" s="9"/>
      <c r="SX478" s="9"/>
      <c r="SY478" s="9"/>
      <c r="SZ478" s="9"/>
      <c r="TA478" s="9"/>
      <c r="TB478" s="9"/>
      <c r="TC478" s="9"/>
      <c r="TD478" s="9"/>
      <c r="TE478" s="9"/>
      <c r="TF478" s="9"/>
      <c r="TG478" s="9"/>
      <c r="TH478" s="9"/>
      <c r="TI478" s="9"/>
      <c r="TJ478" s="9"/>
      <c r="TK478" s="9"/>
      <c r="TL478" s="9"/>
      <c r="TM478" s="9"/>
      <c r="TN478" s="9"/>
      <c r="TO478" s="9"/>
      <c r="TP478" s="9"/>
      <c r="TQ478" s="9"/>
      <c r="TR478" s="9"/>
      <c r="TS478" s="9"/>
      <c r="TT478" s="9"/>
      <c r="TU478" s="9"/>
      <c r="TV478" s="9"/>
      <c r="TW478" s="9"/>
      <c r="TX478" s="9"/>
      <c r="TY478" s="9"/>
      <c r="TZ478" s="9"/>
      <c r="UA478" s="9"/>
      <c r="UB478" s="9"/>
      <c r="UC478" s="9"/>
      <c r="UD478" s="9"/>
      <c r="UE478" s="9"/>
      <c r="UF478" s="9"/>
      <c r="UG478" s="9"/>
      <c r="UH478" s="9"/>
      <c r="UI478" s="9"/>
      <c r="UJ478" s="9"/>
      <c r="UK478" s="9"/>
      <c r="UL478" s="9"/>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c r="AHR478" s="6"/>
      <c r="AHS478" s="6"/>
      <c r="AHT478" s="6"/>
      <c r="AHU478" s="6"/>
      <c r="AHV478" s="6"/>
      <c r="AHW478" s="6"/>
      <c r="AHX478" s="6"/>
      <c r="AHY478" s="6"/>
    </row>
    <row r="479" spans="2:909" x14ac:dyDescent="0.25">
      <c r="B479" s="110"/>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c r="JA479" s="9"/>
      <c r="JB479" s="9"/>
      <c r="JC479" s="9"/>
      <c r="JD479" s="9"/>
      <c r="JE479" s="9"/>
      <c r="JF479" s="9"/>
      <c r="JG479" s="9"/>
      <c r="JH479" s="9"/>
      <c r="JI479" s="9"/>
      <c r="JJ479" s="9"/>
      <c r="JK479" s="9"/>
      <c r="JL479" s="9"/>
      <c r="JM479" s="9"/>
      <c r="JN479" s="9"/>
      <c r="JO479" s="9"/>
      <c r="JP479" s="9"/>
      <c r="JQ479" s="9"/>
      <c r="JR479" s="9"/>
      <c r="JS479" s="9"/>
      <c r="JT479" s="9"/>
      <c r="JU479" s="9"/>
      <c r="JV479" s="9"/>
      <c r="JW479" s="9"/>
      <c r="JX479" s="9"/>
      <c r="JY479" s="9"/>
      <c r="JZ479" s="9"/>
      <c r="KA479" s="9"/>
      <c r="KB479" s="9"/>
      <c r="KC479" s="9"/>
      <c r="KD479" s="9"/>
      <c r="KE479" s="9"/>
      <c r="KF479" s="9"/>
      <c r="KG479" s="9"/>
      <c r="KH479" s="9"/>
      <c r="KI479" s="9"/>
      <c r="KJ479" s="9"/>
      <c r="KK479" s="9"/>
      <c r="KL479" s="9"/>
      <c r="KM479" s="9"/>
      <c r="KN479" s="9"/>
      <c r="KO479" s="9"/>
      <c r="KP479" s="9"/>
      <c r="KQ479" s="9"/>
      <c r="KR479" s="9"/>
      <c r="KS479" s="9"/>
      <c r="KT479" s="9"/>
      <c r="KU479" s="9"/>
      <c r="KV479" s="9"/>
      <c r="KW479" s="9"/>
      <c r="KX479" s="9"/>
      <c r="KY479" s="9"/>
      <c r="KZ479" s="9"/>
      <c r="LA479" s="9"/>
      <c r="LB479" s="9"/>
      <c r="LC479" s="9"/>
      <c r="LD479" s="9"/>
      <c r="LE479" s="9"/>
      <c r="LF479" s="9"/>
      <c r="LG479" s="9"/>
      <c r="LH479" s="9"/>
      <c r="LI479" s="9"/>
      <c r="LJ479" s="9"/>
      <c r="LK479" s="9"/>
      <c r="LL479" s="9"/>
      <c r="LM479" s="9"/>
      <c r="LN479" s="9"/>
      <c r="LO479" s="9"/>
      <c r="LP479" s="9"/>
      <c r="LQ479" s="9"/>
      <c r="LR479" s="9"/>
      <c r="LS479" s="9"/>
      <c r="LT479" s="9"/>
      <c r="LU479" s="9"/>
      <c r="LV479" s="9"/>
      <c r="LW479" s="9"/>
      <c r="LX479" s="9"/>
      <c r="LY479" s="9"/>
      <c r="LZ479" s="9"/>
      <c r="MA479" s="9"/>
      <c r="MB479" s="9"/>
      <c r="MC479" s="9"/>
      <c r="MD479" s="9"/>
      <c r="ME479" s="9"/>
      <c r="MF479" s="9"/>
      <c r="MG479" s="9"/>
      <c r="MH479" s="9"/>
      <c r="MI479" s="9"/>
      <c r="MJ479" s="9"/>
      <c r="MK479" s="9"/>
      <c r="ML479" s="9"/>
      <c r="MM479" s="9"/>
      <c r="MN479" s="9"/>
      <c r="MO479" s="9"/>
      <c r="MP479" s="9"/>
      <c r="MQ479" s="9"/>
      <c r="MR479" s="9"/>
      <c r="MS479" s="9"/>
      <c r="MT479" s="9"/>
      <c r="MU479" s="9"/>
      <c r="MV479" s="9"/>
      <c r="MW479" s="9"/>
      <c r="MX479" s="9"/>
      <c r="MY479" s="9"/>
      <c r="MZ479" s="9"/>
      <c r="NA479" s="9"/>
      <c r="NB479" s="9"/>
      <c r="NC479" s="9"/>
      <c r="ND479" s="9"/>
      <c r="NE479" s="9"/>
      <c r="NF479" s="9"/>
      <c r="NG479" s="9"/>
      <c r="NH479" s="9"/>
      <c r="NI479" s="9"/>
      <c r="NJ479" s="9"/>
      <c r="NK479" s="9"/>
      <c r="NL479" s="9"/>
      <c r="NM479" s="9"/>
      <c r="NN479" s="9"/>
      <c r="NO479" s="9"/>
      <c r="NP479" s="9"/>
      <c r="NQ479" s="9"/>
      <c r="NR479" s="9"/>
      <c r="NS479" s="9"/>
      <c r="NT479" s="9"/>
      <c r="NU479" s="9"/>
      <c r="NV479" s="9"/>
      <c r="NW479" s="9"/>
      <c r="NX479" s="9"/>
      <c r="NY479" s="9"/>
      <c r="NZ479" s="9"/>
      <c r="OA479" s="9"/>
      <c r="OB479" s="9"/>
      <c r="OC479" s="9"/>
      <c r="OD479" s="9"/>
      <c r="OE479" s="9"/>
      <c r="OF479" s="9"/>
      <c r="OG479" s="9"/>
      <c r="OH479" s="9"/>
      <c r="OI479" s="9"/>
      <c r="OJ479" s="9"/>
      <c r="OK479" s="9"/>
      <c r="OL479" s="9"/>
      <c r="OM479" s="9"/>
      <c r="ON479" s="9"/>
      <c r="OO479" s="9"/>
      <c r="OP479" s="9"/>
      <c r="OQ479" s="9"/>
      <c r="OR479" s="9"/>
      <c r="OS479" s="9"/>
      <c r="OT479" s="9"/>
      <c r="OU479" s="9"/>
      <c r="OV479" s="9"/>
      <c r="OW479" s="9"/>
      <c r="OX479" s="9"/>
      <c r="OY479" s="9"/>
      <c r="OZ479" s="9"/>
      <c r="PA479" s="9"/>
      <c r="PB479" s="9"/>
      <c r="PC479" s="9"/>
      <c r="PD479" s="9"/>
      <c r="PE479" s="9"/>
      <c r="PF479" s="9"/>
      <c r="PG479" s="9"/>
      <c r="PH479" s="9"/>
      <c r="PI479" s="9"/>
      <c r="PJ479" s="9"/>
      <c r="PK479" s="9"/>
      <c r="PL479" s="9"/>
      <c r="PM479" s="9"/>
      <c r="PN479" s="9"/>
      <c r="PO479" s="9"/>
      <c r="PP479" s="9"/>
      <c r="PQ479" s="9"/>
      <c r="PR479" s="9"/>
      <c r="PS479" s="9"/>
      <c r="PT479" s="9"/>
      <c r="PU479" s="9"/>
      <c r="PV479" s="9"/>
      <c r="PW479" s="9"/>
      <c r="PX479" s="9"/>
      <c r="PY479" s="9"/>
      <c r="PZ479" s="9"/>
      <c r="QA479" s="9"/>
      <c r="QB479" s="9"/>
      <c r="QC479" s="9"/>
      <c r="QD479" s="9"/>
      <c r="QE479" s="9"/>
      <c r="QF479" s="9"/>
      <c r="QG479" s="9"/>
      <c r="QH479" s="9"/>
      <c r="QI479" s="9"/>
      <c r="QJ479" s="9"/>
      <c r="QK479" s="9"/>
      <c r="QL479" s="9"/>
      <c r="QM479" s="9"/>
      <c r="QN479" s="9"/>
      <c r="QO479" s="9"/>
      <c r="QP479" s="9"/>
      <c r="QQ479" s="9"/>
      <c r="QR479" s="9"/>
      <c r="QS479" s="9"/>
      <c r="QT479" s="9"/>
      <c r="QU479" s="9"/>
      <c r="QV479" s="9"/>
      <c r="QW479" s="9"/>
      <c r="QX479" s="9"/>
      <c r="QY479" s="9"/>
      <c r="QZ479" s="9"/>
      <c r="RA479" s="9"/>
      <c r="RB479" s="9"/>
      <c r="RC479" s="9"/>
      <c r="RD479" s="9"/>
      <c r="RE479" s="9"/>
      <c r="RF479" s="9"/>
      <c r="RG479" s="9"/>
      <c r="RH479" s="9"/>
      <c r="RI479" s="9"/>
      <c r="RJ479" s="9"/>
      <c r="RK479" s="9"/>
      <c r="RL479" s="9"/>
      <c r="RM479" s="9"/>
      <c r="RN479" s="9"/>
      <c r="RO479" s="9"/>
      <c r="RP479" s="9"/>
      <c r="RQ479" s="9"/>
      <c r="RR479" s="9"/>
      <c r="RS479" s="9"/>
      <c r="RT479" s="9"/>
      <c r="RU479" s="9"/>
      <c r="RV479" s="9"/>
      <c r="RW479" s="9"/>
      <c r="RX479" s="9"/>
      <c r="RY479" s="9"/>
      <c r="RZ479" s="9"/>
      <c r="SA479" s="9"/>
      <c r="SB479" s="9"/>
      <c r="SC479" s="9"/>
      <c r="SD479" s="9"/>
      <c r="SE479" s="9"/>
      <c r="SF479" s="9"/>
      <c r="SG479" s="9"/>
      <c r="SH479" s="9"/>
      <c r="SI479" s="9"/>
      <c r="SJ479" s="9"/>
      <c r="SK479" s="9"/>
      <c r="SL479" s="9"/>
      <c r="SM479" s="9"/>
      <c r="SN479" s="9"/>
      <c r="SO479" s="9"/>
      <c r="SP479" s="9"/>
      <c r="SQ479" s="9"/>
      <c r="SR479" s="9"/>
      <c r="SS479" s="9"/>
      <c r="ST479" s="9"/>
      <c r="SU479" s="9"/>
      <c r="SV479" s="9"/>
      <c r="SW479" s="9"/>
      <c r="SX479" s="9"/>
      <c r="SY479" s="9"/>
      <c r="SZ479" s="9"/>
      <c r="TA479" s="9"/>
      <c r="TB479" s="9"/>
      <c r="TC479" s="9"/>
      <c r="TD479" s="9"/>
      <c r="TE479" s="9"/>
      <c r="TF479" s="9"/>
      <c r="TG479" s="9"/>
      <c r="TH479" s="9"/>
      <c r="TI479" s="9"/>
      <c r="TJ479" s="9"/>
      <c r="TK479" s="9"/>
      <c r="TL479" s="9"/>
      <c r="TM479" s="9"/>
      <c r="TN479" s="9"/>
      <c r="TO479" s="9"/>
      <c r="TP479" s="9"/>
      <c r="TQ479" s="9"/>
      <c r="TR479" s="9"/>
      <c r="TS479" s="9"/>
      <c r="TT479" s="9"/>
      <c r="TU479" s="9"/>
      <c r="TV479" s="9"/>
      <c r="TW479" s="9"/>
      <c r="TX479" s="9"/>
      <c r="TY479" s="9"/>
      <c r="TZ479" s="9"/>
      <c r="UA479" s="9"/>
      <c r="UB479" s="9"/>
      <c r="UC479" s="9"/>
      <c r="UD479" s="9"/>
      <c r="UE479" s="9"/>
      <c r="UF479" s="9"/>
      <c r="UG479" s="9"/>
      <c r="UH479" s="9"/>
      <c r="UI479" s="9"/>
      <c r="UJ479" s="9"/>
      <c r="UK479" s="9"/>
      <c r="UL479" s="9"/>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c r="AHR479" s="6"/>
      <c r="AHS479" s="6"/>
      <c r="AHT479" s="6"/>
      <c r="AHU479" s="6"/>
      <c r="AHV479" s="6"/>
      <c r="AHW479" s="6"/>
      <c r="AHX479" s="6"/>
      <c r="AHY479" s="6"/>
    </row>
    <row r="480" spans="2:909" x14ac:dyDescent="0.25">
      <c r="B480" s="110"/>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c r="JA480" s="9"/>
      <c r="JB480" s="9"/>
      <c r="JC480" s="9"/>
      <c r="JD480" s="9"/>
      <c r="JE480" s="9"/>
      <c r="JF480" s="9"/>
      <c r="JG480" s="9"/>
      <c r="JH480" s="9"/>
      <c r="JI480" s="9"/>
      <c r="JJ480" s="9"/>
      <c r="JK480" s="9"/>
      <c r="JL480" s="9"/>
      <c r="JM480" s="9"/>
      <c r="JN480" s="9"/>
      <c r="JO480" s="9"/>
      <c r="JP480" s="9"/>
      <c r="JQ480" s="9"/>
      <c r="JR480" s="9"/>
      <c r="JS480" s="9"/>
      <c r="JT480" s="9"/>
      <c r="JU480" s="9"/>
      <c r="JV480" s="9"/>
      <c r="JW480" s="9"/>
      <c r="JX480" s="9"/>
      <c r="JY480" s="9"/>
      <c r="JZ480" s="9"/>
      <c r="KA480" s="9"/>
      <c r="KB480" s="9"/>
      <c r="KC480" s="9"/>
      <c r="KD480" s="9"/>
      <c r="KE480" s="9"/>
      <c r="KF480" s="9"/>
      <c r="KG480" s="9"/>
      <c r="KH480" s="9"/>
      <c r="KI480" s="9"/>
      <c r="KJ480" s="9"/>
      <c r="KK480" s="9"/>
      <c r="KL480" s="9"/>
      <c r="KM480" s="9"/>
      <c r="KN480" s="9"/>
      <c r="KO480" s="9"/>
      <c r="KP480" s="9"/>
      <c r="KQ480" s="9"/>
      <c r="KR480" s="9"/>
      <c r="KS480" s="9"/>
      <c r="KT480" s="9"/>
      <c r="KU480" s="9"/>
      <c r="KV480" s="9"/>
      <c r="KW480" s="9"/>
      <c r="KX480" s="9"/>
      <c r="KY480" s="9"/>
      <c r="KZ480" s="9"/>
      <c r="LA480" s="9"/>
      <c r="LB480" s="9"/>
      <c r="LC480" s="9"/>
      <c r="LD480" s="9"/>
      <c r="LE480" s="9"/>
      <c r="LF480" s="9"/>
      <c r="LG480" s="9"/>
      <c r="LH480" s="9"/>
      <c r="LI480" s="9"/>
      <c r="LJ480" s="9"/>
      <c r="LK480" s="9"/>
      <c r="LL480" s="9"/>
      <c r="LM480" s="9"/>
      <c r="LN480" s="9"/>
      <c r="LO480" s="9"/>
      <c r="LP480" s="9"/>
      <c r="LQ480" s="9"/>
      <c r="LR480" s="9"/>
      <c r="LS480" s="9"/>
      <c r="LT480" s="9"/>
      <c r="LU480" s="9"/>
      <c r="LV480" s="9"/>
      <c r="LW480" s="9"/>
      <c r="LX480" s="9"/>
      <c r="LY480" s="9"/>
      <c r="LZ480" s="9"/>
      <c r="MA480" s="9"/>
      <c r="MB480" s="9"/>
      <c r="MC480" s="9"/>
      <c r="MD480" s="9"/>
      <c r="ME480" s="9"/>
      <c r="MF480" s="9"/>
      <c r="MG480" s="9"/>
      <c r="MH480" s="9"/>
      <c r="MI480" s="9"/>
      <c r="MJ480" s="9"/>
      <c r="MK480" s="9"/>
      <c r="ML480" s="9"/>
      <c r="MM480" s="9"/>
      <c r="MN480" s="9"/>
      <c r="MO480" s="9"/>
      <c r="MP480" s="9"/>
      <c r="MQ480" s="9"/>
      <c r="MR480" s="9"/>
      <c r="MS480" s="9"/>
      <c r="MT480" s="9"/>
      <c r="MU480" s="9"/>
      <c r="MV480" s="9"/>
      <c r="MW480" s="9"/>
      <c r="MX480" s="9"/>
      <c r="MY480" s="9"/>
      <c r="MZ480" s="9"/>
      <c r="NA480" s="9"/>
      <c r="NB480" s="9"/>
      <c r="NC480" s="9"/>
      <c r="ND480" s="9"/>
      <c r="NE480" s="9"/>
      <c r="NF480" s="9"/>
      <c r="NG480" s="9"/>
      <c r="NH480" s="9"/>
      <c r="NI480" s="9"/>
      <c r="NJ480" s="9"/>
      <c r="NK480" s="9"/>
      <c r="NL480" s="9"/>
      <c r="NM480" s="9"/>
      <c r="NN480" s="9"/>
      <c r="NO480" s="9"/>
      <c r="NP480" s="9"/>
      <c r="NQ480" s="9"/>
      <c r="NR480" s="9"/>
      <c r="NS480" s="9"/>
      <c r="NT480" s="9"/>
      <c r="NU480" s="9"/>
      <c r="NV480" s="9"/>
      <c r="NW480" s="9"/>
      <c r="NX480" s="9"/>
      <c r="NY480" s="9"/>
      <c r="NZ480" s="9"/>
      <c r="OA480" s="9"/>
      <c r="OB480" s="9"/>
      <c r="OC480" s="9"/>
      <c r="OD480" s="9"/>
      <c r="OE480" s="9"/>
      <c r="OF480" s="9"/>
      <c r="OG480" s="9"/>
      <c r="OH480" s="9"/>
      <c r="OI480" s="9"/>
      <c r="OJ480" s="9"/>
      <c r="OK480" s="9"/>
      <c r="OL480" s="9"/>
      <c r="OM480" s="9"/>
      <c r="ON480" s="9"/>
      <c r="OO480" s="9"/>
      <c r="OP480" s="9"/>
      <c r="OQ480" s="9"/>
      <c r="OR480" s="9"/>
      <c r="OS480" s="9"/>
      <c r="OT480" s="9"/>
      <c r="OU480" s="9"/>
      <c r="OV480" s="9"/>
      <c r="OW480" s="9"/>
      <c r="OX480" s="9"/>
      <c r="OY480" s="9"/>
      <c r="OZ480" s="9"/>
      <c r="PA480" s="9"/>
      <c r="PB480" s="9"/>
      <c r="PC480" s="9"/>
      <c r="PD480" s="9"/>
      <c r="PE480" s="9"/>
      <c r="PF480" s="9"/>
      <c r="PG480" s="9"/>
      <c r="PH480" s="9"/>
      <c r="PI480" s="9"/>
      <c r="PJ480" s="9"/>
      <c r="PK480" s="9"/>
      <c r="PL480" s="9"/>
      <c r="PM480" s="9"/>
      <c r="PN480" s="9"/>
      <c r="PO480" s="9"/>
      <c r="PP480" s="9"/>
      <c r="PQ480" s="9"/>
      <c r="PR480" s="9"/>
      <c r="PS480" s="9"/>
      <c r="PT480" s="9"/>
      <c r="PU480" s="9"/>
      <c r="PV480" s="9"/>
      <c r="PW480" s="9"/>
      <c r="PX480" s="9"/>
      <c r="PY480" s="9"/>
      <c r="PZ480" s="9"/>
      <c r="QA480" s="9"/>
      <c r="QB480" s="9"/>
      <c r="QC480" s="9"/>
      <c r="QD480" s="9"/>
      <c r="QE480" s="9"/>
      <c r="QF480" s="9"/>
      <c r="QG480" s="9"/>
      <c r="QH480" s="9"/>
      <c r="QI480" s="9"/>
      <c r="QJ480" s="9"/>
      <c r="QK480" s="9"/>
      <c r="QL480" s="9"/>
      <c r="QM480" s="9"/>
      <c r="QN480" s="9"/>
      <c r="QO480" s="9"/>
      <c r="QP480" s="9"/>
      <c r="QQ480" s="9"/>
      <c r="QR480" s="9"/>
      <c r="QS480" s="9"/>
      <c r="QT480" s="9"/>
      <c r="QU480" s="9"/>
      <c r="QV480" s="9"/>
      <c r="QW480" s="9"/>
      <c r="QX480" s="9"/>
      <c r="QY480" s="9"/>
      <c r="QZ480" s="9"/>
      <c r="RA480" s="9"/>
      <c r="RB480" s="9"/>
      <c r="RC480" s="9"/>
      <c r="RD480" s="9"/>
      <c r="RE480" s="9"/>
      <c r="RF480" s="9"/>
      <c r="RG480" s="9"/>
      <c r="RH480" s="9"/>
      <c r="RI480" s="9"/>
      <c r="RJ480" s="9"/>
      <c r="RK480" s="9"/>
      <c r="RL480" s="9"/>
      <c r="RM480" s="9"/>
      <c r="RN480" s="9"/>
      <c r="RO480" s="9"/>
      <c r="RP480" s="9"/>
      <c r="RQ480" s="9"/>
      <c r="RR480" s="9"/>
      <c r="RS480" s="9"/>
      <c r="RT480" s="9"/>
      <c r="RU480" s="9"/>
      <c r="RV480" s="9"/>
      <c r="RW480" s="9"/>
      <c r="RX480" s="9"/>
      <c r="RY480" s="9"/>
      <c r="RZ480" s="9"/>
      <c r="SA480" s="9"/>
      <c r="SB480" s="9"/>
      <c r="SC480" s="9"/>
      <c r="SD480" s="9"/>
      <c r="SE480" s="9"/>
      <c r="SF480" s="9"/>
      <c r="SG480" s="9"/>
      <c r="SH480" s="9"/>
      <c r="SI480" s="9"/>
      <c r="SJ480" s="9"/>
      <c r="SK480" s="9"/>
      <c r="SL480" s="9"/>
      <c r="SM480" s="9"/>
      <c r="SN480" s="9"/>
      <c r="SO480" s="9"/>
      <c r="SP480" s="9"/>
      <c r="SQ480" s="9"/>
      <c r="SR480" s="9"/>
      <c r="SS480" s="9"/>
      <c r="ST480" s="9"/>
      <c r="SU480" s="9"/>
      <c r="SV480" s="9"/>
      <c r="SW480" s="9"/>
      <c r="SX480" s="9"/>
      <c r="SY480" s="9"/>
      <c r="SZ480" s="9"/>
      <c r="TA480" s="9"/>
      <c r="TB480" s="9"/>
      <c r="TC480" s="9"/>
      <c r="TD480" s="9"/>
      <c r="TE480" s="9"/>
      <c r="TF480" s="9"/>
      <c r="TG480" s="9"/>
      <c r="TH480" s="9"/>
      <c r="TI480" s="9"/>
      <c r="TJ480" s="9"/>
      <c r="TK480" s="9"/>
      <c r="TL480" s="9"/>
      <c r="TM480" s="9"/>
      <c r="TN480" s="9"/>
      <c r="TO480" s="9"/>
      <c r="TP480" s="9"/>
      <c r="TQ480" s="9"/>
      <c r="TR480" s="9"/>
      <c r="TS480" s="9"/>
      <c r="TT480" s="9"/>
      <c r="TU480" s="9"/>
      <c r="TV480" s="9"/>
      <c r="TW480" s="9"/>
      <c r="TX480" s="9"/>
      <c r="TY480" s="9"/>
      <c r="TZ480" s="9"/>
      <c r="UA480" s="9"/>
      <c r="UB480" s="9"/>
      <c r="UC480" s="9"/>
      <c r="UD480" s="9"/>
      <c r="UE480" s="9"/>
      <c r="UF480" s="9"/>
      <c r="UG480" s="9"/>
      <c r="UH480" s="9"/>
      <c r="UI480" s="9"/>
      <c r="UJ480" s="9"/>
      <c r="UK480" s="9"/>
      <c r="UL480" s="9"/>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c r="AHR480" s="6"/>
      <c r="AHS480" s="6"/>
      <c r="AHT480" s="6"/>
      <c r="AHU480" s="6"/>
      <c r="AHV480" s="6"/>
      <c r="AHW480" s="6"/>
      <c r="AHX480" s="6"/>
      <c r="AHY480" s="6"/>
    </row>
    <row r="481" spans="2:909" x14ac:dyDescent="0.25">
      <c r="B481" s="110"/>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c r="JA481" s="9"/>
      <c r="JB481" s="9"/>
      <c r="JC481" s="9"/>
      <c r="JD481" s="9"/>
      <c r="JE481" s="9"/>
      <c r="JF481" s="9"/>
      <c r="JG481" s="9"/>
      <c r="JH481" s="9"/>
      <c r="JI481" s="9"/>
      <c r="JJ481" s="9"/>
      <c r="JK481" s="9"/>
      <c r="JL481" s="9"/>
      <c r="JM481" s="9"/>
      <c r="JN481" s="9"/>
      <c r="JO481" s="9"/>
      <c r="JP481" s="9"/>
      <c r="JQ481" s="9"/>
      <c r="JR481" s="9"/>
      <c r="JS481" s="9"/>
      <c r="JT481" s="9"/>
      <c r="JU481" s="9"/>
      <c r="JV481" s="9"/>
      <c r="JW481" s="9"/>
      <c r="JX481" s="9"/>
      <c r="JY481" s="9"/>
      <c r="JZ481" s="9"/>
      <c r="KA481" s="9"/>
      <c r="KB481" s="9"/>
      <c r="KC481" s="9"/>
      <c r="KD481" s="9"/>
      <c r="KE481" s="9"/>
      <c r="KF481" s="9"/>
      <c r="KG481" s="9"/>
      <c r="KH481" s="9"/>
      <c r="KI481" s="9"/>
      <c r="KJ481" s="9"/>
      <c r="KK481" s="9"/>
      <c r="KL481" s="9"/>
      <c r="KM481" s="9"/>
      <c r="KN481" s="9"/>
      <c r="KO481" s="9"/>
      <c r="KP481" s="9"/>
      <c r="KQ481" s="9"/>
      <c r="KR481" s="9"/>
      <c r="KS481" s="9"/>
      <c r="KT481" s="9"/>
      <c r="KU481" s="9"/>
      <c r="KV481" s="9"/>
      <c r="KW481" s="9"/>
      <c r="KX481" s="9"/>
      <c r="KY481" s="9"/>
      <c r="KZ481" s="9"/>
      <c r="LA481" s="9"/>
      <c r="LB481" s="9"/>
      <c r="LC481" s="9"/>
      <c r="LD481" s="9"/>
      <c r="LE481" s="9"/>
      <c r="LF481" s="9"/>
      <c r="LG481" s="9"/>
      <c r="LH481" s="9"/>
      <c r="LI481" s="9"/>
      <c r="LJ481" s="9"/>
      <c r="LK481" s="9"/>
      <c r="LL481" s="9"/>
      <c r="LM481" s="9"/>
      <c r="LN481" s="9"/>
      <c r="LO481" s="9"/>
      <c r="LP481" s="9"/>
      <c r="LQ481" s="9"/>
      <c r="LR481" s="9"/>
      <c r="LS481" s="9"/>
      <c r="LT481" s="9"/>
      <c r="LU481" s="9"/>
      <c r="LV481" s="9"/>
      <c r="LW481" s="9"/>
      <c r="LX481" s="9"/>
      <c r="LY481" s="9"/>
      <c r="LZ481" s="9"/>
      <c r="MA481" s="9"/>
      <c r="MB481" s="9"/>
      <c r="MC481" s="9"/>
      <c r="MD481" s="9"/>
      <c r="ME481" s="9"/>
      <c r="MF481" s="9"/>
      <c r="MG481" s="9"/>
      <c r="MH481" s="9"/>
      <c r="MI481" s="9"/>
      <c r="MJ481" s="9"/>
      <c r="MK481" s="9"/>
      <c r="ML481" s="9"/>
      <c r="MM481" s="9"/>
      <c r="MN481" s="9"/>
      <c r="MO481" s="9"/>
      <c r="MP481" s="9"/>
      <c r="MQ481" s="9"/>
      <c r="MR481" s="9"/>
      <c r="MS481" s="9"/>
      <c r="MT481" s="9"/>
      <c r="MU481" s="9"/>
      <c r="MV481" s="9"/>
      <c r="MW481" s="9"/>
      <c r="MX481" s="9"/>
      <c r="MY481" s="9"/>
      <c r="MZ481" s="9"/>
      <c r="NA481" s="9"/>
      <c r="NB481" s="9"/>
      <c r="NC481" s="9"/>
      <c r="ND481" s="9"/>
      <c r="NE481" s="9"/>
      <c r="NF481" s="9"/>
      <c r="NG481" s="9"/>
      <c r="NH481" s="9"/>
      <c r="NI481" s="9"/>
      <c r="NJ481" s="9"/>
      <c r="NK481" s="9"/>
      <c r="NL481" s="9"/>
      <c r="NM481" s="9"/>
      <c r="NN481" s="9"/>
      <c r="NO481" s="9"/>
      <c r="NP481" s="9"/>
      <c r="NQ481" s="9"/>
      <c r="NR481" s="9"/>
      <c r="NS481" s="9"/>
      <c r="NT481" s="9"/>
      <c r="NU481" s="9"/>
      <c r="NV481" s="9"/>
      <c r="NW481" s="9"/>
      <c r="NX481" s="9"/>
      <c r="NY481" s="9"/>
      <c r="NZ481" s="9"/>
      <c r="OA481" s="9"/>
      <c r="OB481" s="9"/>
      <c r="OC481" s="9"/>
      <c r="OD481" s="9"/>
      <c r="OE481" s="9"/>
      <c r="OF481" s="9"/>
      <c r="OG481" s="9"/>
      <c r="OH481" s="9"/>
      <c r="OI481" s="9"/>
      <c r="OJ481" s="9"/>
      <c r="OK481" s="9"/>
      <c r="OL481" s="9"/>
      <c r="OM481" s="9"/>
      <c r="ON481" s="9"/>
      <c r="OO481" s="9"/>
      <c r="OP481" s="9"/>
      <c r="OQ481" s="9"/>
      <c r="OR481" s="9"/>
      <c r="OS481" s="9"/>
      <c r="OT481" s="9"/>
      <c r="OU481" s="9"/>
      <c r="OV481" s="9"/>
      <c r="OW481" s="9"/>
      <c r="OX481" s="9"/>
      <c r="OY481" s="9"/>
      <c r="OZ481" s="9"/>
      <c r="PA481" s="9"/>
      <c r="PB481" s="9"/>
      <c r="PC481" s="9"/>
      <c r="PD481" s="9"/>
      <c r="PE481" s="9"/>
      <c r="PF481" s="9"/>
      <c r="PG481" s="9"/>
      <c r="PH481" s="9"/>
      <c r="PI481" s="9"/>
      <c r="PJ481" s="9"/>
      <c r="PK481" s="9"/>
      <c r="PL481" s="9"/>
      <c r="PM481" s="9"/>
      <c r="PN481" s="9"/>
      <c r="PO481" s="9"/>
      <c r="PP481" s="9"/>
      <c r="PQ481" s="9"/>
      <c r="PR481" s="9"/>
      <c r="PS481" s="9"/>
      <c r="PT481" s="9"/>
      <c r="PU481" s="9"/>
      <c r="PV481" s="9"/>
      <c r="PW481" s="9"/>
      <c r="PX481" s="9"/>
      <c r="PY481" s="9"/>
      <c r="PZ481" s="9"/>
      <c r="QA481" s="9"/>
      <c r="QB481" s="9"/>
      <c r="QC481" s="9"/>
      <c r="QD481" s="9"/>
      <c r="QE481" s="9"/>
      <c r="QF481" s="9"/>
      <c r="QG481" s="9"/>
      <c r="QH481" s="9"/>
      <c r="QI481" s="9"/>
      <c r="QJ481" s="9"/>
      <c r="QK481" s="9"/>
      <c r="QL481" s="9"/>
      <c r="QM481" s="9"/>
      <c r="QN481" s="9"/>
      <c r="QO481" s="9"/>
      <c r="QP481" s="9"/>
      <c r="QQ481" s="9"/>
      <c r="QR481" s="9"/>
      <c r="QS481" s="9"/>
      <c r="QT481" s="9"/>
      <c r="QU481" s="9"/>
      <c r="QV481" s="9"/>
      <c r="QW481" s="9"/>
      <c r="QX481" s="9"/>
      <c r="QY481" s="9"/>
      <c r="QZ481" s="9"/>
      <c r="RA481" s="9"/>
      <c r="RB481" s="9"/>
      <c r="RC481" s="9"/>
      <c r="RD481" s="9"/>
      <c r="RE481" s="9"/>
      <c r="RF481" s="9"/>
      <c r="RG481" s="9"/>
      <c r="RH481" s="9"/>
      <c r="RI481" s="9"/>
      <c r="RJ481" s="9"/>
      <c r="RK481" s="9"/>
      <c r="RL481" s="9"/>
      <c r="RM481" s="9"/>
      <c r="RN481" s="9"/>
      <c r="RO481" s="9"/>
      <c r="RP481" s="9"/>
      <c r="RQ481" s="9"/>
      <c r="RR481" s="9"/>
      <c r="RS481" s="9"/>
      <c r="RT481" s="9"/>
      <c r="RU481" s="9"/>
      <c r="RV481" s="9"/>
      <c r="RW481" s="9"/>
      <c r="RX481" s="9"/>
      <c r="RY481" s="9"/>
      <c r="RZ481" s="9"/>
      <c r="SA481" s="9"/>
      <c r="SB481" s="9"/>
      <c r="SC481" s="9"/>
      <c r="SD481" s="9"/>
      <c r="SE481" s="9"/>
      <c r="SF481" s="9"/>
      <c r="SG481" s="9"/>
      <c r="SH481" s="9"/>
      <c r="SI481" s="9"/>
      <c r="SJ481" s="9"/>
      <c r="SK481" s="9"/>
      <c r="SL481" s="9"/>
      <c r="SM481" s="9"/>
      <c r="SN481" s="9"/>
      <c r="SO481" s="9"/>
      <c r="SP481" s="9"/>
      <c r="SQ481" s="9"/>
      <c r="SR481" s="9"/>
      <c r="SS481" s="9"/>
      <c r="ST481" s="9"/>
      <c r="SU481" s="9"/>
      <c r="SV481" s="9"/>
      <c r="SW481" s="9"/>
      <c r="SX481" s="9"/>
      <c r="SY481" s="9"/>
      <c r="SZ481" s="9"/>
      <c r="TA481" s="9"/>
      <c r="TB481" s="9"/>
      <c r="TC481" s="9"/>
      <c r="TD481" s="9"/>
      <c r="TE481" s="9"/>
      <c r="TF481" s="9"/>
      <c r="TG481" s="9"/>
      <c r="TH481" s="9"/>
      <c r="TI481" s="9"/>
      <c r="TJ481" s="9"/>
      <c r="TK481" s="9"/>
      <c r="TL481" s="9"/>
      <c r="TM481" s="9"/>
      <c r="TN481" s="9"/>
      <c r="TO481" s="9"/>
      <c r="TP481" s="9"/>
      <c r="TQ481" s="9"/>
      <c r="TR481" s="9"/>
      <c r="TS481" s="9"/>
      <c r="TT481" s="9"/>
      <c r="TU481" s="9"/>
      <c r="TV481" s="9"/>
      <c r="TW481" s="9"/>
      <c r="TX481" s="9"/>
      <c r="TY481" s="9"/>
      <c r="TZ481" s="9"/>
      <c r="UA481" s="9"/>
      <c r="UB481" s="9"/>
      <c r="UC481" s="9"/>
      <c r="UD481" s="9"/>
      <c r="UE481" s="9"/>
      <c r="UF481" s="9"/>
      <c r="UG481" s="9"/>
      <c r="UH481" s="9"/>
      <c r="UI481" s="9"/>
      <c r="UJ481" s="9"/>
      <c r="UK481" s="9"/>
      <c r="UL481" s="9"/>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c r="AHR481" s="6"/>
      <c r="AHS481" s="6"/>
      <c r="AHT481" s="6"/>
      <c r="AHU481" s="6"/>
      <c r="AHV481" s="6"/>
      <c r="AHW481" s="6"/>
      <c r="AHX481" s="6"/>
      <c r="AHY481" s="6"/>
    </row>
    <row r="482" spans="2:909" x14ac:dyDescent="0.25">
      <c r="B482" s="110"/>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c r="JA482" s="9"/>
      <c r="JB482" s="9"/>
      <c r="JC482" s="9"/>
      <c r="JD482" s="9"/>
      <c r="JE482" s="9"/>
      <c r="JF482" s="9"/>
      <c r="JG482" s="9"/>
      <c r="JH482" s="9"/>
      <c r="JI482" s="9"/>
      <c r="JJ482" s="9"/>
      <c r="JK482" s="9"/>
      <c r="JL482" s="9"/>
      <c r="JM482" s="9"/>
      <c r="JN482" s="9"/>
      <c r="JO482" s="9"/>
      <c r="JP482" s="9"/>
      <c r="JQ482" s="9"/>
      <c r="JR482" s="9"/>
      <c r="JS482" s="9"/>
      <c r="JT482" s="9"/>
      <c r="JU482" s="9"/>
      <c r="JV482" s="9"/>
      <c r="JW482" s="9"/>
      <c r="JX482" s="9"/>
      <c r="JY482" s="9"/>
      <c r="JZ482" s="9"/>
      <c r="KA482" s="9"/>
      <c r="KB482" s="9"/>
      <c r="KC482" s="9"/>
      <c r="KD482" s="9"/>
      <c r="KE482" s="9"/>
      <c r="KF482" s="9"/>
      <c r="KG482" s="9"/>
      <c r="KH482" s="9"/>
      <c r="KI482" s="9"/>
      <c r="KJ482" s="9"/>
      <c r="KK482" s="9"/>
      <c r="KL482" s="9"/>
      <c r="KM482" s="9"/>
      <c r="KN482" s="9"/>
      <c r="KO482" s="9"/>
      <c r="KP482" s="9"/>
      <c r="KQ482" s="9"/>
      <c r="KR482" s="9"/>
      <c r="KS482" s="9"/>
      <c r="KT482" s="9"/>
      <c r="KU482" s="9"/>
      <c r="KV482" s="9"/>
      <c r="KW482" s="9"/>
      <c r="KX482" s="9"/>
      <c r="KY482" s="9"/>
      <c r="KZ482" s="9"/>
      <c r="LA482" s="9"/>
      <c r="LB482" s="9"/>
      <c r="LC482" s="9"/>
      <c r="LD482" s="9"/>
      <c r="LE482" s="9"/>
      <c r="LF482" s="9"/>
      <c r="LG482" s="9"/>
      <c r="LH482" s="9"/>
      <c r="LI482" s="9"/>
      <c r="LJ482" s="9"/>
      <c r="LK482" s="9"/>
      <c r="LL482" s="9"/>
      <c r="LM482" s="9"/>
      <c r="LN482" s="9"/>
      <c r="LO482" s="9"/>
      <c r="LP482" s="9"/>
      <c r="LQ482" s="9"/>
      <c r="LR482" s="9"/>
      <c r="LS482" s="9"/>
      <c r="LT482" s="9"/>
      <c r="LU482" s="9"/>
      <c r="LV482" s="9"/>
      <c r="LW482" s="9"/>
      <c r="LX482" s="9"/>
      <c r="LY482" s="9"/>
      <c r="LZ482" s="9"/>
      <c r="MA482" s="9"/>
      <c r="MB482" s="9"/>
      <c r="MC482" s="9"/>
      <c r="MD482" s="9"/>
      <c r="ME482" s="9"/>
      <c r="MF482" s="9"/>
      <c r="MG482" s="9"/>
      <c r="MH482" s="9"/>
      <c r="MI482" s="9"/>
      <c r="MJ482" s="9"/>
      <c r="MK482" s="9"/>
      <c r="ML482" s="9"/>
      <c r="MM482" s="9"/>
      <c r="MN482" s="9"/>
      <c r="MO482" s="9"/>
      <c r="MP482" s="9"/>
      <c r="MQ482" s="9"/>
      <c r="MR482" s="9"/>
      <c r="MS482" s="9"/>
      <c r="MT482" s="9"/>
      <c r="MU482" s="9"/>
      <c r="MV482" s="9"/>
      <c r="MW482" s="9"/>
      <c r="MX482" s="9"/>
      <c r="MY482" s="9"/>
      <c r="MZ482" s="9"/>
      <c r="NA482" s="9"/>
      <c r="NB482" s="9"/>
      <c r="NC482" s="9"/>
      <c r="ND482" s="9"/>
      <c r="NE482" s="9"/>
      <c r="NF482" s="9"/>
      <c r="NG482" s="9"/>
      <c r="NH482" s="9"/>
      <c r="NI482" s="9"/>
      <c r="NJ482" s="9"/>
      <c r="NK482" s="9"/>
      <c r="NL482" s="9"/>
      <c r="NM482" s="9"/>
      <c r="NN482" s="9"/>
      <c r="NO482" s="9"/>
      <c r="NP482" s="9"/>
      <c r="NQ482" s="9"/>
      <c r="NR482" s="9"/>
      <c r="NS482" s="9"/>
      <c r="NT482" s="9"/>
      <c r="NU482" s="9"/>
      <c r="NV482" s="9"/>
      <c r="NW482" s="9"/>
      <c r="NX482" s="9"/>
      <c r="NY482" s="9"/>
      <c r="NZ482" s="9"/>
      <c r="OA482" s="9"/>
      <c r="OB482" s="9"/>
      <c r="OC482" s="9"/>
      <c r="OD482" s="9"/>
      <c r="OE482" s="9"/>
      <c r="OF482" s="9"/>
      <c r="OG482" s="9"/>
      <c r="OH482" s="9"/>
      <c r="OI482" s="9"/>
      <c r="OJ482" s="9"/>
      <c r="OK482" s="9"/>
      <c r="OL482" s="9"/>
      <c r="OM482" s="9"/>
      <c r="ON482" s="9"/>
      <c r="OO482" s="9"/>
      <c r="OP482" s="9"/>
      <c r="OQ482" s="9"/>
      <c r="OR482" s="9"/>
      <c r="OS482" s="9"/>
      <c r="OT482" s="9"/>
      <c r="OU482" s="9"/>
      <c r="OV482" s="9"/>
      <c r="OW482" s="9"/>
      <c r="OX482" s="9"/>
      <c r="OY482" s="9"/>
      <c r="OZ482" s="9"/>
      <c r="PA482" s="9"/>
      <c r="PB482" s="9"/>
      <c r="PC482" s="9"/>
      <c r="PD482" s="9"/>
      <c r="PE482" s="9"/>
      <c r="PF482" s="9"/>
      <c r="PG482" s="9"/>
      <c r="PH482" s="9"/>
      <c r="PI482" s="9"/>
      <c r="PJ482" s="9"/>
      <c r="PK482" s="9"/>
      <c r="PL482" s="9"/>
      <c r="PM482" s="9"/>
      <c r="PN482" s="9"/>
      <c r="PO482" s="9"/>
      <c r="PP482" s="9"/>
      <c r="PQ482" s="9"/>
      <c r="PR482" s="9"/>
      <c r="PS482" s="9"/>
      <c r="PT482" s="9"/>
      <c r="PU482" s="9"/>
      <c r="PV482" s="9"/>
      <c r="PW482" s="9"/>
      <c r="PX482" s="9"/>
      <c r="PY482" s="9"/>
      <c r="PZ482" s="9"/>
      <c r="QA482" s="9"/>
      <c r="QB482" s="9"/>
      <c r="QC482" s="9"/>
      <c r="QD482" s="9"/>
      <c r="QE482" s="9"/>
      <c r="QF482" s="9"/>
      <c r="QG482" s="9"/>
      <c r="QH482" s="9"/>
      <c r="QI482" s="9"/>
      <c r="QJ482" s="9"/>
      <c r="QK482" s="9"/>
      <c r="QL482" s="9"/>
      <c r="QM482" s="9"/>
      <c r="QN482" s="9"/>
      <c r="QO482" s="9"/>
      <c r="QP482" s="9"/>
      <c r="QQ482" s="9"/>
      <c r="QR482" s="9"/>
      <c r="QS482" s="9"/>
      <c r="QT482" s="9"/>
      <c r="QU482" s="9"/>
      <c r="QV482" s="9"/>
      <c r="QW482" s="9"/>
      <c r="QX482" s="9"/>
      <c r="QY482" s="9"/>
      <c r="QZ482" s="9"/>
      <c r="RA482" s="9"/>
      <c r="RB482" s="9"/>
      <c r="RC482" s="9"/>
      <c r="RD482" s="9"/>
      <c r="RE482" s="9"/>
      <c r="RF482" s="9"/>
      <c r="RG482" s="9"/>
      <c r="RH482" s="9"/>
      <c r="RI482" s="9"/>
      <c r="RJ482" s="9"/>
      <c r="RK482" s="9"/>
      <c r="RL482" s="9"/>
      <c r="RM482" s="9"/>
      <c r="RN482" s="9"/>
      <c r="RO482" s="9"/>
      <c r="RP482" s="9"/>
      <c r="RQ482" s="9"/>
      <c r="RR482" s="9"/>
      <c r="RS482" s="9"/>
      <c r="RT482" s="9"/>
      <c r="RU482" s="9"/>
      <c r="RV482" s="9"/>
      <c r="RW482" s="9"/>
      <c r="RX482" s="9"/>
      <c r="RY482" s="9"/>
      <c r="RZ482" s="9"/>
      <c r="SA482" s="9"/>
      <c r="SB482" s="9"/>
      <c r="SC482" s="9"/>
      <c r="SD482" s="9"/>
      <c r="SE482" s="9"/>
      <c r="SF482" s="9"/>
      <c r="SG482" s="9"/>
      <c r="SH482" s="9"/>
      <c r="SI482" s="9"/>
      <c r="SJ482" s="9"/>
      <c r="SK482" s="9"/>
      <c r="SL482" s="9"/>
      <c r="SM482" s="9"/>
      <c r="SN482" s="9"/>
      <c r="SO482" s="9"/>
      <c r="SP482" s="9"/>
      <c r="SQ482" s="9"/>
      <c r="SR482" s="9"/>
      <c r="SS482" s="9"/>
      <c r="ST482" s="9"/>
      <c r="SU482" s="9"/>
      <c r="SV482" s="9"/>
      <c r="SW482" s="9"/>
      <c r="SX482" s="9"/>
      <c r="SY482" s="9"/>
      <c r="SZ482" s="9"/>
      <c r="TA482" s="9"/>
      <c r="TB482" s="9"/>
      <c r="TC482" s="9"/>
      <c r="TD482" s="9"/>
      <c r="TE482" s="9"/>
      <c r="TF482" s="9"/>
      <c r="TG482" s="9"/>
      <c r="TH482" s="9"/>
      <c r="TI482" s="9"/>
      <c r="TJ482" s="9"/>
      <c r="TK482" s="9"/>
      <c r="TL482" s="9"/>
      <c r="TM482" s="9"/>
      <c r="TN482" s="9"/>
      <c r="TO482" s="9"/>
      <c r="TP482" s="9"/>
      <c r="TQ482" s="9"/>
      <c r="TR482" s="9"/>
      <c r="TS482" s="9"/>
      <c r="TT482" s="9"/>
      <c r="TU482" s="9"/>
      <c r="TV482" s="9"/>
      <c r="TW482" s="9"/>
      <c r="TX482" s="9"/>
      <c r="TY482" s="9"/>
      <c r="TZ482" s="9"/>
      <c r="UA482" s="9"/>
      <c r="UB482" s="9"/>
      <c r="UC482" s="9"/>
      <c r="UD482" s="9"/>
      <c r="UE482" s="9"/>
      <c r="UF482" s="9"/>
      <c r="UG482" s="9"/>
      <c r="UH482" s="9"/>
      <c r="UI482" s="9"/>
      <c r="UJ482" s="9"/>
      <c r="UK482" s="9"/>
      <c r="UL482" s="9"/>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c r="AHR482" s="6"/>
      <c r="AHS482" s="6"/>
      <c r="AHT482" s="6"/>
      <c r="AHU482" s="6"/>
      <c r="AHV482" s="6"/>
      <c r="AHW482" s="6"/>
      <c r="AHX482" s="6"/>
      <c r="AHY482" s="6"/>
    </row>
    <row r="483" spans="2:909" x14ac:dyDescent="0.25">
      <c r="B483" s="110"/>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c r="MK483" s="9"/>
      <c r="ML483" s="9"/>
      <c r="MM483" s="9"/>
      <c r="MN483" s="9"/>
      <c r="MO483" s="9"/>
      <c r="MP483" s="9"/>
      <c r="MQ483" s="9"/>
      <c r="MR483" s="9"/>
      <c r="MS483" s="9"/>
      <c r="MT483" s="9"/>
      <c r="MU483" s="9"/>
      <c r="MV483" s="9"/>
      <c r="MW483" s="9"/>
      <c r="MX483" s="9"/>
      <c r="MY483" s="9"/>
      <c r="MZ483" s="9"/>
      <c r="NA483" s="9"/>
      <c r="NB483" s="9"/>
      <c r="NC483" s="9"/>
      <c r="ND483" s="9"/>
      <c r="NE483" s="9"/>
      <c r="NF483" s="9"/>
      <c r="NG483" s="9"/>
      <c r="NH483" s="9"/>
      <c r="NI483" s="9"/>
      <c r="NJ483" s="9"/>
      <c r="NK483" s="9"/>
      <c r="NL483" s="9"/>
      <c r="NM483" s="9"/>
      <c r="NN483" s="9"/>
      <c r="NO483" s="9"/>
      <c r="NP483" s="9"/>
      <c r="NQ483" s="9"/>
      <c r="NR483" s="9"/>
      <c r="NS483" s="9"/>
      <c r="NT483" s="9"/>
      <c r="NU483" s="9"/>
      <c r="NV483" s="9"/>
      <c r="NW483" s="9"/>
      <c r="NX483" s="9"/>
      <c r="NY483" s="9"/>
      <c r="NZ483" s="9"/>
      <c r="OA483" s="9"/>
      <c r="OB483" s="9"/>
      <c r="OC483" s="9"/>
      <c r="OD483" s="9"/>
      <c r="OE483" s="9"/>
      <c r="OF483" s="9"/>
      <c r="OG483" s="9"/>
      <c r="OH483" s="9"/>
      <c r="OI483" s="9"/>
      <c r="OJ483" s="9"/>
      <c r="OK483" s="9"/>
      <c r="OL483" s="9"/>
      <c r="OM483" s="9"/>
      <c r="ON483" s="9"/>
      <c r="OO483" s="9"/>
      <c r="OP483" s="9"/>
      <c r="OQ483" s="9"/>
      <c r="OR483" s="9"/>
      <c r="OS483" s="9"/>
      <c r="OT483" s="9"/>
      <c r="OU483" s="9"/>
      <c r="OV483" s="9"/>
      <c r="OW483" s="9"/>
      <c r="OX483" s="9"/>
      <c r="OY483" s="9"/>
      <c r="OZ483" s="9"/>
      <c r="PA483" s="9"/>
      <c r="PB483" s="9"/>
      <c r="PC483" s="9"/>
      <c r="PD483" s="9"/>
      <c r="PE483" s="9"/>
      <c r="PF483" s="9"/>
      <c r="PG483" s="9"/>
      <c r="PH483" s="9"/>
      <c r="PI483" s="9"/>
      <c r="PJ483" s="9"/>
      <c r="PK483" s="9"/>
      <c r="PL483" s="9"/>
      <c r="PM483" s="9"/>
      <c r="PN483" s="9"/>
      <c r="PO483" s="9"/>
      <c r="PP483" s="9"/>
      <c r="PQ483" s="9"/>
      <c r="PR483" s="9"/>
      <c r="PS483" s="9"/>
      <c r="PT483" s="9"/>
      <c r="PU483" s="9"/>
      <c r="PV483" s="9"/>
      <c r="PW483" s="9"/>
      <c r="PX483" s="9"/>
      <c r="PY483" s="9"/>
      <c r="PZ483" s="9"/>
      <c r="QA483" s="9"/>
      <c r="QB483" s="9"/>
      <c r="QC483" s="9"/>
      <c r="QD483" s="9"/>
      <c r="QE483" s="9"/>
      <c r="QF483" s="9"/>
      <c r="QG483" s="9"/>
      <c r="QH483" s="9"/>
      <c r="QI483" s="9"/>
      <c r="QJ483" s="9"/>
      <c r="QK483" s="9"/>
      <c r="QL483" s="9"/>
      <c r="QM483" s="9"/>
      <c r="QN483" s="9"/>
      <c r="QO483" s="9"/>
      <c r="QP483" s="9"/>
      <c r="QQ483" s="9"/>
      <c r="QR483" s="9"/>
      <c r="QS483" s="9"/>
      <c r="QT483" s="9"/>
      <c r="QU483" s="9"/>
      <c r="QV483" s="9"/>
      <c r="QW483" s="9"/>
      <c r="QX483" s="9"/>
      <c r="QY483" s="9"/>
      <c r="QZ483" s="9"/>
      <c r="RA483" s="9"/>
      <c r="RB483" s="9"/>
      <c r="RC483" s="9"/>
      <c r="RD483" s="9"/>
      <c r="RE483" s="9"/>
      <c r="RF483" s="9"/>
      <c r="RG483" s="9"/>
      <c r="RH483" s="9"/>
      <c r="RI483" s="9"/>
      <c r="RJ483" s="9"/>
      <c r="RK483" s="9"/>
      <c r="RL483" s="9"/>
      <c r="RM483" s="9"/>
      <c r="RN483" s="9"/>
      <c r="RO483" s="9"/>
      <c r="RP483" s="9"/>
      <c r="RQ483" s="9"/>
      <c r="RR483" s="9"/>
      <c r="RS483" s="9"/>
      <c r="RT483" s="9"/>
      <c r="RU483" s="9"/>
      <c r="RV483" s="9"/>
      <c r="RW483" s="9"/>
      <c r="RX483" s="9"/>
      <c r="RY483" s="9"/>
      <c r="RZ483" s="9"/>
      <c r="SA483" s="9"/>
      <c r="SB483" s="9"/>
      <c r="SC483" s="9"/>
      <c r="SD483" s="9"/>
      <c r="SE483" s="9"/>
      <c r="SF483" s="9"/>
      <c r="SG483" s="9"/>
      <c r="SH483" s="9"/>
      <c r="SI483" s="9"/>
      <c r="SJ483" s="9"/>
      <c r="SK483" s="9"/>
      <c r="SL483" s="9"/>
      <c r="SM483" s="9"/>
      <c r="SN483" s="9"/>
      <c r="SO483" s="9"/>
      <c r="SP483" s="9"/>
      <c r="SQ483" s="9"/>
      <c r="SR483" s="9"/>
      <c r="SS483" s="9"/>
      <c r="ST483" s="9"/>
      <c r="SU483" s="9"/>
      <c r="SV483" s="9"/>
      <c r="SW483" s="9"/>
      <c r="SX483" s="9"/>
      <c r="SY483" s="9"/>
      <c r="SZ483" s="9"/>
      <c r="TA483" s="9"/>
      <c r="TB483" s="9"/>
      <c r="TC483" s="9"/>
      <c r="TD483" s="9"/>
      <c r="TE483" s="9"/>
      <c r="TF483" s="9"/>
      <c r="TG483" s="9"/>
      <c r="TH483" s="9"/>
      <c r="TI483" s="9"/>
      <c r="TJ483" s="9"/>
      <c r="TK483" s="9"/>
      <c r="TL483" s="9"/>
      <c r="TM483" s="9"/>
      <c r="TN483" s="9"/>
      <c r="TO483" s="9"/>
      <c r="TP483" s="9"/>
      <c r="TQ483" s="9"/>
      <c r="TR483" s="9"/>
      <c r="TS483" s="9"/>
      <c r="TT483" s="9"/>
      <c r="TU483" s="9"/>
      <c r="TV483" s="9"/>
      <c r="TW483" s="9"/>
      <c r="TX483" s="9"/>
      <c r="TY483" s="9"/>
      <c r="TZ483" s="9"/>
      <c r="UA483" s="9"/>
      <c r="UB483" s="9"/>
      <c r="UC483" s="9"/>
      <c r="UD483" s="9"/>
      <c r="UE483" s="9"/>
      <c r="UF483" s="9"/>
      <c r="UG483" s="9"/>
      <c r="UH483" s="9"/>
      <c r="UI483" s="9"/>
      <c r="UJ483" s="9"/>
      <c r="UK483" s="9"/>
      <c r="UL483" s="9"/>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c r="AHR483" s="6"/>
      <c r="AHS483" s="6"/>
      <c r="AHT483" s="6"/>
      <c r="AHU483" s="6"/>
      <c r="AHV483" s="6"/>
      <c r="AHW483" s="6"/>
      <c r="AHX483" s="6"/>
      <c r="AHY483" s="6"/>
    </row>
    <row r="484" spans="2:909" x14ac:dyDescent="0.25">
      <c r="B484" s="110"/>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c r="JA484" s="9"/>
      <c r="JB484" s="9"/>
      <c r="JC484" s="9"/>
      <c r="JD484" s="9"/>
      <c r="JE484" s="9"/>
      <c r="JF484" s="9"/>
      <c r="JG484" s="9"/>
      <c r="JH484" s="9"/>
      <c r="JI484" s="9"/>
      <c r="JJ484" s="9"/>
      <c r="JK484" s="9"/>
      <c r="JL484" s="9"/>
      <c r="JM484" s="9"/>
      <c r="JN484" s="9"/>
      <c r="JO484" s="9"/>
      <c r="JP484" s="9"/>
      <c r="JQ484" s="9"/>
      <c r="JR484" s="9"/>
      <c r="JS484" s="9"/>
      <c r="JT484" s="9"/>
      <c r="JU484" s="9"/>
      <c r="JV484" s="9"/>
      <c r="JW484" s="9"/>
      <c r="JX484" s="9"/>
      <c r="JY484" s="9"/>
      <c r="JZ484" s="9"/>
      <c r="KA484" s="9"/>
      <c r="KB484" s="9"/>
      <c r="KC484" s="9"/>
      <c r="KD484" s="9"/>
      <c r="KE484" s="9"/>
      <c r="KF484" s="9"/>
      <c r="KG484" s="9"/>
      <c r="KH484" s="9"/>
      <c r="KI484" s="9"/>
      <c r="KJ484" s="9"/>
      <c r="KK484" s="9"/>
      <c r="KL484" s="9"/>
      <c r="KM484" s="9"/>
      <c r="KN484" s="9"/>
      <c r="KO484" s="9"/>
      <c r="KP484" s="9"/>
      <c r="KQ484" s="9"/>
      <c r="KR484" s="9"/>
      <c r="KS484" s="9"/>
      <c r="KT484" s="9"/>
      <c r="KU484" s="9"/>
      <c r="KV484" s="9"/>
      <c r="KW484" s="9"/>
      <c r="KX484" s="9"/>
      <c r="KY484" s="9"/>
      <c r="KZ484" s="9"/>
      <c r="LA484" s="9"/>
      <c r="LB484" s="9"/>
      <c r="LC484" s="9"/>
      <c r="LD484" s="9"/>
      <c r="LE484" s="9"/>
      <c r="LF484" s="9"/>
      <c r="LG484" s="9"/>
      <c r="LH484" s="9"/>
      <c r="LI484" s="9"/>
      <c r="LJ484" s="9"/>
      <c r="LK484" s="9"/>
      <c r="LL484" s="9"/>
      <c r="LM484" s="9"/>
      <c r="LN484" s="9"/>
      <c r="LO484" s="9"/>
      <c r="LP484" s="9"/>
      <c r="LQ484" s="9"/>
      <c r="LR484" s="9"/>
      <c r="LS484" s="9"/>
      <c r="LT484" s="9"/>
      <c r="LU484" s="9"/>
      <c r="LV484" s="9"/>
      <c r="LW484" s="9"/>
      <c r="LX484" s="9"/>
      <c r="LY484" s="9"/>
      <c r="LZ484" s="9"/>
      <c r="MA484" s="9"/>
      <c r="MB484" s="9"/>
      <c r="MC484" s="9"/>
      <c r="MD484" s="9"/>
      <c r="ME484" s="9"/>
      <c r="MF484" s="9"/>
      <c r="MG484" s="9"/>
      <c r="MH484" s="9"/>
      <c r="MI484" s="9"/>
      <c r="MJ484" s="9"/>
      <c r="MK484" s="9"/>
      <c r="ML484" s="9"/>
      <c r="MM484" s="9"/>
      <c r="MN484" s="9"/>
      <c r="MO484" s="9"/>
      <c r="MP484" s="9"/>
      <c r="MQ484" s="9"/>
      <c r="MR484" s="9"/>
      <c r="MS484" s="9"/>
      <c r="MT484" s="9"/>
      <c r="MU484" s="9"/>
      <c r="MV484" s="9"/>
      <c r="MW484" s="9"/>
      <c r="MX484" s="9"/>
      <c r="MY484" s="9"/>
      <c r="MZ484" s="9"/>
      <c r="NA484" s="9"/>
      <c r="NB484" s="9"/>
      <c r="NC484" s="9"/>
      <c r="ND484" s="9"/>
      <c r="NE484" s="9"/>
      <c r="NF484" s="9"/>
      <c r="NG484" s="9"/>
      <c r="NH484" s="9"/>
      <c r="NI484" s="9"/>
      <c r="NJ484" s="9"/>
      <c r="NK484" s="9"/>
      <c r="NL484" s="9"/>
      <c r="NM484" s="9"/>
      <c r="NN484" s="9"/>
      <c r="NO484" s="9"/>
      <c r="NP484" s="9"/>
      <c r="NQ484" s="9"/>
      <c r="NR484" s="9"/>
      <c r="NS484" s="9"/>
      <c r="NT484" s="9"/>
      <c r="NU484" s="9"/>
      <c r="NV484" s="9"/>
      <c r="NW484" s="9"/>
      <c r="NX484" s="9"/>
      <c r="NY484" s="9"/>
      <c r="NZ484" s="9"/>
      <c r="OA484" s="9"/>
      <c r="OB484" s="9"/>
      <c r="OC484" s="9"/>
      <c r="OD484" s="9"/>
      <c r="OE484" s="9"/>
      <c r="OF484" s="9"/>
      <c r="OG484" s="9"/>
      <c r="OH484" s="9"/>
      <c r="OI484" s="9"/>
      <c r="OJ484" s="9"/>
      <c r="OK484" s="9"/>
      <c r="OL484" s="9"/>
      <c r="OM484" s="9"/>
      <c r="ON484" s="9"/>
      <c r="OO484" s="9"/>
      <c r="OP484" s="9"/>
      <c r="OQ484" s="9"/>
      <c r="OR484" s="9"/>
      <c r="OS484" s="9"/>
      <c r="OT484" s="9"/>
      <c r="OU484" s="9"/>
      <c r="OV484" s="9"/>
      <c r="OW484" s="9"/>
      <c r="OX484" s="9"/>
      <c r="OY484" s="9"/>
      <c r="OZ484" s="9"/>
      <c r="PA484" s="9"/>
      <c r="PB484" s="9"/>
      <c r="PC484" s="9"/>
      <c r="PD484" s="9"/>
      <c r="PE484" s="9"/>
      <c r="PF484" s="9"/>
      <c r="PG484" s="9"/>
      <c r="PH484" s="9"/>
      <c r="PI484" s="9"/>
      <c r="PJ484" s="9"/>
      <c r="PK484" s="9"/>
      <c r="PL484" s="9"/>
      <c r="PM484" s="9"/>
      <c r="PN484" s="9"/>
      <c r="PO484" s="9"/>
      <c r="PP484" s="9"/>
      <c r="PQ484" s="9"/>
      <c r="PR484" s="9"/>
      <c r="PS484" s="9"/>
      <c r="PT484" s="9"/>
      <c r="PU484" s="9"/>
      <c r="PV484" s="9"/>
      <c r="PW484" s="9"/>
      <c r="PX484" s="9"/>
      <c r="PY484" s="9"/>
      <c r="PZ484" s="9"/>
      <c r="QA484" s="9"/>
      <c r="QB484" s="9"/>
      <c r="QC484" s="9"/>
      <c r="QD484" s="9"/>
      <c r="QE484" s="9"/>
      <c r="QF484" s="9"/>
      <c r="QG484" s="9"/>
      <c r="QH484" s="9"/>
      <c r="QI484" s="9"/>
      <c r="QJ484" s="9"/>
      <c r="QK484" s="9"/>
      <c r="QL484" s="9"/>
      <c r="QM484" s="9"/>
      <c r="QN484" s="9"/>
      <c r="QO484" s="9"/>
      <c r="QP484" s="9"/>
      <c r="QQ484" s="9"/>
      <c r="QR484" s="9"/>
      <c r="QS484" s="9"/>
      <c r="QT484" s="9"/>
      <c r="QU484" s="9"/>
      <c r="QV484" s="9"/>
      <c r="QW484" s="9"/>
      <c r="QX484" s="9"/>
      <c r="QY484" s="9"/>
      <c r="QZ484" s="9"/>
      <c r="RA484" s="9"/>
      <c r="RB484" s="9"/>
      <c r="RC484" s="9"/>
      <c r="RD484" s="9"/>
      <c r="RE484" s="9"/>
      <c r="RF484" s="9"/>
      <c r="RG484" s="9"/>
      <c r="RH484" s="9"/>
      <c r="RI484" s="9"/>
      <c r="RJ484" s="9"/>
      <c r="RK484" s="9"/>
      <c r="RL484" s="9"/>
      <c r="RM484" s="9"/>
      <c r="RN484" s="9"/>
      <c r="RO484" s="9"/>
      <c r="RP484" s="9"/>
      <c r="RQ484" s="9"/>
      <c r="RR484" s="9"/>
      <c r="RS484" s="9"/>
      <c r="RT484" s="9"/>
      <c r="RU484" s="9"/>
      <c r="RV484" s="9"/>
      <c r="RW484" s="9"/>
      <c r="RX484" s="9"/>
      <c r="RY484" s="9"/>
      <c r="RZ484" s="9"/>
      <c r="SA484" s="9"/>
      <c r="SB484" s="9"/>
      <c r="SC484" s="9"/>
      <c r="SD484" s="9"/>
      <c r="SE484" s="9"/>
      <c r="SF484" s="9"/>
      <c r="SG484" s="9"/>
      <c r="SH484" s="9"/>
      <c r="SI484" s="9"/>
      <c r="SJ484" s="9"/>
      <c r="SK484" s="9"/>
      <c r="SL484" s="9"/>
      <c r="SM484" s="9"/>
      <c r="SN484" s="9"/>
      <c r="SO484" s="9"/>
      <c r="SP484" s="9"/>
      <c r="SQ484" s="9"/>
      <c r="SR484" s="9"/>
      <c r="SS484" s="9"/>
      <c r="ST484" s="9"/>
      <c r="SU484" s="9"/>
      <c r="SV484" s="9"/>
      <c r="SW484" s="9"/>
      <c r="SX484" s="9"/>
      <c r="SY484" s="9"/>
      <c r="SZ484" s="9"/>
      <c r="TA484" s="9"/>
      <c r="TB484" s="9"/>
      <c r="TC484" s="9"/>
      <c r="TD484" s="9"/>
      <c r="TE484" s="9"/>
      <c r="TF484" s="9"/>
      <c r="TG484" s="9"/>
      <c r="TH484" s="9"/>
      <c r="TI484" s="9"/>
      <c r="TJ484" s="9"/>
      <c r="TK484" s="9"/>
      <c r="TL484" s="9"/>
      <c r="TM484" s="9"/>
      <c r="TN484" s="9"/>
      <c r="TO484" s="9"/>
      <c r="TP484" s="9"/>
      <c r="TQ484" s="9"/>
      <c r="TR484" s="9"/>
      <c r="TS484" s="9"/>
      <c r="TT484" s="9"/>
      <c r="TU484" s="9"/>
      <c r="TV484" s="9"/>
      <c r="TW484" s="9"/>
      <c r="TX484" s="9"/>
      <c r="TY484" s="9"/>
      <c r="TZ484" s="9"/>
      <c r="UA484" s="9"/>
      <c r="UB484" s="9"/>
      <c r="UC484" s="9"/>
      <c r="UD484" s="9"/>
      <c r="UE484" s="9"/>
      <c r="UF484" s="9"/>
      <c r="UG484" s="9"/>
      <c r="UH484" s="9"/>
      <c r="UI484" s="9"/>
      <c r="UJ484" s="9"/>
      <c r="UK484" s="9"/>
      <c r="UL484" s="9"/>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c r="AHR484" s="6"/>
      <c r="AHS484" s="6"/>
      <c r="AHT484" s="6"/>
      <c r="AHU484" s="6"/>
      <c r="AHV484" s="6"/>
      <c r="AHW484" s="6"/>
      <c r="AHX484" s="6"/>
      <c r="AHY484" s="6"/>
    </row>
    <row r="485" spans="2:909" x14ac:dyDescent="0.25">
      <c r="B485" s="110"/>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c r="JA485" s="9"/>
      <c r="JB485" s="9"/>
      <c r="JC485" s="9"/>
      <c r="JD485" s="9"/>
      <c r="JE485" s="9"/>
      <c r="JF485" s="9"/>
      <c r="JG485" s="9"/>
      <c r="JH485" s="9"/>
      <c r="JI485" s="9"/>
      <c r="JJ485" s="9"/>
      <c r="JK485" s="9"/>
      <c r="JL485" s="9"/>
      <c r="JM485" s="9"/>
      <c r="JN485" s="9"/>
      <c r="JO485" s="9"/>
      <c r="JP485" s="9"/>
      <c r="JQ485" s="9"/>
      <c r="JR485" s="9"/>
      <c r="JS485" s="9"/>
      <c r="JT485" s="9"/>
      <c r="JU485" s="9"/>
      <c r="JV485" s="9"/>
      <c r="JW485" s="9"/>
      <c r="JX485" s="9"/>
      <c r="JY485" s="9"/>
      <c r="JZ485" s="9"/>
      <c r="KA485" s="9"/>
      <c r="KB485" s="9"/>
      <c r="KC485" s="9"/>
      <c r="KD485" s="9"/>
      <c r="KE485" s="9"/>
      <c r="KF485" s="9"/>
      <c r="KG485" s="9"/>
      <c r="KH485" s="9"/>
      <c r="KI485" s="9"/>
      <c r="KJ485" s="9"/>
      <c r="KK485" s="9"/>
      <c r="KL485" s="9"/>
      <c r="KM485" s="9"/>
      <c r="KN485" s="9"/>
      <c r="KO485" s="9"/>
      <c r="KP485" s="9"/>
      <c r="KQ485" s="9"/>
      <c r="KR485" s="9"/>
      <c r="KS485" s="9"/>
      <c r="KT485" s="9"/>
      <c r="KU485" s="9"/>
      <c r="KV485" s="9"/>
      <c r="KW485" s="9"/>
      <c r="KX485" s="9"/>
      <c r="KY485" s="9"/>
      <c r="KZ485" s="9"/>
      <c r="LA485" s="9"/>
      <c r="LB485" s="9"/>
      <c r="LC485" s="9"/>
      <c r="LD485" s="9"/>
      <c r="LE485" s="9"/>
      <c r="LF485" s="9"/>
      <c r="LG485" s="9"/>
      <c r="LH485" s="9"/>
      <c r="LI485" s="9"/>
      <c r="LJ485" s="9"/>
      <c r="LK485" s="9"/>
      <c r="LL485" s="9"/>
      <c r="LM485" s="9"/>
      <c r="LN485" s="9"/>
      <c r="LO485" s="9"/>
      <c r="LP485" s="9"/>
      <c r="LQ485" s="9"/>
      <c r="LR485" s="9"/>
      <c r="LS485" s="9"/>
      <c r="LT485" s="9"/>
      <c r="LU485" s="9"/>
      <c r="LV485" s="9"/>
      <c r="LW485" s="9"/>
      <c r="LX485" s="9"/>
      <c r="LY485" s="9"/>
      <c r="LZ485" s="9"/>
      <c r="MA485" s="9"/>
      <c r="MB485" s="9"/>
      <c r="MC485" s="9"/>
      <c r="MD485" s="9"/>
      <c r="ME485" s="9"/>
      <c r="MF485" s="9"/>
      <c r="MG485" s="9"/>
      <c r="MH485" s="9"/>
      <c r="MI485" s="9"/>
      <c r="MJ485" s="9"/>
      <c r="MK485" s="9"/>
      <c r="ML485" s="9"/>
      <c r="MM485" s="9"/>
      <c r="MN485" s="9"/>
      <c r="MO485" s="9"/>
      <c r="MP485" s="9"/>
      <c r="MQ485" s="9"/>
      <c r="MR485" s="9"/>
      <c r="MS485" s="9"/>
      <c r="MT485" s="9"/>
      <c r="MU485" s="9"/>
      <c r="MV485" s="9"/>
      <c r="MW485" s="9"/>
      <c r="MX485" s="9"/>
      <c r="MY485" s="9"/>
      <c r="MZ485" s="9"/>
      <c r="NA485" s="9"/>
      <c r="NB485" s="9"/>
      <c r="NC485" s="9"/>
      <c r="ND485" s="9"/>
      <c r="NE485" s="9"/>
      <c r="NF485" s="9"/>
      <c r="NG485" s="9"/>
      <c r="NH485" s="9"/>
      <c r="NI485" s="9"/>
      <c r="NJ485" s="9"/>
      <c r="NK485" s="9"/>
      <c r="NL485" s="9"/>
      <c r="NM485" s="9"/>
      <c r="NN485" s="9"/>
      <c r="NO485" s="9"/>
      <c r="NP485" s="9"/>
      <c r="NQ485" s="9"/>
      <c r="NR485" s="9"/>
      <c r="NS485" s="9"/>
      <c r="NT485" s="9"/>
      <c r="NU485" s="9"/>
      <c r="NV485" s="9"/>
      <c r="NW485" s="9"/>
      <c r="NX485" s="9"/>
      <c r="NY485" s="9"/>
      <c r="NZ485" s="9"/>
      <c r="OA485" s="9"/>
      <c r="OB485" s="9"/>
      <c r="OC485" s="9"/>
      <c r="OD485" s="9"/>
      <c r="OE485" s="9"/>
      <c r="OF485" s="9"/>
      <c r="OG485" s="9"/>
      <c r="OH485" s="9"/>
      <c r="OI485" s="9"/>
      <c r="OJ485" s="9"/>
      <c r="OK485" s="9"/>
      <c r="OL485" s="9"/>
      <c r="OM485" s="9"/>
      <c r="ON485" s="9"/>
      <c r="OO485" s="9"/>
      <c r="OP485" s="9"/>
      <c r="OQ485" s="9"/>
      <c r="OR485" s="9"/>
      <c r="OS485" s="9"/>
      <c r="OT485" s="9"/>
      <c r="OU485" s="9"/>
      <c r="OV485" s="9"/>
      <c r="OW485" s="9"/>
      <c r="OX485" s="9"/>
      <c r="OY485" s="9"/>
      <c r="OZ485" s="9"/>
      <c r="PA485" s="9"/>
      <c r="PB485" s="9"/>
      <c r="PC485" s="9"/>
      <c r="PD485" s="9"/>
      <c r="PE485" s="9"/>
      <c r="PF485" s="9"/>
      <c r="PG485" s="9"/>
      <c r="PH485" s="9"/>
      <c r="PI485" s="9"/>
      <c r="PJ485" s="9"/>
      <c r="PK485" s="9"/>
      <c r="PL485" s="9"/>
      <c r="PM485" s="9"/>
      <c r="PN485" s="9"/>
      <c r="PO485" s="9"/>
      <c r="PP485" s="9"/>
      <c r="PQ485" s="9"/>
      <c r="PR485" s="9"/>
      <c r="PS485" s="9"/>
      <c r="PT485" s="9"/>
      <c r="PU485" s="9"/>
      <c r="PV485" s="9"/>
      <c r="PW485" s="9"/>
      <c r="PX485" s="9"/>
      <c r="PY485" s="9"/>
      <c r="PZ485" s="9"/>
      <c r="QA485" s="9"/>
      <c r="QB485" s="9"/>
      <c r="QC485" s="9"/>
      <c r="QD485" s="9"/>
      <c r="QE485" s="9"/>
      <c r="QF485" s="9"/>
      <c r="QG485" s="9"/>
      <c r="QH485" s="9"/>
      <c r="QI485" s="9"/>
      <c r="QJ485" s="9"/>
      <c r="QK485" s="9"/>
      <c r="QL485" s="9"/>
      <c r="QM485" s="9"/>
      <c r="QN485" s="9"/>
      <c r="QO485" s="9"/>
      <c r="QP485" s="9"/>
      <c r="QQ485" s="9"/>
      <c r="QR485" s="9"/>
      <c r="QS485" s="9"/>
      <c r="QT485" s="9"/>
      <c r="QU485" s="9"/>
      <c r="QV485" s="9"/>
      <c r="QW485" s="9"/>
      <c r="QX485" s="9"/>
      <c r="QY485" s="9"/>
      <c r="QZ485" s="9"/>
      <c r="RA485" s="9"/>
      <c r="RB485" s="9"/>
      <c r="RC485" s="9"/>
      <c r="RD485" s="9"/>
      <c r="RE485" s="9"/>
      <c r="RF485" s="9"/>
      <c r="RG485" s="9"/>
      <c r="RH485" s="9"/>
      <c r="RI485" s="9"/>
      <c r="RJ485" s="9"/>
      <c r="RK485" s="9"/>
      <c r="RL485" s="9"/>
      <c r="RM485" s="9"/>
      <c r="RN485" s="9"/>
      <c r="RO485" s="9"/>
      <c r="RP485" s="9"/>
      <c r="RQ485" s="9"/>
      <c r="RR485" s="9"/>
      <c r="RS485" s="9"/>
      <c r="RT485" s="9"/>
      <c r="RU485" s="9"/>
      <c r="RV485" s="9"/>
      <c r="RW485" s="9"/>
      <c r="RX485" s="9"/>
      <c r="RY485" s="9"/>
      <c r="RZ485" s="9"/>
      <c r="SA485" s="9"/>
      <c r="SB485" s="9"/>
      <c r="SC485" s="9"/>
      <c r="SD485" s="9"/>
      <c r="SE485" s="9"/>
      <c r="SF485" s="9"/>
      <c r="SG485" s="9"/>
      <c r="SH485" s="9"/>
      <c r="SI485" s="9"/>
      <c r="SJ485" s="9"/>
      <c r="SK485" s="9"/>
      <c r="SL485" s="9"/>
      <c r="SM485" s="9"/>
      <c r="SN485" s="9"/>
      <c r="SO485" s="9"/>
      <c r="SP485" s="9"/>
      <c r="SQ485" s="9"/>
      <c r="SR485" s="9"/>
      <c r="SS485" s="9"/>
      <c r="ST485" s="9"/>
      <c r="SU485" s="9"/>
      <c r="SV485" s="9"/>
      <c r="SW485" s="9"/>
      <c r="SX485" s="9"/>
      <c r="SY485" s="9"/>
      <c r="SZ485" s="9"/>
      <c r="TA485" s="9"/>
      <c r="TB485" s="9"/>
      <c r="TC485" s="9"/>
      <c r="TD485" s="9"/>
      <c r="TE485" s="9"/>
      <c r="TF485" s="9"/>
      <c r="TG485" s="9"/>
      <c r="TH485" s="9"/>
      <c r="TI485" s="9"/>
      <c r="TJ485" s="9"/>
      <c r="TK485" s="9"/>
      <c r="TL485" s="9"/>
      <c r="TM485" s="9"/>
      <c r="TN485" s="9"/>
      <c r="TO485" s="9"/>
      <c r="TP485" s="9"/>
      <c r="TQ485" s="9"/>
      <c r="TR485" s="9"/>
      <c r="TS485" s="9"/>
      <c r="TT485" s="9"/>
      <c r="TU485" s="9"/>
      <c r="TV485" s="9"/>
      <c r="TW485" s="9"/>
      <c r="TX485" s="9"/>
      <c r="TY485" s="9"/>
      <c r="TZ485" s="9"/>
      <c r="UA485" s="9"/>
      <c r="UB485" s="9"/>
      <c r="UC485" s="9"/>
      <c r="UD485" s="9"/>
      <c r="UE485" s="9"/>
      <c r="UF485" s="9"/>
      <c r="UG485" s="9"/>
      <c r="UH485" s="9"/>
      <c r="UI485" s="9"/>
      <c r="UJ485" s="9"/>
      <c r="UK485" s="9"/>
      <c r="UL485" s="9"/>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c r="AHR485" s="6"/>
      <c r="AHS485" s="6"/>
      <c r="AHT485" s="6"/>
      <c r="AHU485" s="6"/>
      <c r="AHV485" s="6"/>
      <c r="AHW485" s="6"/>
      <c r="AHX485" s="6"/>
      <c r="AHY485" s="6"/>
    </row>
    <row r="486" spans="2:909" x14ac:dyDescent="0.25">
      <c r="B486" s="110"/>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c r="IQ486" s="9"/>
      <c r="IR486" s="9"/>
      <c r="IS486" s="9"/>
      <c r="IT486" s="9"/>
      <c r="IU486" s="9"/>
      <c r="IV486" s="9"/>
      <c r="IW486" s="9"/>
      <c r="IX486" s="9"/>
      <c r="IY486" s="9"/>
      <c r="IZ486" s="9"/>
      <c r="JA486" s="9"/>
      <c r="JB486" s="9"/>
      <c r="JC486" s="9"/>
      <c r="JD486" s="9"/>
      <c r="JE486" s="9"/>
      <c r="JF486" s="9"/>
      <c r="JG486" s="9"/>
      <c r="JH486" s="9"/>
      <c r="JI486" s="9"/>
      <c r="JJ486" s="9"/>
      <c r="JK486" s="9"/>
      <c r="JL486" s="9"/>
      <c r="JM486" s="9"/>
      <c r="JN486" s="9"/>
      <c r="JO486" s="9"/>
      <c r="JP486" s="9"/>
      <c r="JQ486" s="9"/>
      <c r="JR486" s="9"/>
      <c r="JS486" s="9"/>
      <c r="JT486" s="9"/>
      <c r="JU486" s="9"/>
      <c r="JV486" s="9"/>
      <c r="JW486" s="9"/>
      <c r="JX486" s="9"/>
      <c r="JY486" s="9"/>
      <c r="JZ486" s="9"/>
      <c r="KA486" s="9"/>
      <c r="KB486" s="9"/>
      <c r="KC486" s="9"/>
      <c r="KD486" s="9"/>
      <c r="KE486" s="9"/>
      <c r="KF486" s="9"/>
      <c r="KG486" s="9"/>
      <c r="KH486" s="9"/>
      <c r="KI486" s="9"/>
      <c r="KJ486" s="9"/>
      <c r="KK486" s="9"/>
      <c r="KL486" s="9"/>
      <c r="KM486" s="9"/>
      <c r="KN486" s="9"/>
      <c r="KO486" s="9"/>
      <c r="KP486" s="9"/>
      <c r="KQ486" s="9"/>
      <c r="KR486" s="9"/>
      <c r="KS486" s="9"/>
      <c r="KT486" s="9"/>
      <c r="KU486" s="9"/>
      <c r="KV486" s="9"/>
      <c r="KW486" s="9"/>
      <c r="KX486" s="9"/>
      <c r="KY486" s="9"/>
      <c r="KZ486" s="9"/>
      <c r="LA486" s="9"/>
      <c r="LB486" s="9"/>
      <c r="LC486" s="9"/>
      <c r="LD486" s="9"/>
      <c r="LE486" s="9"/>
      <c r="LF486" s="9"/>
      <c r="LG486" s="9"/>
      <c r="LH486" s="9"/>
      <c r="LI486" s="9"/>
      <c r="LJ486" s="9"/>
      <c r="LK486" s="9"/>
      <c r="LL486" s="9"/>
      <c r="LM486" s="9"/>
      <c r="LN486" s="9"/>
      <c r="LO486" s="9"/>
      <c r="LP486" s="9"/>
      <c r="LQ486" s="9"/>
      <c r="LR486" s="9"/>
      <c r="LS486" s="9"/>
      <c r="LT486" s="9"/>
      <c r="LU486" s="9"/>
      <c r="LV486" s="9"/>
      <c r="LW486" s="9"/>
      <c r="LX486" s="9"/>
      <c r="LY486" s="9"/>
      <c r="LZ486" s="9"/>
      <c r="MA486" s="9"/>
      <c r="MB486" s="9"/>
      <c r="MC486" s="9"/>
      <c r="MD486" s="9"/>
      <c r="ME486" s="9"/>
      <c r="MF486" s="9"/>
      <c r="MG486" s="9"/>
      <c r="MH486" s="9"/>
      <c r="MI486" s="9"/>
      <c r="MJ486" s="9"/>
      <c r="MK486" s="9"/>
      <c r="ML486" s="9"/>
      <c r="MM486" s="9"/>
      <c r="MN486" s="9"/>
      <c r="MO486" s="9"/>
      <c r="MP486" s="9"/>
      <c r="MQ486" s="9"/>
      <c r="MR486" s="9"/>
      <c r="MS486" s="9"/>
      <c r="MT486" s="9"/>
      <c r="MU486" s="9"/>
      <c r="MV486" s="9"/>
      <c r="MW486" s="9"/>
      <c r="MX486" s="9"/>
      <c r="MY486" s="9"/>
      <c r="MZ486" s="9"/>
      <c r="NA486" s="9"/>
      <c r="NB486" s="9"/>
      <c r="NC486" s="9"/>
      <c r="ND486" s="9"/>
      <c r="NE486" s="9"/>
      <c r="NF486" s="9"/>
      <c r="NG486" s="9"/>
      <c r="NH486" s="9"/>
      <c r="NI486" s="9"/>
      <c r="NJ486" s="9"/>
      <c r="NK486" s="9"/>
      <c r="NL486" s="9"/>
      <c r="NM486" s="9"/>
      <c r="NN486" s="9"/>
      <c r="NO486" s="9"/>
      <c r="NP486" s="9"/>
      <c r="NQ486" s="9"/>
      <c r="NR486" s="9"/>
      <c r="NS486" s="9"/>
      <c r="NT486" s="9"/>
      <c r="NU486" s="9"/>
      <c r="NV486" s="9"/>
      <c r="NW486" s="9"/>
      <c r="NX486" s="9"/>
      <c r="NY486" s="9"/>
      <c r="NZ486" s="9"/>
      <c r="OA486" s="9"/>
      <c r="OB486" s="9"/>
      <c r="OC486" s="9"/>
      <c r="OD486" s="9"/>
      <c r="OE486" s="9"/>
      <c r="OF486" s="9"/>
      <c r="OG486" s="9"/>
      <c r="OH486" s="9"/>
      <c r="OI486" s="9"/>
      <c r="OJ486" s="9"/>
      <c r="OK486" s="9"/>
      <c r="OL486" s="9"/>
      <c r="OM486" s="9"/>
      <c r="ON486" s="9"/>
      <c r="OO486" s="9"/>
      <c r="OP486" s="9"/>
      <c r="OQ486" s="9"/>
      <c r="OR486" s="9"/>
      <c r="OS486" s="9"/>
      <c r="OT486" s="9"/>
      <c r="OU486" s="9"/>
      <c r="OV486" s="9"/>
      <c r="OW486" s="9"/>
      <c r="OX486" s="9"/>
      <c r="OY486" s="9"/>
      <c r="OZ486" s="9"/>
      <c r="PA486" s="9"/>
      <c r="PB486" s="9"/>
      <c r="PC486" s="9"/>
      <c r="PD486" s="9"/>
      <c r="PE486" s="9"/>
      <c r="PF486" s="9"/>
      <c r="PG486" s="9"/>
      <c r="PH486" s="9"/>
      <c r="PI486" s="9"/>
      <c r="PJ486" s="9"/>
      <c r="PK486" s="9"/>
      <c r="PL486" s="9"/>
      <c r="PM486" s="9"/>
      <c r="PN486" s="9"/>
      <c r="PO486" s="9"/>
      <c r="PP486" s="9"/>
      <c r="PQ486" s="9"/>
      <c r="PR486" s="9"/>
      <c r="PS486" s="9"/>
      <c r="PT486" s="9"/>
      <c r="PU486" s="9"/>
      <c r="PV486" s="9"/>
      <c r="PW486" s="9"/>
      <c r="PX486" s="9"/>
      <c r="PY486" s="9"/>
      <c r="PZ486" s="9"/>
      <c r="QA486" s="9"/>
      <c r="QB486" s="9"/>
      <c r="QC486" s="9"/>
      <c r="QD486" s="9"/>
      <c r="QE486" s="9"/>
      <c r="QF486" s="9"/>
      <c r="QG486" s="9"/>
      <c r="QH486" s="9"/>
      <c r="QI486" s="9"/>
      <c r="QJ486" s="9"/>
      <c r="QK486" s="9"/>
      <c r="QL486" s="9"/>
      <c r="QM486" s="9"/>
      <c r="QN486" s="9"/>
      <c r="QO486" s="9"/>
      <c r="QP486" s="9"/>
      <c r="QQ486" s="9"/>
      <c r="QR486" s="9"/>
      <c r="QS486" s="9"/>
      <c r="QT486" s="9"/>
      <c r="QU486" s="9"/>
      <c r="QV486" s="9"/>
      <c r="QW486" s="9"/>
      <c r="QX486" s="9"/>
      <c r="QY486" s="9"/>
      <c r="QZ486" s="9"/>
      <c r="RA486" s="9"/>
      <c r="RB486" s="9"/>
      <c r="RC486" s="9"/>
      <c r="RD486" s="9"/>
      <c r="RE486" s="9"/>
      <c r="RF486" s="9"/>
      <c r="RG486" s="9"/>
      <c r="RH486" s="9"/>
      <c r="RI486" s="9"/>
      <c r="RJ486" s="9"/>
      <c r="RK486" s="9"/>
      <c r="RL486" s="9"/>
      <c r="RM486" s="9"/>
      <c r="RN486" s="9"/>
      <c r="RO486" s="9"/>
      <c r="RP486" s="9"/>
      <c r="RQ486" s="9"/>
      <c r="RR486" s="9"/>
      <c r="RS486" s="9"/>
      <c r="RT486" s="9"/>
      <c r="RU486" s="9"/>
      <c r="RV486" s="9"/>
      <c r="RW486" s="9"/>
      <c r="RX486" s="9"/>
      <c r="RY486" s="9"/>
      <c r="RZ486" s="9"/>
      <c r="SA486" s="9"/>
      <c r="SB486" s="9"/>
      <c r="SC486" s="9"/>
      <c r="SD486" s="9"/>
      <c r="SE486" s="9"/>
      <c r="SF486" s="9"/>
      <c r="SG486" s="9"/>
      <c r="SH486" s="9"/>
      <c r="SI486" s="9"/>
      <c r="SJ486" s="9"/>
      <c r="SK486" s="9"/>
      <c r="SL486" s="9"/>
      <c r="SM486" s="9"/>
      <c r="SN486" s="9"/>
      <c r="SO486" s="9"/>
      <c r="SP486" s="9"/>
      <c r="SQ486" s="9"/>
      <c r="SR486" s="9"/>
      <c r="SS486" s="9"/>
      <c r="ST486" s="9"/>
      <c r="SU486" s="9"/>
      <c r="SV486" s="9"/>
      <c r="SW486" s="9"/>
      <c r="SX486" s="9"/>
      <c r="SY486" s="9"/>
      <c r="SZ486" s="9"/>
      <c r="TA486" s="9"/>
      <c r="TB486" s="9"/>
      <c r="TC486" s="9"/>
      <c r="TD486" s="9"/>
      <c r="TE486" s="9"/>
      <c r="TF486" s="9"/>
      <c r="TG486" s="9"/>
      <c r="TH486" s="9"/>
      <c r="TI486" s="9"/>
      <c r="TJ486" s="9"/>
      <c r="TK486" s="9"/>
      <c r="TL486" s="9"/>
      <c r="TM486" s="9"/>
      <c r="TN486" s="9"/>
      <c r="TO486" s="9"/>
      <c r="TP486" s="9"/>
      <c r="TQ486" s="9"/>
      <c r="TR486" s="9"/>
      <c r="TS486" s="9"/>
      <c r="TT486" s="9"/>
      <c r="TU486" s="9"/>
      <c r="TV486" s="9"/>
      <c r="TW486" s="9"/>
      <c r="TX486" s="9"/>
      <c r="TY486" s="9"/>
      <c r="TZ486" s="9"/>
      <c r="UA486" s="9"/>
      <c r="UB486" s="9"/>
      <c r="UC486" s="9"/>
      <c r="UD486" s="9"/>
      <c r="UE486" s="9"/>
      <c r="UF486" s="9"/>
      <c r="UG486" s="9"/>
      <c r="UH486" s="9"/>
      <c r="UI486" s="9"/>
      <c r="UJ486" s="9"/>
      <c r="UK486" s="9"/>
      <c r="UL486" s="9"/>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c r="AHR486" s="6"/>
      <c r="AHS486" s="6"/>
      <c r="AHT486" s="6"/>
      <c r="AHU486" s="6"/>
      <c r="AHV486" s="6"/>
      <c r="AHW486" s="6"/>
      <c r="AHX486" s="6"/>
      <c r="AHY486" s="6"/>
    </row>
    <row r="487" spans="2:909" x14ac:dyDescent="0.25">
      <c r="B487" s="110"/>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c r="IQ487" s="9"/>
      <c r="IR487" s="9"/>
      <c r="IS487" s="9"/>
      <c r="IT487" s="9"/>
      <c r="IU487" s="9"/>
      <c r="IV487" s="9"/>
      <c r="IW487" s="9"/>
      <c r="IX487" s="9"/>
      <c r="IY487" s="9"/>
      <c r="IZ487" s="9"/>
      <c r="JA487" s="9"/>
      <c r="JB487" s="9"/>
      <c r="JC487" s="9"/>
      <c r="JD487" s="9"/>
      <c r="JE487" s="9"/>
      <c r="JF487" s="9"/>
      <c r="JG487" s="9"/>
      <c r="JH487" s="9"/>
      <c r="JI487" s="9"/>
      <c r="JJ487" s="9"/>
      <c r="JK487" s="9"/>
      <c r="JL487" s="9"/>
      <c r="JM487" s="9"/>
      <c r="JN487" s="9"/>
      <c r="JO487" s="9"/>
      <c r="JP487" s="9"/>
      <c r="JQ487" s="9"/>
      <c r="JR487" s="9"/>
      <c r="JS487" s="9"/>
      <c r="JT487" s="9"/>
      <c r="JU487" s="9"/>
      <c r="JV487" s="9"/>
      <c r="JW487" s="9"/>
      <c r="JX487" s="9"/>
      <c r="JY487" s="9"/>
      <c r="JZ487" s="9"/>
      <c r="KA487" s="9"/>
      <c r="KB487" s="9"/>
      <c r="KC487" s="9"/>
      <c r="KD487" s="9"/>
      <c r="KE487" s="9"/>
      <c r="KF487" s="9"/>
      <c r="KG487" s="9"/>
      <c r="KH487" s="9"/>
      <c r="KI487" s="9"/>
      <c r="KJ487" s="9"/>
      <c r="KK487" s="9"/>
      <c r="KL487" s="9"/>
      <c r="KM487" s="9"/>
      <c r="KN487" s="9"/>
      <c r="KO487" s="9"/>
      <c r="KP487" s="9"/>
      <c r="KQ487" s="9"/>
      <c r="KR487" s="9"/>
      <c r="KS487" s="9"/>
      <c r="KT487" s="9"/>
      <c r="KU487" s="9"/>
      <c r="KV487" s="9"/>
      <c r="KW487" s="9"/>
      <c r="KX487" s="9"/>
      <c r="KY487" s="9"/>
      <c r="KZ487" s="9"/>
      <c r="LA487" s="9"/>
      <c r="LB487" s="9"/>
      <c r="LC487" s="9"/>
      <c r="LD487" s="9"/>
      <c r="LE487" s="9"/>
      <c r="LF487" s="9"/>
      <c r="LG487" s="9"/>
      <c r="LH487" s="9"/>
      <c r="LI487" s="9"/>
      <c r="LJ487" s="9"/>
      <c r="LK487" s="9"/>
      <c r="LL487" s="9"/>
      <c r="LM487" s="9"/>
      <c r="LN487" s="9"/>
      <c r="LO487" s="9"/>
      <c r="LP487" s="9"/>
      <c r="LQ487" s="9"/>
      <c r="LR487" s="9"/>
      <c r="LS487" s="9"/>
      <c r="LT487" s="9"/>
      <c r="LU487" s="9"/>
      <c r="LV487" s="9"/>
      <c r="LW487" s="9"/>
      <c r="LX487" s="9"/>
      <c r="LY487" s="9"/>
      <c r="LZ487" s="9"/>
      <c r="MA487" s="9"/>
      <c r="MB487" s="9"/>
      <c r="MC487" s="9"/>
      <c r="MD487" s="9"/>
      <c r="ME487" s="9"/>
      <c r="MF487" s="9"/>
      <c r="MG487" s="9"/>
      <c r="MH487" s="9"/>
      <c r="MI487" s="9"/>
      <c r="MJ487" s="9"/>
      <c r="MK487" s="9"/>
      <c r="ML487" s="9"/>
      <c r="MM487" s="9"/>
      <c r="MN487" s="9"/>
      <c r="MO487" s="9"/>
      <c r="MP487" s="9"/>
      <c r="MQ487" s="9"/>
      <c r="MR487" s="9"/>
      <c r="MS487" s="9"/>
      <c r="MT487" s="9"/>
      <c r="MU487" s="9"/>
      <c r="MV487" s="9"/>
      <c r="MW487" s="9"/>
      <c r="MX487" s="9"/>
      <c r="MY487" s="9"/>
      <c r="MZ487" s="9"/>
      <c r="NA487" s="9"/>
      <c r="NB487" s="9"/>
      <c r="NC487" s="9"/>
      <c r="ND487" s="9"/>
      <c r="NE487" s="9"/>
      <c r="NF487" s="9"/>
      <c r="NG487" s="9"/>
      <c r="NH487" s="9"/>
      <c r="NI487" s="9"/>
      <c r="NJ487" s="9"/>
      <c r="NK487" s="9"/>
      <c r="NL487" s="9"/>
      <c r="NM487" s="9"/>
      <c r="NN487" s="9"/>
      <c r="NO487" s="9"/>
      <c r="NP487" s="9"/>
      <c r="NQ487" s="9"/>
      <c r="NR487" s="9"/>
      <c r="NS487" s="9"/>
      <c r="NT487" s="9"/>
      <c r="NU487" s="9"/>
      <c r="NV487" s="9"/>
      <c r="NW487" s="9"/>
      <c r="NX487" s="9"/>
      <c r="NY487" s="9"/>
      <c r="NZ487" s="9"/>
      <c r="OA487" s="9"/>
      <c r="OB487" s="9"/>
      <c r="OC487" s="9"/>
      <c r="OD487" s="9"/>
      <c r="OE487" s="9"/>
      <c r="OF487" s="9"/>
      <c r="OG487" s="9"/>
      <c r="OH487" s="9"/>
      <c r="OI487" s="9"/>
      <c r="OJ487" s="9"/>
      <c r="OK487" s="9"/>
      <c r="OL487" s="9"/>
      <c r="OM487" s="9"/>
      <c r="ON487" s="9"/>
      <c r="OO487" s="9"/>
      <c r="OP487" s="9"/>
      <c r="OQ487" s="9"/>
      <c r="OR487" s="9"/>
      <c r="OS487" s="9"/>
      <c r="OT487" s="9"/>
      <c r="OU487" s="9"/>
      <c r="OV487" s="9"/>
      <c r="OW487" s="9"/>
      <c r="OX487" s="9"/>
      <c r="OY487" s="9"/>
      <c r="OZ487" s="9"/>
      <c r="PA487" s="9"/>
      <c r="PB487" s="9"/>
      <c r="PC487" s="9"/>
      <c r="PD487" s="9"/>
      <c r="PE487" s="9"/>
      <c r="PF487" s="9"/>
      <c r="PG487" s="9"/>
      <c r="PH487" s="9"/>
      <c r="PI487" s="9"/>
      <c r="PJ487" s="9"/>
      <c r="PK487" s="9"/>
      <c r="PL487" s="9"/>
      <c r="PM487" s="9"/>
      <c r="PN487" s="9"/>
      <c r="PO487" s="9"/>
      <c r="PP487" s="9"/>
      <c r="PQ487" s="9"/>
      <c r="PR487" s="9"/>
      <c r="PS487" s="9"/>
      <c r="PT487" s="9"/>
      <c r="PU487" s="9"/>
      <c r="PV487" s="9"/>
      <c r="PW487" s="9"/>
      <c r="PX487" s="9"/>
      <c r="PY487" s="9"/>
      <c r="PZ487" s="9"/>
      <c r="QA487" s="9"/>
      <c r="QB487" s="9"/>
      <c r="QC487" s="9"/>
      <c r="QD487" s="9"/>
      <c r="QE487" s="9"/>
      <c r="QF487" s="9"/>
      <c r="QG487" s="9"/>
      <c r="QH487" s="9"/>
      <c r="QI487" s="9"/>
      <c r="QJ487" s="9"/>
      <c r="QK487" s="9"/>
      <c r="QL487" s="9"/>
      <c r="QM487" s="9"/>
      <c r="QN487" s="9"/>
      <c r="QO487" s="9"/>
      <c r="QP487" s="9"/>
      <c r="QQ487" s="9"/>
      <c r="QR487" s="9"/>
      <c r="QS487" s="9"/>
      <c r="QT487" s="9"/>
      <c r="QU487" s="9"/>
      <c r="QV487" s="9"/>
      <c r="QW487" s="9"/>
      <c r="QX487" s="9"/>
      <c r="QY487" s="9"/>
      <c r="QZ487" s="9"/>
      <c r="RA487" s="9"/>
      <c r="RB487" s="9"/>
      <c r="RC487" s="9"/>
      <c r="RD487" s="9"/>
      <c r="RE487" s="9"/>
      <c r="RF487" s="9"/>
      <c r="RG487" s="9"/>
      <c r="RH487" s="9"/>
      <c r="RI487" s="9"/>
      <c r="RJ487" s="9"/>
      <c r="RK487" s="9"/>
      <c r="RL487" s="9"/>
      <c r="RM487" s="9"/>
      <c r="RN487" s="9"/>
      <c r="RO487" s="9"/>
      <c r="RP487" s="9"/>
      <c r="RQ487" s="9"/>
      <c r="RR487" s="9"/>
      <c r="RS487" s="9"/>
      <c r="RT487" s="9"/>
      <c r="RU487" s="9"/>
      <c r="RV487" s="9"/>
      <c r="RW487" s="9"/>
      <c r="RX487" s="9"/>
      <c r="RY487" s="9"/>
      <c r="RZ487" s="9"/>
      <c r="SA487" s="9"/>
      <c r="SB487" s="9"/>
      <c r="SC487" s="9"/>
      <c r="SD487" s="9"/>
      <c r="SE487" s="9"/>
      <c r="SF487" s="9"/>
      <c r="SG487" s="9"/>
      <c r="SH487" s="9"/>
      <c r="SI487" s="9"/>
      <c r="SJ487" s="9"/>
      <c r="SK487" s="9"/>
      <c r="SL487" s="9"/>
      <c r="SM487" s="9"/>
      <c r="SN487" s="9"/>
      <c r="SO487" s="9"/>
      <c r="SP487" s="9"/>
      <c r="SQ487" s="9"/>
      <c r="SR487" s="9"/>
      <c r="SS487" s="9"/>
      <c r="ST487" s="9"/>
      <c r="SU487" s="9"/>
      <c r="SV487" s="9"/>
      <c r="SW487" s="9"/>
      <c r="SX487" s="9"/>
      <c r="SY487" s="9"/>
      <c r="SZ487" s="9"/>
      <c r="TA487" s="9"/>
      <c r="TB487" s="9"/>
      <c r="TC487" s="9"/>
      <c r="TD487" s="9"/>
      <c r="TE487" s="9"/>
      <c r="TF487" s="9"/>
      <c r="TG487" s="9"/>
      <c r="TH487" s="9"/>
      <c r="TI487" s="9"/>
      <c r="TJ487" s="9"/>
      <c r="TK487" s="9"/>
      <c r="TL487" s="9"/>
      <c r="TM487" s="9"/>
      <c r="TN487" s="9"/>
      <c r="TO487" s="9"/>
      <c r="TP487" s="9"/>
      <c r="TQ487" s="9"/>
      <c r="TR487" s="9"/>
      <c r="TS487" s="9"/>
      <c r="TT487" s="9"/>
      <c r="TU487" s="9"/>
      <c r="TV487" s="9"/>
      <c r="TW487" s="9"/>
      <c r="TX487" s="9"/>
      <c r="TY487" s="9"/>
      <c r="TZ487" s="9"/>
      <c r="UA487" s="9"/>
      <c r="UB487" s="9"/>
      <c r="UC487" s="9"/>
      <c r="UD487" s="9"/>
      <c r="UE487" s="9"/>
      <c r="UF487" s="9"/>
      <c r="UG487" s="9"/>
      <c r="UH487" s="9"/>
      <c r="UI487" s="9"/>
      <c r="UJ487" s="9"/>
      <c r="UK487" s="9"/>
      <c r="UL487" s="9"/>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c r="AHR487" s="6"/>
      <c r="AHS487" s="6"/>
      <c r="AHT487" s="6"/>
      <c r="AHU487" s="6"/>
      <c r="AHV487" s="6"/>
      <c r="AHW487" s="6"/>
      <c r="AHX487" s="6"/>
      <c r="AHY487" s="6"/>
    </row>
    <row r="488" spans="2:909" x14ac:dyDescent="0.25">
      <c r="B488" s="110"/>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c r="JA488" s="9"/>
      <c r="JB488" s="9"/>
      <c r="JC488" s="9"/>
      <c r="JD488" s="9"/>
      <c r="JE488" s="9"/>
      <c r="JF488" s="9"/>
      <c r="JG488" s="9"/>
      <c r="JH488" s="9"/>
      <c r="JI488" s="9"/>
      <c r="JJ488" s="9"/>
      <c r="JK488" s="9"/>
      <c r="JL488" s="9"/>
      <c r="JM488" s="9"/>
      <c r="JN488" s="9"/>
      <c r="JO488" s="9"/>
      <c r="JP488" s="9"/>
      <c r="JQ488" s="9"/>
      <c r="JR488" s="9"/>
      <c r="JS488" s="9"/>
      <c r="JT488" s="9"/>
      <c r="JU488" s="9"/>
      <c r="JV488" s="9"/>
      <c r="JW488" s="9"/>
      <c r="JX488" s="9"/>
      <c r="JY488" s="9"/>
      <c r="JZ488" s="9"/>
      <c r="KA488" s="9"/>
      <c r="KB488" s="9"/>
      <c r="KC488" s="9"/>
      <c r="KD488" s="9"/>
      <c r="KE488" s="9"/>
      <c r="KF488" s="9"/>
      <c r="KG488" s="9"/>
      <c r="KH488" s="9"/>
      <c r="KI488" s="9"/>
      <c r="KJ488" s="9"/>
      <c r="KK488" s="9"/>
      <c r="KL488" s="9"/>
      <c r="KM488" s="9"/>
      <c r="KN488" s="9"/>
      <c r="KO488" s="9"/>
      <c r="KP488" s="9"/>
      <c r="KQ488" s="9"/>
      <c r="KR488" s="9"/>
      <c r="KS488" s="9"/>
      <c r="KT488" s="9"/>
      <c r="KU488" s="9"/>
      <c r="KV488" s="9"/>
      <c r="KW488" s="9"/>
      <c r="KX488" s="9"/>
      <c r="KY488" s="9"/>
      <c r="KZ488" s="9"/>
      <c r="LA488" s="9"/>
      <c r="LB488" s="9"/>
      <c r="LC488" s="9"/>
      <c r="LD488" s="9"/>
      <c r="LE488" s="9"/>
      <c r="LF488" s="9"/>
      <c r="LG488" s="9"/>
      <c r="LH488" s="9"/>
      <c r="LI488" s="9"/>
      <c r="LJ488" s="9"/>
      <c r="LK488" s="9"/>
      <c r="LL488" s="9"/>
      <c r="LM488" s="9"/>
      <c r="LN488" s="9"/>
      <c r="LO488" s="9"/>
      <c r="LP488" s="9"/>
      <c r="LQ488" s="9"/>
      <c r="LR488" s="9"/>
      <c r="LS488" s="9"/>
      <c r="LT488" s="9"/>
      <c r="LU488" s="9"/>
      <c r="LV488" s="9"/>
      <c r="LW488" s="9"/>
      <c r="LX488" s="9"/>
      <c r="LY488" s="9"/>
      <c r="LZ488" s="9"/>
      <c r="MA488" s="9"/>
      <c r="MB488" s="9"/>
      <c r="MC488" s="9"/>
      <c r="MD488" s="9"/>
      <c r="ME488" s="9"/>
      <c r="MF488" s="9"/>
      <c r="MG488" s="9"/>
      <c r="MH488" s="9"/>
      <c r="MI488" s="9"/>
      <c r="MJ488" s="9"/>
      <c r="MK488" s="9"/>
      <c r="ML488" s="9"/>
      <c r="MM488" s="9"/>
      <c r="MN488" s="9"/>
      <c r="MO488" s="9"/>
      <c r="MP488" s="9"/>
      <c r="MQ488" s="9"/>
      <c r="MR488" s="9"/>
      <c r="MS488" s="9"/>
      <c r="MT488" s="9"/>
      <c r="MU488" s="9"/>
      <c r="MV488" s="9"/>
      <c r="MW488" s="9"/>
      <c r="MX488" s="9"/>
      <c r="MY488" s="9"/>
      <c r="MZ488" s="9"/>
      <c r="NA488" s="9"/>
      <c r="NB488" s="9"/>
      <c r="NC488" s="9"/>
      <c r="ND488" s="9"/>
      <c r="NE488" s="9"/>
      <c r="NF488" s="9"/>
      <c r="NG488" s="9"/>
      <c r="NH488" s="9"/>
      <c r="NI488" s="9"/>
      <c r="NJ488" s="9"/>
      <c r="NK488" s="9"/>
      <c r="NL488" s="9"/>
      <c r="NM488" s="9"/>
      <c r="NN488" s="9"/>
      <c r="NO488" s="9"/>
      <c r="NP488" s="9"/>
      <c r="NQ488" s="9"/>
      <c r="NR488" s="9"/>
      <c r="NS488" s="9"/>
      <c r="NT488" s="9"/>
      <c r="NU488" s="9"/>
      <c r="NV488" s="9"/>
      <c r="NW488" s="9"/>
      <c r="NX488" s="9"/>
      <c r="NY488" s="9"/>
      <c r="NZ488" s="9"/>
      <c r="OA488" s="9"/>
      <c r="OB488" s="9"/>
      <c r="OC488" s="9"/>
      <c r="OD488" s="9"/>
      <c r="OE488" s="9"/>
      <c r="OF488" s="9"/>
      <c r="OG488" s="9"/>
      <c r="OH488" s="9"/>
      <c r="OI488" s="9"/>
      <c r="OJ488" s="9"/>
      <c r="OK488" s="9"/>
      <c r="OL488" s="9"/>
      <c r="OM488" s="9"/>
      <c r="ON488" s="9"/>
      <c r="OO488" s="9"/>
      <c r="OP488" s="9"/>
      <c r="OQ488" s="9"/>
      <c r="OR488" s="9"/>
      <c r="OS488" s="9"/>
      <c r="OT488" s="9"/>
      <c r="OU488" s="9"/>
      <c r="OV488" s="9"/>
      <c r="OW488" s="9"/>
      <c r="OX488" s="9"/>
      <c r="OY488" s="9"/>
      <c r="OZ488" s="9"/>
      <c r="PA488" s="9"/>
      <c r="PB488" s="9"/>
      <c r="PC488" s="9"/>
      <c r="PD488" s="9"/>
      <c r="PE488" s="9"/>
      <c r="PF488" s="9"/>
      <c r="PG488" s="9"/>
      <c r="PH488" s="9"/>
      <c r="PI488" s="9"/>
      <c r="PJ488" s="9"/>
      <c r="PK488" s="9"/>
      <c r="PL488" s="9"/>
      <c r="PM488" s="9"/>
      <c r="PN488" s="9"/>
      <c r="PO488" s="9"/>
      <c r="PP488" s="9"/>
      <c r="PQ488" s="9"/>
      <c r="PR488" s="9"/>
      <c r="PS488" s="9"/>
      <c r="PT488" s="9"/>
      <c r="PU488" s="9"/>
      <c r="PV488" s="9"/>
      <c r="PW488" s="9"/>
      <c r="PX488" s="9"/>
      <c r="PY488" s="9"/>
      <c r="PZ488" s="9"/>
      <c r="QA488" s="9"/>
      <c r="QB488" s="9"/>
      <c r="QC488" s="9"/>
      <c r="QD488" s="9"/>
      <c r="QE488" s="9"/>
      <c r="QF488" s="9"/>
      <c r="QG488" s="9"/>
      <c r="QH488" s="9"/>
      <c r="QI488" s="9"/>
      <c r="QJ488" s="9"/>
      <c r="QK488" s="9"/>
      <c r="QL488" s="9"/>
      <c r="QM488" s="9"/>
      <c r="QN488" s="9"/>
      <c r="QO488" s="9"/>
      <c r="QP488" s="9"/>
      <c r="QQ488" s="9"/>
      <c r="QR488" s="9"/>
      <c r="QS488" s="9"/>
      <c r="QT488" s="9"/>
      <c r="QU488" s="9"/>
      <c r="QV488" s="9"/>
      <c r="QW488" s="9"/>
      <c r="QX488" s="9"/>
      <c r="QY488" s="9"/>
      <c r="QZ488" s="9"/>
      <c r="RA488" s="9"/>
      <c r="RB488" s="9"/>
      <c r="RC488" s="9"/>
      <c r="RD488" s="9"/>
      <c r="RE488" s="9"/>
      <c r="RF488" s="9"/>
      <c r="RG488" s="9"/>
      <c r="RH488" s="9"/>
      <c r="RI488" s="9"/>
      <c r="RJ488" s="9"/>
      <c r="RK488" s="9"/>
      <c r="RL488" s="9"/>
      <c r="RM488" s="9"/>
      <c r="RN488" s="9"/>
      <c r="RO488" s="9"/>
      <c r="RP488" s="9"/>
      <c r="RQ488" s="9"/>
      <c r="RR488" s="9"/>
      <c r="RS488" s="9"/>
      <c r="RT488" s="9"/>
      <c r="RU488" s="9"/>
      <c r="RV488" s="9"/>
      <c r="RW488" s="9"/>
      <c r="RX488" s="9"/>
      <c r="RY488" s="9"/>
      <c r="RZ488" s="9"/>
      <c r="SA488" s="9"/>
      <c r="SB488" s="9"/>
      <c r="SC488" s="9"/>
      <c r="SD488" s="9"/>
      <c r="SE488" s="9"/>
      <c r="SF488" s="9"/>
      <c r="SG488" s="9"/>
      <c r="SH488" s="9"/>
      <c r="SI488" s="9"/>
      <c r="SJ488" s="9"/>
      <c r="SK488" s="9"/>
      <c r="SL488" s="9"/>
      <c r="SM488" s="9"/>
      <c r="SN488" s="9"/>
      <c r="SO488" s="9"/>
      <c r="SP488" s="9"/>
      <c r="SQ488" s="9"/>
      <c r="SR488" s="9"/>
      <c r="SS488" s="9"/>
      <c r="ST488" s="9"/>
      <c r="SU488" s="9"/>
      <c r="SV488" s="9"/>
      <c r="SW488" s="9"/>
      <c r="SX488" s="9"/>
      <c r="SY488" s="9"/>
      <c r="SZ488" s="9"/>
      <c r="TA488" s="9"/>
      <c r="TB488" s="9"/>
      <c r="TC488" s="9"/>
      <c r="TD488" s="9"/>
      <c r="TE488" s="9"/>
      <c r="TF488" s="9"/>
      <c r="TG488" s="9"/>
      <c r="TH488" s="9"/>
      <c r="TI488" s="9"/>
      <c r="TJ488" s="9"/>
      <c r="TK488" s="9"/>
      <c r="TL488" s="9"/>
      <c r="TM488" s="9"/>
      <c r="TN488" s="9"/>
      <c r="TO488" s="9"/>
      <c r="TP488" s="9"/>
      <c r="TQ488" s="9"/>
      <c r="TR488" s="9"/>
      <c r="TS488" s="9"/>
      <c r="TT488" s="9"/>
      <c r="TU488" s="9"/>
      <c r="TV488" s="9"/>
      <c r="TW488" s="9"/>
      <c r="TX488" s="9"/>
      <c r="TY488" s="9"/>
      <c r="TZ488" s="9"/>
      <c r="UA488" s="9"/>
      <c r="UB488" s="9"/>
      <c r="UC488" s="9"/>
      <c r="UD488" s="9"/>
      <c r="UE488" s="9"/>
      <c r="UF488" s="9"/>
      <c r="UG488" s="9"/>
      <c r="UH488" s="9"/>
      <c r="UI488" s="9"/>
      <c r="UJ488" s="9"/>
      <c r="UK488" s="9"/>
      <c r="UL488" s="9"/>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c r="AHR488" s="6"/>
      <c r="AHS488" s="6"/>
      <c r="AHT488" s="6"/>
      <c r="AHU488" s="6"/>
      <c r="AHV488" s="6"/>
      <c r="AHW488" s="6"/>
      <c r="AHX488" s="6"/>
      <c r="AHY488" s="6"/>
    </row>
    <row r="489" spans="2:909" x14ac:dyDescent="0.25">
      <c r="B489" s="110"/>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c r="MK489" s="9"/>
      <c r="ML489" s="9"/>
      <c r="MM489" s="9"/>
      <c r="MN489" s="9"/>
      <c r="MO489" s="9"/>
      <c r="MP489" s="9"/>
      <c r="MQ489" s="9"/>
      <c r="MR489" s="9"/>
      <c r="MS489" s="9"/>
      <c r="MT489" s="9"/>
      <c r="MU489" s="9"/>
      <c r="MV489" s="9"/>
      <c r="MW489" s="9"/>
      <c r="MX489" s="9"/>
      <c r="MY489" s="9"/>
      <c r="MZ489" s="9"/>
      <c r="NA489" s="9"/>
      <c r="NB489" s="9"/>
      <c r="NC489" s="9"/>
      <c r="ND489" s="9"/>
      <c r="NE489" s="9"/>
      <c r="NF489" s="9"/>
      <c r="NG489" s="9"/>
      <c r="NH489" s="9"/>
      <c r="NI489" s="9"/>
      <c r="NJ489" s="9"/>
      <c r="NK489" s="9"/>
      <c r="NL489" s="9"/>
      <c r="NM489" s="9"/>
      <c r="NN489" s="9"/>
      <c r="NO489" s="9"/>
      <c r="NP489" s="9"/>
      <c r="NQ489" s="9"/>
      <c r="NR489" s="9"/>
      <c r="NS489" s="9"/>
      <c r="NT489" s="9"/>
      <c r="NU489" s="9"/>
      <c r="NV489" s="9"/>
      <c r="NW489" s="9"/>
      <c r="NX489" s="9"/>
      <c r="NY489" s="9"/>
      <c r="NZ489" s="9"/>
      <c r="OA489" s="9"/>
      <c r="OB489" s="9"/>
      <c r="OC489" s="9"/>
      <c r="OD489" s="9"/>
      <c r="OE489" s="9"/>
      <c r="OF489" s="9"/>
      <c r="OG489" s="9"/>
      <c r="OH489" s="9"/>
      <c r="OI489" s="9"/>
      <c r="OJ489" s="9"/>
      <c r="OK489" s="9"/>
      <c r="OL489" s="9"/>
      <c r="OM489" s="9"/>
      <c r="ON489" s="9"/>
      <c r="OO489" s="9"/>
      <c r="OP489" s="9"/>
      <c r="OQ489" s="9"/>
      <c r="OR489" s="9"/>
      <c r="OS489" s="9"/>
      <c r="OT489" s="9"/>
      <c r="OU489" s="9"/>
      <c r="OV489" s="9"/>
      <c r="OW489" s="9"/>
      <c r="OX489" s="9"/>
      <c r="OY489" s="9"/>
      <c r="OZ489" s="9"/>
      <c r="PA489" s="9"/>
      <c r="PB489" s="9"/>
      <c r="PC489" s="9"/>
      <c r="PD489" s="9"/>
      <c r="PE489" s="9"/>
      <c r="PF489" s="9"/>
      <c r="PG489" s="9"/>
      <c r="PH489" s="9"/>
      <c r="PI489" s="9"/>
      <c r="PJ489" s="9"/>
      <c r="PK489" s="9"/>
      <c r="PL489" s="9"/>
      <c r="PM489" s="9"/>
      <c r="PN489" s="9"/>
      <c r="PO489" s="9"/>
      <c r="PP489" s="9"/>
      <c r="PQ489" s="9"/>
      <c r="PR489" s="9"/>
      <c r="PS489" s="9"/>
      <c r="PT489" s="9"/>
      <c r="PU489" s="9"/>
      <c r="PV489" s="9"/>
      <c r="PW489" s="9"/>
      <c r="PX489" s="9"/>
      <c r="PY489" s="9"/>
      <c r="PZ489" s="9"/>
      <c r="QA489" s="9"/>
      <c r="QB489" s="9"/>
      <c r="QC489" s="9"/>
      <c r="QD489" s="9"/>
      <c r="QE489" s="9"/>
      <c r="QF489" s="9"/>
      <c r="QG489" s="9"/>
      <c r="QH489" s="9"/>
      <c r="QI489" s="9"/>
      <c r="QJ489" s="9"/>
      <c r="QK489" s="9"/>
      <c r="QL489" s="9"/>
      <c r="QM489" s="9"/>
      <c r="QN489" s="9"/>
      <c r="QO489" s="9"/>
      <c r="QP489" s="9"/>
      <c r="QQ489" s="9"/>
      <c r="QR489" s="9"/>
      <c r="QS489" s="9"/>
      <c r="QT489" s="9"/>
      <c r="QU489" s="9"/>
      <c r="QV489" s="9"/>
      <c r="QW489" s="9"/>
      <c r="QX489" s="9"/>
      <c r="QY489" s="9"/>
      <c r="QZ489" s="9"/>
      <c r="RA489" s="9"/>
      <c r="RB489" s="9"/>
      <c r="RC489" s="9"/>
      <c r="RD489" s="9"/>
      <c r="RE489" s="9"/>
      <c r="RF489" s="9"/>
      <c r="RG489" s="9"/>
      <c r="RH489" s="9"/>
      <c r="RI489" s="9"/>
      <c r="RJ489" s="9"/>
      <c r="RK489" s="9"/>
      <c r="RL489" s="9"/>
      <c r="RM489" s="9"/>
      <c r="RN489" s="9"/>
      <c r="RO489" s="9"/>
      <c r="RP489" s="9"/>
      <c r="RQ489" s="9"/>
      <c r="RR489" s="9"/>
      <c r="RS489" s="9"/>
      <c r="RT489" s="9"/>
      <c r="RU489" s="9"/>
      <c r="RV489" s="9"/>
      <c r="RW489" s="9"/>
      <c r="RX489" s="9"/>
      <c r="RY489" s="9"/>
      <c r="RZ489" s="9"/>
      <c r="SA489" s="9"/>
      <c r="SB489" s="9"/>
      <c r="SC489" s="9"/>
      <c r="SD489" s="9"/>
      <c r="SE489" s="9"/>
      <c r="SF489" s="9"/>
      <c r="SG489" s="9"/>
      <c r="SH489" s="9"/>
      <c r="SI489" s="9"/>
      <c r="SJ489" s="9"/>
      <c r="SK489" s="9"/>
      <c r="SL489" s="9"/>
      <c r="SM489" s="9"/>
      <c r="SN489" s="9"/>
      <c r="SO489" s="9"/>
      <c r="SP489" s="9"/>
      <c r="SQ489" s="9"/>
      <c r="SR489" s="9"/>
      <c r="SS489" s="9"/>
      <c r="ST489" s="9"/>
      <c r="SU489" s="9"/>
      <c r="SV489" s="9"/>
      <c r="SW489" s="9"/>
      <c r="SX489" s="9"/>
      <c r="SY489" s="9"/>
      <c r="SZ489" s="9"/>
      <c r="TA489" s="9"/>
      <c r="TB489" s="9"/>
      <c r="TC489" s="9"/>
      <c r="TD489" s="9"/>
      <c r="TE489" s="9"/>
      <c r="TF489" s="9"/>
      <c r="TG489" s="9"/>
      <c r="TH489" s="9"/>
      <c r="TI489" s="9"/>
      <c r="TJ489" s="9"/>
      <c r="TK489" s="9"/>
      <c r="TL489" s="9"/>
      <c r="TM489" s="9"/>
      <c r="TN489" s="9"/>
      <c r="TO489" s="9"/>
      <c r="TP489" s="9"/>
      <c r="TQ489" s="9"/>
      <c r="TR489" s="9"/>
      <c r="TS489" s="9"/>
      <c r="TT489" s="9"/>
      <c r="TU489" s="9"/>
      <c r="TV489" s="9"/>
      <c r="TW489" s="9"/>
      <c r="TX489" s="9"/>
      <c r="TY489" s="9"/>
      <c r="TZ489" s="9"/>
      <c r="UA489" s="9"/>
      <c r="UB489" s="9"/>
      <c r="UC489" s="9"/>
      <c r="UD489" s="9"/>
      <c r="UE489" s="9"/>
      <c r="UF489" s="9"/>
      <c r="UG489" s="9"/>
      <c r="UH489" s="9"/>
      <c r="UI489" s="9"/>
      <c r="UJ489" s="9"/>
      <c r="UK489" s="9"/>
      <c r="UL489" s="9"/>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c r="AHR489" s="6"/>
      <c r="AHS489" s="6"/>
      <c r="AHT489" s="6"/>
      <c r="AHU489" s="6"/>
      <c r="AHV489" s="6"/>
      <c r="AHW489" s="6"/>
      <c r="AHX489" s="6"/>
      <c r="AHY489" s="6"/>
    </row>
    <row r="490" spans="2:909" x14ac:dyDescent="0.25">
      <c r="B490" s="110"/>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c r="JA490" s="9"/>
      <c r="JB490" s="9"/>
      <c r="JC490" s="9"/>
      <c r="JD490" s="9"/>
      <c r="JE490" s="9"/>
      <c r="JF490" s="9"/>
      <c r="JG490" s="9"/>
      <c r="JH490" s="9"/>
      <c r="JI490" s="9"/>
      <c r="JJ490" s="9"/>
      <c r="JK490" s="9"/>
      <c r="JL490" s="9"/>
      <c r="JM490" s="9"/>
      <c r="JN490" s="9"/>
      <c r="JO490" s="9"/>
      <c r="JP490" s="9"/>
      <c r="JQ490" s="9"/>
      <c r="JR490" s="9"/>
      <c r="JS490" s="9"/>
      <c r="JT490" s="9"/>
      <c r="JU490" s="9"/>
      <c r="JV490" s="9"/>
      <c r="JW490" s="9"/>
      <c r="JX490" s="9"/>
      <c r="JY490" s="9"/>
      <c r="JZ490" s="9"/>
      <c r="KA490" s="9"/>
      <c r="KB490" s="9"/>
      <c r="KC490" s="9"/>
      <c r="KD490" s="9"/>
      <c r="KE490" s="9"/>
      <c r="KF490" s="9"/>
      <c r="KG490" s="9"/>
      <c r="KH490" s="9"/>
      <c r="KI490" s="9"/>
      <c r="KJ490" s="9"/>
      <c r="KK490" s="9"/>
      <c r="KL490" s="9"/>
      <c r="KM490" s="9"/>
      <c r="KN490" s="9"/>
      <c r="KO490" s="9"/>
      <c r="KP490" s="9"/>
      <c r="KQ490" s="9"/>
      <c r="KR490" s="9"/>
      <c r="KS490" s="9"/>
      <c r="KT490" s="9"/>
      <c r="KU490" s="9"/>
      <c r="KV490" s="9"/>
      <c r="KW490" s="9"/>
      <c r="KX490" s="9"/>
      <c r="KY490" s="9"/>
      <c r="KZ490" s="9"/>
      <c r="LA490" s="9"/>
      <c r="LB490" s="9"/>
      <c r="LC490" s="9"/>
      <c r="LD490" s="9"/>
      <c r="LE490" s="9"/>
      <c r="LF490" s="9"/>
      <c r="LG490" s="9"/>
      <c r="LH490" s="9"/>
      <c r="LI490" s="9"/>
      <c r="LJ490" s="9"/>
      <c r="LK490" s="9"/>
      <c r="LL490" s="9"/>
      <c r="LM490" s="9"/>
      <c r="LN490" s="9"/>
      <c r="LO490" s="9"/>
      <c r="LP490" s="9"/>
      <c r="LQ490" s="9"/>
      <c r="LR490" s="9"/>
      <c r="LS490" s="9"/>
      <c r="LT490" s="9"/>
      <c r="LU490" s="9"/>
      <c r="LV490" s="9"/>
      <c r="LW490" s="9"/>
      <c r="LX490" s="9"/>
      <c r="LY490" s="9"/>
      <c r="LZ490" s="9"/>
      <c r="MA490" s="9"/>
      <c r="MB490" s="9"/>
      <c r="MC490" s="9"/>
      <c r="MD490" s="9"/>
      <c r="ME490" s="9"/>
      <c r="MF490" s="9"/>
      <c r="MG490" s="9"/>
      <c r="MH490" s="9"/>
      <c r="MI490" s="9"/>
      <c r="MJ490" s="9"/>
      <c r="MK490" s="9"/>
      <c r="ML490" s="9"/>
      <c r="MM490" s="9"/>
      <c r="MN490" s="9"/>
      <c r="MO490" s="9"/>
      <c r="MP490" s="9"/>
      <c r="MQ490" s="9"/>
      <c r="MR490" s="9"/>
      <c r="MS490" s="9"/>
      <c r="MT490" s="9"/>
      <c r="MU490" s="9"/>
      <c r="MV490" s="9"/>
      <c r="MW490" s="9"/>
      <c r="MX490" s="9"/>
      <c r="MY490" s="9"/>
      <c r="MZ490" s="9"/>
      <c r="NA490" s="9"/>
      <c r="NB490" s="9"/>
      <c r="NC490" s="9"/>
      <c r="ND490" s="9"/>
      <c r="NE490" s="9"/>
      <c r="NF490" s="9"/>
      <c r="NG490" s="9"/>
      <c r="NH490" s="9"/>
      <c r="NI490" s="9"/>
      <c r="NJ490" s="9"/>
      <c r="NK490" s="9"/>
      <c r="NL490" s="9"/>
      <c r="NM490" s="9"/>
      <c r="NN490" s="9"/>
      <c r="NO490" s="9"/>
      <c r="NP490" s="9"/>
      <c r="NQ490" s="9"/>
      <c r="NR490" s="9"/>
      <c r="NS490" s="9"/>
      <c r="NT490" s="9"/>
      <c r="NU490" s="9"/>
      <c r="NV490" s="9"/>
      <c r="NW490" s="9"/>
      <c r="NX490" s="9"/>
      <c r="NY490" s="9"/>
      <c r="NZ490" s="9"/>
      <c r="OA490" s="9"/>
      <c r="OB490" s="9"/>
      <c r="OC490" s="9"/>
      <c r="OD490" s="9"/>
      <c r="OE490" s="9"/>
      <c r="OF490" s="9"/>
      <c r="OG490" s="9"/>
      <c r="OH490" s="9"/>
      <c r="OI490" s="9"/>
      <c r="OJ490" s="9"/>
      <c r="OK490" s="9"/>
      <c r="OL490" s="9"/>
      <c r="OM490" s="9"/>
      <c r="ON490" s="9"/>
      <c r="OO490" s="9"/>
      <c r="OP490" s="9"/>
      <c r="OQ490" s="9"/>
      <c r="OR490" s="9"/>
      <c r="OS490" s="9"/>
      <c r="OT490" s="9"/>
      <c r="OU490" s="9"/>
      <c r="OV490" s="9"/>
      <c r="OW490" s="9"/>
      <c r="OX490" s="9"/>
      <c r="OY490" s="9"/>
      <c r="OZ490" s="9"/>
      <c r="PA490" s="9"/>
      <c r="PB490" s="9"/>
      <c r="PC490" s="9"/>
      <c r="PD490" s="9"/>
      <c r="PE490" s="9"/>
      <c r="PF490" s="9"/>
      <c r="PG490" s="9"/>
      <c r="PH490" s="9"/>
      <c r="PI490" s="9"/>
      <c r="PJ490" s="9"/>
      <c r="PK490" s="9"/>
      <c r="PL490" s="9"/>
      <c r="PM490" s="9"/>
      <c r="PN490" s="9"/>
      <c r="PO490" s="9"/>
      <c r="PP490" s="9"/>
      <c r="PQ490" s="9"/>
      <c r="PR490" s="9"/>
      <c r="PS490" s="9"/>
      <c r="PT490" s="9"/>
      <c r="PU490" s="9"/>
      <c r="PV490" s="9"/>
      <c r="PW490" s="9"/>
      <c r="PX490" s="9"/>
      <c r="PY490" s="9"/>
      <c r="PZ490" s="9"/>
      <c r="QA490" s="9"/>
      <c r="QB490" s="9"/>
      <c r="QC490" s="9"/>
      <c r="QD490" s="9"/>
      <c r="QE490" s="9"/>
      <c r="QF490" s="9"/>
      <c r="QG490" s="9"/>
      <c r="QH490" s="9"/>
      <c r="QI490" s="9"/>
      <c r="QJ490" s="9"/>
      <c r="QK490" s="9"/>
      <c r="QL490" s="9"/>
      <c r="QM490" s="9"/>
      <c r="QN490" s="9"/>
      <c r="QO490" s="9"/>
      <c r="QP490" s="9"/>
      <c r="QQ490" s="9"/>
      <c r="QR490" s="9"/>
      <c r="QS490" s="9"/>
      <c r="QT490" s="9"/>
      <c r="QU490" s="9"/>
      <c r="QV490" s="9"/>
      <c r="QW490" s="9"/>
      <c r="QX490" s="9"/>
      <c r="QY490" s="9"/>
      <c r="QZ490" s="9"/>
      <c r="RA490" s="9"/>
      <c r="RB490" s="9"/>
      <c r="RC490" s="9"/>
      <c r="RD490" s="9"/>
      <c r="RE490" s="9"/>
      <c r="RF490" s="9"/>
      <c r="RG490" s="9"/>
      <c r="RH490" s="9"/>
      <c r="RI490" s="9"/>
      <c r="RJ490" s="9"/>
      <c r="RK490" s="9"/>
      <c r="RL490" s="9"/>
      <c r="RM490" s="9"/>
      <c r="RN490" s="9"/>
      <c r="RO490" s="9"/>
      <c r="RP490" s="9"/>
      <c r="RQ490" s="9"/>
      <c r="RR490" s="9"/>
      <c r="RS490" s="9"/>
      <c r="RT490" s="9"/>
      <c r="RU490" s="9"/>
      <c r="RV490" s="9"/>
      <c r="RW490" s="9"/>
      <c r="RX490" s="9"/>
      <c r="RY490" s="9"/>
      <c r="RZ490" s="9"/>
      <c r="SA490" s="9"/>
      <c r="SB490" s="9"/>
      <c r="SC490" s="9"/>
      <c r="SD490" s="9"/>
      <c r="SE490" s="9"/>
      <c r="SF490" s="9"/>
      <c r="SG490" s="9"/>
      <c r="SH490" s="9"/>
      <c r="SI490" s="9"/>
      <c r="SJ490" s="9"/>
      <c r="SK490" s="9"/>
      <c r="SL490" s="9"/>
      <c r="SM490" s="9"/>
      <c r="SN490" s="9"/>
      <c r="SO490" s="9"/>
      <c r="SP490" s="9"/>
      <c r="SQ490" s="9"/>
      <c r="SR490" s="9"/>
      <c r="SS490" s="9"/>
      <c r="ST490" s="9"/>
      <c r="SU490" s="9"/>
      <c r="SV490" s="9"/>
      <c r="SW490" s="9"/>
      <c r="SX490" s="9"/>
      <c r="SY490" s="9"/>
      <c r="SZ490" s="9"/>
      <c r="TA490" s="9"/>
      <c r="TB490" s="9"/>
      <c r="TC490" s="9"/>
      <c r="TD490" s="9"/>
      <c r="TE490" s="9"/>
      <c r="TF490" s="9"/>
      <c r="TG490" s="9"/>
      <c r="TH490" s="9"/>
      <c r="TI490" s="9"/>
      <c r="TJ490" s="9"/>
      <c r="TK490" s="9"/>
      <c r="TL490" s="9"/>
      <c r="TM490" s="9"/>
      <c r="TN490" s="9"/>
      <c r="TO490" s="9"/>
      <c r="TP490" s="9"/>
      <c r="TQ490" s="9"/>
      <c r="TR490" s="9"/>
      <c r="TS490" s="9"/>
      <c r="TT490" s="9"/>
      <c r="TU490" s="9"/>
      <c r="TV490" s="9"/>
      <c r="TW490" s="9"/>
      <c r="TX490" s="9"/>
      <c r="TY490" s="9"/>
      <c r="TZ490" s="9"/>
      <c r="UA490" s="9"/>
      <c r="UB490" s="9"/>
      <c r="UC490" s="9"/>
      <c r="UD490" s="9"/>
      <c r="UE490" s="9"/>
      <c r="UF490" s="9"/>
      <c r="UG490" s="9"/>
      <c r="UH490" s="9"/>
      <c r="UI490" s="9"/>
      <c r="UJ490" s="9"/>
      <c r="UK490" s="9"/>
      <c r="UL490" s="9"/>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c r="AHR490" s="6"/>
      <c r="AHS490" s="6"/>
      <c r="AHT490" s="6"/>
      <c r="AHU490" s="6"/>
      <c r="AHV490" s="6"/>
      <c r="AHW490" s="6"/>
      <c r="AHX490" s="6"/>
      <c r="AHY490" s="6"/>
    </row>
    <row r="491" spans="2:909" x14ac:dyDescent="0.25">
      <c r="B491" s="110"/>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c r="MK491" s="9"/>
      <c r="ML491" s="9"/>
      <c r="MM491" s="9"/>
      <c r="MN491" s="9"/>
      <c r="MO491" s="9"/>
      <c r="MP491" s="9"/>
      <c r="MQ491" s="9"/>
      <c r="MR491" s="9"/>
      <c r="MS491" s="9"/>
      <c r="MT491" s="9"/>
      <c r="MU491" s="9"/>
      <c r="MV491" s="9"/>
      <c r="MW491" s="9"/>
      <c r="MX491" s="9"/>
      <c r="MY491" s="9"/>
      <c r="MZ491" s="9"/>
      <c r="NA491" s="9"/>
      <c r="NB491" s="9"/>
      <c r="NC491" s="9"/>
      <c r="ND491" s="9"/>
      <c r="NE491" s="9"/>
      <c r="NF491" s="9"/>
      <c r="NG491" s="9"/>
      <c r="NH491" s="9"/>
      <c r="NI491" s="9"/>
      <c r="NJ491" s="9"/>
      <c r="NK491" s="9"/>
      <c r="NL491" s="9"/>
      <c r="NM491" s="9"/>
      <c r="NN491" s="9"/>
      <c r="NO491" s="9"/>
      <c r="NP491" s="9"/>
      <c r="NQ491" s="9"/>
      <c r="NR491" s="9"/>
      <c r="NS491" s="9"/>
      <c r="NT491" s="9"/>
      <c r="NU491" s="9"/>
      <c r="NV491" s="9"/>
      <c r="NW491" s="9"/>
      <c r="NX491" s="9"/>
      <c r="NY491" s="9"/>
      <c r="NZ491" s="9"/>
      <c r="OA491" s="9"/>
      <c r="OB491" s="9"/>
      <c r="OC491" s="9"/>
      <c r="OD491" s="9"/>
      <c r="OE491" s="9"/>
      <c r="OF491" s="9"/>
      <c r="OG491" s="9"/>
      <c r="OH491" s="9"/>
      <c r="OI491" s="9"/>
      <c r="OJ491" s="9"/>
      <c r="OK491" s="9"/>
      <c r="OL491" s="9"/>
      <c r="OM491" s="9"/>
      <c r="ON491" s="9"/>
      <c r="OO491" s="9"/>
      <c r="OP491" s="9"/>
      <c r="OQ491" s="9"/>
      <c r="OR491" s="9"/>
      <c r="OS491" s="9"/>
      <c r="OT491" s="9"/>
      <c r="OU491" s="9"/>
      <c r="OV491" s="9"/>
      <c r="OW491" s="9"/>
      <c r="OX491" s="9"/>
      <c r="OY491" s="9"/>
      <c r="OZ491" s="9"/>
      <c r="PA491" s="9"/>
      <c r="PB491" s="9"/>
      <c r="PC491" s="9"/>
      <c r="PD491" s="9"/>
      <c r="PE491" s="9"/>
      <c r="PF491" s="9"/>
      <c r="PG491" s="9"/>
      <c r="PH491" s="9"/>
      <c r="PI491" s="9"/>
      <c r="PJ491" s="9"/>
      <c r="PK491" s="9"/>
      <c r="PL491" s="9"/>
      <c r="PM491" s="9"/>
      <c r="PN491" s="9"/>
      <c r="PO491" s="9"/>
      <c r="PP491" s="9"/>
      <c r="PQ491" s="9"/>
      <c r="PR491" s="9"/>
      <c r="PS491" s="9"/>
      <c r="PT491" s="9"/>
      <c r="PU491" s="9"/>
      <c r="PV491" s="9"/>
      <c r="PW491" s="9"/>
      <c r="PX491" s="9"/>
      <c r="PY491" s="9"/>
      <c r="PZ491" s="9"/>
      <c r="QA491" s="9"/>
      <c r="QB491" s="9"/>
      <c r="QC491" s="9"/>
      <c r="QD491" s="9"/>
      <c r="QE491" s="9"/>
      <c r="QF491" s="9"/>
      <c r="QG491" s="9"/>
      <c r="QH491" s="9"/>
      <c r="QI491" s="9"/>
      <c r="QJ491" s="9"/>
      <c r="QK491" s="9"/>
      <c r="QL491" s="9"/>
      <c r="QM491" s="9"/>
      <c r="QN491" s="9"/>
      <c r="QO491" s="9"/>
      <c r="QP491" s="9"/>
      <c r="QQ491" s="9"/>
      <c r="QR491" s="9"/>
      <c r="QS491" s="9"/>
      <c r="QT491" s="9"/>
      <c r="QU491" s="9"/>
      <c r="QV491" s="9"/>
      <c r="QW491" s="9"/>
      <c r="QX491" s="9"/>
      <c r="QY491" s="9"/>
      <c r="QZ491" s="9"/>
      <c r="RA491" s="9"/>
      <c r="RB491" s="9"/>
      <c r="RC491" s="9"/>
      <c r="RD491" s="9"/>
      <c r="RE491" s="9"/>
      <c r="RF491" s="9"/>
      <c r="RG491" s="9"/>
      <c r="RH491" s="9"/>
      <c r="RI491" s="9"/>
      <c r="RJ491" s="9"/>
      <c r="RK491" s="9"/>
      <c r="RL491" s="9"/>
      <c r="RM491" s="9"/>
      <c r="RN491" s="9"/>
      <c r="RO491" s="9"/>
      <c r="RP491" s="9"/>
      <c r="RQ491" s="9"/>
      <c r="RR491" s="9"/>
      <c r="RS491" s="9"/>
      <c r="RT491" s="9"/>
      <c r="RU491" s="9"/>
      <c r="RV491" s="9"/>
      <c r="RW491" s="9"/>
      <c r="RX491" s="9"/>
      <c r="RY491" s="9"/>
      <c r="RZ491" s="9"/>
      <c r="SA491" s="9"/>
      <c r="SB491" s="9"/>
      <c r="SC491" s="9"/>
      <c r="SD491" s="9"/>
      <c r="SE491" s="9"/>
      <c r="SF491" s="9"/>
      <c r="SG491" s="9"/>
      <c r="SH491" s="9"/>
      <c r="SI491" s="9"/>
      <c r="SJ491" s="9"/>
      <c r="SK491" s="9"/>
      <c r="SL491" s="9"/>
      <c r="SM491" s="9"/>
      <c r="SN491" s="9"/>
      <c r="SO491" s="9"/>
      <c r="SP491" s="9"/>
      <c r="SQ491" s="9"/>
      <c r="SR491" s="9"/>
      <c r="SS491" s="9"/>
      <c r="ST491" s="9"/>
      <c r="SU491" s="9"/>
      <c r="SV491" s="9"/>
      <c r="SW491" s="9"/>
      <c r="SX491" s="9"/>
      <c r="SY491" s="9"/>
      <c r="SZ491" s="9"/>
      <c r="TA491" s="9"/>
      <c r="TB491" s="9"/>
      <c r="TC491" s="9"/>
      <c r="TD491" s="9"/>
      <c r="TE491" s="9"/>
      <c r="TF491" s="9"/>
      <c r="TG491" s="9"/>
      <c r="TH491" s="9"/>
      <c r="TI491" s="9"/>
      <c r="TJ491" s="9"/>
      <c r="TK491" s="9"/>
      <c r="TL491" s="9"/>
      <c r="TM491" s="9"/>
      <c r="TN491" s="9"/>
      <c r="TO491" s="9"/>
      <c r="TP491" s="9"/>
      <c r="TQ491" s="9"/>
      <c r="TR491" s="9"/>
      <c r="TS491" s="9"/>
      <c r="TT491" s="9"/>
      <c r="TU491" s="9"/>
      <c r="TV491" s="9"/>
      <c r="TW491" s="9"/>
      <c r="TX491" s="9"/>
      <c r="TY491" s="9"/>
      <c r="TZ491" s="9"/>
      <c r="UA491" s="9"/>
      <c r="UB491" s="9"/>
      <c r="UC491" s="9"/>
      <c r="UD491" s="9"/>
      <c r="UE491" s="9"/>
      <c r="UF491" s="9"/>
      <c r="UG491" s="9"/>
      <c r="UH491" s="9"/>
      <c r="UI491" s="9"/>
      <c r="UJ491" s="9"/>
      <c r="UK491" s="9"/>
      <c r="UL491" s="9"/>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c r="AHR491" s="6"/>
      <c r="AHS491" s="6"/>
      <c r="AHT491" s="6"/>
      <c r="AHU491" s="6"/>
      <c r="AHV491" s="6"/>
      <c r="AHW491" s="6"/>
      <c r="AHX491" s="6"/>
      <c r="AHY491" s="6"/>
    </row>
    <row r="492" spans="2:909" x14ac:dyDescent="0.25">
      <c r="B492" s="110"/>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c r="JA492" s="9"/>
      <c r="JB492" s="9"/>
      <c r="JC492" s="9"/>
      <c r="JD492" s="9"/>
      <c r="JE492" s="9"/>
      <c r="JF492" s="9"/>
      <c r="JG492" s="9"/>
      <c r="JH492" s="9"/>
      <c r="JI492" s="9"/>
      <c r="JJ492" s="9"/>
      <c r="JK492" s="9"/>
      <c r="JL492" s="9"/>
      <c r="JM492" s="9"/>
      <c r="JN492" s="9"/>
      <c r="JO492" s="9"/>
      <c r="JP492" s="9"/>
      <c r="JQ492" s="9"/>
      <c r="JR492" s="9"/>
      <c r="JS492" s="9"/>
      <c r="JT492" s="9"/>
      <c r="JU492" s="9"/>
      <c r="JV492" s="9"/>
      <c r="JW492" s="9"/>
      <c r="JX492" s="9"/>
      <c r="JY492" s="9"/>
      <c r="JZ492" s="9"/>
      <c r="KA492" s="9"/>
      <c r="KB492" s="9"/>
      <c r="KC492" s="9"/>
      <c r="KD492" s="9"/>
      <c r="KE492" s="9"/>
      <c r="KF492" s="9"/>
      <c r="KG492" s="9"/>
      <c r="KH492" s="9"/>
      <c r="KI492" s="9"/>
      <c r="KJ492" s="9"/>
      <c r="KK492" s="9"/>
      <c r="KL492" s="9"/>
      <c r="KM492" s="9"/>
      <c r="KN492" s="9"/>
      <c r="KO492" s="9"/>
      <c r="KP492" s="9"/>
      <c r="KQ492" s="9"/>
      <c r="KR492" s="9"/>
      <c r="KS492" s="9"/>
      <c r="KT492" s="9"/>
      <c r="KU492" s="9"/>
      <c r="KV492" s="9"/>
      <c r="KW492" s="9"/>
      <c r="KX492" s="9"/>
      <c r="KY492" s="9"/>
      <c r="KZ492" s="9"/>
      <c r="LA492" s="9"/>
      <c r="LB492" s="9"/>
      <c r="LC492" s="9"/>
      <c r="LD492" s="9"/>
      <c r="LE492" s="9"/>
      <c r="LF492" s="9"/>
      <c r="LG492" s="9"/>
      <c r="LH492" s="9"/>
      <c r="LI492" s="9"/>
      <c r="LJ492" s="9"/>
      <c r="LK492" s="9"/>
      <c r="LL492" s="9"/>
      <c r="LM492" s="9"/>
      <c r="LN492" s="9"/>
      <c r="LO492" s="9"/>
      <c r="LP492" s="9"/>
      <c r="LQ492" s="9"/>
      <c r="LR492" s="9"/>
      <c r="LS492" s="9"/>
      <c r="LT492" s="9"/>
      <c r="LU492" s="9"/>
      <c r="LV492" s="9"/>
      <c r="LW492" s="9"/>
      <c r="LX492" s="9"/>
      <c r="LY492" s="9"/>
      <c r="LZ492" s="9"/>
      <c r="MA492" s="9"/>
      <c r="MB492" s="9"/>
      <c r="MC492" s="9"/>
      <c r="MD492" s="9"/>
      <c r="ME492" s="9"/>
      <c r="MF492" s="9"/>
      <c r="MG492" s="9"/>
      <c r="MH492" s="9"/>
      <c r="MI492" s="9"/>
      <c r="MJ492" s="9"/>
      <c r="MK492" s="9"/>
      <c r="ML492" s="9"/>
      <c r="MM492" s="9"/>
      <c r="MN492" s="9"/>
      <c r="MO492" s="9"/>
      <c r="MP492" s="9"/>
      <c r="MQ492" s="9"/>
      <c r="MR492" s="9"/>
      <c r="MS492" s="9"/>
      <c r="MT492" s="9"/>
      <c r="MU492" s="9"/>
      <c r="MV492" s="9"/>
      <c r="MW492" s="9"/>
      <c r="MX492" s="9"/>
      <c r="MY492" s="9"/>
      <c r="MZ492" s="9"/>
      <c r="NA492" s="9"/>
      <c r="NB492" s="9"/>
      <c r="NC492" s="9"/>
      <c r="ND492" s="9"/>
      <c r="NE492" s="9"/>
      <c r="NF492" s="9"/>
      <c r="NG492" s="9"/>
      <c r="NH492" s="9"/>
      <c r="NI492" s="9"/>
      <c r="NJ492" s="9"/>
      <c r="NK492" s="9"/>
      <c r="NL492" s="9"/>
      <c r="NM492" s="9"/>
      <c r="NN492" s="9"/>
      <c r="NO492" s="9"/>
      <c r="NP492" s="9"/>
      <c r="NQ492" s="9"/>
      <c r="NR492" s="9"/>
      <c r="NS492" s="9"/>
      <c r="NT492" s="9"/>
      <c r="NU492" s="9"/>
      <c r="NV492" s="9"/>
      <c r="NW492" s="9"/>
      <c r="NX492" s="9"/>
      <c r="NY492" s="9"/>
      <c r="NZ492" s="9"/>
      <c r="OA492" s="9"/>
      <c r="OB492" s="9"/>
      <c r="OC492" s="9"/>
      <c r="OD492" s="9"/>
      <c r="OE492" s="9"/>
      <c r="OF492" s="9"/>
      <c r="OG492" s="9"/>
      <c r="OH492" s="9"/>
      <c r="OI492" s="9"/>
      <c r="OJ492" s="9"/>
      <c r="OK492" s="9"/>
      <c r="OL492" s="9"/>
      <c r="OM492" s="9"/>
      <c r="ON492" s="9"/>
      <c r="OO492" s="9"/>
      <c r="OP492" s="9"/>
      <c r="OQ492" s="9"/>
      <c r="OR492" s="9"/>
      <c r="OS492" s="9"/>
      <c r="OT492" s="9"/>
      <c r="OU492" s="9"/>
      <c r="OV492" s="9"/>
      <c r="OW492" s="9"/>
      <c r="OX492" s="9"/>
      <c r="OY492" s="9"/>
      <c r="OZ492" s="9"/>
      <c r="PA492" s="9"/>
      <c r="PB492" s="9"/>
      <c r="PC492" s="9"/>
      <c r="PD492" s="9"/>
      <c r="PE492" s="9"/>
      <c r="PF492" s="9"/>
      <c r="PG492" s="9"/>
      <c r="PH492" s="9"/>
      <c r="PI492" s="9"/>
      <c r="PJ492" s="9"/>
      <c r="PK492" s="9"/>
      <c r="PL492" s="9"/>
      <c r="PM492" s="9"/>
      <c r="PN492" s="9"/>
      <c r="PO492" s="9"/>
      <c r="PP492" s="9"/>
      <c r="PQ492" s="9"/>
      <c r="PR492" s="9"/>
      <c r="PS492" s="9"/>
      <c r="PT492" s="9"/>
      <c r="PU492" s="9"/>
      <c r="PV492" s="9"/>
      <c r="PW492" s="9"/>
      <c r="PX492" s="9"/>
      <c r="PY492" s="9"/>
      <c r="PZ492" s="9"/>
      <c r="QA492" s="9"/>
      <c r="QB492" s="9"/>
      <c r="QC492" s="9"/>
      <c r="QD492" s="9"/>
      <c r="QE492" s="9"/>
      <c r="QF492" s="9"/>
      <c r="QG492" s="9"/>
      <c r="QH492" s="9"/>
      <c r="QI492" s="9"/>
      <c r="QJ492" s="9"/>
      <c r="QK492" s="9"/>
      <c r="QL492" s="9"/>
      <c r="QM492" s="9"/>
      <c r="QN492" s="9"/>
      <c r="QO492" s="9"/>
      <c r="QP492" s="9"/>
      <c r="QQ492" s="9"/>
      <c r="QR492" s="9"/>
      <c r="QS492" s="9"/>
      <c r="QT492" s="9"/>
      <c r="QU492" s="9"/>
      <c r="QV492" s="9"/>
      <c r="QW492" s="9"/>
      <c r="QX492" s="9"/>
      <c r="QY492" s="9"/>
      <c r="QZ492" s="9"/>
      <c r="RA492" s="9"/>
      <c r="RB492" s="9"/>
      <c r="RC492" s="9"/>
      <c r="RD492" s="9"/>
      <c r="RE492" s="9"/>
      <c r="RF492" s="9"/>
      <c r="RG492" s="9"/>
      <c r="RH492" s="9"/>
      <c r="RI492" s="9"/>
      <c r="RJ492" s="9"/>
      <c r="RK492" s="9"/>
      <c r="RL492" s="9"/>
      <c r="RM492" s="9"/>
      <c r="RN492" s="9"/>
      <c r="RO492" s="9"/>
      <c r="RP492" s="9"/>
      <c r="RQ492" s="9"/>
      <c r="RR492" s="9"/>
      <c r="RS492" s="9"/>
      <c r="RT492" s="9"/>
      <c r="RU492" s="9"/>
      <c r="RV492" s="9"/>
      <c r="RW492" s="9"/>
      <c r="RX492" s="9"/>
      <c r="RY492" s="9"/>
      <c r="RZ492" s="9"/>
      <c r="SA492" s="9"/>
      <c r="SB492" s="9"/>
      <c r="SC492" s="9"/>
      <c r="SD492" s="9"/>
      <c r="SE492" s="9"/>
      <c r="SF492" s="9"/>
      <c r="SG492" s="9"/>
      <c r="SH492" s="9"/>
      <c r="SI492" s="9"/>
      <c r="SJ492" s="9"/>
      <c r="SK492" s="9"/>
      <c r="SL492" s="9"/>
      <c r="SM492" s="9"/>
      <c r="SN492" s="9"/>
      <c r="SO492" s="9"/>
      <c r="SP492" s="9"/>
      <c r="SQ492" s="9"/>
      <c r="SR492" s="9"/>
      <c r="SS492" s="9"/>
      <c r="ST492" s="9"/>
      <c r="SU492" s="9"/>
      <c r="SV492" s="9"/>
      <c r="SW492" s="9"/>
      <c r="SX492" s="9"/>
      <c r="SY492" s="9"/>
      <c r="SZ492" s="9"/>
      <c r="TA492" s="9"/>
      <c r="TB492" s="9"/>
      <c r="TC492" s="9"/>
      <c r="TD492" s="9"/>
      <c r="TE492" s="9"/>
      <c r="TF492" s="9"/>
      <c r="TG492" s="9"/>
      <c r="TH492" s="9"/>
      <c r="TI492" s="9"/>
      <c r="TJ492" s="9"/>
      <c r="TK492" s="9"/>
      <c r="TL492" s="9"/>
      <c r="TM492" s="9"/>
      <c r="TN492" s="9"/>
      <c r="TO492" s="9"/>
      <c r="TP492" s="9"/>
      <c r="TQ492" s="9"/>
      <c r="TR492" s="9"/>
      <c r="TS492" s="9"/>
      <c r="TT492" s="9"/>
      <c r="TU492" s="9"/>
      <c r="TV492" s="9"/>
      <c r="TW492" s="9"/>
      <c r="TX492" s="9"/>
      <c r="TY492" s="9"/>
      <c r="TZ492" s="9"/>
      <c r="UA492" s="9"/>
      <c r="UB492" s="9"/>
      <c r="UC492" s="9"/>
      <c r="UD492" s="9"/>
      <c r="UE492" s="9"/>
      <c r="UF492" s="9"/>
      <c r="UG492" s="9"/>
      <c r="UH492" s="9"/>
      <c r="UI492" s="9"/>
      <c r="UJ492" s="9"/>
      <c r="UK492" s="9"/>
      <c r="UL492" s="9"/>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c r="AHR492" s="6"/>
      <c r="AHS492" s="6"/>
      <c r="AHT492" s="6"/>
      <c r="AHU492" s="6"/>
      <c r="AHV492" s="6"/>
      <c r="AHW492" s="6"/>
      <c r="AHX492" s="6"/>
      <c r="AHY492" s="6"/>
    </row>
    <row r="493" spans="2:909" x14ac:dyDescent="0.25">
      <c r="B493" s="110"/>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c r="JA493" s="9"/>
      <c r="JB493" s="9"/>
      <c r="JC493" s="9"/>
      <c r="JD493" s="9"/>
      <c r="JE493" s="9"/>
      <c r="JF493" s="9"/>
      <c r="JG493" s="9"/>
      <c r="JH493" s="9"/>
      <c r="JI493" s="9"/>
      <c r="JJ493" s="9"/>
      <c r="JK493" s="9"/>
      <c r="JL493" s="9"/>
      <c r="JM493" s="9"/>
      <c r="JN493" s="9"/>
      <c r="JO493" s="9"/>
      <c r="JP493" s="9"/>
      <c r="JQ493" s="9"/>
      <c r="JR493" s="9"/>
      <c r="JS493" s="9"/>
      <c r="JT493" s="9"/>
      <c r="JU493" s="9"/>
      <c r="JV493" s="9"/>
      <c r="JW493" s="9"/>
      <c r="JX493" s="9"/>
      <c r="JY493" s="9"/>
      <c r="JZ493" s="9"/>
      <c r="KA493" s="9"/>
      <c r="KB493" s="9"/>
      <c r="KC493" s="9"/>
      <c r="KD493" s="9"/>
      <c r="KE493" s="9"/>
      <c r="KF493" s="9"/>
      <c r="KG493" s="9"/>
      <c r="KH493" s="9"/>
      <c r="KI493" s="9"/>
      <c r="KJ493" s="9"/>
      <c r="KK493" s="9"/>
      <c r="KL493" s="9"/>
      <c r="KM493" s="9"/>
      <c r="KN493" s="9"/>
      <c r="KO493" s="9"/>
      <c r="KP493" s="9"/>
      <c r="KQ493" s="9"/>
      <c r="KR493" s="9"/>
      <c r="KS493" s="9"/>
      <c r="KT493" s="9"/>
      <c r="KU493" s="9"/>
      <c r="KV493" s="9"/>
      <c r="KW493" s="9"/>
      <c r="KX493" s="9"/>
      <c r="KY493" s="9"/>
      <c r="KZ493" s="9"/>
      <c r="LA493" s="9"/>
      <c r="LB493" s="9"/>
      <c r="LC493" s="9"/>
      <c r="LD493" s="9"/>
      <c r="LE493" s="9"/>
      <c r="LF493" s="9"/>
      <c r="LG493" s="9"/>
      <c r="LH493" s="9"/>
      <c r="LI493" s="9"/>
      <c r="LJ493" s="9"/>
      <c r="LK493" s="9"/>
      <c r="LL493" s="9"/>
      <c r="LM493" s="9"/>
      <c r="LN493" s="9"/>
      <c r="LO493" s="9"/>
      <c r="LP493" s="9"/>
      <c r="LQ493" s="9"/>
      <c r="LR493" s="9"/>
      <c r="LS493" s="9"/>
      <c r="LT493" s="9"/>
      <c r="LU493" s="9"/>
      <c r="LV493" s="9"/>
      <c r="LW493" s="9"/>
      <c r="LX493" s="9"/>
      <c r="LY493" s="9"/>
      <c r="LZ493" s="9"/>
      <c r="MA493" s="9"/>
      <c r="MB493" s="9"/>
      <c r="MC493" s="9"/>
      <c r="MD493" s="9"/>
      <c r="ME493" s="9"/>
      <c r="MF493" s="9"/>
      <c r="MG493" s="9"/>
      <c r="MH493" s="9"/>
      <c r="MI493" s="9"/>
      <c r="MJ493" s="9"/>
      <c r="MK493" s="9"/>
      <c r="ML493" s="9"/>
      <c r="MM493" s="9"/>
      <c r="MN493" s="9"/>
      <c r="MO493" s="9"/>
      <c r="MP493" s="9"/>
      <c r="MQ493" s="9"/>
      <c r="MR493" s="9"/>
      <c r="MS493" s="9"/>
      <c r="MT493" s="9"/>
      <c r="MU493" s="9"/>
      <c r="MV493" s="9"/>
      <c r="MW493" s="9"/>
      <c r="MX493" s="9"/>
      <c r="MY493" s="9"/>
      <c r="MZ493" s="9"/>
      <c r="NA493" s="9"/>
      <c r="NB493" s="9"/>
      <c r="NC493" s="9"/>
      <c r="ND493" s="9"/>
      <c r="NE493" s="9"/>
      <c r="NF493" s="9"/>
      <c r="NG493" s="9"/>
      <c r="NH493" s="9"/>
      <c r="NI493" s="9"/>
      <c r="NJ493" s="9"/>
      <c r="NK493" s="9"/>
      <c r="NL493" s="9"/>
      <c r="NM493" s="9"/>
      <c r="NN493" s="9"/>
      <c r="NO493" s="9"/>
      <c r="NP493" s="9"/>
      <c r="NQ493" s="9"/>
      <c r="NR493" s="9"/>
      <c r="NS493" s="9"/>
      <c r="NT493" s="9"/>
      <c r="NU493" s="9"/>
      <c r="NV493" s="9"/>
      <c r="NW493" s="9"/>
      <c r="NX493" s="9"/>
      <c r="NY493" s="9"/>
      <c r="NZ493" s="9"/>
      <c r="OA493" s="9"/>
      <c r="OB493" s="9"/>
      <c r="OC493" s="9"/>
      <c r="OD493" s="9"/>
      <c r="OE493" s="9"/>
      <c r="OF493" s="9"/>
      <c r="OG493" s="9"/>
      <c r="OH493" s="9"/>
      <c r="OI493" s="9"/>
      <c r="OJ493" s="9"/>
      <c r="OK493" s="9"/>
      <c r="OL493" s="9"/>
      <c r="OM493" s="9"/>
      <c r="ON493" s="9"/>
      <c r="OO493" s="9"/>
      <c r="OP493" s="9"/>
      <c r="OQ493" s="9"/>
      <c r="OR493" s="9"/>
      <c r="OS493" s="9"/>
      <c r="OT493" s="9"/>
      <c r="OU493" s="9"/>
      <c r="OV493" s="9"/>
      <c r="OW493" s="9"/>
      <c r="OX493" s="9"/>
      <c r="OY493" s="9"/>
      <c r="OZ493" s="9"/>
      <c r="PA493" s="9"/>
      <c r="PB493" s="9"/>
      <c r="PC493" s="9"/>
      <c r="PD493" s="9"/>
      <c r="PE493" s="9"/>
      <c r="PF493" s="9"/>
      <c r="PG493" s="9"/>
      <c r="PH493" s="9"/>
      <c r="PI493" s="9"/>
      <c r="PJ493" s="9"/>
      <c r="PK493" s="9"/>
      <c r="PL493" s="9"/>
      <c r="PM493" s="9"/>
      <c r="PN493" s="9"/>
      <c r="PO493" s="9"/>
      <c r="PP493" s="9"/>
      <c r="PQ493" s="9"/>
      <c r="PR493" s="9"/>
      <c r="PS493" s="9"/>
      <c r="PT493" s="9"/>
      <c r="PU493" s="9"/>
      <c r="PV493" s="9"/>
      <c r="PW493" s="9"/>
      <c r="PX493" s="9"/>
      <c r="PY493" s="9"/>
      <c r="PZ493" s="9"/>
      <c r="QA493" s="9"/>
      <c r="QB493" s="9"/>
      <c r="QC493" s="9"/>
      <c r="QD493" s="9"/>
      <c r="QE493" s="9"/>
      <c r="QF493" s="9"/>
      <c r="QG493" s="9"/>
      <c r="QH493" s="9"/>
      <c r="QI493" s="9"/>
      <c r="QJ493" s="9"/>
      <c r="QK493" s="9"/>
      <c r="QL493" s="9"/>
      <c r="QM493" s="9"/>
      <c r="QN493" s="9"/>
      <c r="QO493" s="9"/>
      <c r="QP493" s="9"/>
      <c r="QQ493" s="9"/>
      <c r="QR493" s="9"/>
      <c r="QS493" s="9"/>
      <c r="QT493" s="9"/>
      <c r="QU493" s="9"/>
      <c r="QV493" s="9"/>
      <c r="QW493" s="9"/>
      <c r="QX493" s="9"/>
      <c r="QY493" s="9"/>
      <c r="QZ493" s="9"/>
      <c r="RA493" s="9"/>
      <c r="RB493" s="9"/>
      <c r="RC493" s="9"/>
      <c r="RD493" s="9"/>
      <c r="RE493" s="9"/>
      <c r="RF493" s="9"/>
      <c r="RG493" s="9"/>
      <c r="RH493" s="9"/>
      <c r="RI493" s="9"/>
      <c r="RJ493" s="9"/>
      <c r="RK493" s="9"/>
      <c r="RL493" s="9"/>
      <c r="RM493" s="9"/>
      <c r="RN493" s="9"/>
      <c r="RO493" s="9"/>
      <c r="RP493" s="9"/>
      <c r="RQ493" s="9"/>
      <c r="RR493" s="9"/>
      <c r="RS493" s="9"/>
      <c r="RT493" s="9"/>
      <c r="RU493" s="9"/>
      <c r="RV493" s="9"/>
      <c r="RW493" s="9"/>
      <c r="RX493" s="9"/>
      <c r="RY493" s="9"/>
      <c r="RZ493" s="9"/>
      <c r="SA493" s="9"/>
      <c r="SB493" s="9"/>
      <c r="SC493" s="9"/>
      <c r="SD493" s="9"/>
      <c r="SE493" s="9"/>
      <c r="SF493" s="9"/>
      <c r="SG493" s="9"/>
      <c r="SH493" s="9"/>
      <c r="SI493" s="9"/>
      <c r="SJ493" s="9"/>
      <c r="SK493" s="9"/>
      <c r="SL493" s="9"/>
      <c r="SM493" s="9"/>
      <c r="SN493" s="9"/>
      <c r="SO493" s="9"/>
      <c r="SP493" s="9"/>
      <c r="SQ493" s="9"/>
      <c r="SR493" s="9"/>
      <c r="SS493" s="9"/>
      <c r="ST493" s="9"/>
      <c r="SU493" s="9"/>
      <c r="SV493" s="9"/>
      <c r="SW493" s="9"/>
      <c r="SX493" s="9"/>
      <c r="SY493" s="9"/>
      <c r="SZ493" s="9"/>
      <c r="TA493" s="9"/>
      <c r="TB493" s="9"/>
      <c r="TC493" s="9"/>
      <c r="TD493" s="9"/>
      <c r="TE493" s="9"/>
      <c r="TF493" s="9"/>
      <c r="TG493" s="9"/>
      <c r="TH493" s="9"/>
      <c r="TI493" s="9"/>
      <c r="TJ493" s="9"/>
      <c r="TK493" s="9"/>
      <c r="TL493" s="9"/>
      <c r="TM493" s="9"/>
      <c r="TN493" s="9"/>
      <c r="TO493" s="9"/>
      <c r="TP493" s="9"/>
      <c r="TQ493" s="9"/>
      <c r="TR493" s="9"/>
      <c r="TS493" s="9"/>
      <c r="TT493" s="9"/>
      <c r="TU493" s="9"/>
      <c r="TV493" s="9"/>
      <c r="TW493" s="9"/>
      <c r="TX493" s="9"/>
      <c r="TY493" s="9"/>
      <c r="TZ493" s="9"/>
      <c r="UA493" s="9"/>
      <c r="UB493" s="9"/>
      <c r="UC493" s="9"/>
      <c r="UD493" s="9"/>
      <c r="UE493" s="9"/>
      <c r="UF493" s="9"/>
      <c r="UG493" s="9"/>
      <c r="UH493" s="9"/>
      <c r="UI493" s="9"/>
      <c r="UJ493" s="9"/>
      <c r="UK493" s="9"/>
      <c r="UL493" s="9"/>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c r="AHR493" s="6"/>
      <c r="AHS493" s="6"/>
      <c r="AHT493" s="6"/>
      <c r="AHU493" s="6"/>
      <c r="AHV493" s="6"/>
      <c r="AHW493" s="6"/>
      <c r="AHX493" s="6"/>
      <c r="AHY493" s="6"/>
    </row>
    <row r="494" spans="2:909" x14ac:dyDescent="0.25">
      <c r="B494" s="110"/>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c r="MK494" s="9"/>
      <c r="ML494" s="9"/>
      <c r="MM494" s="9"/>
      <c r="MN494" s="9"/>
      <c r="MO494" s="9"/>
      <c r="MP494" s="9"/>
      <c r="MQ494" s="9"/>
      <c r="MR494" s="9"/>
      <c r="MS494" s="9"/>
      <c r="MT494" s="9"/>
      <c r="MU494" s="9"/>
      <c r="MV494" s="9"/>
      <c r="MW494" s="9"/>
      <c r="MX494" s="9"/>
      <c r="MY494" s="9"/>
      <c r="MZ494" s="9"/>
      <c r="NA494" s="9"/>
      <c r="NB494" s="9"/>
      <c r="NC494" s="9"/>
      <c r="ND494" s="9"/>
      <c r="NE494" s="9"/>
      <c r="NF494" s="9"/>
      <c r="NG494" s="9"/>
      <c r="NH494" s="9"/>
      <c r="NI494" s="9"/>
      <c r="NJ494" s="9"/>
      <c r="NK494" s="9"/>
      <c r="NL494" s="9"/>
      <c r="NM494" s="9"/>
      <c r="NN494" s="9"/>
      <c r="NO494" s="9"/>
      <c r="NP494" s="9"/>
      <c r="NQ494" s="9"/>
      <c r="NR494" s="9"/>
      <c r="NS494" s="9"/>
      <c r="NT494" s="9"/>
      <c r="NU494" s="9"/>
      <c r="NV494" s="9"/>
      <c r="NW494" s="9"/>
      <c r="NX494" s="9"/>
      <c r="NY494" s="9"/>
      <c r="NZ494" s="9"/>
      <c r="OA494" s="9"/>
      <c r="OB494" s="9"/>
      <c r="OC494" s="9"/>
      <c r="OD494" s="9"/>
      <c r="OE494" s="9"/>
      <c r="OF494" s="9"/>
      <c r="OG494" s="9"/>
      <c r="OH494" s="9"/>
      <c r="OI494" s="9"/>
      <c r="OJ494" s="9"/>
      <c r="OK494" s="9"/>
      <c r="OL494" s="9"/>
      <c r="OM494" s="9"/>
      <c r="ON494" s="9"/>
      <c r="OO494" s="9"/>
      <c r="OP494" s="9"/>
      <c r="OQ494" s="9"/>
      <c r="OR494" s="9"/>
      <c r="OS494" s="9"/>
      <c r="OT494" s="9"/>
      <c r="OU494" s="9"/>
      <c r="OV494" s="9"/>
      <c r="OW494" s="9"/>
      <c r="OX494" s="9"/>
      <c r="OY494" s="9"/>
      <c r="OZ494" s="9"/>
      <c r="PA494" s="9"/>
      <c r="PB494" s="9"/>
      <c r="PC494" s="9"/>
      <c r="PD494" s="9"/>
      <c r="PE494" s="9"/>
      <c r="PF494" s="9"/>
      <c r="PG494" s="9"/>
      <c r="PH494" s="9"/>
      <c r="PI494" s="9"/>
      <c r="PJ494" s="9"/>
      <c r="PK494" s="9"/>
      <c r="PL494" s="9"/>
      <c r="PM494" s="9"/>
      <c r="PN494" s="9"/>
      <c r="PO494" s="9"/>
      <c r="PP494" s="9"/>
      <c r="PQ494" s="9"/>
      <c r="PR494" s="9"/>
      <c r="PS494" s="9"/>
      <c r="PT494" s="9"/>
      <c r="PU494" s="9"/>
      <c r="PV494" s="9"/>
      <c r="PW494" s="9"/>
      <c r="PX494" s="9"/>
      <c r="PY494" s="9"/>
      <c r="PZ494" s="9"/>
      <c r="QA494" s="9"/>
      <c r="QB494" s="9"/>
      <c r="QC494" s="9"/>
      <c r="QD494" s="9"/>
      <c r="QE494" s="9"/>
      <c r="QF494" s="9"/>
      <c r="QG494" s="9"/>
      <c r="QH494" s="9"/>
      <c r="QI494" s="9"/>
      <c r="QJ494" s="9"/>
      <c r="QK494" s="9"/>
      <c r="QL494" s="9"/>
      <c r="QM494" s="9"/>
      <c r="QN494" s="9"/>
      <c r="QO494" s="9"/>
      <c r="QP494" s="9"/>
      <c r="QQ494" s="9"/>
      <c r="QR494" s="9"/>
      <c r="QS494" s="9"/>
      <c r="QT494" s="9"/>
      <c r="QU494" s="9"/>
      <c r="QV494" s="9"/>
      <c r="QW494" s="9"/>
      <c r="QX494" s="9"/>
      <c r="QY494" s="9"/>
      <c r="QZ494" s="9"/>
      <c r="RA494" s="9"/>
      <c r="RB494" s="9"/>
      <c r="RC494" s="9"/>
      <c r="RD494" s="9"/>
      <c r="RE494" s="9"/>
      <c r="RF494" s="9"/>
      <c r="RG494" s="9"/>
      <c r="RH494" s="9"/>
      <c r="RI494" s="9"/>
      <c r="RJ494" s="9"/>
      <c r="RK494" s="9"/>
      <c r="RL494" s="9"/>
      <c r="RM494" s="9"/>
      <c r="RN494" s="9"/>
      <c r="RO494" s="9"/>
      <c r="RP494" s="9"/>
      <c r="RQ494" s="9"/>
      <c r="RR494" s="9"/>
      <c r="RS494" s="9"/>
      <c r="RT494" s="9"/>
      <c r="RU494" s="9"/>
      <c r="RV494" s="9"/>
      <c r="RW494" s="9"/>
      <c r="RX494" s="9"/>
      <c r="RY494" s="9"/>
      <c r="RZ494" s="9"/>
      <c r="SA494" s="9"/>
      <c r="SB494" s="9"/>
      <c r="SC494" s="9"/>
      <c r="SD494" s="9"/>
      <c r="SE494" s="9"/>
      <c r="SF494" s="9"/>
      <c r="SG494" s="9"/>
      <c r="SH494" s="9"/>
      <c r="SI494" s="9"/>
      <c r="SJ494" s="9"/>
      <c r="SK494" s="9"/>
      <c r="SL494" s="9"/>
      <c r="SM494" s="9"/>
      <c r="SN494" s="9"/>
      <c r="SO494" s="9"/>
      <c r="SP494" s="9"/>
      <c r="SQ494" s="9"/>
      <c r="SR494" s="9"/>
      <c r="SS494" s="9"/>
      <c r="ST494" s="9"/>
      <c r="SU494" s="9"/>
      <c r="SV494" s="9"/>
      <c r="SW494" s="9"/>
      <c r="SX494" s="9"/>
      <c r="SY494" s="9"/>
      <c r="SZ494" s="9"/>
      <c r="TA494" s="9"/>
      <c r="TB494" s="9"/>
      <c r="TC494" s="9"/>
      <c r="TD494" s="9"/>
      <c r="TE494" s="9"/>
      <c r="TF494" s="9"/>
      <c r="TG494" s="9"/>
      <c r="TH494" s="9"/>
      <c r="TI494" s="9"/>
      <c r="TJ494" s="9"/>
      <c r="TK494" s="9"/>
      <c r="TL494" s="9"/>
      <c r="TM494" s="9"/>
      <c r="TN494" s="9"/>
      <c r="TO494" s="9"/>
      <c r="TP494" s="9"/>
      <c r="TQ494" s="9"/>
      <c r="TR494" s="9"/>
      <c r="TS494" s="9"/>
      <c r="TT494" s="9"/>
      <c r="TU494" s="9"/>
      <c r="TV494" s="9"/>
      <c r="TW494" s="9"/>
      <c r="TX494" s="9"/>
      <c r="TY494" s="9"/>
      <c r="TZ494" s="9"/>
      <c r="UA494" s="9"/>
      <c r="UB494" s="9"/>
      <c r="UC494" s="9"/>
      <c r="UD494" s="9"/>
      <c r="UE494" s="9"/>
      <c r="UF494" s="9"/>
      <c r="UG494" s="9"/>
      <c r="UH494" s="9"/>
      <c r="UI494" s="9"/>
      <c r="UJ494" s="9"/>
      <c r="UK494" s="9"/>
      <c r="UL494" s="9"/>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c r="AHR494" s="6"/>
      <c r="AHS494" s="6"/>
      <c r="AHT494" s="6"/>
      <c r="AHU494" s="6"/>
      <c r="AHV494" s="6"/>
      <c r="AHW494" s="6"/>
      <c r="AHX494" s="6"/>
      <c r="AHY494" s="6"/>
    </row>
    <row r="495" spans="2:909" x14ac:dyDescent="0.25">
      <c r="B495" s="110"/>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c r="MK495" s="9"/>
      <c r="ML495" s="9"/>
      <c r="MM495" s="9"/>
      <c r="MN495" s="9"/>
      <c r="MO495" s="9"/>
      <c r="MP495" s="9"/>
      <c r="MQ495" s="9"/>
      <c r="MR495" s="9"/>
      <c r="MS495" s="9"/>
      <c r="MT495" s="9"/>
      <c r="MU495" s="9"/>
      <c r="MV495" s="9"/>
      <c r="MW495" s="9"/>
      <c r="MX495" s="9"/>
      <c r="MY495" s="9"/>
      <c r="MZ495" s="9"/>
      <c r="NA495" s="9"/>
      <c r="NB495" s="9"/>
      <c r="NC495" s="9"/>
      <c r="ND495" s="9"/>
      <c r="NE495" s="9"/>
      <c r="NF495" s="9"/>
      <c r="NG495" s="9"/>
      <c r="NH495" s="9"/>
      <c r="NI495" s="9"/>
      <c r="NJ495" s="9"/>
      <c r="NK495" s="9"/>
      <c r="NL495" s="9"/>
      <c r="NM495" s="9"/>
      <c r="NN495" s="9"/>
      <c r="NO495" s="9"/>
      <c r="NP495" s="9"/>
      <c r="NQ495" s="9"/>
      <c r="NR495" s="9"/>
      <c r="NS495" s="9"/>
      <c r="NT495" s="9"/>
      <c r="NU495" s="9"/>
      <c r="NV495" s="9"/>
      <c r="NW495" s="9"/>
      <c r="NX495" s="9"/>
      <c r="NY495" s="9"/>
      <c r="NZ495" s="9"/>
      <c r="OA495" s="9"/>
      <c r="OB495" s="9"/>
      <c r="OC495" s="9"/>
      <c r="OD495" s="9"/>
      <c r="OE495" s="9"/>
      <c r="OF495" s="9"/>
      <c r="OG495" s="9"/>
      <c r="OH495" s="9"/>
      <c r="OI495" s="9"/>
      <c r="OJ495" s="9"/>
      <c r="OK495" s="9"/>
      <c r="OL495" s="9"/>
      <c r="OM495" s="9"/>
      <c r="ON495" s="9"/>
      <c r="OO495" s="9"/>
      <c r="OP495" s="9"/>
      <c r="OQ495" s="9"/>
      <c r="OR495" s="9"/>
      <c r="OS495" s="9"/>
      <c r="OT495" s="9"/>
      <c r="OU495" s="9"/>
      <c r="OV495" s="9"/>
      <c r="OW495" s="9"/>
      <c r="OX495" s="9"/>
      <c r="OY495" s="9"/>
      <c r="OZ495" s="9"/>
      <c r="PA495" s="9"/>
      <c r="PB495" s="9"/>
      <c r="PC495" s="9"/>
      <c r="PD495" s="9"/>
      <c r="PE495" s="9"/>
      <c r="PF495" s="9"/>
      <c r="PG495" s="9"/>
      <c r="PH495" s="9"/>
      <c r="PI495" s="9"/>
      <c r="PJ495" s="9"/>
      <c r="PK495" s="9"/>
      <c r="PL495" s="9"/>
      <c r="PM495" s="9"/>
      <c r="PN495" s="9"/>
      <c r="PO495" s="9"/>
      <c r="PP495" s="9"/>
      <c r="PQ495" s="9"/>
      <c r="PR495" s="9"/>
      <c r="PS495" s="9"/>
      <c r="PT495" s="9"/>
      <c r="PU495" s="9"/>
      <c r="PV495" s="9"/>
      <c r="PW495" s="9"/>
      <c r="PX495" s="9"/>
      <c r="PY495" s="9"/>
      <c r="PZ495" s="9"/>
      <c r="QA495" s="9"/>
      <c r="QB495" s="9"/>
      <c r="QC495" s="9"/>
      <c r="QD495" s="9"/>
      <c r="QE495" s="9"/>
      <c r="QF495" s="9"/>
      <c r="QG495" s="9"/>
      <c r="QH495" s="9"/>
      <c r="QI495" s="9"/>
      <c r="QJ495" s="9"/>
      <c r="QK495" s="9"/>
      <c r="QL495" s="9"/>
      <c r="QM495" s="9"/>
      <c r="QN495" s="9"/>
      <c r="QO495" s="9"/>
      <c r="QP495" s="9"/>
      <c r="QQ495" s="9"/>
      <c r="QR495" s="9"/>
      <c r="QS495" s="9"/>
      <c r="QT495" s="9"/>
      <c r="QU495" s="9"/>
      <c r="QV495" s="9"/>
      <c r="QW495" s="9"/>
      <c r="QX495" s="9"/>
      <c r="QY495" s="9"/>
      <c r="QZ495" s="9"/>
      <c r="RA495" s="9"/>
      <c r="RB495" s="9"/>
      <c r="RC495" s="9"/>
      <c r="RD495" s="9"/>
      <c r="RE495" s="9"/>
      <c r="RF495" s="9"/>
      <c r="RG495" s="9"/>
      <c r="RH495" s="9"/>
      <c r="RI495" s="9"/>
      <c r="RJ495" s="9"/>
      <c r="RK495" s="9"/>
      <c r="RL495" s="9"/>
      <c r="RM495" s="9"/>
      <c r="RN495" s="9"/>
      <c r="RO495" s="9"/>
      <c r="RP495" s="9"/>
      <c r="RQ495" s="9"/>
      <c r="RR495" s="9"/>
      <c r="RS495" s="9"/>
      <c r="RT495" s="9"/>
      <c r="RU495" s="9"/>
      <c r="RV495" s="9"/>
      <c r="RW495" s="9"/>
      <c r="RX495" s="9"/>
      <c r="RY495" s="9"/>
      <c r="RZ495" s="9"/>
      <c r="SA495" s="9"/>
      <c r="SB495" s="9"/>
      <c r="SC495" s="9"/>
      <c r="SD495" s="9"/>
      <c r="SE495" s="9"/>
      <c r="SF495" s="9"/>
      <c r="SG495" s="9"/>
      <c r="SH495" s="9"/>
      <c r="SI495" s="9"/>
      <c r="SJ495" s="9"/>
      <c r="SK495" s="9"/>
      <c r="SL495" s="9"/>
      <c r="SM495" s="9"/>
      <c r="SN495" s="9"/>
      <c r="SO495" s="9"/>
      <c r="SP495" s="9"/>
      <c r="SQ495" s="9"/>
      <c r="SR495" s="9"/>
      <c r="SS495" s="9"/>
      <c r="ST495" s="9"/>
      <c r="SU495" s="9"/>
      <c r="SV495" s="9"/>
      <c r="SW495" s="9"/>
      <c r="SX495" s="9"/>
      <c r="SY495" s="9"/>
      <c r="SZ495" s="9"/>
      <c r="TA495" s="9"/>
      <c r="TB495" s="9"/>
      <c r="TC495" s="9"/>
      <c r="TD495" s="9"/>
      <c r="TE495" s="9"/>
      <c r="TF495" s="9"/>
      <c r="TG495" s="9"/>
      <c r="TH495" s="9"/>
      <c r="TI495" s="9"/>
      <c r="TJ495" s="9"/>
      <c r="TK495" s="9"/>
      <c r="TL495" s="9"/>
      <c r="TM495" s="9"/>
      <c r="TN495" s="9"/>
      <c r="TO495" s="9"/>
      <c r="TP495" s="9"/>
      <c r="TQ495" s="9"/>
      <c r="TR495" s="9"/>
      <c r="TS495" s="9"/>
      <c r="TT495" s="9"/>
      <c r="TU495" s="9"/>
      <c r="TV495" s="9"/>
      <c r="TW495" s="9"/>
      <c r="TX495" s="9"/>
      <c r="TY495" s="9"/>
      <c r="TZ495" s="9"/>
      <c r="UA495" s="9"/>
      <c r="UB495" s="9"/>
      <c r="UC495" s="9"/>
      <c r="UD495" s="9"/>
      <c r="UE495" s="9"/>
      <c r="UF495" s="9"/>
      <c r="UG495" s="9"/>
      <c r="UH495" s="9"/>
      <c r="UI495" s="9"/>
      <c r="UJ495" s="9"/>
      <c r="UK495" s="9"/>
      <c r="UL495" s="9"/>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c r="AHR495" s="6"/>
      <c r="AHS495" s="6"/>
      <c r="AHT495" s="6"/>
      <c r="AHU495" s="6"/>
      <c r="AHV495" s="6"/>
      <c r="AHW495" s="6"/>
      <c r="AHX495" s="6"/>
      <c r="AHY495" s="6"/>
    </row>
    <row r="496" spans="2:909" x14ac:dyDescent="0.25">
      <c r="B496" s="110"/>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c r="MK496" s="9"/>
      <c r="ML496" s="9"/>
      <c r="MM496" s="9"/>
      <c r="MN496" s="9"/>
      <c r="MO496" s="9"/>
      <c r="MP496" s="9"/>
      <c r="MQ496" s="9"/>
      <c r="MR496" s="9"/>
      <c r="MS496" s="9"/>
      <c r="MT496" s="9"/>
      <c r="MU496" s="9"/>
      <c r="MV496" s="9"/>
      <c r="MW496" s="9"/>
      <c r="MX496" s="9"/>
      <c r="MY496" s="9"/>
      <c r="MZ496" s="9"/>
      <c r="NA496" s="9"/>
      <c r="NB496" s="9"/>
      <c r="NC496" s="9"/>
      <c r="ND496" s="9"/>
      <c r="NE496" s="9"/>
      <c r="NF496" s="9"/>
      <c r="NG496" s="9"/>
      <c r="NH496" s="9"/>
      <c r="NI496" s="9"/>
      <c r="NJ496" s="9"/>
      <c r="NK496" s="9"/>
      <c r="NL496" s="9"/>
      <c r="NM496" s="9"/>
      <c r="NN496" s="9"/>
      <c r="NO496" s="9"/>
      <c r="NP496" s="9"/>
      <c r="NQ496" s="9"/>
      <c r="NR496" s="9"/>
      <c r="NS496" s="9"/>
      <c r="NT496" s="9"/>
      <c r="NU496" s="9"/>
      <c r="NV496" s="9"/>
      <c r="NW496" s="9"/>
      <c r="NX496" s="9"/>
      <c r="NY496" s="9"/>
      <c r="NZ496" s="9"/>
      <c r="OA496" s="9"/>
      <c r="OB496" s="9"/>
      <c r="OC496" s="9"/>
      <c r="OD496" s="9"/>
      <c r="OE496" s="9"/>
      <c r="OF496" s="9"/>
      <c r="OG496" s="9"/>
      <c r="OH496" s="9"/>
      <c r="OI496" s="9"/>
      <c r="OJ496" s="9"/>
      <c r="OK496" s="9"/>
      <c r="OL496" s="9"/>
      <c r="OM496" s="9"/>
      <c r="ON496" s="9"/>
      <c r="OO496" s="9"/>
      <c r="OP496" s="9"/>
      <c r="OQ496" s="9"/>
      <c r="OR496" s="9"/>
      <c r="OS496" s="9"/>
      <c r="OT496" s="9"/>
      <c r="OU496" s="9"/>
      <c r="OV496" s="9"/>
      <c r="OW496" s="9"/>
      <c r="OX496" s="9"/>
      <c r="OY496" s="9"/>
      <c r="OZ496" s="9"/>
      <c r="PA496" s="9"/>
      <c r="PB496" s="9"/>
      <c r="PC496" s="9"/>
      <c r="PD496" s="9"/>
      <c r="PE496" s="9"/>
      <c r="PF496" s="9"/>
      <c r="PG496" s="9"/>
      <c r="PH496" s="9"/>
      <c r="PI496" s="9"/>
      <c r="PJ496" s="9"/>
      <c r="PK496" s="9"/>
      <c r="PL496" s="9"/>
      <c r="PM496" s="9"/>
      <c r="PN496" s="9"/>
      <c r="PO496" s="9"/>
      <c r="PP496" s="9"/>
      <c r="PQ496" s="9"/>
      <c r="PR496" s="9"/>
      <c r="PS496" s="9"/>
      <c r="PT496" s="9"/>
      <c r="PU496" s="9"/>
      <c r="PV496" s="9"/>
      <c r="PW496" s="9"/>
      <c r="PX496" s="9"/>
      <c r="PY496" s="9"/>
      <c r="PZ496" s="9"/>
      <c r="QA496" s="9"/>
      <c r="QB496" s="9"/>
      <c r="QC496" s="9"/>
      <c r="QD496" s="9"/>
      <c r="QE496" s="9"/>
      <c r="QF496" s="9"/>
      <c r="QG496" s="9"/>
      <c r="QH496" s="9"/>
      <c r="QI496" s="9"/>
      <c r="QJ496" s="9"/>
      <c r="QK496" s="9"/>
      <c r="QL496" s="9"/>
      <c r="QM496" s="9"/>
      <c r="QN496" s="9"/>
      <c r="QO496" s="9"/>
      <c r="QP496" s="9"/>
      <c r="QQ496" s="9"/>
      <c r="QR496" s="9"/>
      <c r="QS496" s="9"/>
      <c r="QT496" s="9"/>
      <c r="QU496" s="9"/>
      <c r="QV496" s="9"/>
      <c r="QW496" s="9"/>
      <c r="QX496" s="9"/>
      <c r="QY496" s="9"/>
      <c r="QZ496" s="9"/>
      <c r="RA496" s="9"/>
      <c r="RB496" s="9"/>
      <c r="RC496" s="9"/>
      <c r="RD496" s="9"/>
      <c r="RE496" s="9"/>
      <c r="RF496" s="9"/>
      <c r="RG496" s="9"/>
      <c r="RH496" s="9"/>
      <c r="RI496" s="9"/>
      <c r="RJ496" s="9"/>
      <c r="RK496" s="9"/>
      <c r="RL496" s="9"/>
      <c r="RM496" s="9"/>
      <c r="RN496" s="9"/>
      <c r="RO496" s="9"/>
      <c r="RP496" s="9"/>
      <c r="RQ496" s="9"/>
      <c r="RR496" s="9"/>
      <c r="RS496" s="9"/>
      <c r="RT496" s="9"/>
      <c r="RU496" s="9"/>
      <c r="RV496" s="9"/>
      <c r="RW496" s="9"/>
      <c r="RX496" s="9"/>
      <c r="RY496" s="9"/>
      <c r="RZ496" s="9"/>
      <c r="SA496" s="9"/>
      <c r="SB496" s="9"/>
      <c r="SC496" s="9"/>
      <c r="SD496" s="9"/>
      <c r="SE496" s="9"/>
      <c r="SF496" s="9"/>
      <c r="SG496" s="9"/>
      <c r="SH496" s="9"/>
      <c r="SI496" s="9"/>
      <c r="SJ496" s="9"/>
      <c r="SK496" s="9"/>
      <c r="SL496" s="9"/>
      <c r="SM496" s="9"/>
      <c r="SN496" s="9"/>
      <c r="SO496" s="9"/>
      <c r="SP496" s="9"/>
      <c r="SQ496" s="9"/>
      <c r="SR496" s="9"/>
      <c r="SS496" s="9"/>
      <c r="ST496" s="9"/>
      <c r="SU496" s="9"/>
      <c r="SV496" s="9"/>
      <c r="SW496" s="9"/>
      <c r="SX496" s="9"/>
      <c r="SY496" s="9"/>
      <c r="SZ496" s="9"/>
      <c r="TA496" s="9"/>
      <c r="TB496" s="9"/>
      <c r="TC496" s="9"/>
      <c r="TD496" s="9"/>
      <c r="TE496" s="9"/>
      <c r="TF496" s="9"/>
      <c r="TG496" s="9"/>
      <c r="TH496" s="9"/>
      <c r="TI496" s="9"/>
      <c r="TJ496" s="9"/>
      <c r="TK496" s="9"/>
      <c r="TL496" s="9"/>
      <c r="TM496" s="9"/>
      <c r="TN496" s="9"/>
      <c r="TO496" s="9"/>
      <c r="TP496" s="9"/>
      <c r="TQ496" s="9"/>
      <c r="TR496" s="9"/>
      <c r="TS496" s="9"/>
      <c r="TT496" s="9"/>
      <c r="TU496" s="9"/>
      <c r="TV496" s="9"/>
      <c r="TW496" s="9"/>
      <c r="TX496" s="9"/>
      <c r="TY496" s="9"/>
      <c r="TZ496" s="9"/>
      <c r="UA496" s="9"/>
      <c r="UB496" s="9"/>
      <c r="UC496" s="9"/>
      <c r="UD496" s="9"/>
      <c r="UE496" s="9"/>
      <c r="UF496" s="9"/>
      <c r="UG496" s="9"/>
      <c r="UH496" s="9"/>
      <c r="UI496" s="9"/>
      <c r="UJ496" s="9"/>
      <c r="UK496" s="9"/>
      <c r="UL496" s="9"/>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c r="AHR496" s="6"/>
      <c r="AHS496" s="6"/>
      <c r="AHT496" s="6"/>
      <c r="AHU496" s="6"/>
      <c r="AHV496" s="6"/>
      <c r="AHW496" s="6"/>
      <c r="AHX496" s="6"/>
      <c r="AHY496" s="6"/>
    </row>
    <row r="497" spans="2:909" x14ac:dyDescent="0.25">
      <c r="B497" s="110"/>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c r="ML497" s="9"/>
      <c r="MM497" s="9"/>
      <c r="MN497" s="9"/>
      <c r="MO497" s="9"/>
      <c r="MP497" s="9"/>
      <c r="MQ497" s="9"/>
      <c r="MR497" s="9"/>
      <c r="MS497" s="9"/>
      <c r="MT497" s="9"/>
      <c r="MU497" s="9"/>
      <c r="MV497" s="9"/>
      <c r="MW497" s="9"/>
      <c r="MX497" s="9"/>
      <c r="MY497" s="9"/>
      <c r="MZ497" s="9"/>
      <c r="NA497" s="9"/>
      <c r="NB497" s="9"/>
      <c r="NC497" s="9"/>
      <c r="ND497" s="9"/>
      <c r="NE497" s="9"/>
      <c r="NF497" s="9"/>
      <c r="NG497" s="9"/>
      <c r="NH497" s="9"/>
      <c r="NI497" s="9"/>
      <c r="NJ497" s="9"/>
      <c r="NK497" s="9"/>
      <c r="NL497" s="9"/>
      <c r="NM497" s="9"/>
      <c r="NN497" s="9"/>
      <c r="NO497" s="9"/>
      <c r="NP497" s="9"/>
      <c r="NQ497" s="9"/>
      <c r="NR497" s="9"/>
      <c r="NS497" s="9"/>
      <c r="NT497" s="9"/>
      <c r="NU497" s="9"/>
      <c r="NV497" s="9"/>
      <c r="NW497" s="9"/>
      <c r="NX497" s="9"/>
      <c r="NY497" s="9"/>
      <c r="NZ497" s="9"/>
      <c r="OA497" s="9"/>
      <c r="OB497" s="9"/>
      <c r="OC497" s="9"/>
      <c r="OD497" s="9"/>
      <c r="OE497" s="9"/>
      <c r="OF497" s="9"/>
      <c r="OG497" s="9"/>
      <c r="OH497" s="9"/>
      <c r="OI497" s="9"/>
      <c r="OJ497" s="9"/>
      <c r="OK497" s="9"/>
      <c r="OL497" s="9"/>
      <c r="OM497" s="9"/>
      <c r="ON497" s="9"/>
      <c r="OO497" s="9"/>
      <c r="OP497" s="9"/>
      <c r="OQ497" s="9"/>
      <c r="OR497" s="9"/>
      <c r="OS497" s="9"/>
      <c r="OT497" s="9"/>
      <c r="OU497" s="9"/>
      <c r="OV497" s="9"/>
      <c r="OW497" s="9"/>
      <c r="OX497" s="9"/>
      <c r="OY497" s="9"/>
      <c r="OZ497" s="9"/>
      <c r="PA497" s="9"/>
      <c r="PB497" s="9"/>
      <c r="PC497" s="9"/>
      <c r="PD497" s="9"/>
      <c r="PE497" s="9"/>
      <c r="PF497" s="9"/>
      <c r="PG497" s="9"/>
      <c r="PH497" s="9"/>
      <c r="PI497" s="9"/>
      <c r="PJ497" s="9"/>
      <c r="PK497" s="9"/>
      <c r="PL497" s="9"/>
      <c r="PM497" s="9"/>
      <c r="PN497" s="9"/>
      <c r="PO497" s="9"/>
      <c r="PP497" s="9"/>
      <c r="PQ497" s="9"/>
      <c r="PR497" s="9"/>
      <c r="PS497" s="9"/>
      <c r="PT497" s="9"/>
      <c r="PU497" s="9"/>
      <c r="PV497" s="9"/>
      <c r="PW497" s="9"/>
      <c r="PX497" s="9"/>
      <c r="PY497" s="9"/>
      <c r="PZ497" s="9"/>
      <c r="QA497" s="9"/>
      <c r="QB497" s="9"/>
      <c r="QC497" s="9"/>
      <c r="QD497" s="9"/>
      <c r="QE497" s="9"/>
      <c r="QF497" s="9"/>
      <c r="QG497" s="9"/>
      <c r="QH497" s="9"/>
      <c r="QI497" s="9"/>
      <c r="QJ497" s="9"/>
      <c r="QK497" s="9"/>
      <c r="QL497" s="9"/>
      <c r="QM497" s="9"/>
      <c r="QN497" s="9"/>
      <c r="QO497" s="9"/>
      <c r="QP497" s="9"/>
      <c r="QQ497" s="9"/>
      <c r="QR497" s="9"/>
      <c r="QS497" s="9"/>
      <c r="QT497" s="9"/>
      <c r="QU497" s="9"/>
      <c r="QV497" s="9"/>
      <c r="QW497" s="9"/>
      <c r="QX497" s="9"/>
      <c r="QY497" s="9"/>
      <c r="QZ497" s="9"/>
      <c r="RA497" s="9"/>
      <c r="RB497" s="9"/>
      <c r="RC497" s="9"/>
      <c r="RD497" s="9"/>
      <c r="RE497" s="9"/>
      <c r="RF497" s="9"/>
      <c r="RG497" s="9"/>
      <c r="RH497" s="9"/>
      <c r="RI497" s="9"/>
      <c r="RJ497" s="9"/>
      <c r="RK497" s="9"/>
      <c r="RL497" s="9"/>
      <c r="RM497" s="9"/>
      <c r="RN497" s="9"/>
      <c r="RO497" s="9"/>
      <c r="RP497" s="9"/>
      <c r="RQ497" s="9"/>
      <c r="RR497" s="9"/>
      <c r="RS497" s="9"/>
      <c r="RT497" s="9"/>
      <c r="RU497" s="9"/>
      <c r="RV497" s="9"/>
      <c r="RW497" s="9"/>
      <c r="RX497" s="9"/>
      <c r="RY497" s="9"/>
      <c r="RZ497" s="9"/>
      <c r="SA497" s="9"/>
      <c r="SB497" s="9"/>
      <c r="SC497" s="9"/>
      <c r="SD497" s="9"/>
      <c r="SE497" s="9"/>
      <c r="SF497" s="9"/>
      <c r="SG497" s="9"/>
      <c r="SH497" s="9"/>
      <c r="SI497" s="9"/>
      <c r="SJ497" s="9"/>
      <c r="SK497" s="9"/>
      <c r="SL497" s="9"/>
      <c r="SM497" s="9"/>
      <c r="SN497" s="9"/>
      <c r="SO497" s="9"/>
      <c r="SP497" s="9"/>
      <c r="SQ497" s="9"/>
      <c r="SR497" s="9"/>
      <c r="SS497" s="9"/>
      <c r="ST497" s="9"/>
      <c r="SU497" s="9"/>
      <c r="SV497" s="9"/>
      <c r="SW497" s="9"/>
      <c r="SX497" s="9"/>
      <c r="SY497" s="9"/>
      <c r="SZ497" s="9"/>
      <c r="TA497" s="9"/>
      <c r="TB497" s="9"/>
      <c r="TC497" s="9"/>
      <c r="TD497" s="9"/>
      <c r="TE497" s="9"/>
      <c r="TF497" s="9"/>
      <c r="TG497" s="9"/>
      <c r="TH497" s="9"/>
      <c r="TI497" s="9"/>
      <c r="TJ497" s="9"/>
      <c r="TK497" s="9"/>
      <c r="TL497" s="9"/>
      <c r="TM497" s="9"/>
      <c r="TN497" s="9"/>
      <c r="TO497" s="9"/>
      <c r="TP497" s="9"/>
      <c r="TQ497" s="9"/>
      <c r="TR497" s="9"/>
      <c r="TS497" s="9"/>
      <c r="TT497" s="9"/>
      <c r="TU497" s="9"/>
      <c r="TV497" s="9"/>
      <c r="TW497" s="9"/>
      <c r="TX497" s="9"/>
      <c r="TY497" s="9"/>
      <c r="TZ497" s="9"/>
      <c r="UA497" s="9"/>
      <c r="UB497" s="9"/>
      <c r="UC497" s="9"/>
      <c r="UD497" s="9"/>
      <c r="UE497" s="9"/>
      <c r="UF497" s="9"/>
      <c r="UG497" s="9"/>
      <c r="UH497" s="9"/>
      <c r="UI497" s="9"/>
      <c r="UJ497" s="9"/>
      <c r="UK497" s="9"/>
      <c r="UL497" s="9"/>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c r="AHR497" s="6"/>
      <c r="AHS497" s="6"/>
      <c r="AHT497" s="6"/>
      <c r="AHU497" s="6"/>
      <c r="AHV497" s="6"/>
      <c r="AHW497" s="6"/>
      <c r="AHX497" s="6"/>
      <c r="AHY497" s="6"/>
    </row>
    <row r="498" spans="2:909" x14ac:dyDescent="0.25">
      <c r="B498" s="110"/>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c r="JA498" s="9"/>
      <c r="JB498" s="9"/>
      <c r="JC498" s="9"/>
      <c r="JD498" s="9"/>
      <c r="JE498" s="9"/>
      <c r="JF498" s="9"/>
      <c r="JG498" s="9"/>
      <c r="JH498" s="9"/>
      <c r="JI498" s="9"/>
      <c r="JJ498" s="9"/>
      <c r="JK498" s="9"/>
      <c r="JL498" s="9"/>
      <c r="JM498" s="9"/>
      <c r="JN498" s="9"/>
      <c r="JO498" s="9"/>
      <c r="JP498" s="9"/>
      <c r="JQ498" s="9"/>
      <c r="JR498" s="9"/>
      <c r="JS498" s="9"/>
      <c r="JT498" s="9"/>
      <c r="JU498" s="9"/>
      <c r="JV498" s="9"/>
      <c r="JW498" s="9"/>
      <c r="JX498" s="9"/>
      <c r="JY498" s="9"/>
      <c r="JZ498" s="9"/>
      <c r="KA498" s="9"/>
      <c r="KB498" s="9"/>
      <c r="KC498" s="9"/>
      <c r="KD498" s="9"/>
      <c r="KE498" s="9"/>
      <c r="KF498" s="9"/>
      <c r="KG498" s="9"/>
      <c r="KH498" s="9"/>
      <c r="KI498" s="9"/>
      <c r="KJ498" s="9"/>
      <c r="KK498" s="9"/>
      <c r="KL498" s="9"/>
      <c r="KM498" s="9"/>
      <c r="KN498" s="9"/>
      <c r="KO498" s="9"/>
      <c r="KP498" s="9"/>
      <c r="KQ498" s="9"/>
      <c r="KR498" s="9"/>
      <c r="KS498" s="9"/>
      <c r="KT498" s="9"/>
      <c r="KU498" s="9"/>
      <c r="KV498" s="9"/>
      <c r="KW498" s="9"/>
      <c r="KX498" s="9"/>
      <c r="KY498" s="9"/>
      <c r="KZ498" s="9"/>
      <c r="LA498" s="9"/>
      <c r="LB498" s="9"/>
      <c r="LC498" s="9"/>
      <c r="LD498" s="9"/>
      <c r="LE498" s="9"/>
      <c r="LF498" s="9"/>
      <c r="LG498" s="9"/>
      <c r="LH498" s="9"/>
      <c r="LI498" s="9"/>
      <c r="LJ498" s="9"/>
      <c r="LK498" s="9"/>
      <c r="LL498" s="9"/>
      <c r="LM498" s="9"/>
      <c r="LN498" s="9"/>
      <c r="LO498" s="9"/>
      <c r="LP498" s="9"/>
      <c r="LQ498" s="9"/>
      <c r="LR498" s="9"/>
      <c r="LS498" s="9"/>
      <c r="LT498" s="9"/>
      <c r="LU498" s="9"/>
      <c r="LV498" s="9"/>
      <c r="LW498" s="9"/>
      <c r="LX498" s="9"/>
      <c r="LY498" s="9"/>
      <c r="LZ498" s="9"/>
      <c r="MA498" s="9"/>
      <c r="MB498" s="9"/>
      <c r="MC498" s="9"/>
      <c r="MD498" s="9"/>
      <c r="ME498" s="9"/>
      <c r="MF498" s="9"/>
      <c r="MG498" s="9"/>
      <c r="MH498" s="9"/>
      <c r="MI498" s="9"/>
      <c r="MJ498" s="9"/>
      <c r="MK498" s="9"/>
      <c r="ML498" s="9"/>
      <c r="MM498" s="9"/>
      <c r="MN498" s="9"/>
      <c r="MO498" s="9"/>
      <c r="MP498" s="9"/>
      <c r="MQ498" s="9"/>
      <c r="MR498" s="9"/>
      <c r="MS498" s="9"/>
      <c r="MT498" s="9"/>
      <c r="MU498" s="9"/>
      <c r="MV498" s="9"/>
      <c r="MW498" s="9"/>
      <c r="MX498" s="9"/>
      <c r="MY498" s="9"/>
      <c r="MZ498" s="9"/>
      <c r="NA498" s="9"/>
      <c r="NB498" s="9"/>
      <c r="NC498" s="9"/>
      <c r="ND498" s="9"/>
      <c r="NE498" s="9"/>
      <c r="NF498" s="9"/>
      <c r="NG498" s="9"/>
      <c r="NH498" s="9"/>
      <c r="NI498" s="9"/>
      <c r="NJ498" s="9"/>
      <c r="NK498" s="9"/>
      <c r="NL498" s="9"/>
      <c r="NM498" s="9"/>
      <c r="NN498" s="9"/>
      <c r="NO498" s="9"/>
      <c r="NP498" s="9"/>
      <c r="NQ498" s="9"/>
      <c r="NR498" s="9"/>
      <c r="NS498" s="9"/>
      <c r="NT498" s="9"/>
      <c r="NU498" s="9"/>
      <c r="NV498" s="9"/>
      <c r="NW498" s="9"/>
      <c r="NX498" s="9"/>
      <c r="NY498" s="9"/>
      <c r="NZ498" s="9"/>
      <c r="OA498" s="9"/>
      <c r="OB498" s="9"/>
      <c r="OC498" s="9"/>
      <c r="OD498" s="9"/>
      <c r="OE498" s="9"/>
      <c r="OF498" s="9"/>
      <c r="OG498" s="9"/>
      <c r="OH498" s="9"/>
      <c r="OI498" s="9"/>
      <c r="OJ498" s="9"/>
      <c r="OK498" s="9"/>
      <c r="OL498" s="9"/>
      <c r="OM498" s="9"/>
      <c r="ON498" s="9"/>
      <c r="OO498" s="9"/>
      <c r="OP498" s="9"/>
      <c r="OQ498" s="9"/>
      <c r="OR498" s="9"/>
      <c r="OS498" s="9"/>
      <c r="OT498" s="9"/>
      <c r="OU498" s="9"/>
      <c r="OV498" s="9"/>
      <c r="OW498" s="9"/>
      <c r="OX498" s="9"/>
      <c r="OY498" s="9"/>
      <c r="OZ498" s="9"/>
      <c r="PA498" s="9"/>
      <c r="PB498" s="9"/>
      <c r="PC498" s="9"/>
      <c r="PD498" s="9"/>
      <c r="PE498" s="9"/>
      <c r="PF498" s="9"/>
      <c r="PG498" s="9"/>
      <c r="PH498" s="9"/>
      <c r="PI498" s="9"/>
      <c r="PJ498" s="9"/>
      <c r="PK498" s="9"/>
      <c r="PL498" s="9"/>
      <c r="PM498" s="9"/>
      <c r="PN498" s="9"/>
      <c r="PO498" s="9"/>
      <c r="PP498" s="9"/>
      <c r="PQ498" s="9"/>
      <c r="PR498" s="9"/>
      <c r="PS498" s="9"/>
      <c r="PT498" s="9"/>
      <c r="PU498" s="9"/>
      <c r="PV498" s="9"/>
      <c r="PW498" s="9"/>
      <c r="PX498" s="9"/>
      <c r="PY498" s="9"/>
      <c r="PZ498" s="9"/>
      <c r="QA498" s="9"/>
      <c r="QB498" s="9"/>
      <c r="QC498" s="9"/>
      <c r="QD498" s="9"/>
      <c r="QE498" s="9"/>
      <c r="QF498" s="9"/>
      <c r="QG498" s="9"/>
      <c r="QH498" s="9"/>
      <c r="QI498" s="9"/>
      <c r="QJ498" s="9"/>
      <c r="QK498" s="9"/>
      <c r="QL498" s="9"/>
      <c r="QM498" s="9"/>
      <c r="QN498" s="9"/>
      <c r="QO498" s="9"/>
      <c r="QP498" s="9"/>
      <c r="QQ498" s="9"/>
      <c r="QR498" s="9"/>
      <c r="QS498" s="9"/>
      <c r="QT498" s="9"/>
      <c r="QU498" s="9"/>
      <c r="QV498" s="9"/>
      <c r="QW498" s="9"/>
      <c r="QX498" s="9"/>
      <c r="QY498" s="9"/>
      <c r="QZ498" s="9"/>
      <c r="RA498" s="9"/>
      <c r="RB498" s="9"/>
      <c r="RC498" s="9"/>
      <c r="RD498" s="9"/>
      <c r="RE498" s="9"/>
      <c r="RF498" s="9"/>
      <c r="RG498" s="9"/>
      <c r="RH498" s="9"/>
      <c r="RI498" s="9"/>
      <c r="RJ498" s="9"/>
      <c r="RK498" s="9"/>
      <c r="RL498" s="9"/>
      <c r="RM498" s="9"/>
      <c r="RN498" s="9"/>
      <c r="RO498" s="9"/>
      <c r="RP498" s="9"/>
      <c r="RQ498" s="9"/>
      <c r="RR498" s="9"/>
      <c r="RS498" s="9"/>
      <c r="RT498" s="9"/>
      <c r="RU498" s="9"/>
      <c r="RV498" s="9"/>
      <c r="RW498" s="9"/>
      <c r="RX498" s="9"/>
      <c r="RY498" s="9"/>
      <c r="RZ498" s="9"/>
      <c r="SA498" s="9"/>
      <c r="SB498" s="9"/>
      <c r="SC498" s="9"/>
      <c r="SD498" s="9"/>
      <c r="SE498" s="9"/>
      <c r="SF498" s="9"/>
      <c r="SG498" s="9"/>
      <c r="SH498" s="9"/>
      <c r="SI498" s="9"/>
      <c r="SJ498" s="9"/>
      <c r="SK498" s="9"/>
      <c r="SL498" s="9"/>
      <c r="SM498" s="9"/>
      <c r="SN498" s="9"/>
      <c r="SO498" s="9"/>
      <c r="SP498" s="9"/>
      <c r="SQ498" s="9"/>
      <c r="SR498" s="9"/>
      <c r="SS498" s="9"/>
      <c r="ST498" s="9"/>
      <c r="SU498" s="9"/>
      <c r="SV498" s="9"/>
      <c r="SW498" s="9"/>
      <c r="SX498" s="9"/>
      <c r="SY498" s="9"/>
      <c r="SZ498" s="9"/>
      <c r="TA498" s="9"/>
      <c r="TB498" s="9"/>
      <c r="TC498" s="9"/>
      <c r="TD498" s="9"/>
      <c r="TE498" s="9"/>
      <c r="TF498" s="9"/>
      <c r="TG498" s="9"/>
      <c r="TH498" s="9"/>
      <c r="TI498" s="9"/>
      <c r="TJ498" s="9"/>
      <c r="TK498" s="9"/>
      <c r="TL498" s="9"/>
      <c r="TM498" s="9"/>
      <c r="TN498" s="9"/>
      <c r="TO498" s="9"/>
      <c r="TP498" s="9"/>
      <c r="TQ498" s="9"/>
      <c r="TR498" s="9"/>
      <c r="TS498" s="9"/>
      <c r="TT498" s="9"/>
      <c r="TU498" s="9"/>
      <c r="TV498" s="9"/>
      <c r="TW498" s="9"/>
      <c r="TX498" s="9"/>
      <c r="TY498" s="9"/>
      <c r="TZ498" s="9"/>
      <c r="UA498" s="9"/>
      <c r="UB498" s="9"/>
      <c r="UC498" s="9"/>
      <c r="UD498" s="9"/>
      <c r="UE498" s="9"/>
      <c r="UF498" s="9"/>
      <c r="UG498" s="9"/>
      <c r="UH498" s="9"/>
      <c r="UI498" s="9"/>
      <c r="UJ498" s="9"/>
      <c r="UK498" s="9"/>
      <c r="UL498" s="9"/>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c r="AHR498" s="6"/>
      <c r="AHS498" s="6"/>
      <c r="AHT498" s="6"/>
      <c r="AHU498" s="6"/>
      <c r="AHV498" s="6"/>
      <c r="AHW498" s="6"/>
      <c r="AHX498" s="6"/>
      <c r="AHY498" s="6"/>
    </row>
    <row r="499" spans="2:909" x14ac:dyDescent="0.25">
      <c r="B499" s="110"/>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c r="JA499" s="9"/>
      <c r="JB499" s="9"/>
      <c r="JC499" s="9"/>
      <c r="JD499" s="9"/>
      <c r="JE499" s="9"/>
      <c r="JF499" s="9"/>
      <c r="JG499" s="9"/>
      <c r="JH499" s="9"/>
      <c r="JI499" s="9"/>
      <c r="JJ499" s="9"/>
      <c r="JK499" s="9"/>
      <c r="JL499" s="9"/>
      <c r="JM499" s="9"/>
      <c r="JN499" s="9"/>
      <c r="JO499" s="9"/>
      <c r="JP499" s="9"/>
      <c r="JQ499" s="9"/>
      <c r="JR499" s="9"/>
      <c r="JS499" s="9"/>
      <c r="JT499" s="9"/>
      <c r="JU499" s="9"/>
      <c r="JV499" s="9"/>
      <c r="JW499" s="9"/>
      <c r="JX499" s="9"/>
      <c r="JY499" s="9"/>
      <c r="JZ499" s="9"/>
      <c r="KA499" s="9"/>
      <c r="KB499" s="9"/>
      <c r="KC499" s="9"/>
      <c r="KD499" s="9"/>
      <c r="KE499" s="9"/>
      <c r="KF499" s="9"/>
      <c r="KG499" s="9"/>
      <c r="KH499" s="9"/>
      <c r="KI499" s="9"/>
      <c r="KJ499" s="9"/>
      <c r="KK499" s="9"/>
      <c r="KL499" s="9"/>
      <c r="KM499" s="9"/>
      <c r="KN499" s="9"/>
      <c r="KO499" s="9"/>
      <c r="KP499" s="9"/>
      <c r="KQ499" s="9"/>
      <c r="KR499" s="9"/>
      <c r="KS499" s="9"/>
      <c r="KT499" s="9"/>
      <c r="KU499" s="9"/>
      <c r="KV499" s="9"/>
      <c r="KW499" s="9"/>
      <c r="KX499" s="9"/>
      <c r="KY499" s="9"/>
      <c r="KZ499" s="9"/>
      <c r="LA499" s="9"/>
      <c r="LB499" s="9"/>
      <c r="LC499" s="9"/>
      <c r="LD499" s="9"/>
      <c r="LE499" s="9"/>
      <c r="LF499" s="9"/>
      <c r="LG499" s="9"/>
      <c r="LH499" s="9"/>
      <c r="LI499" s="9"/>
      <c r="LJ499" s="9"/>
      <c r="LK499" s="9"/>
      <c r="LL499" s="9"/>
      <c r="LM499" s="9"/>
      <c r="LN499" s="9"/>
      <c r="LO499" s="9"/>
      <c r="LP499" s="9"/>
      <c r="LQ499" s="9"/>
      <c r="LR499" s="9"/>
      <c r="LS499" s="9"/>
      <c r="LT499" s="9"/>
      <c r="LU499" s="9"/>
      <c r="LV499" s="9"/>
      <c r="LW499" s="9"/>
      <c r="LX499" s="9"/>
      <c r="LY499" s="9"/>
      <c r="LZ499" s="9"/>
      <c r="MA499" s="9"/>
      <c r="MB499" s="9"/>
      <c r="MC499" s="9"/>
      <c r="MD499" s="9"/>
      <c r="ME499" s="9"/>
      <c r="MF499" s="9"/>
      <c r="MG499" s="9"/>
      <c r="MH499" s="9"/>
      <c r="MI499" s="9"/>
      <c r="MJ499" s="9"/>
      <c r="MK499" s="9"/>
      <c r="ML499" s="9"/>
      <c r="MM499" s="9"/>
      <c r="MN499" s="9"/>
      <c r="MO499" s="9"/>
      <c r="MP499" s="9"/>
      <c r="MQ499" s="9"/>
      <c r="MR499" s="9"/>
      <c r="MS499" s="9"/>
      <c r="MT499" s="9"/>
      <c r="MU499" s="9"/>
      <c r="MV499" s="9"/>
      <c r="MW499" s="9"/>
      <c r="MX499" s="9"/>
      <c r="MY499" s="9"/>
      <c r="MZ499" s="9"/>
      <c r="NA499" s="9"/>
      <c r="NB499" s="9"/>
      <c r="NC499" s="9"/>
      <c r="ND499" s="9"/>
      <c r="NE499" s="9"/>
      <c r="NF499" s="9"/>
      <c r="NG499" s="9"/>
      <c r="NH499" s="9"/>
      <c r="NI499" s="9"/>
      <c r="NJ499" s="9"/>
      <c r="NK499" s="9"/>
      <c r="NL499" s="9"/>
      <c r="NM499" s="9"/>
      <c r="NN499" s="9"/>
      <c r="NO499" s="9"/>
      <c r="NP499" s="9"/>
      <c r="NQ499" s="9"/>
      <c r="NR499" s="9"/>
      <c r="NS499" s="9"/>
      <c r="NT499" s="9"/>
      <c r="NU499" s="9"/>
      <c r="NV499" s="9"/>
      <c r="NW499" s="9"/>
      <c r="NX499" s="9"/>
      <c r="NY499" s="9"/>
      <c r="NZ499" s="9"/>
      <c r="OA499" s="9"/>
      <c r="OB499" s="9"/>
      <c r="OC499" s="9"/>
      <c r="OD499" s="9"/>
      <c r="OE499" s="9"/>
      <c r="OF499" s="9"/>
      <c r="OG499" s="9"/>
      <c r="OH499" s="9"/>
      <c r="OI499" s="9"/>
      <c r="OJ499" s="9"/>
      <c r="OK499" s="9"/>
      <c r="OL499" s="9"/>
      <c r="OM499" s="9"/>
      <c r="ON499" s="9"/>
      <c r="OO499" s="9"/>
      <c r="OP499" s="9"/>
      <c r="OQ499" s="9"/>
      <c r="OR499" s="9"/>
      <c r="OS499" s="9"/>
      <c r="OT499" s="9"/>
      <c r="OU499" s="9"/>
      <c r="OV499" s="9"/>
      <c r="OW499" s="9"/>
      <c r="OX499" s="9"/>
      <c r="OY499" s="9"/>
      <c r="OZ499" s="9"/>
      <c r="PA499" s="9"/>
      <c r="PB499" s="9"/>
      <c r="PC499" s="9"/>
      <c r="PD499" s="9"/>
      <c r="PE499" s="9"/>
      <c r="PF499" s="9"/>
      <c r="PG499" s="9"/>
      <c r="PH499" s="9"/>
      <c r="PI499" s="9"/>
      <c r="PJ499" s="9"/>
      <c r="PK499" s="9"/>
      <c r="PL499" s="9"/>
      <c r="PM499" s="9"/>
      <c r="PN499" s="9"/>
      <c r="PO499" s="9"/>
      <c r="PP499" s="9"/>
      <c r="PQ499" s="9"/>
      <c r="PR499" s="9"/>
      <c r="PS499" s="9"/>
      <c r="PT499" s="9"/>
      <c r="PU499" s="9"/>
      <c r="PV499" s="9"/>
      <c r="PW499" s="9"/>
      <c r="PX499" s="9"/>
      <c r="PY499" s="9"/>
      <c r="PZ499" s="9"/>
      <c r="QA499" s="9"/>
      <c r="QB499" s="9"/>
      <c r="QC499" s="9"/>
      <c r="QD499" s="9"/>
      <c r="QE499" s="9"/>
      <c r="QF499" s="9"/>
      <c r="QG499" s="9"/>
      <c r="QH499" s="9"/>
      <c r="QI499" s="9"/>
      <c r="QJ499" s="9"/>
      <c r="QK499" s="9"/>
      <c r="QL499" s="9"/>
      <c r="QM499" s="9"/>
      <c r="QN499" s="9"/>
      <c r="QO499" s="9"/>
      <c r="QP499" s="9"/>
      <c r="QQ499" s="9"/>
      <c r="QR499" s="9"/>
      <c r="QS499" s="9"/>
      <c r="QT499" s="9"/>
      <c r="QU499" s="9"/>
      <c r="QV499" s="9"/>
      <c r="QW499" s="9"/>
      <c r="QX499" s="9"/>
      <c r="QY499" s="9"/>
      <c r="QZ499" s="9"/>
      <c r="RA499" s="9"/>
      <c r="RB499" s="9"/>
      <c r="RC499" s="9"/>
      <c r="RD499" s="9"/>
      <c r="RE499" s="9"/>
      <c r="RF499" s="9"/>
      <c r="RG499" s="9"/>
      <c r="RH499" s="9"/>
      <c r="RI499" s="9"/>
      <c r="RJ499" s="9"/>
      <c r="RK499" s="9"/>
      <c r="RL499" s="9"/>
      <c r="RM499" s="9"/>
      <c r="RN499" s="9"/>
      <c r="RO499" s="9"/>
      <c r="RP499" s="9"/>
      <c r="RQ499" s="9"/>
      <c r="RR499" s="9"/>
      <c r="RS499" s="9"/>
      <c r="RT499" s="9"/>
      <c r="RU499" s="9"/>
      <c r="RV499" s="9"/>
      <c r="RW499" s="9"/>
      <c r="RX499" s="9"/>
      <c r="RY499" s="9"/>
      <c r="RZ499" s="9"/>
      <c r="SA499" s="9"/>
      <c r="SB499" s="9"/>
      <c r="SC499" s="9"/>
      <c r="SD499" s="9"/>
      <c r="SE499" s="9"/>
      <c r="SF499" s="9"/>
      <c r="SG499" s="9"/>
      <c r="SH499" s="9"/>
      <c r="SI499" s="9"/>
      <c r="SJ499" s="9"/>
      <c r="SK499" s="9"/>
      <c r="SL499" s="9"/>
      <c r="SM499" s="9"/>
      <c r="SN499" s="9"/>
      <c r="SO499" s="9"/>
      <c r="SP499" s="9"/>
      <c r="SQ499" s="9"/>
      <c r="SR499" s="9"/>
      <c r="SS499" s="9"/>
      <c r="ST499" s="9"/>
      <c r="SU499" s="9"/>
      <c r="SV499" s="9"/>
      <c r="SW499" s="9"/>
      <c r="SX499" s="9"/>
      <c r="SY499" s="9"/>
      <c r="SZ499" s="9"/>
      <c r="TA499" s="9"/>
      <c r="TB499" s="9"/>
      <c r="TC499" s="9"/>
      <c r="TD499" s="9"/>
      <c r="TE499" s="9"/>
      <c r="TF499" s="9"/>
      <c r="TG499" s="9"/>
      <c r="TH499" s="9"/>
      <c r="TI499" s="9"/>
      <c r="TJ499" s="9"/>
      <c r="TK499" s="9"/>
      <c r="TL499" s="9"/>
      <c r="TM499" s="9"/>
      <c r="TN499" s="9"/>
      <c r="TO499" s="9"/>
      <c r="TP499" s="9"/>
      <c r="TQ499" s="9"/>
      <c r="TR499" s="9"/>
      <c r="TS499" s="9"/>
      <c r="TT499" s="9"/>
      <c r="TU499" s="9"/>
      <c r="TV499" s="9"/>
      <c r="TW499" s="9"/>
      <c r="TX499" s="9"/>
      <c r="TY499" s="9"/>
      <c r="TZ499" s="9"/>
      <c r="UA499" s="9"/>
      <c r="UB499" s="9"/>
      <c r="UC499" s="9"/>
      <c r="UD499" s="9"/>
      <c r="UE499" s="9"/>
      <c r="UF499" s="9"/>
      <c r="UG499" s="9"/>
      <c r="UH499" s="9"/>
      <c r="UI499" s="9"/>
      <c r="UJ499" s="9"/>
      <c r="UK499" s="9"/>
      <c r="UL499" s="9"/>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c r="AHR499" s="6"/>
      <c r="AHS499" s="6"/>
      <c r="AHT499" s="6"/>
      <c r="AHU499" s="6"/>
      <c r="AHV499" s="6"/>
      <c r="AHW499" s="6"/>
      <c r="AHX499" s="6"/>
      <c r="AHY499" s="6"/>
    </row>
    <row r="500" spans="2:909" x14ac:dyDescent="0.25">
      <c r="B500" s="110"/>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c r="JA500" s="9"/>
      <c r="JB500" s="9"/>
      <c r="JC500" s="9"/>
      <c r="JD500" s="9"/>
      <c r="JE500" s="9"/>
      <c r="JF500" s="9"/>
      <c r="JG500" s="9"/>
      <c r="JH500" s="9"/>
      <c r="JI500" s="9"/>
      <c r="JJ500" s="9"/>
      <c r="JK500" s="9"/>
      <c r="JL500" s="9"/>
      <c r="JM500" s="9"/>
      <c r="JN500" s="9"/>
      <c r="JO500" s="9"/>
      <c r="JP500" s="9"/>
      <c r="JQ500" s="9"/>
      <c r="JR500" s="9"/>
      <c r="JS500" s="9"/>
      <c r="JT500" s="9"/>
      <c r="JU500" s="9"/>
      <c r="JV500" s="9"/>
      <c r="JW500" s="9"/>
      <c r="JX500" s="9"/>
      <c r="JY500" s="9"/>
      <c r="JZ500" s="9"/>
      <c r="KA500" s="9"/>
      <c r="KB500" s="9"/>
      <c r="KC500" s="9"/>
      <c r="KD500" s="9"/>
      <c r="KE500" s="9"/>
      <c r="KF500" s="9"/>
      <c r="KG500" s="9"/>
      <c r="KH500" s="9"/>
      <c r="KI500" s="9"/>
      <c r="KJ500" s="9"/>
      <c r="KK500" s="9"/>
      <c r="KL500" s="9"/>
      <c r="KM500" s="9"/>
      <c r="KN500" s="9"/>
      <c r="KO500" s="9"/>
      <c r="KP500" s="9"/>
      <c r="KQ500" s="9"/>
      <c r="KR500" s="9"/>
      <c r="KS500" s="9"/>
      <c r="KT500" s="9"/>
      <c r="KU500" s="9"/>
      <c r="KV500" s="9"/>
      <c r="KW500" s="9"/>
      <c r="KX500" s="9"/>
      <c r="KY500" s="9"/>
      <c r="KZ500" s="9"/>
      <c r="LA500" s="9"/>
      <c r="LB500" s="9"/>
      <c r="LC500" s="9"/>
      <c r="LD500" s="9"/>
      <c r="LE500" s="9"/>
      <c r="LF500" s="9"/>
      <c r="LG500" s="9"/>
      <c r="LH500" s="9"/>
      <c r="LI500" s="9"/>
      <c r="LJ500" s="9"/>
      <c r="LK500" s="9"/>
      <c r="LL500" s="9"/>
      <c r="LM500" s="9"/>
      <c r="LN500" s="9"/>
      <c r="LO500" s="9"/>
      <c r="LP500" s="9"/>
      <c r="LQ500" s="9"/>
      <c r="LR500" s="9"/>
      <c r="LS500" s="9"/>
      <c r="LT500" s="9"/>
      <c r="LU500" s="9"/>
      <c r="LV500" s="9"/>
      <c r="LW500" s="9"/>
      <c r="LX500" s="9"/>
      <c r="LY500" s="9"/>
      <c r="LZ500" s="9"/>
      <c r="MA500" s="9"/>
      <c r="MB500" s="9"/>
      <c r="MC500" s="9"/>
      <c r="MD500" s="9"/>
      <c r="ME500" s="9"/>
      <c r="MF500" s="9"/>
      <c r="MG500" s="9"/>
      <c r="MH500" s="9"/>
      <c r="MI500" s="9"/>
      <c r="MJ500" s="9"/>
      <c r="MK500" s="9"/>
      <c r="ML500" s="9"/>
      <c r="MM500" s="9"/>
      <c r="MN500" s="9"/>
      <c r="MO500" s="9"/>
      <c r="MP500" s="9"/>
      <c r="MQ500" s="9"/>
      <c r="MR500" s="9"/>
      <c r="MS500" s="9"/>
      <c r="MT500" s="9"/>
      <c r="MU500" s="9"/>
      <c r="MV500" s="9"/>
      <c r="MW500" s="9"/>
      <c r="MX500" s="9"/>
      <c r="MY500" s="9"/>
      <c r="MZ500" s="9"/>
      <c r="NA500" s="9"/>
      <c r="NB500" s="9"/>
      <c r="NC500" s="9"/>
      <c r="ND500" s="9"/>
      <c r="NE500" s="9"/>
      <c r="NF500" s="9"/>
      <c r="NG500" s="9"/>
      <c r="NH500" s="9"/>
      <c r="NI500" s="9"/>
      <c r="NJ500" s="9"/>
      <c r="NK500" s="9"/>
      <c r="NL500" s="9"/>
      <c r="NM500" s="9"/>
      <c r="NN500" s="9"/>
      <c r="NO500" s="9"/>
      <c r="NP500" s="9"/>
      <c r="NQ500" s="9"/>
      <c r="NR500" s="9"/>
      <c r="NS500" s="9"/>
      <c r="NT500" s="9"/>
      <c r="NU500" s="9"/>
      <c r="NV500" s="9"/>
      <c r="NW500" s="9"/>
      <c r="NX500" s="9"/>
      <c r="NY500" s="9"/>
      <c r="NZ500" s="9"/>
      <c r="OA500" s="9"/>
      <c r="OB500" s="9"/>
      <c r="OC500" s="9"/>
      <c r="OD500" s="9"/>
      <c r="OE500" s="9"/>
      <c r="OF500" s="9"/>
      <c r="OG500" s="9"/>
      <c r="OH500" s="9"/>
      <c r="OI500" s="9"/>
      <c r="OJ500" s="9"/>
      <c r="OK500" s="9"/>
      <c r="OL500" s="9"/>
      <c r="OM500" s="9"/>
      <c r="ON500" s="9"/>
      <c r="OO500" s="9"/>
      <c r="OP500" s="9"/>
      <c r="OQ500" s="9"/>
      <c r="OR500" s="9"/>
      <c r="OS500" s="9"/>
      <c r="OT500" s="9"/>
      <c r="OU500" s="9"/>
      <c r="OV500" s="9"/>
      <c r="OW500" s="9"/>
      <c r="OX500" s="9"/>
      <c r="OY500" s="9"/>
      <c r="OZ500" s="9"/>
      <c r="PA500" s="9"/>
      <c r="PB500" s="9"/>
      <c r="PC500" s="9"/>
      <c r="PD500" s="9"/>
      <c r="PE500" s="9"/>
      <c r="PF500" s="9"/>
      <c r="PG500" s="9"/>
      <c r="PH500" s="9"/>
      <c r="PI500" s="9"/>
      <c r="PJ500" s="9"/>
      <c r="PK500" s="9"/>
      <c r="PL500" s="9"/>
      <c r="PM500" s="9"/>
      <c r="PN500" s="9"/>
      <c r="PO500" s="9"/>
      <c r="PP500" s="9"/>
      <c r="PQ500" s="9"/>
      <c r="PR500" s="9"/>
      <c r="PS500" s="9"/>
      <c r="PT500" s="9"/>
      <c r="PU500" s="9"/>
      <c r="PV500" s="9"/>
      <c r="PW500" s="9"/>
      <c r="PX500" s="9"/>
      <c r="PY500" s="9"/>
      <c r="PZ500" s="9"/>
      <c r="QA500" s="9"/>
      <c r="QB500" s="9"/>
      <c r="QC500" s="9"/>
      <c r="QD500" s="9"/>
      <c r="QE500" s="9"/>
      <c r="QF500" s="9"/>
      <c r="QG500" s="9"/>
      <c r="QH500" s="9"/>
      <c r="QI500" s="9"/>
      <c r="QJ500" s="9"/>
      <c r="QK500" s="9"/>
      <c r="QL500" s="9"/>
      <c r="QM500" s="9"/>
      <c r="QN500" s="9"/>
      <c r="QO500" s="9"/>
      <c r="QP500" s="9"/>
      <c r="QQ500" s="9"/>
      <c r="QR500" s="9"/>
      <c r="QS500" s="9"/>
      <c r="QT500" s="9"/>
      <c r="QU500" s="9"/>
      <c r="QV500" s="9"/>
      <c r="QW500" s="9"/>
      <c r="QX500" s="9"/>
      <c r="QY500" s="9"/>
      <c r="QZ500" s="9"/>
      <c r="RA500" s="9"/>
      <c r="RB500" s="9"/>
      <c r="RC500" s="9"/>
      <c r="RD500" s="9"/>
      <c r="RE500" s="9"/>
      <c r="RF500" s="9"/>
      <c r="RG500" s="9"/>
      <c r="RH500" s="9"/>
      <c r="RI500" s="9"/>
      <c r="RJ500" s="9"/>
      <c r="RK500" s="9"/>
      <c r="RL500" s="9"/>
      <c r="RM500" s="9"/>
      <c r="RN500" s="9"/>
      <c r="RO500" s="9"/>
      <c r="RP500" s="9"/>
      <c r="RQ500" s="9"/>
      <c r="RR500" s="9"/>
      <c r="RS500" s="9"/>
      <c r="RT500" s="9"/>
      <c r="RU500" s="9"/>
      <c r="RV500" s="9"/>
      <c r="RW500" s="9"/>
      <c r="RX500" s="9"/>
      <c r="RY500" s="9"/>
      <c r="RZ500" s="9"/>
      <c r="SA500" s="9"/>
      <c r="SB500" s="9"/>
      <c r="SC500" s="9"/>
      <c r="SD500" s="9"/>
      <c r="SE500" s="9"/>
      <c r="SF500" s="9"/>
      <c r="SG500" s="9"/>
      <c r="SH500" s="9"/>
      <c r="SI500" s="9"/>
      <c r="SJ500" s="9"/>
      <c r="SK500" s="9"/>
      <c r="SL500" s="9"/>
      <c r="SM500" s="9"/>
      <c r="SN500" s="9"/>
      <c r="SO500" s="9"/>
      <c r="SP500" s="9"/>
      <c r="SQ500" s="9"/>
      <c r="SR500" s="9"/>
      <c r="SS500" s="9"/>
      <c r="ST500" s="9"/>
      <c r="SU500" s="9"/>
      <c r="SV500" s="9"/>
      <c r="SW500" s="9"/>
      <c r="SX500" s="9"/>
      <c r="SY500" s="9"/>
      <c r="SZ500" s="9"/>
      <c r="TA500" s="9"/>
      <c r="TB500" s="9"/>
      <c r="TC500" s="9"/>
      <c r="TD500" s="9"/>
      <c r="TE500" s="9"/>
      <c r="TF500" s="9"/>
      <c r="TG500" s="9"/>
      <c r="TH500" s="9"/>
      <c r="TI500" s="9"/>
      <c r="TJ500" s="9"/>
      <c r="TK500" s="9"/>
      <c r="TL500" s="9"/>
      <c r="TM500" s="9"/>
      <c r="TN500" s="9"/>
      <c r="TO500" s="9"/>
      <c r="TP500" s="9"/>
      <c r="TQ500" s="9"/>
      <c r="TR500" s="9"/>
      <c r="TS500" s="9"/>
      <c r="TT500" s="9"/>
      <c r="TU500" s="9"/>
      <c r="TV500" s="9"/>
      <c r="TW500" s="9"/>
      <c r="TX500" s="9"/>
      <c r="TY500" s="9"/>
      <c r="TZ500" s="9"/>
      <c r="UA500" s="9"/>
      <c r="UB500" s="9"/>
      <c r="UC500" s="9"/>
      <c r="UD500" s="9"/>
      <c r="UE500" s="9"/>
      <c r="UF500" s="9"/>
      <c r="UG500" s="9"/>
      <c r="UH500" s="9"/>
      <c r="UI500" s="9"/>
      <c r="UJ500" s="9"/>
      <c r="UK500" s="9"/>
      <c r="UL500" s="9"/>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c r="AHR500" s="6"/>
      <c r="AHS500" s="6"/>
      <c r="AHT500" s="6"/>
      <c r="AHU500" s="6"/>
      <c r="AHV500" s="6"/>
      <c r="AHW500" s="6"/>
      <c r="AHX500" s="6"/>
      <c r="AHY500" s="6"/>
    </row>
    <row r="501" spans="2:909" x14ac:dyDescent="0.25">
      <c r="B501" s="110"/>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c r="JA501" s="9"/>
      <c r="JB501" s="9"/>
      <c r="JC501" s="9"/>
      <c r="JD501" s="9"/>
      <c r="JE501" s="9"/>
      <c r="JF501" s="9"/>
      <c r="JG501" s="9"/>
      <c r="JH501" s="9"/>
      <c r="JI501" s="9"/>
      <c r="JJ501" s="9"/>
      <c r="JK501" s="9"/>
      <c r="JL501" s="9"/>
      <c r="JM501" s="9"/>
      <c r="JN501" s="9"/>
      <c r="JO501" s="9"/>
      <c r="JP501" s="9"/>
      <c r="JQ501" s="9"/>
      <c r="JR501" s="9"/>
      <c r="JS501" s="9"/>
      <c r="JT501" s="9"/>
      <c r="JU501" s="9"/>
      <c r="JV501" s="9"/>
      <c r="JW501" s="9"/>
      <c r="JX501" s="9"/>
      <c r="JY501" s="9"/>
      <c r="JZ501" s="9"/>
      <c r="KA501" s="9"/>
      <c r="KB501" s="9"/>
      <c r="KC501" s="9"/>
      <c r="KD501" s="9"/>
      <c r="KE501" s="9"/>
      <c r="KF501" s="9"/>
      <c r="KG501" s="9"/>
      <c r="KH501" s="9"/>
      <c r="KI501" s="9"/>
      <c r="KJ501" s="9"/>
      <c r="KK501" s="9"/>
      <c r="KL501" s="9"/>
      <c r="KM501" s="9"/>
      <c r="KN501" s="9"/>
      <c r="KO501" s="9"/>
      <c r="KP501" s="9"/>
      <c r="KQ501" s="9"/>
      <c r="KR501" s="9"/>
      <c r="KS501" s="9"/>
      <c r="KT501" s="9"/>
      <c r="KU501" s="9"/>
      <c r="KV501" s="9"/>
      <c r="KW501" s="9"/>
      <c r="KX501" s="9"/>
      <c r="KY501" s="9"/>
      <c r="KZ501" s="9"/>
      <c r="LA501" s="9"/>
      <c r="LB501" s="9"/>
      <c r="LC501" s="9"/>
      <c r="LD501" s="9"/>
      <c r="LE501" s="9"/>
      <c r="LF501" s="9"/>
      <c r="LG501" s="9"/>
      <c r="LH501" s="9"/>
      <c r="LI501" s="9"/>
      <c r="LJ501" s="9"/>
      <c r="LK501" s="9"/>
      <c r="LL501" s="9"/>
      <c r="LM501" s="9"/>
      <c r="LN501" s="9"/>
      <c r="LO501" s="9"/>
      <c r="LP501" s="9"/>
      <c r="LQ501" s="9"/>
      <c r="LR501" s="9"/>
      <c r="LS501" s="9"/>
      <c r="LT501" s="9"/>
      <c r="LU501" s="9"/>
      <c r="LV501" s="9"/>
      <c r="LW501" s="9"/>
      <c r="LX501" s="9"/>
      <c r="LY501" s="9"/>
      <c r="LZ501" s="9"/>
      <c r="MA501" s="9"/>
      <c r="MB501" s="9"/>
      <c r="MC501" s="9"/>
      <c r="MD501" s="9"/>
      <c r="ME501" s="9"/>
      <c r="MF501" s="9"/>
      <c r="MG501" s="9"/>
      <c r="MH501" s="9"/>
      <c r="MI501" s="9"/>
      <c r="MJ501" s="9"/>
      <c r="MK501" s="9"/>
      <c r="ML501" s="9"/>
      <c r="MM501" s="9"/>
      <c r="MN501" s="9"/>
      <c r="MO501" s="9"/>
      <c r="MP501" s="9"/>
      <c r="MQ501" s="9"/>
      <c r="MR501" s="9"/>
      <c r="MS501" s="9"/>
      <c r="MT501" s="9"/>
      <c r="MU501" s="9"/>
      <c r="MV501" s="9"/>
      <c r="MW501" s="9"/>
      <c r="MX501" s="9"/>
      <c r="MY501" s="9"/>
      <c r="MZ501" s="9"/>
      <c r="NA501" s="9"/>
      <c r="NB501" s="9"/>
      <c r="NC501" s="9"/>
      <c r="ND501" s="9"/>
      <c r="NE501" s="9"/>
      <c r="NF501" s="9"/>
      <c r="NG501" s="9"/>
      <c r="NH501" s="9"/>
      <c r="NI501" s="9"/>
      <c r="NJ501" s="9"/>
      <c r="NK501" s="9"/>
      <c r="NL501" s="9"/>
      <c r="NM501" s="9"/>
      <c r="NN501" s="9"/>
      <c r="NO501" s="9"/>
      <c r="NP501" s="9"/>
      <c r="NQ501" s="9"/>
      <c r="NR501" s="9"/>
      <c r="NS501" s="9"/>
      <c r="NT501" s="9"/>
      <c r="NU501" s="9"/>
      <c r="NV501" s="9"/>
      <c r="NW501" s="9"/>
      <c r="NX501" s="9"/>
      <c r="NY501" s="9"/>
      <c r="NZ501" s="9"/>
      <c r="OA501" s="9"/>
      <c r="OB501" s="9"/>
      <c r="OC501" s="9"/>
      <c r="OD501" s="9"/>
      <c r="OE501" s="9"/>
      <c r="OF501" s="9"/>
      <c r="OG501" s="9"/>
      <c r="OH501" s="9"/>
      <c r="OI501" s="9"/>
      <c r="OJ501" s="9"/>
      <c r="OK501" s="9"/>
      <c r="OL501" s="9"/>
      <c r="OM501" s="9"/>
      <c r="ON501" s="9"/>
      <c r="OO501" s="9"/>
      <c r="OP501" s="9"/>
      <c r="OQ501" s="9"/>
      <c r="OR501" s="9"/>
      <c r="OS501" s="9"/>
      <c r="OT501" s="9"/>
      <c r="OU501" s="9"/>
      <c r="OV501" s="9"/>
      <c r="OW501" s="9"/>
      <c r="OX501" s="9"/>
      <c r="OY501" s="9"/>
      <c r="OZ501" s="9"/>
      <c r="PA501" s="9"/>
      <c r="PB501" s="9"/>
      <c r="PC501" s="9"/>
      <c r="PD501" s="9"/>
      <c r="PE501" s="9"/>
      <c r="PF501" s="9"/>
      <c r="PG501" s="9"/>
      <c r="PH501" s="9"/>
      <c r="PI501" s="9"/>
      <c r="PJ501" s="9"/>
      <c r="PK501" s="9"/>
      <c r="PL501" s="9"/>
      <c r="PM501" s="9"/>
      <c r="PN501" s="9"/>
      <c r="PO501" s="9"/>
      <c r="PP501" s="9"/>
      <c r="PQ501" s="9"/>
      <c r="PR501" s="9"/>
      <c r="PS501" s="9"/>
      <c r="PT501" s="9"/>
      <c r="PU501" s="9"/>
      <c r="PV501" s="9"/>
      <c r="PW501" s="9"/>
      <c r="PX501" s="9"/>
      <c r="PY501" s="9"/>
      <c r="PZ501" s="9"/>
      <c r="QA501" s="9"/>
      <c r="QB501" s="9"/>
      <c r="QC501" s="9"/>
      <c r="QD501" s="9"/>
      <c r="QE501" s="9"/>
      <c r="QF501" s="9"/>
      <c r="QG501" s="9"/>
      <c r="QH501" s="9"/>
      <c r="QI501" s="9"/>
      <c r="QJ501" s="9"/>
      <c r="QK501" s="9"/>
      <c r="QL501" s="9"/>
      <c r="QM501" s="9"/>
      <c r="QN501" s="9"/>
      <c r="QO501" s="9"/>
      <c r="QP501" s="9"/>
      <c r="QQ501" s="9"/>
      <c r="QR501" s="9"/>
      <c r="QS501" s="9"/>
      <c r="QT501" s="9"/>
      <c r="QU501" s="9"/>
      <c r="QV501" s="9"/>
      <c r="QW501" s="9"/>
      <c r="QX501" s="9"/>
      <c r="QY501" s="9"/>
      <c r="QZ501" s="9"/>
      <c r="RA501" s="9"/>
      <c r="RB501" s="9"/>
      <c r="RC501" s="9"/>
      <c r="RD501" s="9"/>
      <c r="RE501" s="9"/>
      <c r="RF501" s="9"/>
      <c r="RG501" s="9"/>
      <c r="RH501" s="9"/>
      <c r="RI501" s="9"/>
      <c r="RJ501" s="9"/>
      <c r="RK501" s="9"/>
      <c r="RL501" s="9"/>
      <c r="RM501" s="9"/>
      <c r="RN501" s="9"/>
      <c r="RO501" s="9"/>
      <c r="RP501" s="9"/>
      <c r="RQ501" s="9"/>
      <c r="RR501" s="9"/>
      <c r="RS501" s="9"/>
      <c r="RT501" s="9"/>
      <c r="RU501" s="9"/>
      <c r="RV501" s="9"/>
      <c r="RW501" s="9"/>
      <c r="RX501" s="9"/>
      <c r="RY501" s="9"/>
      <c r="RZ501" s="9"/>
      <c r="SA501" s="9"/>
      <c r="SB501" s="9"/>
      <c r="SC501" s="9"/>
      <c r="SD501" s="9"/>
      <c r="SE501" s="9"/>
      <c r="SF501" s="9"/>
      <c r="SG501" s="9"/>
      <c r="SH501" s="9"/>
      <c r="SI501" s="9"/>
      <c r="SJ501" s="9"/>
      <c r="SK501" s="9"/>
      <c r="SL501" s="9"/>
      <c r="SM501" s="9"/>
      <c r="SN501" s="9"/>
      <c r="SO501" s="9"/>
      <c r="SP501" s="9"/>
      <c r="SQ501" s="9"/>
      <c r="SR501" s="9"/>
      <c r="SS501" s="9"/>
      <c r="ST501" s="9"/>
      <c r="SU501" s="9"/>
      <c r="SV501" s="9"/>
      <c r="SW501" s="9"/>
      <c r="SX501" s="9"/>
      <c r="SY501" s="9"/>
      <c r="SZ501" s="9"/>
      <c r="TA501" s="9"/>
      <c r="TB501" s="9"/>
      <c r="TC501" s="9"/>
      <c r="TD501" s="9"/>
      <c r="TE501" s="9"/>
      <c r="TF501" s="9"/>
      <c r="TG501" s="9"/>
      <c r="TH501" s="9"/>
      <c r="TI501" s="9"/>
      <c r="TJ501" s="9"/>
      <c r="TK501" s="9"/>
      <c r="TL501" s="9"/>
      <c r="TM501" s="9"/>
      <c r="TN501" s="9"/>
      <c r="TO501" s="9"/>
      <c r="TP501" s="9"/>
      <c r="TQ501" s="9"/>
      <c r="TR501" s="9"/>
      <c r="TS501" s="9"/>
      <c r="TT501" s="9"/>
      <c r="TU501" s="9"/>
      <c r="TV501" s="9"/>
      <c r="TW501" s="9"/>
      <c r="TX501" s="9"/>
      <c r="TY501" s="9"/>
      <c r="TZ501" s="9"/>
      <c r="UA501" s="9"/>
      <c r="UB501" s="9"/>
      <c r="UC501" s="9"/>
      <c r="UD501" s="9"/>
      <c r="UE501" s="9"/>
      <c r="UF501" s="9"/>
      <c r="UG501" s="9"/>
      <c r="UH501" s="9"/>
      <c r="UI501" s="9"/>
      <c r="UJ501" s="9"/>
      <c r="UK501" s="9"/>
      <c r="UL501" s="9"/>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c r="AHR501" s="6"/>
      <c r="AHS501" s="6"/>
      <c r="AHT501" s="6"/>
      <c r="AHU501" s="6"/>
      <c r="AHV501" s="6"/>
      <c r="AHW501" s="6"/>
      <c r="AHX501" s="6"/>
      <c r="AHY501" s="6"/>
    </row>
    <row r="502" spans="2:909" x14ac:dyDescent="0.25">
      <c r="B502" s="110"/>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c r="FG502" s="9"/>
      <c r="FH502" s="9"/>
      <c r="FI502" s="9"/>
      <c r="FJ502" s="9"/>
      <c r="FK502" s="9"/>
      <c r="FL502" s="9"/>
      <c r="FM502" s="9"/>
      <c r="FN502" s="9"/>
      <c r="FO502" s="9"/>
      <c r="FP502" s="9"/>
      <c r="FQ502" s="9"/>
      <c r="FR502" s="9"/>
      <c r="FS502" s="9"/>
      <c r="FT502" s="9"/>
      <c r="FU502" s="9"/>
      <c r="FV502" s="9"/>
      <c r="FW502" s="9"/>
      <c r="FX502" s="9"/>
      <c r="FY502" s="9"/>
      <c r="FZ502" s="9"/>
      <c r="GA502" s="9"/>
      <c r="GB502" s="9"/>
      <c r="GC502" s="9"/>
      <c r="GD502" s="9"/>
      <c r="GE502" s="9"/>
      <c r="GF502" s="9"/>
      <c r="GG502" s="9"/>
      <c r="GH502" s="9"/>
      <c r="GI502" s="9"/>
      <c r="GJ502" s="9"/>
      <c r="GK502" s="9"/>
      <c r="GL502" s="9"/>
      <c r="GM502" s="9"/>
      <c r="GN502" s="9"/>
      <c r="GO502" s="9"/>
      <c r="GP502" s="9"/>
      <c r="GQ502" s="9"/>
      <c r="GR502" s="9"/>
      <c r="GS502" s="9"/>
      <c r="GT502" s="9"/>
      <c r="GU502" s="9"/>
      <c r="GV502" s="9"/>
      <c r="GW502" s="9"/>
      <c r="GX502" s="9"/>
      <c r="GY502" s="9"/>
      <c r="GZ502" s="9"/>
      <c r="HA502" s="9"/>
      <c r="HB502" s="9"/>
      <c r="HC502" s="9"/>
      <c r="HD502" s="9"/>
      <c r="HE502" s="9"/>
      <c r="HF502" s="9"/>
      <c r="HG502" s="9"/>
      <c r="HH502" s="9"/>
      <c r="HI502" s="9"/>
      <c r="HJ502" s="9"/>
      <c r="HK502" s="9"/>
      <c r="HL502" s="9"/>
      <c r="HM502" s="9"/>
      <c r="HN502" s="9"/>
      <c r="HO502" s="9"/>
      <c r="HP502" s="9"/>
      <c r="HQ502" s="9"/>
      <c r="HR502" s="9"/>
      <c r="HS502" s="9"/>
      <c r="HT502" s="9"/>
      <c r="HU502" s="9"/>
      <c r="HV502" s="9"/>
      <c r="HW502" s="9"/>
      <c r="HX502" s="9"/>
      <c r="HY502" s="9"/>
      <c r="HZ502" s="9"/>
      <c r="IA502" s="9"/>
      <c r="IB502" s="9"/>
      <c r="IC502" s="9"/>
      <c r="ID502" s="9"/>
      <c r="IE502" s="9"/>
      <c r="IF502" s="9"/>
      <c r="IG502" s="9"/>
      <c r="IH502" s="9"/>
      <c r="II502" s="9"/>
      <c r="IJ502" s="9"/>
      <c r="IK502" s="9"/>
      <c r="IL502" s="9"/>
      <c r="IM502" s="9"/>
      <c r="IN502" s="9"/>
      <c r="IO502" s="9"/>
      <c r="IP502" s="9"/>
      <c r="IQ502" s="9"/>
      <c r="IR502" s="9"/>
      <c r="IS502" s="9"/>
      <c r="IT502" s="9"/>
      <c r="IU502" s="9"/>
      <c r="IV502" s="9"/>
      <c r="IW502" s="9"/>
      <c r="IX502" s="9"/>
      <c r="IY502" s="9"/>
      <c r="IZ502" s="9"/>
      <c r="JA502" s="9"/>
      <c r="JB502" s="9"/>
      <c r="JC502" s="9"/>
      <c r="JD502" s="9"/>
      <c r="JE502" s="9"/>
      <c r="JF502" s="9"/>
      <c r="JG502" s="9"/>
      <c r="JH502" s="9"/>
      <c r="JI502" s="9"/>
      <c r="JJ502" s="9"/>
      <c r="JK502" s="9"/>
      <c r="JL502" s="9"/>
      <c r="JM502" s="9"/>
      <c r="JN502" s="9"/>
      <c r="JO502" s="9"/>
      <c r="JP502" s="9"/>
      <c r="JQ502" s="9"/>
      <c r="JR502" s="9"/>
      <c r="JS502" s="9"/>
      <c r="JT502" s="9"/>
      <c r="JU502" s="9"/>
      <c r="JV502" s="9"/>
      <c r="JW502" s="9"/>
      <c r="JX502" s="9"/>
      <c r="JY502" s="9"/>
      <c r="JZ502" s="9"/>
      <c r="KA502" s="9"/>
      <c r="KB502" s="9"/>
      <c r="KC502" s="9"/>
      <c r="KD502" s="9"/>
      <c r="KE502" s="9"/>
      <c r="KF502" s="9"/>
      <c r="KG502" s="9"/>
      <c r="KH502" s="9"/>
      <c r="KI502" s="9"/>
      <c r="KJ502" s="9"/>
      <c r="KK502" s="9"/>
      <c r="KL502" s="9"/>
      <c r="KM502" s="9"/>
      <c r="KN502" s="9"/>
      <c r="KO502" s="9"/>
      <c r="KP502" s="9"/>
      <c r="KQ502" s="9"/>
      <c r="KR502" s="9"/>
      <c r="KS502" s="9"/>
      <c r="KT502" s="9"/>
      <c r="KU502" s="9"/>
      <c r="KV502" s="9"/>
      <c r="KW502" s="9"/>
      <c r="KX502" s="9"/>
      <c r="KY502" s="9"/>
      <c r="KZ502" s="9"/>
      <c r="LA502" s="9"/>
      <c r="LB502" s="9"/>
      <c r="LC502" s="9"/>
      <c r="LD502" s="9"/>
      <c r="LE502" s="9"/>
      <c r="LF502" s="9"/>
      <c r="LG502" s="9"/>
      <c r="LH502" s="9"/>
      <c r="LI502" s="9"/>
      <c r="LJ502" s="9"/>
      <c r="LK502" s="9"/>
      <c r="LL502" s="9"/>
      <c r="LM502" s="9"/>
      <c r="LN502" s="9"/>
      <c r="LO502" s="9"/>
      <c r="LP502" s="9"/>
      <c r="LQ502" s="9"/>
      <c r="LR502" s="9"/>
      <c r="LS502" s="9"/>
      <c r="LT502" s="9"/>
      <c r="LU502" s="9"/>
      <c r="LV502" s="9"/>
      <c r="LW502" s="9"/>
      <c r="LX502" s="9"/>
      <c r="LY502" s="9"/>
      <c r="LZ502" s="9"/>
      <c r="MA502" s="9"/>
      <c r="MB502" s="9"/>
      <c r="MC502" s="9"/>
      <c r="MD502" s="9"/>
      <c r="ME502" s="9"/>
      <c r="MF502" s="9"/>
      <c r="MG502" s="9"/>
      <c r="MH502" s="9"/>
      <c r="MI502" s="9"/>
      <c r="MJ502" s="9"/>
      <c r="MK502" s="9"/>
      <c r="ML502" s="9"/>
      <c r="MM502" s="9"/>
      <c r="MN502" s="9"/>
      <c r="MO502" s="9"/>
      <c r="MP502" s="9"/>
      <c r="MQ502" s="9"/>
      <c r="MR502" s="9"/>
      <c r="MS502" s="9"/>
      <c r="MT502" s="9"/>
      <c r="MU502" s="9"/>
      <c r="MV502" s="9"/>
      <c r="MW502" s="9"/>
      <c r="MX502" s="9"/>
      <c r="MY502" s="9"/>
      <c r="MZ502" s="9"/>
      <c r="NA502" s="9"/>
      <c r="NB502" s="9"/>
      <c r="NC502" s="9"/>
      <c r="ND502" s="9"/>
      <c r="NE502" s="9"/>
      <c r="NF502" s="9"/>
      <c r="NG502" s="9"/>
      <c r="NH502" s="9"/>
      <c r="NI502" s="9"/>
      <c r="NJ502" s="9"/>
      <c r="NK502" s="9"/>
      <c r="NL502" s="9"/>
      <c r="NM502" s="9"/>
      <c r="NN502" s="9"/>
      <c r="NO502" s="9"/>
      <c r="NP502" s="9"/>
      <c r="NQ502" s="9"/>
      <c r="NR502" s="9"/>
      <c r="NS502" s="9"/>
      <c r="NT502" s="9"/>
      <c r="NU502" s="9"/>
      <c r="NV502" s="9"/>
      <c r="NW502" s="9"/>
      <c r="NX502" s="9"/>
      <c r="NY502" s="9"/>
      <c r="NZ502" s="9"/>
      <c r="OA502" s="9"/>
      <c r="OB502" s="9"/>
      <c r="OC502" s="9"/>
      <c r="OD502" s="9"/>
      <c r="OE502" s="9"/>
      <c r="OF502" s="9"/>
      <c r="OG502" s="9"/>
      <c r="OH502" s="9"/>
      <c r="OI502" s="9"/>
      <c r="OJ502" s="9"/>
      <c r="OK502" s="9"/>
      <c r="OL502" s="9"/>
      <c r="OM502" s="9"/>
      <c r="ON502" s="9"/>
      <c r="OO502" s="9"/>
      <c r="OP502" s="9"/>
      <c r="OQ502" s="9"/>
      <c r="OR502" s="9"/>
      <c r="OS502" s="9"/>
      <c r="OT502" s="9"/>
      <c r="OU502" s="9"/>
      <c r="OV502" s="9"/>
      <c r="OW502" s="9"/>
      <c r="OX502" s="9"/>
      <c r="OY502" s="9"/>
      <c r="OZ502" s="9"/>
      <c r="PA502" s="9"/>
      <c r="PB502" s="9"/>
      <c r="PC502" s="9"/>
      <c r="PD502" s="9"/>
      <c r="PE502" s="9"/>
      <c r="PF502" s="9"/>
      <c r="PG502" s="9"/>
      <c r="PH502" s="9"/>
      <c r="PI502" s="9"/>
      <c r="PJ502" s="9"/>
      <c r="PK502" s="9"/>
      <c r="PL502" s="9"/>
      <c r="PM502" s="9"/>
      <c r="PN502" s="9"/>
      <c r="PO502" s="9"/>
      <c r="PP502" s="9"/>
      <c r="PQ502" s="9"/>
      <c r="PR502" s="9"/>
      <c r="PS502" s="9"/>
      <c r="PT502" s="9"/>
      <c r="PU502" s="9"/>
      <c r="PV502" s="9"/>
      <c r="PW502" s="9"/>
      <c r="PX502" s="9"/>
      <c r="PY502" s="9"/>
      <c r="PZ502" s="9"/>
      <c r="QA502" s="9"/>
      <c r="QB502" s="9"/>
      <c r="QC502" s="9"/>
      <c r="QD502" s="9"/>
      <c r="QE502" s="9"/>
      <c r="QF502" s="9"/>
      <c r="QG502" s="9"/>
      <c r="QH502" s="9"/>
      <c r="QI502" s="9"/>
      <c r="QJ502" s="9"/>
      <c r="QK502" s="9"/>
      <c r="QL502" s="9"/>
      <c r="QM502" s="9"/>
      <c r="QN502" s="9"/>
      <c r="QO502" s="9"/>
      <c r="QP502" s="9"/>
      <c r="QQ502" s="9"/>
      <c r="QR502" s="9"/>
      <c r="QS502" s="9"/>
      <c r="QT502" s="9"/>
      <c r="QU502" s="9"/>
      <c r="QV502" s="9"/>
      <c r="QW502" s="9"/>
      <c r="QX502" s="9"/>
      <c r="QY502" s="9"/>
      <c r="QZ502" s="9"/>
      <c r="RA502" s="9"/>
      <c r="RB502" s="9"/>
      <c r="RC502" s="9"/>
      <c r="RD502" s="9"/>
      <c r="RE502" s="9"/>
      <c r="RF502" s="9"/>
      <c r="RG502" s="9"/>
      <c r="RH502" s="9"/>
      <c r="RI502" s="9"/>
      <c r="RJ502" s="9"/>
      <c r="RK502" s="9"/>
      <c r="RL502" s="9"/>
      <c r="RM502" s="9"/>
      <c r="RN502" s="9"/>
      <c r="RO502" s="9"/>
      <c r="RP502" s="9"/>
      <c r="RQ502" s="9"/>
      <c r="RR502" s="9"/>
      <c r="RS502" s="9"/>
      <c r="RT502" s="9"/>
      <c r="RU502" s="9"/>
      <c r="RV502" s="9"/>
      <c r="RW502" s="9"/>
      <c r="RX502" s="9"/>
      <c r="RY502" s="9"/>
      <c r="RZ502" s="9"/>
      <c r="SA502" s="9"/>
      <c r="SB502" s="9"/>
      <c r="SC502" s="9"/>
      <c r="SD502" s="9"/>
      <c r="SE502" s="9"/>
      <c r="SF502" s="9"/>
      <c r="SG502" s="9"/>
      <c r="SH502" s="9"/>
      <c r="SI502" s="9"/>
      <c r="SJ502" s="9"/>
      <c r="SK502" s="9"/>
      <c r="SL502" s="9"/>
      <c r="SM502" s="9"/>
      <c r="SN502" s="9"/>
      <c r="SO502" s="9"/>
      <c r="SP502" s="9"/>
      <c r="SQ502" s="9"/>
      <c r="SR502" s="9"/>
      <c r="SS502" s="9"/>
      <c r="ST502" s="9"/>
      <c r="SU502" s="9"/>
      <c r="SV502" s="9"/>
      <c r="SW502" s="9"/>
      <c r="SX502" s="9"/>
      <c r="SY502" s="9"/>
      <c r="SZ502" s="9"/>
      <c r="TA502" s="9"/>
      <c r="TB502" s="9"/>
      <c r="TC502" s="9"/>
      <c r="TD502" s="9"/>
      <c r="TE502" s="9"/>
      <c r="TF502" s="9"/>
      <c r="TG502" s="9"/>
      <c r="TH502" s="9"/>
      <c r="TI502" s="9"/>
      <c r="TJ502" s="9"/>
      <c r="TK502" s="9"/>
      <c r="TL502" s="9"/>
      <c r="TM502" s="9"/>
      <c r="TN502" s="9"/>
      <c r="TO502" s="9"/>
      <c r="TP502" s="9"/>
      <c r="TQ502" s="9"/>
      <c r="TR502" s="9"/>
      <c r="TS502" s="9"/>
      <c r="TT502" s="9"/>
      <c r="TU502" s="9"/>
      <c r="TV502" s="9"/>
      <c r="TW502" s="9"/>
      <c r="TX502" s="9"/>
      <c r="TY502" s="9"/>
      <c r="TZ502" s="9"/>
      <c r="UA502" s="9"/>
      <c r="UB502" s="9"/>
      <c r="UC502" s="9"/>
      <c r="UD502" s="9"/>
      <c r="UE502" s="9"/>
      <c r="UF502" s="9"/>
      <c r="UG502" s="9"/>
      <c r="UH502" s="9"/>
      <c r="UI502" s="9"/>
      <c r="UJ502" s="9"/>
      <c r="UK502" s="9"/>
      <c r="UL502" s="9"/>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c r="AHR502" s="6"/>
      <c r="AHS502" s="6"/>
      <c r="AHT502" s="6"/>
      <c r="AHU502" s="6"/>
      <c r="AHV502" s="6"/>
      <c r="AHW502" s="6"/>
      <c r="AHX502" s="6"/>
      <c r="AHY502" s="6"/>
    </row>
    <row r="503" spans="2:909" x14ac:dyDescent="0.25">
      <c r="B503" s="110"/>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c r="EV503" s="9"/>
      <c r="EW503" s="9"/>
      <c r="EX503" s="9"/>
      <c r="EY503" s="9"/>
      <c r="EZ503" s="9"/>
      <c r="FA503" s="9"/>
      <c r="FB503" s="9"/>
      <c r="FC503" s="9"/>
      <c r="FD503" s="9"/>
      <c r="FE503" s="9"/>
      <c r="FF503" s="9"/>
      <c r="FG503" s="9"/>
      <c r="FH503" s="9"/>
      <c r="FI503" s="9"/>
      <c r="FJ503" s="9"/>
      <c r="FK503" s="9"/>
      <c r="FL503" s="9"/>
      <c r="FM503" s="9"/>
      <c r="FN503" s="9"/>
      <c r="FO503" s="9"/>
      <c r="FP503" s="9"/>
      <c r="FQ503" s="9"/>
      <c r="FR503" s="9"/>
      <c r="FS503" s="9"/>
      <c r="FT503" s="9"/>
      <c r="FU503" s="9"/>
      <c r="FV503" s="9"/>
      <c r="FW503" s="9"/>
      <c r="FX503" s="9"/>
      <c r="FY503" s="9"/>
      <c r="FZ503" s="9"/>
      <c r="GA503" s="9"/>
      <c r="GB503" s="9"/>
      <c r="GC503" s="9"/>
      <c r="GD503" s="9"/>
      <c r="GE503" s="9"/>
      <c r="GF503" s="9"/>
      <c r="GG503" s="9"/>
      <c r="GH503" s="9"/>
      <c r="GI503" s="9"/>
      <c r="GJ503" s="9"/>
      <c r="GK503" s="9"/>
      <c r="GL503" s="9"/>
      <c r="GM503" s="9"/>
      <c r="GN503" s="9"/>
      <c r="GO503" s="9"/>
      <c r="GP503" s="9"/>
      <c r="GQ503" s="9"/>
      <c r="GR503" s="9"/>
      <c r="GS503" s="9"/>
      <c r="GT503" s="9"/>
      <c r="GU503" s="9"/>
      <c r="GV503" s="9"/>
      <c r="GW503" s="9"/>
      <c r="GX503" s="9"/>
      <c r="GY503" s="9"/>
      <c r="GZ503" s="9"/>
      <c r="HA503" s="9"/>
      <c r="HB503" s="9"/>
      <c r="HC503" s="9"/>
      <c r="HD503" s="9"/>
      <c r="HE503" s="9"/>
      <c r="HF503" s="9"/>
      <c r="HG503" s="9"/>
      <c r="HH503" s="9"/>
      <c r="HI503" s="9"/>
      <c r="HJ503" s="9"/>
      <c r="HK503" s="9"/>
      <c r="HL503" s="9"/>
      <c r="HM503" s="9"/>
      <c r="HN503" s="9"/>
      <c r="HO503" s="9"/>
      <c r="HP503" s="9"/>
      <c r="HQ503" s="9"/>
      <c r="HR503" s="9"/>
      <c r="HS503" s="9"/>
      <c r="HT503" s="9"/>
      <c r="HU503" s="9"/>
      <c r="HV503" s="9"/>
      <c r="HW503" s="9"/>
      <c r="HX503" s="9"/>
      <c r="HY503" s="9"/>
      <c r="HZ503" s="9"/>
      <c r="IA503" s="9"/>
      <c r="IB503" s="9"/>
      <c r="IC503" s="9"/>
      <c r="ID503" s="9"/>
      <c r="IE503" s="9"/>
      <c r="IF503" s="9"/>
      <c r="IG503" s="9"/>
      <c r="IH503" s="9"/>
      <c r="II503" s="9"/>
      <c r="IJ503" s="9"/>
      <c r="IK503" s="9"/>
      <c r="IL503" s="9"/>
      <c r="IM503" s="9"/>
      <c r="IN503" s="9"/>
      <c r="IO503" s="9"/>
      <c r="IP503" s="9"/>
      <c r="IQ503" s="9"/>
      <c r="IR503" s="9"/>
      <c r="IS503" s="9"/>
      <c r="IT503" s="9"/>
      <c r="IU503" s="9"/>
      <c r="IV503" s="9"/>
      <c r="IW503" s="9"/>
      <c r="IX503" s="9"/>
      <c r="IY503" s="9"/>
      <c r="IZ503" s="9"/>
      <c r="JA503" s="9"/>
      <c r="JB503" s="9"/>
      <c r="JC503" s="9"/>
      <c r="JD503" s="9"/>
      <c r="JE503" s="9"/>
      <c r="JF503" s="9"/>
      <c r="JG503" s="9"/>
      <c r="JH503" s="9"/>
      <c r="JI503" s="9"/>
      <c r="JJ503" s="9"/>
      <c r="JK503" s="9"/>
      <c r="JL503" s="9"/>
      <c r="JM503" s="9"/>
      <c r="JN503" s="9"/>
      <c r="JO503" s="9"/>
      <c r="JP503" s="9"/>
      <c r="JQ503" s="9"/>
      <c r="JR503" s="9"/>
      <c r="JS503" s="9"/>
      <c r="JT503" s="9"/>
      <c r="JU503" s="9"/>
      <c r="JV503" s="9"/>
      <c r="JW503" s="9"/>
      <c r="JX503" s="9"/>
      <c r="JY503" s="9"/>
      <c r="JZ503" s="9"/>
      <c r="KA503" s="9"/>
      <c r="KB503" s="9"/>
      <c r="KC503" s="9"/>
      <c r="KD503" s="9"/>
      <c r="KE503" s="9"/>
      <c r="KF503" s="9"/>
      <c r="KG503" s="9"/>
      <c r="KH503" s="9"/>
      <c r="KI503" s="9"/>
      <c r="KJ503" s="9"/>
      <c r="KK503" s="9"/>
      <c r="KL503" s="9"/>
      <c r="KM503" s="9"/>
      <c r="KN503" s="9"/>
      <c r="KO503" s="9"/>
      <c r="KP503" s="9"/>
      <c r="KQ503" s="9"/>
      <c r="KR503" s="9"/>
      <c r="KS503" s="9"/>
      <c r="KT503" s="9"/>
      <c r="KU503" s="9"/>
      <c r="KV503" s="9"/>
      <c r="KW503" s="9"/>
      <c r="KX503" s="9"/>
      <c r="KY503" s="9"/>
      <c r="KZ503" s="9"/>
      <c r="LA503" s="9"/>
      <c r="LB503" s="9"/>
      <c r="LC503" s="9"/>
      <c r="LD503" s="9"/>
      <c r="LE503" s="9"/>
      <c r="LF503" s="9"/>
      <c r="LG503" s="9"/>
      <c r="LH503" s="9"/>
      <c r="LI503" s="9"/>
      <c r="LJ503" s="9"/>
      <c r="LK503" s="9"/>
      <c r="LL503" s="9"/>
      <c r="LM503" s="9"/>
      <c r="LN503" s="9"/>
      <c r="LO503" s="9"/>
      <c r="LP503" s="9"/>
      <c r="LQ503" s="9"/>
      <c r="LR503" s="9"/>
      <c r="LS503" s="9"/>
      <c r="LT503" s="9"/>
      <c r="LU503" s="9"/>
      <c r="LV503" s="9"/>
      <c r="LW503" s="9"/>
      <c r="LX503" s="9"/>
      <c r="LY503" s="9"/>
      <c r="LZ503" s="9"/>
      <c r="MA503" s="9"/>
      <c r="MB503" s="9"/>
      <c r="MC503" s="9"/>
      <c r="MD503" s="9"/>
      <c r="ME503" s="9"/>
      <c r="MF503" s="9"/>
      <c r="MG503" s="9"/>
      <c r="MH503" s="9"/>
      <c r="MI503" s="9"/>
      <c r="MJ503" s="9"/>
      <c r="MK503" s="9"/>
      <c r="ML503" s="9"/>
      <c r="MM503" s="9"/>
      <c r="MN503" s="9"/>
      <c r="MO503" s="9"/>
      <c r="MP503" s="9"/>
      <c r="MQ503" s="9"/>
      <c r="MR503" s="9"/>
      <c r="MS503" s="9"/>
      <c r="MT503" s="9"/>
      <c r="MU503" s="9"/>
      <c r="MV503" s="9"/>
      <c r="MW503" s="9"/>
      <c r="MX503" s="9"/>
      <c r="MY503" s="9"/>
      <c r="MZ503" s="9"/>
      <c r="NA503" s="9"/>
      <c r="NB503" s="9"/>
      <c r="NC503" s="9"/>
      <c r="ND503" s="9"/>
      <c r="NE503" s="9"/>
      <c r="NF503" s="9"/>
      <c r="NG503" s="9"/>
      <c r="NH503" s="9"/>
      <c r="NI503" s="9"/>
      <c r="NJ503" s="9"/>
      <c r="NK503" s="9"/>
      <c r="NL503" s="9"/>
      <c r="NM503" s="9"/>
      <c r="NN503" s="9"/>
      <c r="NO503" s="9"/>
      <c r="NP503" s="9"/>
      <c r="NQ503" s="9"/>
      <c r="NR503" s="9"/>
      <c r="NS503" s="9"/>
      <c r="NT503" s="9"/>
      <c r="NU503" s="9"/>
      <c r="NV503" s="9"/>
      <c r="NW503" s="9"/>
      <c r="NX503" s="9"/>
      <c r="NY503" s="9"/>
      <c r="NZ503" s="9"/>
      <c r="OA503" s="9"/>
      <c r="OB503" s="9"/>
      <c r="OC503" s="9"/>
      <c r="OD503" s="9"/>
      <c r="OE503" s="9"/>
      <c r="OF503" s="9"/>
      <c r="OG503" s="9"/>
      <c r="OH503" s="9"/>
      <c r="OI503" s="9"/>
      <c r="OJ503" s="9"/>
      <c r="OK503" s="9"/>
      <c r="OL503" s="9"/>
      <c r="OM503" s="9"/>
      <c r="ON503" s="9"/>
      <c r="OO503" s="9"/>
      <c r="OP503" s="9"/>
      <c r="OQ503" s="9"/>
      <c r="OR503" s="9"/>
      <c r="OS503" s="9"/>
      <c r="OT503" s="9"/>
      <c r="OU503" s="9"/>
      <c r="OV503" s="9"/>
      <c r="OW503" s="9"/>
      <c r="OX503" s="9"/>
      <c r="OY503" s="9"/>
      <c r="OZ503" s="9"/>
      <c r="PA503" s="9"/>
      <c r="PB503" s="9"/>
      <c r="PC503" s="9"/>
      <c r="PD503" s="9"/>
      <c r="PE503" s="9"/>
      <c r="PF503" s="9"/>
      <c r="PG503" s="9"/>
      <c r="PH503" s="9"/>
      <c r="PI503" s="9"/>
      <c r="PJ503" s="9"/>
      <c r="PK503" s="9"/>
      <c r="PL503" s="9"/>
      <c r="PM503" s="9"/>
      <c r="PN503" s="9"/>
      <c r="PO503" s="9"/>
      <c r="PP503" s="9"/>
      <c r="PQ503" s="9"/>
      <c r="PR503" s="9"/>
      <c r="PS503" s="9"/>
      <c r="PT503" s="9"/>
      <c r="PU503" s="9"/>
      <c r="PV503" s="9"/>
      <c r="PW503" s="9"/>
      <c r="PX503" s="9"/>
      <c r="PY503" s="9"/>
      <c r="PZ503" s="9"/>
      <c r="QA503" s="9"/>
      <c r="QB503" s="9"/>
      <c r="QC503" s="9"/>
      <c r="QD503" s="9"/>
      <c r="QE503" s="9"/>
      <c r="QF503" s="9"/>
      <c r="QG503" s="9"/>
      <c r="QH503" s="9"/>
      <c r="QI503" s="9"/>
      <c r="QJ503" s="9"/>
      <c r="QK503" s="9"/>
      <c r="QL503" s="9"/>
      <c r="QM503" s="9"/>
      <c r="QN503" s="9"/>
      <c r="QO503" s="9"/>
      <c r="QP503" s="9"/>
      <c r="QQ503" s="9"/>
      <c r="QR503" s="9"/>
      <c r="QS503" s="9"/>
      <c r="QT503" s="9"/>
      <c r="QU503" s="9"/>
      <c r="QV503" s="9"/>
      <c r="QW503" s="9"/>
      <c r="QX503" s="9"/>
      <c r="QY503" s="9"/>
      <c r="QZ503" s="9"/>
      <c r="RA503" s="9"/>
      <c r="RB503" s="9"/>
      <c r="RC503" s="9"/>
      <c r="RD503" s="9"/>
      <c r="RE503" s="9"/>
      <c r="RF503" s="9"/>
      <c r="RG503" s="9"/>
      <c r="RH503" s="9"/>
      <c r="RI503" s="9"/>
      <c r="RJ503" s="9"/>
      <c r="RK503" s="9"/>
      <c r="RL503" s="9"/>
      <c r="RM503" s="9"/>
      <c r="RN503" s="9"/>
      <c r="RO503" s="9"/>
      <c r="RP503" s="9"/>
      <c r="RQ503" s="9"/>
      <c r="RR503" s="9"/>
      <c r="RS503" s="9"/>
      <c r="RT503" s="9"/>
      <c r="RU503" s="9"/>
      <c r="RV503" s="9"/>
      <c r="RW503" s="9"/>
      <c r="RX503" s="9"/>
      <c r="RY503" s="9"/>
      <c r="RZ503" s="9"/>
      <c r="SA503" s="9"/>
      <c r="SB503" s="9"/>
      <c r="SC503" s="9"/>
      <c r="SD503" s="9"/>
      <c r="SE503" s="9"/>
      <c r="SF503" s="9"/>
      <c r="SG503" s="9"/>
      <c r="SH503" s="9"/>
      <c r="SI503" s="9"/>
      <c r="SJ503" s="9"/>
      <c r="SK503" s="9"/>
      <c r="SL503" s="9"/>
      <c r="SM503" s="9"/>
      <c r="SN503" s="9"/>
      <c r="SO503" s="9"/>
      <c r="SP503" s="9"/>
      <c r="SQ503" s="9"/>
      <c r="SR503" s="9"/>
      <c r="SS503" s="9"/>
      <c r="ST503" s="9"/>
      <c r="SU503" s="9"/>
      <c r="SV503" s="9"/>
      <c r="SW503" s="9"/>
      <c r="SX503" s="9"/>
      <c r="SY503" s="9"/>
      <c r="SZ503" s="9"/>
      <c r="TA503" s="9"/>
      <c r="TB503" s="9"/>
      <c r="TC503" s="9"/>
      <c r="TD503" s="9"/>
      <c r="TE503" s="9"/>
      <c r="TF503" s="9"/>
      <c r="TG503" s="9"/>
      <c r="TH503" s="9"/>
      <c r="TI503" s="9"/>
      <c r="TJ503" s="9"/>
      <c r="TK503" s="9"/>
      <c r="TL503" s="9"/>
      <c r="TM503" s="9"/>
      <c r="TN503" s="9"/>
      <c r="TO503" s="9"/>
      <c r="TP503" s="9"/>
      <c r="TQ503" s="9"/>
      <c r="TR503" s="9"/>
      <c r="TS503" s="9"/>
      <c r="TT503" s="9"/>
      <c r="TU503" s="9"/>
      <c r="TV503" s="9"/>
      <c r="TW503" s="9"/>
      <c r="TX503" s="9"/>
      <c r="TY503" s="9"/>
      <c r="TZ503" s="9"/>
      <c r="UA503" s="9"/>
      <c r="UB503" s="9"/>
      <c r="UC503" s="9"/>
      <c r="UD503" s="9"/>
      <c r="UE503" s="9"/>
      <c r="UF503" s="9"/>
      <c r="UG503" s="9"/>
      <c r="UH503" s="9"/>
      <c r="UI503" s="9"/>
      <c r="UJ503" s="9"/>
      <c r="UK503" s="9"/>
      <c r="UL503" s="9"/>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c r="AHR503" s="6"/>
      <c r="AHS503" s="6"/>
      <c r="AHT503" s="6"/>
      <c r="AHU503" s="6"/>
      <c r="AHV503" s="6"/>
      <c r="AHW503" s="6"/>
      <c r="AHX503" s="6"/>
      <c r="AHY503" s="6"/>
    </row>
    <row r="504" spans="2:909" x14ac:dyDescent="0.25">
      <c r="B504" s="110"/>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c r="FG504" s="9"/>
      <c r="FH504" s="9"/>
      <c r="FI504" s="9"/>
      <c r="FJ504" s="9"/>
      <c r="FK504" s="9"/>
      <c r="FL504" s="9"/>
      <c r="FM504" s="9"/>
      <c r="FN504" s="9"/>
      <c r="FO504" s="9"/>
      <c r="FP504" s="9"/>
      <c r="FQ504" s="9"/>
      <c r="FR504" s="9"/>
      <c r="FS504" s="9"/>
      <c r="FT504" s="9"/>
      <c r="FU504" s="9"/>
      <c r="FV504" s="9"/>
      <c r="FW504" s="9"/>
      <c r="FX504" s="9"/>
      <c r="FY504" s="9"/>
      <c r="FZ504" s="9"/>
      <c r="GA504" s="9"/>
      <c r="GB504" s="9"/>
      <c r="GC504" s="9"/>
      <c r="GD504" s="9"/>
      <c r="GE504" s="9"/>
      <c r="GF504" s="9"/>
      <c r="GG504" s="9"/>
      <c r="GH504" s="9"/>
      <c r="GI504" s="9"/>
      <c r="GJ504" s="9"/>
      <c r="GK504" s="9"/>
      <c r="GL504" s="9"/>
      <c r="GM504" s="9"/>
      <c r="GN504" s="9"/>
      <c r="GO504" s="9"/>
      <c r="GP504" s="9"/>
      <c r="GQ504" s="9"/>
      <c r="GR504" s="9"/>
      <c r="GS504" s="9"/>
      <c r="GT504" s="9"/>
      <c r="GU504" s="9"/>
      <c r="GV504" s="9"/>
      <c r="GW504" s="9"/>
      <c r="GX504" s="9"/>
      <c r="GY504" s="9"/>
      <c r="GZ504" s="9"/>
      <c r="HA504" s="9"/>
      <c r="HB504" s="9"/>
      <c r="HC504" s="9"/>
      <c r="HD504" s="9"/>
      <c r="HE504" s="9"/>
      <c r="HF504" s="9"/>
      <c r="HG504" s="9"/>
      <c r="HH504" s="9"/>
      <c r="HI504" s="9"/>
      <c r="HJ504" s="9"/>
      <c r="HK504" s="9"/>
      <c r="HL504" s="9"/>
      <c r="HM504" s="9"/>
      <c r="HN504" s="9"/>
      <c r="HO504" s="9"/>
      <c r="HP504" s="9"/>
      <c r="HQ504" s="9"/>
      <c r="HR504" s="9"/>
      <c r="HS504" s="9"/>
      <c r="HT504" s="9"/>
      <c r="HU504" s="9"/>
      <c r="HV504" s="9"/>
      <c r="HW504" s="9"/>
      <c r="HX504" s="9"/>
      <c r="HY504" s="9"/>
      <c r="HZ504" s="9"/>
      <c r="IA504" s="9"/>
      <c r="IB504" s="9"/>
      <c r="IC504" s="9"/>
      <c r="ID504" s="9"/>
      <c r="IE504" s="9"/>
      <c r="IF504" s="9"/>
      <c r="IG504" s="9"/>
      <c r="IH504" s="9"/>
      <c r="II504" s="9"/>
      <c r="IJ504" s="9"/>
      <c r="IK504" s="9"/>
      <c r="IL504" s="9"/>
      <c r="IM504" s="9"/>
      <c r="IN504" s="9"/>
      <c r="IO504" s="9"/>
      <c r="IP504" s="9"/>
      <c r="IQ504" s="9"/>
      <c r="IR504" s="9"/>
      <c r="IS504" s="9"/>
      <c r="IT504" s="9"/>
      <c r="IU504" s="9"/>
      <c r="IV504" s="9"/>
      <c r="IW504" s="9"/>
      <c r="IX504" s="9"/>
      <c r="IY504" s="9"/>
      <c r="IZ504" s="9"/>
      <c r="JA504" s="9"/>
      <c r="JB504" s="9"/>
      <c r="JC504" s="9"/>
      <c r="JD504" s="9"/>
      <c r="JE504" s="9"/>
      <c r="JF504" s="9"/>
      <c r="JG504" s="9"/>
      <c r="JH504" s="9"/>
      <c r="JI504" s="9"/>
      <c r="JJ504" s="9"/>
      <c r="JK504" s="9"/>
      <c r="JL504" s="9"/>
      <c r="JM504" s="9"/>
      <c r="JN504" s="9"/>
      <c r="JO504" s="9"/>
      <c r="JP504" s="9"/>
      <c r="JQ504" s="9"/>
      <c r="JR504" s="9"/>
      <c r="JS504" s="9"/>
      <c r="JT504" s="9"/>
      <c r="JU504" s="9"/>
      <c r="JV504" s="9"/>
      <c r="JW504" s="9"/>
      <c r="JX504" s="9"/>
      <c r="JY504" s="9"/>
      <c r="JZ504" s="9"/>
      <c r="KA504" s="9"/>
      <c r="KB504" s="9"/>
      <c r="KC504" s="9"/>
      <c r="KD504" s="9"/>
      <c r="KE504" s="9"/>
      <c r="KF504" s="9"/>
      <c r="KG504" s="9"/>
      <c r="KH504" s="9"/>
      <c r="KI504" s="9"/>
      <c r="KJ504" s="9"/>
      <c r="KK504" s="9"/>
      <c r="KL504" s="9"/>
      <c r="KM504" s="9"/>
      <c r="KN504" s="9"/>
      <c r="KO504" s="9"/>
      <c r="KP504" s="9"/>
      <c r="KQ504" s="9"/>
      <c r="KR504" s="9"/>
      <c r="KS504" s="9"/>
      <c r="KT504" s="9"/>
      <c r="KU504" s="9"/>
      <c r="KV504" s="9"/>
      <c r="KW504" s="9"/>
      <c r="KX504" s="9"/>
      <c r="KY504" s="9"/>
      <c r="KZ504" s="9"/>
      <c r="LA504" s="9"/>
      <c r="LB504" s="9"/>
      <c r="LC504" s="9"/>
      <c r="LD504" s="9"/>
      <c r="LE504" s="9"/>
      <c r="LF504" s="9"/>
      <c r="LG504" s="9"/>
      <c r="LH504" s="9"/>
      <c r="LI504" s="9"/>
      <c r="LJ504" s="9"/>
      <c r="LK504" s="9"/>
      <c r="LL504" s="9"/>
      <c r="LM504" s="9"/>
      <c r="LN504" s="9"/>
      <c r="LO504" s="9"/>
      <c r="LP504" s="9"/>
      <c r="LQ504" s="9"/>
      <c r="LR504" s="9"/>
      <c r="LS504" s="9"/>
      <c r="LT504" s="9"/>
      <c r="LU504" s="9"/>
      <c r="LV504" s="9"/>
      <c r="LW504" s="9"/>
      <c r="LX504" s="9"/>
      <c r="LY504" s="9"/>
      <c r="LZ504" s="9"/>
      <c r="MA504" s="9"/>
      <c r="MB504" s="9"/>
      <c r="MC504" s="9"/>
      <c r="MD504" s="9"/>
      <c r="ME504" s="9"/>
      <c r="MF504" s="9"/>
      <c r="MG504" s="9"/>
      <c r="MH504" s="9"/>
      <c r="MI504" s="9"/>
      <c r="MJ504" s="9"/>
      <c r="MK504" s="9"/>
      <c r="ML504" s="9"/>
      <c r="MM504" s="9"/>
      <c r="MN504" s="9"/>
      <c r="MO504" s="9"/>
      <c r="MP504" s="9"/>
      <c r="MQ504" s="9"/>
      <c r="MR504" s="9"/>
      <c r="MS504" s="9"/>
      <c r="MT504" s="9"/>
      <c r="MU504" s="9"/>
      <c r="MV504" s="9"/>
      <c r="MW504" s="9"/>
      <c r="MX504" s="9"/>
      <c r="MY504" s="9"/>
      <c r="MZ504" s="9"/>
      <c r="NA504" s="9"/>
      <c r="NB504" s="9"/>
      <c r="NC504" s="9"/>
      <c r="ND504" s="9"/>
      <c r="NE504" s="9"/>
      <c r="NF504" s="9"/>
      <c r="NG504" s="9"/>
      <c r="NH504" s="9"/>
      <c r="NI504" s="9"/>
      <c r="NJ504" s="9"/>
      <c r="NK504" s="9"/>
      <c r="NL504" s="9"/>
      <c r="NM504" s="9"/>
      <c r="NN504" s="9"/>
      <c r="NO504" s="9"/>
      <c r="NP504" s="9"/>
      <c r="NQ504" s="9"/>
      <c r="NR504" s="9"/>
      <c r="NS504" s="9"/>
      <c r="NT504" s="9"/>
      <c r="NU504" s="9"/>
      <c r="NV504" s="9"/>
      <c r="NW504" s="9"/>
      <c r="NX504" s="9"/>
      <c r="NY504" s="9"/>
      <c r="NZ504" s="9"/>
      <c r="OA504" s="9"/>
      <c r="OB504" s="9"/>
      <c r="OC504" s="9"/>
      <c r="OD504" s="9"/>
      <c r="OE504" s="9"/>
      <c r="OF504" s="9"/>
      <c r="OG504" s="9"/>
      <c r="OH504" s="9"/>
      <c r="OI504" s="9"/>
      <c r="OJ504" s="9"/>
      <c r="OK504" s="9"/>
      <c r="OL504" s="9"/>
      <c r="OM504" s="9"/>
      <c r="ON504" s="9"/>
      <c r="OO504" s="9"/>
      <c r="OP504" s="9"/>
      <c r="OQ504" s="9"/>
      <c r="OR504" s="9"/>
      <c r="OS504" s="9"/>
      <c r="OT504" s="9"/>
      <c r="OU504" s="9"/>
      <c r="OV504" s="9"/>
      <c r="OW504" s="9"/>
      <c r="OX504" s="9"/>
      <c r="OY504" s="9"/>
      <c r="OZ504" s="9"/>
      <c r="PA504" s="9"/>
      <c r="PB504" s="9"/>
      <c r="PC504" s="9"/>
      <c r="PD504" s="9"/>
      <c r="PE504" s="9"/>
      <c r="PF504" s="9"/>
      <c r="PG504" s="9"/>
      <c r="PH504" s="9"/>
      <c r="PI504" s="9"/>
      <c r="PJ504" s="9"/>
      <c r="PK504" s="9"/>
      <c r="PL504" s="9"/>
      <c r="PM504" s="9"/>
      <c r="PN504" s="9"/>
      <c r="PO504" s="9"/>
      <c r="PP504" s="9"/>
      <c r="PQ504" s="9"/>
      <c r="PR504" s="9"/>
      <c r="PS504" s="9"/>
      <c r="PT504" s="9"/>
      <c r="PU504" s="9"/>
      <c r="PV504" s="9"/>
      <c r="PW504" s="9"/>
      <c r="PX504" s="9"/>
      <c r="PY504" s="9"/>
      <c r="PZ504" s="9"/>
      <c r="QA504" s="9"/>
      <c r="QB504" s="9"/>
      <c r="QC504" s="9"/>
      <c r="QD504" s="9"/>
      <c r="QE504" s="9"/>
      <c r="QF504" s="9"/>
      <c r="QG504" s="9"/>
      <c r="QH504" s="9"/>
      <c r="QI504" s="9"/>
      <c r="QJ504" s="9"/>
      <c r="QK504" s="9"/>
      <c r="QL504" s="9"/>
      <c r="QM504" s="9"/>
      <c r="QN504" s="9"/>
      <c r="QO504" s="9"/>
      <c r="QP504" s="9"/>
      <c r="QQ504" s="9"/>
      <c r="QR504" s="9"/>
      <c r="QS504" s="9"/>
      <c r="QT504" s="9"/>
      <c r="QU504" s="9"/>
      <c r="QV504" s="9"/>
      <c r="QW504" s="9"/>
      <c r="QX504" s="9"/>
      <c r="QY504" s="9"/>
      <c r="QZ504" s="9"/>
      <c r="RA504" s="9"/>
      <c r="RB504" s="9"/>
      <c r="RC504" s="9"/>
      <c r="RD504" s="9"/>
      <c r="RE504" s="9"/>
      <c r="RF504" s="9"/>
      <c r="RG504" s="9"/>
      <c r="RH504" s="9"/>
      <c r="RI504" s="9"/>
      <c r="RJ504" s="9"/>
      <c r="RK504" s="9"/>
      <c r="RL504" s="9"/>
      <c r="RM504" s="9"/>
      <c r="RN504" s="9"/>
      <c r="RO504" s="9"/>
      <c r="RP504" s="9"/>
      <c r="RQ504" s="9"/>
      <c r="RR504" s="9"/>
      <c r="RS504" s="9"/>
      <c r="RT504" s="9"/>
      <c r="RU504" s="9"/>
      <c r="RV504" s="9"/>
      <c r="RW504" s="9"/>
      <c r="RX504" s="9"/>
      <c r="RY504" s="9"/>
      <c r="RZ504" s="9"/>
      <c r="SA504" s="9"/>
      <c r="SB504" s="9"/>
      <c r="SC504" s="9"/>
      <c r="SD504" s="9"/>
      <c r="SE504" s="9"/>
      <c r="SF504" s="9"/>
      <c r="SG504" s="9"/>
      <c r="SH504" s="9"/>
      <c r="SI504" s="9"/>
      <c r="SJ504" s="9"/>
      <c r="SK504" s="9"/>
      <c r="SL504" s="9"/>
      <c r="SM504" s="9"/>
      <c r="SN504" s="9"/>
      <c r="SO504" s="9"/>
      <c r="SP504" s="9"/>
      <c r="SQ504" s="9"/>
      <c r="SR504" s="9"/>
      <c r="SS504" s="9"/>
      <c r="ST504" s="9"/>
      <c r="SU504" s="9"/>
      <c r="SV504" s="9"/>
      <c r="SW504" s="9"/>
      <c r="SX504" s="9"/>
      <c r="SY504" s="9"/>
      <c r="SZ504" s="9"/>
      <c r="TA504" s="9"/>
      <c r="TB504" s="9"/>
      <c r="TC504" s="9"/>
      <c r="TD504" s="9"/>
      <c r="TE504" s="9"/>
      <c r="TF504" s="9"/>
      <c r="TG504" s="9"/>
      <c r="TH504" s="9"/>
      <c r="TI504" s="9"/>
      <c r="TJ504" s="9"/>
      <c r="TK504" s="9"/>
      <c r="TL504" s="9"/>
      <c r="TM504" s="9"/>
      <c r="TN504" s="9"/>
      <c r="TO504" s="9"/>
      <c r="TP504" s="9"/>
      <c r="TQ504" s="9"/>
      <c r="TR504" s="9"/>
      <c r="TS504" s="9"/>
      <c r="TT504" s="9"/>
      <c r="TU504" s="9"/>
      <c r="TV504" s="9"/>
      <c r="TW504" s="9"/>
      <c r="TX504" s="9"/>
      <c r="TY504" s="9"/>
      <c r="TZ504" s="9"/>
      <c r="UA504" s="9"/>
      <c r="UB504" s="9"/>
      <c r="UC504" s="9"/>
      <c r="UD504" s="9"/>
      <c r="UE504" s="9"/>
      <c r="UF504" s="9"/>
      <c r="UG504" s="9"/>
      <c r="UH504" s="9"/>
      <c r="UI504" s="9"/>
      <c r="UJ504" s="9"/>
      <c r="UK504" s="9"/>
      <c r="UL504" s="9"/>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c r="AHR504" s="6"/>
      <c r="AHS504" s="6"/>
      <c r="AHT504" s="6"/>
      <c r="AHU504" s="6"/>
      <c r="AHV504" s="6"/>
      <c r="AHW504" s="6"/>
      <c r="AHX504" s="6"/>
      <c r="AHY504" s="6"/>
    </row>
    <row r="505" spans="2:909" x14ac:dyDescent="0.25">
      <c r="B505" s="110"/>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c r="EV505" s="9"/>
      <c r="EW505" s="9"/>
      <c r="EX505" s="9"/>
      <c r="EY505" s="9"/>
      <c r="EZ505" s="9"/>
      <c r="FA505" s="9"/>
      <c r="FB505" s="9"/>
      <c r="FC505" s="9"/>
      <c r="FD505" s="9"/>
      <c r="FE505" s="9"/>
      <c r="FF505" s="9"/>
      <c r="FG505" s="9"/>
      <c r="FH505" s="9"/>
      <c r="FI505" s="9"/>
      <c r="FJ505" s="9"/>
      <c r="FK505" s="9"/>
      <c r="FL505" s="9"/>
      <c r="FM505" s="9"/>
      <c r="FN505" s="9"/>
      <c r="FO505" s="9"/>
      <c r="FP505" s="9"/>
      <c r="FQ505" s="9"/>
      <c r="FR505" s="9"/>
      <c r="FS505" s="9"/>
      <c r="FT505" s="9"/>
      <c r="FU505" s="9"/>
      <c r="FV505" s="9"/>
      <c r="FW505" s="9"/>
      <c r="FX505" s="9"/>
      <c r="FY505" s="9"/>
      <c r="FZ505" s="9"/>
      <c r="GA505" s="9"/>
      <c r="GB505" s="9"/>
      <c r="GC505" s="9"/>
      <c r="GD505" s="9"/>
      <c r="GE505" s="9"/>
      <c r="GF505" s="9"/>
      <c r="GG505" s="9"/>
      <c r="GH505" s="9"/>
      <c r="GI505" s="9"/>
      <c r="GJ505" s="9"/>
      <c r="GK505" s="9"/>
      <c r="GL505" s="9"/>
      <c r="GM505" s="9"/>
      <c r="GN505" s="9"/>
      <c r="GO505" s="9"/>
      <c r="GP505" s="9"/>
      <c r="GQ505" s="9"/>
      <c r="GR505" s="9"/>
      <c r="GS505" s="9"/>
      <c r="GT505" s="9"/>
      <c r="GU505" s="9"/>
      <c r="GV505" s="9"/>
      <c r="GW505" s="9"/>
      <c r="GX505" s="9"/>
      <c r="GY505" s="9"/>
      <c r="GZ505" s="9"/>
      <c r="HA505" s="9"/>
      <c r="HB505" s="9"/>
      <c r="HC505" s="9"/>
      <c r="HD505" s="9"/>
      <c r="HE505" s="9"/>
      <c r="HF505" s="9"/>
      <c r="HG505" s="9"/>
      <c r="HH505" s="9"/>
      <c r="HI505" s="9"/>
      <c r="HJ505" s="9"/>
      <c r="HK505" s="9"/>
      <c r="HL505" s="9"/>
      <c r="HM505" s="9"/>
      <c r="HN505" s="9"/>
      <c r="HO505" s="9"/>
      <c r="HP505" s="9"/>
      <c r="HQ505" s="9"/>
      <c r="HR505" s="9"/>
      <c r="HS505" s="9"/>
      <c r="HT505" s="9"/>
      <c r="HU505" s="9"/>
      <c r="HV505" s="9"/>
      <c r="HW505" s="9"/>
      <c r="HX505" s="9"/>
      <c r="HY505" s="9"/>
      <c r="HZ505" s="9"/>
      <c r="IA505" s="9"/>
      <c r="IB505" s="9"/>
      <c r="IC505" s="9"/>
      <c r="ID505" s="9"/>
      <c r="IE505" s="9"/>
      <c r="IF505" s="9"/>
      <c r="IG505" s="9"/>
      <c r="IH505" s="9"/>
      <c r="II505" s="9"/>
      <c r="IJ505" s="9"/>
      <c r="IK505" s="9"/>
      <c r="IL505" s="9"/>
      <c r="IM505" s="9"/>
      <c r="IN505" s="9"/>
      <c r="IO505" s="9"/>
      <c r="IP505" s="9"/>
      <c r="IQ505" s="9"/>
      <c r="IR505" s="9"/>
      <c r="IS505" s="9"/>
      <c r="IT505" s="9"/>
      <c r="IU505" s="9"/>
      <c r="IV505" s="9"/>
      <c r="IW505" s="9"/>
      <c r="IX505" s="9"/>
      <c r="IY505" s="9"/>
      <c r="IZ505" s="9"/>
      <c r="JA505" s="9"/>
      <c r="JB505" s="9"/>
      <c r="JC505" s="9"/>
      <c r="JD505" s="9"/>
      <c r="JE505" s="9"/>
      <c r="JF505" s="9"/>
      <c r="JG505" s="9"/>
      <c r="JH505" s="9"/>
      <c r="JI505" s="9"/>
      <c r="JJ505" s="9"/>
      <c r="JK505" s="9"/>
      <c r="JL505" s="9"/>
      <c r="JM505" s="9"/>
      <c r="JN505" s="9"/>
      <c r="JO505" s="9"/>
      <c r="JP505" s="9"/>
      <c r="JQ505" s="9"/>
      <c r="JR505" s="9"/>
      <c r="JS505" s="9"/>
      <c r="JT505" s="9"/>
      <c r="JU505" s="9"/>
      <c r="JV505" s="9"/>
      <c r="JW505" s="9"/>
      <c r="JX505" s="9"/>
      <c r="JY505" s="9"/>
      <c r="JZ505" s="9"/>
      <c r="KA505" s="9"/>
      <c r="KB505" s="9"/>
      <c r="KC505" s="9"/>
      <c r="KD505" s="9"/>
      <c r="KE505" s="9"/>
      <c r="KF505" s="9"/>
      <c r="KG505" s="9"/>
      <c r="KH505" s="9"/>
      <c r="KI505" s="9"/>
      <c r="KJ505" s="9"/>
      <c r="KK505" s="9"/>
      <c r="KL505" s="9"/>
      <c r="KM505" s="9"/>
      <c r="KN505" s="9"/>
      <c r="KO505" s="9"/>
      <c r="KP505" s="9"/>
      <c r="KQ505" s="9"/>
      <c r="KR505" s="9"/>
      <c r="KS505" s="9"/>
      <c r="KT505" s="9"/>
      <c r="KU505" s="9"/>
      <c r="KV505" s="9"/>
      <c r="KW505" s="9"/>
      <c r="KX505" s="9"/>
      <c r="KY505" s="9"/>
      <c r="KZ505" s="9"/>
      <c r="LA505" s="9"/>
      <c r="LB505" s="9"/>
      <c r="LC505" s="9"/>
      <c r="LD505" s="9"/>
      <c r="LE505" s="9"/>
      <c r="LF505" s="9"/>
      <c r="LG505" s="9"/>
      <c r="LH505" s="9"/>
      <c r="LI505" s="9"/>
      <c r="LJ505" s="9"/>
      <c r="LK505" s="9"/>
      <c r="LL505" s="9"/>
      <c r="LM505" s="9"/>
      <c r="LN505" s="9"/>
      <c r="LO505" s="9"/>
      <c r="LP505" s="9"/>
      <c r="LQ505" s="9"/>
      <c r="LR505" s="9"/>
      <c r="LS505" s="9"/>
      <c r="LT505" s="9"/>
      <c r="LU505" s="9"/>
      <c r="LV505" s="9"/>
      <c r="LW505" s="9"/>
      <c r="LX505" s="9"/>
      <c r="LY505" s="9"/>
      <c r="LZ505" s="9"/>
      <c r="MA505" s="9"/>
      <c r="MB505" s="9"/>
      <c r="MC505" s="9"/>
      <c r="MD505" s="9"/>
      <c r="ME505" s="9"/>
      <c r="MF505" s="9"/>
      <c r="MG505" s="9"/>
      <c r="MH505" s="9"/>
      <c r="MI505" s="9"/>
      <c r="MJ505" s="9"/>
      <c r="MK505" s="9"/>
      <c r="ML505" s="9"/>
      <c r="MM505" s="9"/>
      <c r="MN505" s="9"/>
      <c r="MO505" s="9"/>
      <c r="MP505" s="9"/>
      <c r="MQ505" s="9"/>
      <c r="MR505" s="9"/>
      <c r="MS505" s="9"/>
      <c r="MT505" s="9"/>
      <c r="MU505" s="9"/>
      <c r="MV505" s="9"/>
      <c r="MW505" s="9"/>
      <c r="MX505" s="9"/>
      <c r="MY505" s="9"/>
      <c r="MZ505" s="9"/>
      <c r="NA505" s="9"/>
      <c r="NB505" s="9"/>
      <c r="NC505" s="9"/>
      <c r="ND505" s="9"/>
      <c r="NE505" s="9"/>
      <c r="NF505" s="9"/>
      <c r="NG505" s="9"/>
      <c r="NH505" s="9"/>
      <c r="NI505" s="9"/>
      <c r="NJ505" s="9"/>
      <c r="NK505" s="9"/>
      <c r="NL505" s="9"/>
      <c r="NM505" s="9"/>
      <c r="NN505" s="9"/>
      <c r="NO505" s="9"/>
      <c r="NP505" s="9"/>
      <c r="NQ505" s="9"/>
      <c r="NR505" s="9"/>
      <c r="NS505" s="9"/>
      <c r="NT505" s="9"/>
      <c r="NU505" s="9"/>
      <c r="NV505" s="9"/>
      <c r="NW505" s="9"/>
      <c r="NX505" s="9"/>
      <c r="NY505" s="9"/>
      <c r="NZ505" s="9"/>
      <c r="OA505" s="9"/>
      <c r="OB505" s="9"/>
      <c r="OC505" s="9"/>
      <c r="OD505" s="9"/>
      <c r="OE505" s="9"/>
      <c r="OF505" s="9"/>
      <c r="OG505" s="9"/>
      <c r="OH505" s="9"/>
      <c r="OI505" s="9"/>
      <c r="OJ505" s="9"/>
      <c r="OK505" s="9"/>
      <c r="OL505" s="9"/>
      <c r="OM505" s="9"/>
      <c r="ON505" s="9"/>
      <c r="OO505" s="9"/>
      <c r="OP505" s="9"/>
      <c r="OQ505" s="9"/>
      <c r="OR505" s="9"/>
      <c r="OS505" s="9"/>
      <c r="OT505" s="9"/>
      <c r="OU505" s="9"/>
      <c r="OV505" s="9"/>
      <c r="OW505" s="9"/>
      <c r="OX505" s="9"/>
      <c r="OY505" s="9"/>
      <c r="OZ505" s="9"/>
      <c r="PA505" s="9"/>
      <c r="PB505" s="9"/>
      <c r="PC505" s="9"/>
      <c r="PD505" s="9"/>
      <c r="PE505" s="9"/>
      <c r="PF505" s="9"/>
      <c r="PG505" s="9"/>
      <c r="PH505" s="9"/>
      <c r="PI505" s="9"/>
      <c r="PJ505" s="9"/>
      <c r="PK505" s="9"/>
      <c r="PL505" s="9"/>
      <c r="PM505" s="9"/>
      <c r="PN505" s="9"/>
      <c r="PO505" s="9"/>
      <c r="PP505" s="9"/>
      <c r="PQ505" s="9"/>
      <c r="PR505" s="9"/>
      <c r="PS505" s="9"/>
      <c r="PT505" s="9"/>
      <c r="PU505" s="9"/>
      <c r="PV505" s="9"/>
      <c r="PW505" s="9"/>
      <c r="PX505" s="9"/>
      <c r="PY505" s="9"/>
      <c r="PZ505" s="9"/>
      <c r="QA505" s="9"/>
      <c r="QB505" s="9"/>
      <c r="QC505" s="9"/>
      <c r="QD505" s="9"/>
      <c r="QE505" s="9"/>
      <c r="QF505" s="9"/>
      <c r="QG505" s="9"/>
      <c r="QH505" s="9"/>
      <c r="QI505" s="9"/>
      <c r="QJ505" s="9"/>
      <c r="QK505" s="9"/>
      <c r="QL505" s="9"/>
      <c r="QM505" s="9"/>
      <c r="QN505" s="9"/>
      <c r="QO505" s="9"/>
      <c r="QP505" s="9"/>
      <c r="QQ505" s="9"/>
      <c r="QR505" s="9"/>
      <c r="QS505" s="9"/>
      <c r="QT505" s="9"/>
      <c r="QU505" s="9"/>
      <c r="QV505" s="9"/>
      <c r="QW505" s="9"/>
      <c r="QX505" s="9"/>
      <c r="QY505" s="9"/>
      <c r="QZ505" s="9"/>
      <c r="RA505" s="9"/>
      <c r="RB505" s="9"/>
      <c r="RC505" s="9"/>
      <c r="RD505" s="9"/>
      <c r="RE505" s="9"/>
      <c r="RF505" s="9"/>
      <c r="RG505" s="9"/>
      <c r="RH505" s="9"/>
      <c r="RI505" s="9"/>
      <c r="RJ505" s="9"/>
      <c r="RK505" s="9"/>
      <c r="RL505" s="9"/>
      <c r="RM505" s="9"/>
      <c r="RN505" s="9"/>
      <c r="RO505" s="9"/>
      <c r="RP505" s="9"/>
      <c r="RQ505" s="9"/>
      <c r="RR505" s="9"/>
      <c r="RS505" s="9"/>
      <c r="RT505" s="9"/>
      <c r="RU505" s="9"/>
      <c r="RV505" s="9"/>
      <c r="RW505" s="9"/>
      <c r="RX505" s="9"/>
      <c r="RY505" s="9"/>
      <c r="RZ505" s="9"/>
      <c r="SA505" s="9"/>
      <c r="SB505" s="9"/>
      <c r="SC505" s="9"/>
      <c r="SD505" s="9"/>
      <c r="SE505" s="9"/>
      <c r="SF505" s="9"/>
      <c r="SG505" s="9"/>
      <c r="SH505" s="9"/>
      <c r="SI505" s="9"/>
      <c r="SJ505" s="9"/>
      <c r="SK505" s="9"/>
      <c r="SL505" s="9"/>
      <c r="SM505" s="9"/>
      <c r="SN505" s="9"/>
      <c r="SO505" s="9"/>
      <c r="SP505" s="9"/>
      <c r="SQ505" s="9"/>
      <c r="SR505" s="9"/>
      <c r="SS505" s="9"/>
      <c r="ST505" s="9"/>
      <c r="SU505" s="9"/>
      <c r="SV505" s="9"/>
      <c r="SW505" s="9"/>
      <c r="SX505" s="9"/>
      <c r="SY505" s="9"/>
      <c r="SZ505" s="9"/>
      <c r="TA505" s="9"/>
      <c r="TB505" s="9"/>
      <c r="TC505" s="9"/>
      <c r="TD505" s="9"/>
      <c r="TE505" s="9"/>
      <c r="TF505" s="9"/>
      <c r="TG505" s="9"/>
      <c r="TH505" s="9"/>
      <c r="TI505" s="9"/>
      <c r="TJ505" s="9"/>
      <c r="TK505" s="9"/>
      <c r="TL505" s="9"/>
      <c r="TM505" s="9"/>
      <c r="TN505" s="9"/>
      <c r="TO505" s="9"/>
      <c r="TP505" s="9"/>
      <c r="TQ505" s="9"/>
      <c r="TR505" s="9"/>
      <c r="TS505" s="9"/>
      <c r="TT505" s="9"/>
      <c r="TU505" s="9"/>
      <c r="TV505" s="9"/>
      <c r="TW505" s="9"/>
      <c r="TX505" s="9"/>
      <c r="TY505" s="9"/>
      <c r="TZ505" s="9"/>
      <c r="UA505" s="9"/>
      <c r="UB505" s="9"/>
      <c r="UC505" s="9"/>
      <c r="UD505" s="9"/>
      <c r="UE505" s="9"/>
      <c r="UF505" s="9"/>
      <c r="UG505" s="9"/>
      <c r="UH505" s="9"/>
      <c r="UI505" s="9"/>
      <c r="UJ505" s="9"/>
      <c r="UK505" s="9"/>
      <c r="UL505" s="9"/>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c r="AHR505" s="6"/>
      <c r="AHS505" s="6"/>
      <c r="AHT505" s="6"/>
      <c r="AHU505" s="6"/>
      <c r="AHV505" s="6"/>
      <c r="AHW505" s="6"/>
      <c r="AHX505" s="6"/>
      <c r="AHY505" s="6"/>
    </row>
    <row r="506" spans="2:909" x14ac:dyDescent="0.25">
      <c r="B506" s="110"/>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c r="FG506" s="9"/>
      <c r="FH506" s="9"/>
      <c r="FI506" s="9"/>
      <c r="FJ506" s="9"/>
      <c r="FK506" s="9"/>
      <c r="FL506" s="9"/>
      <c r="FM506" s="9"/>
      <c r="FN506" s="9"/>
      <c r="FO506" s="9"/>
      <c r="FP506" s="9"/>
      <c r="FQ506" s="9"/>
      <c r="FR506" s="9"/>
      <c r="FS506" s="9"/>
      <c r="FT506" s="9"/>
      <c r="FU506" s="9"/>
      <c r="FV506" s="9"/>
      <c r="FW506" s="9"/>
      <c r="FX506" s="9"/>
      <c r="FY506" s="9"/>
      <c r="FZ506" s="9"/>
      <c r="GA506" s="9"/>
      <c r="GB506" s="9"/>
      <c r="GC506" s="9"/>
      <c r="GD506" s="9"/>
      <c r="GE506" s="9"/>
      <c r="GF506" s="9"/>
      <c r="GG506" s="9"/>
      <c r="GH506" s="9"/>
      <c r="GI506" s="9"/>
      <c r="GJ506" s="9"/>
      <c r="GK506" s="9"/>
      <c r="GL506" s="9"/>
      <c r="GM506" s="9"/>
      <c r="GN506" s="9"/>
      <c r="GO506" s="9"/>
      <c r="GP506" s="9"/>
      <c r="GQ506" s="9"/>
      <c r="GR506" s="9"/>
      <c r="GS506" s="9"/>
      <c r="GT506" s="9"/>
      <c r="GU506" s="9"/>
      <c r="GV506" s="9"/>
      <c r="GW506" s="9"/>
      <c r="GX506" s="9"/>
      <c r="GY506" s="9"/>
      <c r="GZ506" s="9"/>
      <c r="HA506" s="9"/>
      <c r="HB506" s="9"/>
      <c r="HC506" s="9"/>
      <c r="HD506" s="9"/>
      <c r="HE506" s="9"/>
      <c r="HF506" s="9"/>
      <c r="HG506" s="9"/>
      <c r="HH506" s="9"/>
      <c r="HI506" s="9"/>
      <c r="HJ506" s="9"/>
      <c r="HK506" s="9"/>
      <c r="HL506" s="9"/>
      <c r="HM506" s="9"/>
      <c r="HN506" s="9"/>
      <c r="HO506" s="9"/>
      <c r="HP506" s="9"/>
      <c r="HQ506" s="9"/>
      <c r="HR506" s="9"/>
      <c r="HS506" s="9"/>
      <c r="HT506" s="9"/>
      <c r="HU506" s="9"/>
      <c r="HV506" s="9"/>
      <c r="HW506" s="9"/>
      <c r="HX506" s="9"/>
      <c r="HY506" s="9"/>
      <c r="HZ506" s="9"/>
      <c r="IA506" s="9"/>
      <c r="IB506" s="9"/>
      <c r="IC506" s="9"/>
      <c r="ID506" s="9"/>
      <c r="IE506" s="9"/>
      <c r="IF506" s="9"/>
      <c r="IG506" s="9"/>
      <c r="IH506" s="9"/>
      <c r="II506" s="9"/>
      <c r="IJ506" s="9"/>
      <c r="IK506" s="9"/>
      <c r="IL506" s="9"/>
      <c r="IM506" s="9"/>
      <c r="IN506" s="9"/>
      <c r="IO506" s="9"/>
      <c r="IP506" s="9"/>
      <c r="IQ506" s="9"/>
      <c r="IR506" s="9"/>
      <c r="IS506" s="9"/>
      <c r="IT506" s="9"/>
      <c r="IU506" s="9"/>
      <c r="IV506" s="9"/>
      <c r="IW506" s="9"/>
      <c r="IX506" s="9"/>
      <c r="IY506" s="9"/>
      <c r="IZ506" s="9"/>
      <c r="JA506" s="9"/>
      <c r="JB506" s="9"/>
      <c r="JC506" s="9"/>
      <c r="JD506" s="9"/>
      <c r="JE506" s="9"/>
      <c r="JF506" s="9"/>
      <c r="JG506" s="9"/>
      <c r="JH506" s="9"/>
      <c r="JI506" s="9"/>
      <c r="JJ506" s="9"/>
      <c r="JK506" s="9"/>
      <c r="JL506" s="9"/>
      <c r="JM506" s="9"/>
      <c r="JN506" s="9"/>
      <c r="JO506" s="9"/>
      <c r="JP506" s="9"/>
      <c r="JQ506" s="9"/>
      <c r="JR506" s="9"/>
      <c r="JS506" s="9"/>
      <c r="JT506" s="9"/>
      <c r="JU506" s="9"/>
      <c r="JV506" s="9"/>
      <c r="JW506" s="9"/>
      <c r="JX506" s="9"/>
      <c r="JY506" s="9"/>
      <c r="JZ506" s="9"/>
      <c r="KA506" s="9"/>
      <c r="KB506" s="9"/>
      <c r="KC506" s="9"/>
      <c r="KD506" s="9"/>
      <c r="KE506" s="9"/>
      <c r="KF506" s="9"/>
      <c r="KG506" s="9"/>
      <c r="KH506" s="9"/>
      <c r="KI506" s="9"/>
      <c r="KJ506" s="9"/>
      <c r="KK506" s="9"/>
      <c r="KL506" s="9"/>
      <c r="KM506" s="9"/>
      <c r="KN506" s="9"/>
      <c r="KO506" s="9"/>
      <c r="KP506" s="9"/>
      <c r="KQ506" s="9"/>
      <c r="KR506" s="9"/>
      <c r="KS506" s="9"/>
      <c r="KT506" s="9"/>
      <c r="KU506" s="9"/>
      <c r="KV506" s="9"/>
      <c r="KW506" s="9"/>
      <c r="KX506" s="9"/>
      <c r="KY506" s="9"/>
      <c r="KZ506" s="9"/>
      <c r="LA506" s="9"/>
      <c r="LB506" s="9"/>
      <c r="LC506" s="9"/>
      <c r="LD506" s="9"/>
      <c r="LE506" s="9"/>
      <c r="LF506" s="9"/>
      <c r="LG506" s="9"/>
      <c r="LH506" s="9"/>
      <c r="LI506" s="9"/>
      <c r="LJ506" s="9"/>
      <c r="LK506" s="9"/>
      <c r="LL506" s="9"/>
      <c r="LM506" s="9"/>
      <c r="LN506" s="9"/>
      <c r="LO506" s="9"/>
      <c r="LP506" s="9"/>
      <c r="LQ506" s="9"/>
      <c r="LR506" s="9"/>
      <c r="LS506" s="9"/>
      <c r="LT506" s="9"/>
      <c r="LU506" s="9"/>
      <c r="LV506" s="9"/>
      <c r="LW506" s="9"/>
      <c r="LX506" s="9"/>
      <c r="LY506" s="9"/>
      <c r="LZ506" s="9"/>
      <c r="MA506" s="9"/>
      <c r="MB506" s="9"/>
      <c r="MC506" s="9"/>
      <c r="MD506" s="9"/>
      <c r="ME506" s="9"/>
      <c r="MF506" s="9"/>
      <c r="MG506" s="9"/>
      <c r="MH506" s="9"/>
      <c r="MI506" s="9"/>
      <c r="MJ506" s="9"/>
      <c r="MK506" s="9"/>
      <c r="ML506" s="9"/>
      <c r="MM506" s="9"/>
      <c r="MN506" s="9"/>
      <c r="MO506" s="9"/>
      <c r="MP506" s="9"/>
      <c r="MQ506" s="9"/>
      <c r="MR506" s="9"/>
      <c r="MS506" s="9"/>
      <c r="MT506" s="9"/>
      <c r="MU506" s="9"/>
      <c r="MV506" s="9"/>
      <c r="MW506" s="9"/>
      <c r="MX506" s="9"/>
      <c r="MY506" s="9"/>
      <c r="MZ506" s="9"/>
      <c r="NA506" s="9"/>
      <c r="NB506" s="9"/>
      <c r="NC506" s="9"/>
      <c r="ND506" s="9"/>
      <c r="NE506" s="9"/>
      <c r="NF506" s="9"/>
      <c r="NG506" s="9"/>
      <c r="NH506" s="9"/>
      <c r="NI506" s="9"/>
      <c r="NJ506" s="9"/>
      <c r="NK506" s="9"/>
      <c r="NL506" s="9"/>
      <c r="NM506" s="9"/>
      <c r="NN506" s="9"/>
      <c r="NO506" s="9"/>
      <c r="NP506" s="9"/>
      <c r="NQ506" s="9"/>
      <c r="NR506" s="9"/>
      <c r="NS506" s="9"/>
      <c r="NT506" s="9"/>
      <c r="NU506" s="9"/>
      <c r="NV506" s="9"/>
      <c r="NW506" s="9"/>
      <c r="NX506" s="9"/>
      <c r="NY506" s="9"/>
      <c r="NZ506" s="9"/>
      <c r="OA506" s="9"/>
      <c r="OB506" s="9"/>
      <c r="OC506" s="9"/>
      <c r="OD506" s="9"/>
      <c r="OE506" s="9"/>
      <c r="OF506" s="9"/>
      <c r="OG506" s="9"/>
      <c r="OH506" s="9"/>
      <c r="OI506" s="9"/>
      <c r="OJ506" s="9"/>
      <c r="OK506" s="9"/>
      <c r="OL506" s="9"/>
      <c r="OM506" s="9"/>
      <c r="ON506" s="9"/>
      <c r="OO506" s="9"/>
      <c r="OP506" s="9"/>
      <c r="OQ506" s="9"/>
      <c r="OR506" s="9"/>
      <c r="OS506" s="9"/>
      <c r="OT506" s="9"/>
      <c r="OU506" s="9"/>
      <c r="OV506" s="9"/>
      <c r="OW506" s="9"/>
      <c r="OX506" s="9"/>
      <c r="OY506" s="9"/>
      <c r="OZ506" s="9"/>
      <c r="PA506" s="9"/>
      <c r="PB506" s="9"/>
      <c r="PC506" s="9"/>
      <c r="PD506" s="9"/>
      <c r="PE506" s="9"/>
      <c r="PF506" s="9"/>
      <c r="PG506" s="9"/>
      <c r="PH506" s="9"/>
      <c r="PI506" s="9"/>
      <c r="PJ506" s="9"/>
      <c r="PK506" s="9"/>
      <c r="PL506" s="9"/>
      <c r="PM506" s="9"/>
      <c r="PN506" s="9"/>
      <c r="PO506" s="9"/>
      <c r="PP506" s="9"/>
      <c r="PQ506" s="9"/>
      <c r="PR506" s="9"/>
      <c r="PS506" s="9"/>
      <c r="PT506" s="9"/>
      <c r="PU506" s="9"/>
      <c r="PV506" s="9"/>
      <c r="PW506" s="9"/>
      <c r="PX506" s="9"/>
      <c r="PY506" s="9"/>
      <c r="PZ506" s="9"/>
      <c r="QA506" s="9"/>
      <c r="QB506" s="9"/>
      <c r="QC506" s="9"/>
      <c r="QD506" s="9"/>
      <c r="QE506" s="9"/>
      <c r="QF506" s="9"/>
      <c r="QG506" s="9"/>
      <c r="QH506" s="9"/>
      <c r="QI506" s="9"/>
      <c r="QJ506" s="9"/>
      <c r="QK506" s="9"/>
      <c r="QL506" s="9"/>
      <c r="QM506" s="9"/>
      <c r="QN506" s="9"/>
      <c r="QO506" s="9"/>
      <c r="QP506" s="9"/>
      <c r="QQ506" s="9"/>
      <c r="QR506" s="9"/>
      <c r="QS506" s="9"/>
      <c r="QT506" s="9"/>
      <c r="QU506" s="9"/>
      <c r="QV506" s="9"/>
      <c r="QW506" s="9"/>
      <c r="QX506" s="9"/>
      <c r="QY506" s="9"/>
      <c r="QZ506" s="9"/>
      <c r="RA506" s="9"/>
      <c r="RB506" s="9"/>
      <c r="RC506" s="9"/>
      <c r="RD506" s="9"/>
      <c r="RE506" s="9"/>
      <c r="RF506" s="9"/>
      <c r="RG506" s="9"/>
      <c r="RH506" s="9"/>
      <c r="RI506" s="9"/>
      <c r="RJ506" s="9"/>
      <c r="RK506" s="9"/>
      <c r="RL506" s="9"/>
      <c r="RM506" s="9"/>
      <c r="RN506" s="9"/>
      <c r="RO506" s="9"/>
      <c r="RP506" s="9"/>
      <c r="RQ506" s="9"/>
      <c r="RR506" s="9"/>
      <c r="RS506" s="9"/>
      <c r="RT506" s="9"/>
      <c r="RU506" s="9"/>
      <c r="RV506" s="9"/>
      <c r="RW506" s="9"/>
      <c r="RX506" s="9"/>
      <c r="RY506" s="9"/>
      <c r="RZ506" s="9"/>
      <c r="SA506" s="9"/>
      <c r="SB506" s="9"/>
      <c r="SC506" s="9"/>
      <c r="SD506" s="9"/>
      <c r="SE506" s="9"/>
      <c r="SF506" s="9"/>
      <c r="SG506" s="9"/>
      <c r="SH506" s="9"/>
      <c r="SI506" s="9"/>
      <c r="SJ506" s="9"/>
      <c r="SK506" s="9"/>
      <c r="SL506" s="9"/>
      <c r="SM506" s="9"/>
      <c r="SN506" s="9"/>
      <c r="SO506" s="9"/>
      <c r="SP506" s="9"/>
      <c r="SQ506" s="9"/>
      <c r="SR506" s="9"/>
      <c r="SS506" s="9"/>
      <c r="ST506" s="9"/>
      <c r="SU506" s="9"/>
      <c r="SV506" s="9"/>
      <c r="SW506" s="9"/>
      <c r="SX506" s="9"/>
      <c r="SY506" s="9"/>
      <c r="SZ506" s="9"/>
      <c r="TA506" s="9"/>
      <c r="TB506" s="9"/>
      <c r="TC506" s="9"/>
      <c r="TD506" s="9"/>
      <c r="TE506" s="9"/>
      <c r="TF506" s="9"/>
      <c r="TG506" s="9"/>
      <c r="TH506" s="9"/>
      <c r="TI506" s="9"/>
      <c r="TJ506" s="9"/>
      <c r="TK506" s="9"/>
      <c r="TL506" s="9"/>
      <c r="TM506" s="9"/>
      <c r="TN506" s="9"/>
      <c r="TO506" s="9"/>
      <c r="TP506" s="9"/>
      <c r="TQ506" s="9"/>
      <c r="TR506" s="9"/>
      <c r="TS506" s="9"/>
      <c r="TT506" s="9"/>
      <c r="TU506" s="9"/>
      <c r="TV506" s="9"/>
      <c r="TW506" s="9"/>
      <c r="TX506" s="9"/>
      <c r="TY506" s="9"/>
      <c r="TZ506" s="9"/>
      <c r="UA506" s="9"/>
      <c r="UB506" s="9"/>
      <c r="UC506" s="9"/>
      <c r="UD506" s="9"/>
      <c r="UE506" s="9"/>
      <c r="UF506" s="9"/>
      <c r="UG506" s="9"/>
      <c r="UH506" s="9"/>
      <c r="UI506" s="9"/>
      <c r="UJ506" s="9"/>
      <c r="UK506" s="9"/>
      <c r="UL506" s="9"/>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c r="AHR506" s="6"/>
      <c r="AHS506" s="6"/>
      <c r="AHT506" s="6"/>
      <c r="AHU506" s="6"/>
      <c r="AHV506" s="6"/>
      <c r="AHW506" s="6"/>
      <c r="AHX506" s="6"/>
      <c r="AHY506" s="6"/>
    </row>
    <row r="507" spans="2:909" x14ac:dyDescent="0.25">
      <c r="B507" s="110"/>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c r="FG507" s="9"/>
      <c r="FH507" s="9"/>
      <c r="FI507" s="9"/>
      <c r="FJ507" s="9"/>
      <c r="FK507" s="9"/>
      <c r="FL507" s="9"/>
      <c r="FM507" s="9"/>
      <c r="FN507" s="9"/>
      <c r="FO507" s="9"/>
      <c r="FP507" s="9"/>
      <c r="FQ507" s="9"/>
      <c r="FR507" s="9"/>
      <c r="FS507" s="9"/>
      <c r="FT507" s="9"/>
      <c r="FU507" s="9"/>
      <c r="FV507" s="9"/>
      <c r="FW507" s="9"/>
      <c r="FX507" s="9"/>
      <c r="FY507" s="9"/>
      <c r="FZ507" s="9"/>
      <c r="GA507" s="9"/>
      <c r="GB507" s="9"/>
      <c r="GC507" s="9"/>
      <c r="GD507" s="9"/>
      <c r="GE507" s="9"/>
      <c r="GF507" s="9"/>
      <c r="GG507" s="9"/>
      <c r="GH507" s="9"/>
      <c r="GI507" s="9"/>
      <c r="GJ507" s="9"/>
      <c r="GK507" s="9"/>
      <c r="GL507" s="9"/>
      <c r="GM507" s="9"/>
      <c r="GN507" s="9"/>
      <c r="GO507" s="9"/>
      <c r="GP507" s="9"/>
      <c r="GQ507" s="9"/>
      <c r="GR507" s="9"/>
      <c r="GS507" s="9"/>
      <c r="GT507" s="9"/>
      <c r="GU507" s="9"/>
      <c r="GV507" s="9"/>
      <c r="GW507" s="9"/>
      <c r="GX507" s="9"/>
      <c r="GY507" s="9"/>
      <c r="GZ507" s="9"/>
      <c r="HA507" s="9"/>
      <c r="HB507" s="9"/>
      <c r="HC507" s="9"/>
      <c r="HD507" s="9"/>
      <c r="HE507" s="9"/>
      <c r="HF507" s="9"/>
      <c r="HG507" s="9"/>
      <c r="HH507" s="9"/>
      <c r="HI507" s="9"/>
      <c r="HJ507" s="9"/>
      <c r="HK507" s="9"/>
      <c r="HL507" s="9"/>
      <c r="HM507" s="9"/>
      <c r="HN507" s="9"/>
      <c r="HO507" s="9"/>
      <c r="HP507" s="9"/>
      <c r="HQ507" s="9"/>
      <c r="HR507" s="9"/>
      <c r="HS507" s="9"/>
      <c r="HT507" s="9"/>
      <c r="HU507" s="9"/>
      <c r="HV507" s="9"/>
      <c r="HW507" s="9"/>
      <c r="HX507" s="9"/>
      <c r="HY507" s="9"/>
      <c r="HZ507" s="9"/>
      <c r="IA507" s="9"/>
      <c r="IB507" s="9"/>
      <c r="IC507" s="9"/>
      <c r="ID507" s="9"/>
      <c r="IE507" s="9"/>
      <c r="IF507" s="9"/>
      <c r="IG507" s="9"/>
      <c r="IH507" s="9"/>
      <c r="II507" s="9"/>
      <c r="IJ507" s="9"/>
      <c r="IK507" s="9"/>
      <c r="IL507" s="9"/>
      <c r="IM507" s="9"/>
      <c r="IN507" s="9"/>
      <c r="IO507" s="9"/>
      <c r="IP507" s="9"/>
      <c r="IQ507" s="9"/>
      <c r="IR507" s="9"/>
      <c r="IS507" s="9"/>
      <c r="IT507" s="9"/>
      <c r="IU507" s="9"/>
      <c r="IV507" s="9"/>
      <c r="IW507" s="9"/>
      <c r="IX507" s="9"/>
      <c r="IY507" s="9"/>
      <c r="IZ507" s="9"/>
      <c r="JA507" s="9"/>
      <c r="JB507" s="9"/>
      <c r="JC507" s="9"/>
      <c r="JD507" s="9"/>
      <c r="JE507" s="9"/>
      <c r="JF507" s="9"/>
      <c r="JG507" s="9"/>
      <c r="JH507" s="9"/>
      <c r="JI507" s="9"/>
      <c r="JJ507" s="9"/>
      <c r="JK507" s="9"/>
      <c r="JL507" s="9"/>
      <c r="JM507" s="9"/>
      <c r="JN507" s="9"/>
      <c r="JO507" s="9"/>
      <c r="JP507" s="9"/>
      <c r="JQ507" s="9"/>
      <c r="JR507" s="9"/>
      <c r="JS507" s="9"/>
      <c r="JT507" s="9"/>
      <c r="JU507" s="9"/>
      <c r="JV507" s="9"/>
      <c r="JW507" s="9"/>
      <c r="JX507" s="9"/>
      <c r="JY507" s="9"/>
      <c r="JZ507" s="9"/>
      <c r="KA507" s="9"/>
      <c r="KB507" s="9"/>
      <c r="KC507" s="9"/>
      <c r="KD507" s="9"/>
      <c r="KE507" s="9"/>
      <c r="KF507" s="9"/>
      <c r="KG507" s="9"/>
      <c r="KH507" s="9"/>
      <c r="KI507" s="9"/>
      <c r="KJ507" s="9"/>
      <c r="KK507" s="9"/>
      <c r="KL507" s="9"/>
      <c r="KM507" s="9"/>
      <c r="KN507" s="9"/>
      <c r="KO507" s="9"/>
      <c r="KP507" s="9"/>
      <c r="KQ507" s="9"/>
      <c r="KR507" s="9"/>
      <c r="KS507" s="9"/>
      <c r="KT507" s="9"/>
      <c r="KU507" s="9"/>
      <c r="KV507" s="9"/>
      <c r="KW507" s="9"/>
      <c r="KX507" s="9"/>
      <c r="KY507" s="9"/>
      <c r="KZ507" s="9"/>
      <c r="LA507" s="9"/>
      <c r="LB507" s="9"/>
      <c r="LC507" s="9"/>
      <c r="LD507" s="9"/>
      <c r="LE507" s="9"/>
      <c r="LF507" s="9"/>
      <c r="LG507" s="9"/>
      <c r="LH507" s="9"/>
      <c r="LI507" s="9"/>
      <c r="LJ507" s="9"/>
      <c r="LK507" s="9"/>
      <c r="LL507" s="9"/>
      <c r="LM507" s="9"/>
      <c r="LN507" s="9"/>
      <c r="LO507" s="9"/>
      <c r="LP507" s="9"/>
      <c r="LQ507" s="9"/>
      <c r="LR507" s="9"/>
      <c r="LS507" s="9"/>
      <c r="LT507" s="9"/>
      <c r="LU507" s="9"/>
      <c r="LV507" s="9"/>
      <c r="LW507" s="9"/>
      <c r="LX507" s="9"/>
      <c r="LY507" s="9"/>
      <c r="LZ507" s="9"/>
      <c r="MA507" s="9"/>
      <c r="MB507" s="9"/>
      <c r="MC507" s="9"/>
      <c r="MD507" s="9"/>
      <c r="ME507" s="9"/>
      <c r="MF507" s="9"/>
      <c r="MG507" s="9"/>
      <c r="MH507" s="9"/>
      <c r="MI507" s="9"/>
      <c r="MJ507" s="9"/>
      <c r="MK507" s="9"/>
      <c r="ML507" s="9"/>
      <c r="MM507" s="9"/>
      <c r="MN507" s="9"/>
      <c r="MO507" s="9"/>
      <c r="MP507" s="9"/>
      <c r="MQ507" s="9"/>
      <c r="MR507" s="9"/>
      <c r="MS507" s="9"/>
      <c r="MT507" s="9"/>
      <c r="MU507" s="9"/>
      <c r="MV507" s="9"/>
      <c r="MW507" s="9"/>
      <c r="MX507" s="9"/>
      <c r="MY507" s="9"/>
      <c r="MZ507" s="9"/>
      <c r="NA507" s="9"/>
      <c r="NB507" s="9"/>
      <c r="NC507" s="9"/>
      <c r="ND507" s="9"/>
      <c r="NE507" s="9"/>
      <c r="NF507" s="9"/>
      <c r="NG507" s="9"/>
      <c r="NH507" s="9"/>
      <c r="NI507" s="9"/>
      <c r="NJ507" s="9"/>
      <c r="NK507" s="9"/>
      <c r="NL507" s="9"/>
      <c r="NM507" s="9"/>
      <c r="NN507" s="9"/>
      <c r="NO507" s="9"/>
      <c r="NP507" s="9"/>
      <c r="NQ507" s="9"/>
      <c r="NR507" s="9"/>
      <c r="NS507" s="9"/>
      <c r="NT507" s="9"/>
      <c r="NU507" s="9"/>
      <c r="NV507" s="9"/>
      <c r="NW507" s="9"/>
      <c r="NX507" s="9"/>
      <c r="NY507" s="9"/>
      <c r="NZ507" s="9"/>
      <c r="OA507" s="9"/>
      <c r="OB507" s="9"/>
      <c r="OC507" s="9"/>
      <c r="OD507" s="9"/>
      <c r="OE507" s="9"/>
      <c r="OF507" s="9"/>
      <c r="OG507" s="9"/>
      <c r="OH507" s="9"/>
      <c r="OI507" s="9"/>
      <c r="OJ507" s="9"/>
      <c r="OK507" s="9"/>
      <c r="OL507" s="9"/>
      <c r="OM507" s="9"/>
      <c r="ON507" s="9"/>
      <c r="OO507" s="9"/>
      <c r="OP507" s="9"/>
      <c r="OQ507" s="9"/>
      <c r="OR507" s="9"/>
      <c r="OS507" s="9"/>
      <c r="OT507" s="9"/>
      <c r="OU507" s="9"/>
      <c r="OV507" s="9"/>
      <c r="OW507" s="9"/>
      <c r="OX507" s="9"/>
      <c r="OY507" s="9"/>
      <c r="OZ507" s="9"/>
      <c r="PA507" s="9"/>
      <c r="PB507" s="9"/>
      <c r="PC507" s="9"/>
      <c r="PD507" s="9"/>
      <c r="PE507" s="9"/>
      <c r="PF507" s="9"/>
      <c r="PG507" s="9"/>
      <c r="PH507" s="9"/>
      <c r="PI507" s="9"/>
      <c r="PJ507" s="9"/>
      <c r="PK507" s="9"/>
      <c r="PL507" s="9"/>
      <c r="PM507" s="9"/>
      <c r="PN507" s="9"/>
      <c r="PO507" s="9"/>
      <c r="PP507" s="9"/>
      <c r="PQ507" s="9"/>
      <c r="PR507" s="9"/>
      <c r="PS507" s="9"/>
      <c r="PT507" s="9"/>
      <c r="PU507" s="9"/>
      <c r="PV507" s="9"/>
      <c r="PW507" s="9"/>
      <c r="PX507" s="9"/>
      <c r="PY507" s="9"/>
      <c r="PZ507" s="9"/>
      <c r="QA507" s="9"/>
      <c r="QB507" s="9"/>
      <c r="QC507" s="9"/>
      <c r="QD507" s="9"/>
      <c r="QE507" s="9"/>
      <c r="QF507" s="9"/>
      <c r="QG507" s="9"/>
      <c r="QH507" s="9"/>
      <c r="QI507" s="9"/>
      <c r="QJ507" s="9"/>
      <c r="QK507" s="9"/>
      <c r="QL507" s="9"/>
      <c r="QM507" s="9"/>
      <c r="QN507" s="9"/>
      <c r="QO507" s="9"/>
      <c r="QP507" s="9"/>
      <c r="QQ507" s="9"/>
      <c r="QR507" s="9"/>
      <c r="QS507" s="9"/>
      <c r="QT507" s="9"/>
      <c r="QU507" s="9"/>
      <c r="QV507" s="9"/>
      <c r="QW507" s="9"/>
      <c r="QX507" s="9"/>
      <c r="QY507" s="9"/>
      <c r="QZ507" s="9"/>
      <c r="RA507" s="9"/>
      <c r="RB507" s="9"/>
      <c r="RC507" s="9"/>
      <c r="RD507" s="9"/>
      <c r="RE507" s="9"/>
      <c r="RF507" s="9"/>
      <c r="RG507" s="9"/>
      <c r="RH507" s="9"/>
      <c r="RI507" s="9"/>
      <c r="RJ507" s="9"/>
      <c r="RK507" s="9"/>
      <c r="RL507" s="9"/>
      <c r="RM507" s="9"/>
      <c r="RN507" s="9"/>
      <c r="RO507" s="9"/>
      <c r="RP507" s="9"/>
      <c r="RQ507" s="9"/>
      <c r="RR507" s="9"/>
      <c r="RS507" s="9"/>
      <c r="RT507" s="9"/>
      <c r="RU507" s="9"/>
      <c r="RV507" s="9"/>
      <c r="RW507" s="9"/>
      <c r="RX507" s="9"/>
      <c r="RY507" s="9"/>
      <c r="RZ507" s="9"/>
      <c r="SA507" s="9"/>
      <c r="SB507" s="9"/>
      <c r="SC507" s="9"/>
      <c r="SD507" s="9"/>
      <c r="SE507" s="9"/>
      <c r="SF507" s="9"/>
      <c r="SG507" s="9"/>
      <c r="SH507" s="9"/>
      <c r="SI507" s="9"/>
      <c r="SJ507" s="9"/>
      <c r="SK507" s="9"/>
      <c r="SL507" s="9"/>
      <c r="SM507" s="9"/>
      <c r="SN507" s="9"/>
      <c r="SO507" s="9"/>
      <c r="SP507" s="9"/>
      <c r="SQ507" s="9"/>
      <c r="SR507" s="9"/>
      <c r="SS507" s="9"/>
      <c r="ST507" s="9"/>
      <c r="SU507" s="9"/>
      <c r="SV507" s="9"/>
      <c r="SW507" s="9"/>
      <c r="SX507" s="9"/>
      <c r="SY507" s="9"/>
      <c r="SZ507" s="9"/>
      <c r="TA507" s="9"/>
      <c r="TB507" s="9"/>
      <c r="TC507" s="9"/>
      <c r="TD507" s="9"/>
      <c r="TE507" s="9"/>
      <c r="TF507" s="9"/>
      <c r="TG507" s="9"/>
      <c r="TH507" s="9"/>
      <c r="TI507" s="9"/>
      <c r="TJ507" s="9"/>
      <c r="TK507" s="9"/>
      <c r="TL507" s="9"/>
      <c r="TM507" s="9"/>
      <c r="TN507" s="9"/>
      <c r="TO507" s="9"/>
      <c r="TP507" s="9"/>
      <c r="TQ507" s="9"/>
      <c r="TR507" s="9"/>
      <c r="TS507" s="9"/>
      <c r="TT507" s="9"/>
      <c r="TU507" s="9"/>
      <c r="TV507" s="9"/>
      <c r="TW507" s="9"/>
      <c r="TX507" s="9"/>
      <c r="TY507" s="9"/>
      <c r="TZ507" s="9"/>
      <c r="UA507" s="9"/>
      <c r="UB507" s="9"/>
      <c r="UC507" s="9"/>
      <c r="UD507" s="9"/>
      <c r="UE507" s="9"/>
      <c r="UF507" s="9"/>
      <c r="UG507" s="9"/>
      <c r="UH507" s="9"/>
      <c r="UI507" s="9"/>
      <c r="UJ507" s="9"/>
      <c r="UK507" s="9"/>
      <c r="UL507" s="9"/>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c r="AHR507" s="6"/>
      <c r="AHS507" s="6"/>
      <c r="AHT507" s="6"/>
      <c r="AHU507" s="6"/>
      <c r="AHV507" s="6"/>
      <c r="AHW507" s="6"/>
      <c r="AHX507" s="6"/>
      <c r="AHY507" s="6"/>
    </row>
    <row r="508" spans="2:909" x14ac:dyDescent="0.25">
      <c r="B508" s="110"/>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c r="FG508" s="9"/>
      <c r="FH508" s="9"/>
      <c r="FI508" s="9"/>
      <c r="FJ508" s="9"/>
      <c r="FK508" s="9"/>
      <c r="FL508" s="9"/>
      <c r="FM508" s="9"/>
      <c r="FN508" s="9"/>
      <c r="FO508" s="9"/>
      <c r="FP508" s="9"/>
      <c r="FQ508" s="9"/>
      <c r="FR508" s="9"/>
      <c r="FS508" s="9"/>
      <c r="FT508" s="9"/>
      <c r="FU508" s="9"/>
      <c r="FV508" s="9"/>
      <c r="FW508" s="9"/>
      <c r="FX508" s="9"/>
      <c r="FY508" s="9"/>
      <c r="FZ508" s="9"/>
      <c r="GA508" s="9"/>
      <c r="GB508" s="9"/>
      <c r="GC508" s="9"/>
      <c r="GD508" s="9"/>
      <c r="GE508" s="9"/>
      <c r="GF508" s="9"/>
      <c r="GG508" s="9"/>
      <c r="GH508" s="9"/>
      <c r="GI508" s="9"/>
      <c r="GJ508" s="9"/>
      <c r="GK508" s="9"/>
      <c r="GL508" s="9"/>
      <c r="GM508" s="9"/>
      <c r="GN508" s="9"/>
      <c r="GO508" s="9"/>
      <c r="GP508" s="9"/>
      <c r="GQ508" s="9"/>
      <c r="GR508" s="9"/>
      <c r="GS508" s="9"/>
      <c r="GT508" s="9"/>
      <c r="GU508" s="9"/>
      <c r="GV508" s="9"/>
      <c r="GW508" s="9"/>
      <c r="GX508" s="9"/>
      <c r="GY508" s="9"/>
      <c r="GZ508" s="9"/>
      <c r="HA508" s="9"/>
      <c r="HB508" s="9"/>
      <c r="HC508" s="9"/>
      <c r="HD508" s="9"/>
      <c r="HE508" s="9"/>
      <c r="HF508" s="9"/>
      <c r="HG508" s="9"/>
      <c r="HH508" s="9"/>
      <c r="HI508" s="9"/>
      <c r="HJ508" s="9"/>
      <c r="HK508" s="9"/>
      <c r="HL508" s="9"/>
      <c r="HM508" s="9"/>
      <c r="HN508" s="9"/>
      <c r="HO508" s="9"/>
      <c r="HP508" s="9"/>
      <c r="HQ508" s="9"/>
      <c r="HR508" s="9"/>
      <c r="HS508" s="9"/>
      <c r="HT508" s="9"/>
      <c r="HU508" s="9"/>
      <c r="HV508" s="9"/>
      <c r="HW508" s="9"/>
      <c r="HX508" s="9"/>
      <c r="HY508" s="9"/>
      <c r="HZ508" s="9"/>
      <c r="IA508" s="9"/>
      <c r="IB508" s="9"/>
      <c r="IC508" s="9"/>
      <c r="ID508" s="9"/>
      <c r="IE508" s="9"/>
      <c r="IF508" s="9"/>
      <c r="IG508" s="9"/>
      <c r="IH508" s="9"/>
      <c r="II508" s="9"/>
      <c r="IJ508" s="9"/>
      <c r="IK508" s="9"/>
      <c r="IL508" s="9"/>
      <c r="IM508" s="9"/>
      <c r="IN508" s="9"/>
      <c r="IO508" s="9"/>
      <c r="IP508" s="9"/>
      <c r="IQ508" s="9"/>
      <c r="IR508" s="9"/>
      <c r="IS508" s="9"/>
      <c r="IT508" s="9"/>
      <c r="IU508" s="9"/>
      <c r="IV508" s="9"/>
      <c r="IW508" s="9"/>
      <c r="IX508" s="9"/>
      <c r="IY508" s="9"/>
      <c r="IZ508" s="9"/>
      <c r="JA508" s="9"/>
      <c r="JB508" s="9"/>
      <c r="JC508" s="9"/>
      <c r="JD508" s="9"/>
      <c r="JE508" s="9"/>
      <c r="JF508" s="9"/>
      <c r="JG508" s="9"/>
      <c r="JH508" s="9"/>
      <c r="JI508" s="9"/>
      <c r="JJ508" s="9"/>
      <c r="JK508" s="9"/>
      <c r="JL508" s="9"/>
      <c r="JM508" s="9"/>
      <c r="JN508" s="9"/>
      <c r="JO508" s="9"/>
      <c r="JP508" s="9"/>
      <c r="JQ508" s="9"/>
      <c r="JR508" s="9"/>
      <c r="JS508" s="9"/>
      <c r="JT508" s="9"/>
      <c r="JU508" s="9"/>
      <c r="JV508" s="9"/>
      <c r="JW508" s="9"/>
      <c r="JX508" s="9"/>
      <c r="JY508" s="9"/>
      <c r="JZ508" s="9"/>
      <c r="KA508" s="9"/>
      <c r="KB508" s="9"/>
      <c r="KC508" s="9"/>
      <c r="KD508" s="9"/>
      <c r="KE508" s="9"/>
      <c r="KF508" s="9"/>
      <c r="KG508" s="9"/>
      <c r="KH508" s="9"/>
      <c r="KI508" s="9"/>
      <c r="KJ508" s="9"/>
      <c r="KK508" s="9"/>
      <c r="KL508" s="9"/>
      <c r="KM508" s="9"/>
      <c r="KN508" s="9"/>
      <c r="KO508" s="9"/>
      <c r="KP508" s="9"/>
      <c r="KQ508" s="9"/>
      <c r="KR508" s="9"/>
      <c r="KS508" s="9"/>
      <c r="KT508" s="9"/>
      <c r="KU508" s="9"/>
      <c r="KV508" s="9"/>
      <c r="KW508" s="9"/>
      <c r="KX508" s="9"/>
      <c r="KY508" s="9"/>
      <c r="KZ508" s="9"/>
      <c r="LA508" s="9"/>
      <c r="LB508" s="9"/>
      <c r="LC508" s="9"/>
      <c r="LD508" s="9"/>
      <c r="LE508" s="9"/>
      <c r="LF508" s="9"/>
      <c r="LG508" s="9"/>
      <c r="LH508" s="9"/>
      <c r="LI508" s="9"/>
      <c r="LJ508" s="9"/>
      <c r="LK508" s="9"/>
      <c r="LL508" s="9"/>
      <c r="LM508" s="9"/>
      <c r="LN508" s="9"/>
      <c r="LO508" s="9"/>
      <c r="LP508" s="9"/>
      <c r="LQ508" s="9"/>
      <c r="LR508" s="9"/>
      <c r="LS508" s="9"/>
      <c r="LT508" s="9"/>
      <c r="LU508" s="9"/>
      <c r="LV508" s="9"/>
      <c r="LW508" s="9"/>
      <c r="LX508" s="9"/>
      <c r="LY508" s="9"/>
      <c r="LZ508" s="9"/>
      <c r="MA508" s="9"/>
      <c r="MB508" s="9"/>
      <c r="MC508" s="9"/>
      <c r="MD508" s="9"/>
      <c r="ME508" s="9"/>
      <c r="MF508" s="9"/>
      <c r="MG508" s="9"/>
      <c r="MH508" s="9"/>
      <c r="MI508" s="9"/>
      <c r="MJ508" s="9"/>
      <c r="MK508" s="9"/>
      <c r="ML508" s="9"/>
      <c r="MM508" s="9"/>
      <c r="MN508" s="9"/>
      <c r="MO508" s="9"/>
      <c r="MP508" s="9"/>
      <c r="MQ508" s="9"/>
      <c r="MR508" s="9"/>
      <c r="MS508" s="9"/>
      <c r="MT508" s="9"/>
      <c r="MU508" s="9"/>
      <c r="MV508" s="9"/>
      <c r="MW508" s="9"/>
      <c r="MX508" s="9"/>
      <c r="MY508" s="9"/>
      <c r="MZ508" s="9"/>
      <c r="NA508" s="9"/>
      <c r="NB508" s="9"/>
      <c r="NC508" s="9"/>
      <c r="ND508" s="9"/>
      <c r="NE508" s="9"/>
      <c r="NF508" s="9"/>
      <c r="NG508" s="9"/>
      <c r="NH508" s="9"/>
      <c r="NI508" s="9"/>
      <c r="NJ508" s="9"/>
      <c r="NK508" s="9"/>
      <c r="NL508" s="9"/>
      <c r="NM508" s="9"/>
      <c r="NN508" s="9"/>
      <c r="NO508" s="9"/>
      <c r="NP508" s="9"/>
      <c r="NQ508" s="9"/>
      <c r="NR508" s="9"/>
      <c r="NS508" s="9"/>
      <c r="NT508" s="9"/>
      <c r="NU508" s="9"/>
      <c r="NV508" s="9"/>
      <c r="NW508" s="9"/>
      <c r="NX508" s="9"/>
      <c r="NY508" s="9"/>
      <c r="NZ508" s="9"/>
      <c r="OA508" s="9"/>
      <c r="OB508" s="9"/>
      <c r="OC508" s="9"/>
      <c r="OD508" s="9"/>
      <c r="OE508" s="9"/>
      <c r="OF508" s="9"/>
      <c r="OG508" s="9"/>
      <c r="OH508" s="9"/>
      <c r="OI508" s="9"/>
      <c r="OJ508" s="9"/>
      <c r="OK508" s="9"/>
      <c r="OL508" s="9"/>
      <c r="OM508" s="9"/>
      <c r="ON508" s="9"/>
      <c r="OO508" s="9"/>
      <c r="OP508" s="9"/>
      <c r="OQ508" s="9"/>
      <c r="OR508" s="9"/>
      <c r="OS508" s="9"/>
      <c r="OT508" s="9"/>
      <c r="OU508" s="9"/>
      <c r="OV508" s="9"/>
      <c r="OW508" s="9"/>
      <c r="OX508" s="9"/>
      <c r="OY508" s="9"/>
      <c r="OZ508" s="9"/>
      <c r="PA508" s="9"/>
      <c r="PB508" s="9"/>
      <c r="PC508" s="9"/>
      <c r="PD508" s="9"/>
      <c r="PE508" s="9"/>
      <c r="PF508" s="9"/>
      <c r="PG508" s="9"/>
      <c r="PH508" s="9"/>
      <c r="PI508" s="9"/>
      <c r="PJ508" s="9"/>
      <c r="PK508" s="9"/>
      <c r="PL508" s="9"/>
      <c r="PM508" s="9"/>
      <c r="PN508" s="9"/>
      <c r="PO508" s="9"/>
      <c r="PP508" s="9"/>
      <c r="PQ508" s="9"/>
      <c r="PR508" s="9"/>
      <c r="PS508" s="9"/>
      <c r="PT508" s="9"/>
      <c r="PU508" s="9"/>
      <c r="PV508" s="9"/>
      <c r="PW508" s="9"/>
      <c r="PX508" s="9"/>
      <c r="PY508" s="9"/>
      <c r="PZ508" s="9"/>
      <c r="QA508" s="9"/>
      <c r="QB508" s="9"/>
      <c r="QC508" s="9"/>
      <c r="QD508" s="9"/>
      <c r="QE508" s="9"/>
      <c r="QF508" s="9"/>
      <c r="QG508" s="9"/>
      <c r="QH508" s="9"/>
      <c r="QI508" s="9"/>
      <c r="QJ508" s="9"/>
      <c r="QK508" s="9"/>
      <c r="QL508" s="9"/>
      <c r="QM508" s="9"/>
      <c r="QN508" s="9"/>
      <c r="QO508" s="9"/>
      <c r="QP508" s="9"/>
      <c r="QQ508" s="9"/>
      <c r="QR508" s="9"/>
      <c r="QS508" s="9"/>
      <c r="QT508" s="9"/>
      <c r="QU508" s="9"/>
      <c r="QV508" s="9"/>
      <c r="QW508" s="9"/>
      <c r="QX508" s="9"/>
      <c r="QY508" s="9"/>
      <c r="QZ508" s="9"/>
      <c r="RA508" s="9"/>
      <c r="RB508" s="9"/>
      <c r="RC508" s="9"/>
      <c r="RD508" s="9"/>
      <c r="RE508" s="9"/>
      <c r="RF508" s="9"/>
      <c r="RG508" s="9"/>
      <c r="RH508" s="9"/>
      <c r="RI508" s="9"/>
      <c r="RJ508" s="9"/>
      <c r="RK508" s="9"/>
      <c r="RL508" s="9"/>
      <c r="RM508" s="9"/>
      <c r="RN508" s="9"/>
      <c r="RO508" s="9"/>
      <c r="RP508" s="9"/>
      <c r="RQ508" s="9"/>
      <c r="RR508" s="9"/>
      <c r="RS508" s="9"/>
      <c r="RT508" s="9"/>
      <c r="RU508" s="9"/>
      <c r="RV508" s="9"/>
      <c r="RW508" s="9"/>
      <c r="RX508" s="9"/>
      <c r="RY508" s="9"/>
      <c r="RZ508" s="9"/>
      <c r="SA508" s="9"/>
      <c r="SB508" s="9"/>
      <c r="SC508" s="9"/>
      <c r="SD508" s="9"/>
      <c r="SE508" s="9"/>
      <c r="SF508" s="9"/>
      <c r="SG508" s="9"/>
      <c r="SH508" s="9"/>
      <c r="SI508" s="9"/>
      <c r="SJ508" s="9"/>
      <c r="SK508" s="9"/>
      <c r="SL508" s="9"/>
      <c r="SM508" s="9"/>
      <c r="SN508" s="9"/>
      <c r="SO508" s="9"/>
      <c r="SP508" s="9"/>
      <c r="SQ508" s="9"/>
      <c r="SR508" s="9"/>
      <c r="SS508" s="9"/>
      <c r="ST508" s="9"/>
      <c r="SU508" s="9"/>
      <c r="SV508" s="9"/>
      <c r="SW508" s="9"/>
      <c r="SX508" s="9"/>
      <c r="SY508" s="9"/>
      <c r="SZ508" s="9"/>
      <c r="TA508" s="9"/>
      <c r="TB508" s="9"/>
      <c r="TC508" s="9"/>
      <c r="TD508" s="9"/>
      <c r="TE508" s="9"/>
      <c r="TF508" s="9"/>
      <c r="TG508" s="9"/>
      <c r="TH508" s="9"/>
      <c r="TI508" s="9"/>
      <c r="TJ508" s="9"/>
      <c r="TK508" s="9"/>
      <c r="TL508" s="9"/>
      <c r="TM508" s="9"/>
      <c r="TN508" s="9"/>
      <c r="TO508" s="9"/>
      <c r="TP508" s="9"/>
      <c r="TQ508" s="9"/>
      <c r="TR508" s="9"/>
      <c r="TS508" s="9"/>
      <c r="TT508" s="9"/>
      <c r="TU508" s="9"/>
      <c r="TV508" s="9"/>
      <c r="TW508" s="9"/>
      <c r="TX508" s="9"/>
      <c r="TY508" s="9"/>
      <c r="TZ508" s="9"/>
      <c r="UA508" s="9"/>
      <c r="UB508" s="9"/>
      <c r="UC508" s="9"/>
      <c r="UD508" s="9"/>
      <c r="UE508" s="9"/>
      <c r="UF508" s="9"/>
      <c r="UG508" s="9"/>
      <c r="UH508" s="9"/>
      <c r="UI508" s="9"/>
      <c r="UJ508" s="9"/>
      <c r="UK508" s="9"/>
      <c r="UL508" s="9"/>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c r="AHR508" s="6"/>
      <c r="AHS508" s="6"/>
      <c r="AHT508" s="6"/>
      <c r="AHU508" s="6"/>
      <c r="AHV508" s="6"/>
      <c r="AHW508" s="6"/>
      <c r="AHX508" s="6"/>
      <c r="AHY508" s="6"/>
    </row>
    <row r="509" spans="2:909" x14ac:dyDescent="0.25">
      <c r="B509" s="110"/>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c r="EU509" s="9"/>
      <c r="EV509" s="9"/>
      <c r="EW509" s="9"/>
      <c r="EX509" s="9"/>
      <c r="EY509" s="9"/>
      <c r="EZ509" s="9"/>
      <c r="FA509" s="9"/>
      <c r="FB509" s="9"/>
      <c r="FC509" s="9"/>
      <c r="FD509" s="9"/>
      <c r="FE509" s="9"/>
      <c r="FF509" s="9"/>
      <c r="FG509" s="9"/>
      <c r="FH509" s="9"/>
      <c r="FI509" s="9"/>
      <c r="FJ509" s="9"/>
      <c r="FK509" s="9"/>
      <c r="FL509" s="9"/>
      <c r="FM509" s="9"/>
      <c r="FN509" s="9"/>
      <c r="FO509" s="9"/>
      <c r="FP509" s="9"/>
      <c r="FQ509" s="9"/>
      <c r="FR509" s="9"/>
      <c r="FS509" s="9"/>
      <c r="FT509" s="9"/>
      <c r="FU509" s="9"/>
      <c r="FV509" s="9"/>
      <c r="FW509" s="9"/>
      <c r="FX509" s="9"/>
      <c r="FY509" s="9"/>
      <c r="FZ509" s="9"/>
      <c r="GA509" s="9"/>
      <c r="GB509" s="9"/>
      <c r="GC509" s="9"/>
      <c r="GD509" s="9"/>
      <c r="GE509" s="9"/>
      <c r="GF509" s="9"/>
      <c r="GG509" s="9"/>
      <c r="GH509" s="9"/>
      <c r="GI509" s="9"/>
      <c r="GJ509" s="9"/>
      <c r="GK509" s="9"/>
      <c r="GL509" s="9"/>
      <c r="GM509" s="9"/>
      <c r="GN509" s="9"/>
      <c r="GO509" s="9"/>
      <c r="GP509" s="9"/>
      <c r="GQ509" s="9"/>
      <c r="GR509" s="9"/>
      <c r="GS509" s="9"/>
      <c r="GT509" s="9"/>
      <c r="GU509" s="9"/>
      <c r="GV509" s="9"/>
      <c r="GW509" s="9"/>
      <c r="GX509" s="9"/>
      <c r="GY509" s="9"/>
      <c r="GZ509" s="9"/>
      <c r="HA509" s="9"/>
      <c r="HB509" s="9"/>
      <c r="HC509" s="9"/>
      <c r="HD509" s="9"/>
      <c r="HE509" s="9"/>
      <c r="HF509" s="9"/>
      <c r="HG509" s="9"/>
      <c r="HH509" s="9"/>
      <c r="HI509" s="9"/>
      <c r="HJ509" s="9"/>
      <c r="HK509" s="9"/>
      <c r="HL509" s="9"/>
      <c r="HM509" s="9"/>
      <c r="HN509" s="9"/>
      <c r="HO509" s="9"/>
      <c r="HP509" s="9"/>
      <c r="HQ509" s="9"/>
      <c r="HR509" s="9"/>
      <c r="HS509" s="9"/>
      <c r="HT509" s="9"/>
      <c r="HU509" s="9"/>
      <c r="HV509" s="9"/>
      <c r="HW509" s="9"/>
      <c r="HX509" s="9"/>
      <c r="HY509" s="9"/>
      <c r="HZ509" s="9"/>
      <c r="IA509" s="9"/>
      <c r="IB509" s="9"/>
      <c r="IC509" s="9"/>
      <c r="ID509" s="9"/>
      <c r="IE509" s="9"/>
      <c r="IF509" s="9"/>
      <c r="IG509" s="9"/>
      <c r="IH509" s="9"/>
      <c r="II509" s="9"/>
      <c r="IJ509" s="9"/>
      <c r="IK509" s="9"/>
      <c r="IL509" s="9"/>
      <c r="IM509" s="9"/>
      <c r="IN509" s="9"/>
      <c r="IO509" s="9"/>
      <c r="IP509" s="9"/>
      <c r="IQ509" s="9"/>
      <c r="IR509" s="9"/>
      <c r="IS509" s="9"/>
      <c r="IT509" s="9"/>
      <c r="IU509" s="9"/>
      <c r="IV509" s="9"/>
      <c r="IW509" s="9"/>
      <c r="IX509" s="9"/>
      <c r="IY509" s="9"/>
      <c r="IZ509" s="9"/>
      <c r="JA509" s="9"/>
      <c r="JB509" s="9"/>
      <c r="JC509" s="9"/>
      <c r="JD509" s="9"/>
      <c r="JE509" s="9"/>
      <c r="JF509" s="9"/>
      <c r="JG509" s="9"/>
      <c r="JH509" s="9"/>
      <c r="JI509" s="9"/>
      <c r="JJ509" s="9"/>
      <c r="JK509" s="9"/>
      <c r="JL509" s="9"/>
      <c r="JM509" s="9"/>
      <c r="JN509" s="9"/>
      <c r="JO509" s="9"/>
      <c r="JP509" s="9"/>
      <c r="JQ509" s="9"/>
      <c r="JR509" s="9"/>
      <c r="JS509" s="9"/>
      <c r="JT509" s="9"/>
      <c r="JU509" s="9"/>
      <c r="JV509" s="9"/>
      <c r="JW509" s="9"/>
      <c r="JX509" s="9"/>
      <c r="JY509" s="9"/>
      <c r="JZ509" s="9"/>
      <c r="KA509" s="9"/>
      <c r="KB509" s="9"/>
      <c r="KC509" s="9"/>
      <c r="KD509" s="9"/>
      <c r="KE509" s="9"/>
      <c r="KF509" s="9"/>
      <c r="KG509" s="9"/>
      <c r="KH509" s="9"/>
      <c r="KI509" s="9"/>
      <c r="KJ509" s="9"/>
      <c r="KK509" s="9"/>
      <c r="KL509" s="9"/>
      <c r="KM509" s="9"/>
      <c r="KN509" s="9"/>
      <c r="KO509" s="9"/>
      <c r="KP509" s="9"/>
      <c r="KQ509" s="9"/>
      <c r="KR509" s="9"/>
      <c r="KS509" s="9"/>
      <c r="KT509" s="9"/>
      <c r="KU509" s="9"/>
      <c r="KV509" s="9"/>
      <c r="KW509" s="9"/>
      <c r="KX509" s="9"/>
      <c r="KY509" s="9"/>
      <c r="KZ509" s="9"/>
      <c r="LA509" s="9"/>
      <c r="LB509" s="9"/>
      <c r="LC509" s="9"/>
      <c r="LD509" s="9"/>
      <c r="LE509" s="9"/>
      <c r="LF509" s="9"/>
      <c r="LG509" s="9"/>
      <c r="LH509" s="9"/>
      <c r="LI509" s="9"/>
      <c r="LJ509" s="9"/>
      <c r="LK509" s="9"/>
      <c r="LL509" s="9"/>
      <c r="LM509" s="9"/>
      <c r="LN509" s="9"/>
      <c r="LO509" s="9"/>
      <c r="LP509" s="9"/>
      <c r="LQ509" s="9"/>
      <c r="LR509" s="9"/>
      <c r="LS509" s="9"/>
      <c r="LT509" s="9"/>
      <c r="LU509" s="9"/>
      <c r="LV509" s="9"/>
      <c r="LW509" s="9"/>
      <c r="LX509" s="9"/>
      <c r="LY509" s="9"/>
      <c r="LZ509" s="9"/>
      <c r="MA509" s="9"/>
      <c r="MB509" s="9"/>
      <c r="MC509" s="9"/>
      <c r="MD509" s="9"/>
      <c r="ME509" s="9"/>
      <c r="MF509" s="9"/>
      <c r="MG509" s="9"/>
      <c r="MH509" s="9"/>
      <c r="MI509" s="9"/>
      <c r="MJ509" s="9"/>
      <c r="MK509" s="9"/>
      <c r="ML509" s="9"/>
      <c r="MM509" s="9"/>
      <c r="MN509" s="9"/>
      <c r="MO509" s="9"/>
      <c r="MP509" s="9"/>
      <c r="MQ509" s="9"/>
      <c r="MR509" s="9"/>
      <c r="MS509" s="9"/>
      <c r="MT509" s="9"/>
      <c r="MU509" s="9"/>
      <c r="MV509" s="9"/>
      <c r="MW509" s="9"/>
      <c r="MX509" s="9"/>
      <c r="MY509" s="9"/>
      <c r="MZ509" s="9"/>
      <c r="NA509" s="9"/>
      <c r="NB509" s="9"/>
      <c r="NC509" s="9"/>
      <c r="ND509" s="9"/>
      <c r="NE509" s="9"/>
      <c r="NF509" s="9"/>
      <c r="NG509" s="9"/>
      <c r="NH509" s="9"/>
      <c r="NI509" s="9"/>
      <c r="NJ509" s="9"/>
      <c r="NK509" s="9"/>
      <c r="NL509" s="9"/>
      <c r="NM509" s="9"/>
      <c r="NN509" s="9"/>
      <c r="NO509" s="9"/>
      <c r="NP509" s="9"/>
      <c r="NQ509" s="9"/>
      <c r="NR509" s="9"/>
      <c r="NS509" s="9"/>
      <c r="NT509" s="9"/>
      <c r="NU509" s="9"/>
      <c r="NV509" s="9"/>
      <c r="NW509" s="9"/>
      <c r="NX509" s="9"/>
      <c r="NY509" s="9"/>
      <c r="NZ509" s="9"/>
      <c r="OA509" s="9"/>
      <c r="OB509" s="9"/>
      <c r="OC509" s="9"/>
      <c r="OD509" s="9"/>
      <c r="OE509" s="9"/>
      <c r="OF509" s="9"/>
      <c r="OG509" s="9"/>
      <c r="OH509" s="9"/>
      <c r="OI509" s="9"/>
      <c r="OJ509" s="9"/>
      <c r="OK509" s="9"/>
      <c r="OL509" s="9"/>
      <c r="OM509" s="9"/>
      <c r="ON509" s="9"/>
      <c r="OO509" s="9"/>
      <c r="OP509" s="9"/>
      <c r="OQ509" s="9"/>
      <c r="OR509" s="9"/>
      <c r="OS509" s="9"/>
      <c r="OT509" s="9"/>
      <c r="OU509" s="9"/>
      <c r="OV509" s="9"/>
      <c r="OW509" s="9"/>
      <c r="OX509" s="9"/>
      <c r="OY509" s="9"/>
      <c r="OZ509" s="9"/>
      <c r="PA509" s="9"/>
      <c r="PB509" s="9"/>
      <c r="PC509" s="9"/>
      <c r="PD509" s="9"/>
      <c r="PE509" s="9"/>
      <c r="PF509" s="9"/>
      <c r="PG509" s="9"/>
      <c r="PH509" s="9"/>
      <c r="PI509" s="9"/>
      <c r="PJ509" s="9"/>
      <c r="PK509" s="9"/>
      <c r="PL509" s="9"/>
      <c r="PM509" s="9"/>
      <c r="PN509" s="9"/>
      <c r="PO509" s="9"/>
      <c r="PP509" s="9"/>
      <c r="PQ509" s="9"/>
      <c r="PR509" s="9"/>
      <c r="PS509" s="9"/>
      <c r="PT509" s="9"/>
      <c r="PU509" s="9"/>
      <c r="PV509" s="9"/>
      <c r="PW509" s="9"/>
      <c r="PX509" s="9"/>
      <c r="PY509" s="9"/>
      <c r="PZ509" s="9"/>
      <c r="QA509" s="9"/>
      <c r="QB509" s="9"/>
      <c r="QC509" s="9"/>
      <c r="QD509" s="9"/>
      <c r="QE509" s="9"/>
      <c r="QF509" s="9"/>
      <c r="QG509" s="9"/>
      <c r="QH509" s="9"/>
      <c r="QI509" s="9"/>
      <c r="QJ509" s="9"/>
      <c r="QK509" s="9"/>
      <c r="QL509" s="9"/>
      <c r="QM509" s="9"/>
      <c r="QN509" s="9"/>
      <c r="QO509" s="9"/>
      <c r="QP509" s="9"/>
      <c r="QQ509" s="9"/>
      <c r="QR509" s="9"/>
      <c r="QS509" s="9"/>
      <c r="QT509" s="9"/>
      <c r="QU509" s="9"/>
      <c r="QV509" s="9"/>
      <c r="QW509" s="9"/>
      <c r="QX509" s="9"/>
      <c r="QY509" s="9"/>
      <c r="QZ509" s="9"/>
      <c r="RA509" s="9"/>
      <c r="RB509" s="9"/>
      <c r="RC509" s="9"/>
      <c r="RD509" s="9"/>
      <c r="RE509" s="9"/>
      <c r="RF509" s="9"/>
      <c r="RG509" s="9"/>
      <c r="RH509" s="9"/>
      <c r="RI509" s="9"/>
      <c r="RJ509" s="9"/>
      <c r="RK509" s="9"/>
      <c r="RL509" s="9"/>
      <c r="RM509" s="9"/>
      <c r="RN509" s="9"/>
      <c r="RO509" s="9"/>
      <c r="RP509" s="9"/>
      <c r="RQ509" s="9"/>
      <c r="RR509" s="9"/>
      <c r="RS509" s="9"/>
      <c r="RT509" s="9"/>
      <c r="RU509" s="9"/>
      <c r="RV509" s="9"/>
      <c r="RW509" s="9"/>
      <c r="RX509" s="9"/>
      <c r="RY509" s="9"/>
      <c r="RZ509" s="9"/>
      <c r="SA509" s="9"/>
      <c r="SB509" s="9"/>
      <c r="SC509" s="9"/>
      <c r="SD509" s="9"/>
      <c r="SE509" s="9"/>
      <c r="SF509" s="9"/>
      <c r="SG509" s="9"/>
      <c r="SH509" s="9"/>
      <c r="SI509" s="9"/>
      <c r="SJ509" s="9"/>
      <c r="SK509" s="9"/>
      <c r="SL509" s="9"/>
      <c r="SM509" s="9"/>
      <c r="SN509" s="9"/>
      <c r="SO509" s="9"/>
      <c r="SP509" s="9"/>
      <c r="SQ509" s="9"/>
      <c r="SR509" s="9"/>
      <c r="SS509" s="9"/>
      <c r="ST509" s="9"/>
      <c r="SU509" s="9"/>
      <c r="SV509" s="9"/>
      <c r="SW509" s="9"/>
      <c r="SX509" s="9"/>
      <c r="SY509" s="9"/>
      <c r="SZ509" s="9"/>
      <c r="TA509" s="9"/>
      <c r="TB509" s="9"/>
      <c r="TC509" s="9"/>
      <c r="TD509" s="9"/>
      <c r="TE509" s="9"/>
      <c r="TF509" s="9"/>
      <c r="TG509" s="9"/>
      <c r="TH509" s="9"/>
      <c r="TI509" s="9"/>
      <c r="TJ509" s="9"/>
      <c r="TK509" s="9"/>
      <c r="TL509" s="9"/>
      <c r="TM509" s="9"/>
      <c r="TN509" s="9"/>
      <c r="TO509" s="9"/>
      <c r="TP509" s="9"/>
      <c r="TQ509" s="9"/>
      <c r="TR509" s="9"/>
      <c r="TS509" s="9"/>
      <c r="TT509" s="9"/>
      <c r="TU509" s="9"/>
      <c r="TV509" s="9"/>
      <c r="TW509" s="9"/>
      <c r="TX509" s="9"/>
      <c r="TY509" s="9"/>
      <c r="TZ509" s="9"/>
      <c r="UA509" s="9"/>
      <c r="UB509" s="9"/>
      <c r="UC509" s="9"/>
      <c r="UD509" s="9"/>
      <c r="UE509" s="9"/>
      <c r="UF509" s="9"/>
      <c r="UG509" s="9"/>
      <c r="UH509" s="9"/>
      <c r="UI509" s="9"/>
      <c r="UJ509" s="9"/>
      <c r="UK509" s="9"/>
      <c r="UL509" s="9"/>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c r="AHR509" s="6"/>
      <c r="AHS509" s="6"/>
      <c r="AHT509" s="6"/>
      <c r="AHU509" s="6"/>
      <c r="AHV509" s="6"/>
      <c r="AHW509" s="6"/>
      <c r="AHX509" s="6"/>
      <c r="AHY509" s="6"/>
    </row>
    <row r="510" spans="2:909" x14ac:dyDescent="0.25">
      <c r="B510" s="110"/>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c r="FG510" s="9"/>
      <c r="FH510" s="9"/>
      <c r="FI510" s="9"/>
      <c r="FJ510" s="9"/>
      <c r="FK510" s="9"/>
      <c r="FL510" s="9"/>
      <c r="FM510" s="9"/>
      <c r="FN510" s="9"/>
      <c r="FO510" s="9"/>
      <c r="FP510" s="9"/>
      <c r="FQ510" s="9"/>
      <c r="FR510" s="9"/>
      <c r="FS510" s="9"/>
      <c r="FT510" s="9"/>
      <c r="FU510" s="9"/>
      <c r="FV510" s="9"/>
      <c r="FW510" s="9"/>
      <c r="FX510" s="9"/>
      <c r="FY510" s="9"/>
      <c r="FZ510" s="9"/>
      <c r="GA510" s="9"/>
      <c r="GB510" s="9"/>
      <c r="GC510" s="9"/>
      <c r="GD510" s="9"/>
      <c r="GE510" s="9"/>
      <c r="GF510" s="9"/>
      <c r="GG510" s="9"/>
      <c r="GH510" s="9"/>
      <c r="GI510" s="9"/>
      <c r="GJ510" s="9"/>
      <c r="GK510" s="9"/>
      <c r="GL510" s="9"/>
      <c r="GM510" s="9"/>
      <c r="GN510" s="9"/>
      <c r="GO510" s="9"/>
      <c r="GP510" s="9"/>
      <c r="GQ510" s="9"/>
      <c r="GR510" s="9"/>
      <c r="GS510" s="9"/>
      <c r="GT510" s="9"/>
      <c r="GU510" s="9"/>
      <c r="GV510" s="9"/>
      <c r="GW510" s="9"/>
      <c r="GX510" s="9"/>
      <c r="GY510" s="9"/>
      <c r="GZ510" s="9"/>
      <c r="HA510" s="9"/>
      <c r="HB510" s="9"/>
      <c r="HC510" s="9"/>
      <c r="HD510" s="9"/>
      <c r="HE510" s="9"/>
      <c r="HF510" s="9"/>
      <c r="HG510" s="9"/>
      <c r="HH510" s="9"/>
      <c r="HI510" s="9"/>
      <c r="HJ510" s="9"/>
      <c r="HK510" s="9"/>
      <c r="HL510" s="9"/>
      <c r="HM510" s="9"/>
      <c r="HN510" s="9"/>
      <c r="HO510" s="9"/>
      <c r="HP510" s="9"/>
      <c r="HQ510" s="9"/>
      <c r="HR510" s="9"/>
      <c r="HS510" s="9"/>
      <c r="HT510" s="9"/>
      <c r="HU510" s="9"/>
      <c r="HV510" s="9"/>
      <c r="HW510" s="9"/>
      <c r="HX510" s="9"/>
      <c r="HY510" s="9"/>
      <c r="HZ510" s="9"/>
      <c r="IA510" s="9"/>
      <c r="IB510" s="9"/>
      <c r="IC510" s="9"/>
      <c r="ID510" s="9"/>
      <c r="IE510" s="9"/>
      <c r="IF510" s="9"/>
      <c r="IG510" s="9"/>
      <c r="IH510" s="9"/>
      <c r="II510" s="9"/>
      <c r="IJ510" s="9"/>
      <c r="IK510" s="9"/>
      <c r="IL510" s="9"/>
      <c r="IM510" s="9"/>
      <c r="IN510" s="9"/>
      <c r="IO510" s="9"/>
      <c r="IP510" s="9"/>
      <c r="IQ510" s="9"/>
      <c r="IR510" s="9"/>
      <c r="IS510" s="9"/>
      <c r="IT510" s="9"/>
      <c r="IU510" s="9"/>
      <c r="IV510" s="9"/>
      <c r="IW510" s="9"/>
      <c r="IX510" s="9"/>
      <c r="IY510" s="9"/>
      <c r="IZ510" s="9"/>
      <c r="JA510" s="9"/>
      <c r="JB510" s="9"/>
      <c r="JC510" s="9"/>
      <c r="JD510" s="9"/>
      <c r="JE510" s="9"/>
      <c r="JF510" s="9"/>
      <c r="JG510" s="9"/>
      <c r="JH510" s="9"/>
      <c r="JI510" s="9"/>
      <c r="JJ510" s="9"/>
      <c r="JK510" s="9"/>
      <c r="JL510" s="9"/>
      <c r="JM510" s="9"/>
      <c r="JN510" s="9"/>
      <c r="JO510" s="9"/>
      <c r="JP510" s="9"/>
      <c r="JQ510" s="9"/>
      <c r="JR510" s="9"/>
      <c r="JS510" s="9"/>
      <c r="JT510" s="9"/>
      <c r="JU510" s="9"/>
      <c r="JV510" s="9"/>
      <c r="JW510" s="9"/>
      <c r="JX510" s="9"/>
      <c r="JY510" s="9"/>
      <c r="JZ510" s="9"/>
      <c r="KA510" s="9"/>
      <c r="KB510" s="9"/>
      <c r="KC510" s="9"/>
      <c r="KD510" s="9"/>
      <c r="KE510" s="9"/>
      <c r="KF510" s="9"/>
      <c r="KG510" s="9"/>
      <c r="KH510" s="9"/>
      <c r="KI510" s="9"/>
      <c r="KJ510" s="9"/>
      <c r="KK510" s="9"/>
      <c r="KL510" s="9"/>
      <c r="KM510" s="9"/>
      <c r="KN510" s="9"/>
      <c r="KO510" s="9"/>
      <c r="KP510" s="9"/>
      <c r="KQ510" s="9"/>
      <c r="KR510" s="9"/>
      <c r="KS510" s="9"/>
      <c r="KT510" s="9"/>
      <c r="KU510" s="9"/>
      <c r="KV510" s="9"/>
      <c r="KW510" s="9"/>
      <c r="KX510" s="9"/>
      <c r="KY510" s="9"/>
      <c r="KZ510" s="9"/>
      <c r="LA510" s="9"/>
      <c r="LB510" s="9"/>
      <c r="LC510" s="9"/>
      <c r="LD510" s="9"/>
      <c r="LE510" s="9"/>
      <c r="LF510" s="9"/>
      <c r="LG510" s="9"/>
      <c r="LH510" s="9"/>
      <c r="LI510" s="9"/>
      <c r="LJ510" s="9"/>
      <c r="LK510" s="9"/>
      <c r="LL510" s="9"/>
      <c r="LM510" s="9"/>
      <c r="LN510" s="9"/>
      <c r="LO510" s="9"/>
      <c r="LP510" s="9"/>
      <c r="LQ510" s="9"/>
      <c r="LR510" s="9"/>
      <c r="LS510" s="9"/>
      <c r="LT510" s="9"/>
      <c r="LU510" s="9"/>
      <c r="LV510" s="9"/>
      <c r="LW510" s="9"/>
      <c r="LX510" s="9"/>
      <c r="LY510" s="9"/>
      <c r="LZ510" s="9"/>
      <c r="MA510" s="9"/>
      <c r="MB510" s="9"/>
      <c r="MC510" s="9"/>
      <c r="MD510" s="9"/>
      <c r="ME510" s="9"/>
      <c r="MF510" s="9"/>
      <c r="MG510" s="9"/>
      <c r="MH510" s="9"/>
      <c r="MI510" s="9"/>
      <c r="MJ510" s="9"/>
      <c r="MK510" s="9"/>
      <c r="ML510" s="9"/>
      <c r="MM510" s="9"/>
      <c r="MN510" s="9"/>
      <c r="MO510" s="9"/>
      <c r="MP510" s="9"/>
      <c r="MQ510" s="9"/>
      <c r="MR510" s="9"/>
      <c r="MS510" s="9"/>
      <c r="MT510" s="9"/>
      <c r="MU510" s="9"/>
      <c r="MV510" s="9"/>
      <c r="MW510" s="9"/>
      <c r="MX510" s="9"/>
      <c r="MY510" s="9"/>
      <c r="MZ510" s="9"/>
      <c r="NA510" s="9"/>
      <c r="NB510" s="9"/>
      <c r="NC510" s="9"/>
      <c r="ND510" s="9"/>
      <c r="NE510" s="9"/>
      <c r="NF510" s="9"/>
      <c r="NG510" s="9"/>
      <c r="NH510" s="9"/>
      <c r="NI510" s="9"/>
      <c r="NJ510" s="9"/>
      <c r="NK510" s="9"/>
      <c r="NL510" s="9"/>
      <c r="NM510" s="9"/>
      <c r="NN510" s="9"/>
      <c r="NO510" s="9"/>
      <c r="NP510" s="9"/>
      <c r="NQ510" s="9"/>
      <c r="NR510" s="9"/>
      <c r="NS510" s="9"/>
      <c r="NT510" s="9"/>
      <c r="NU510" s="9"/>
      <c r="NV510" s="9"/>
      <c r="NW510" s="9"/>
      <c r="NX510" s="9"/>
      <c r="NY510" s="9"/>
      <c r="NZ510" s="9"/>
      <c r="OA510" s="9"/>
      <c r="OB510" s="9"/>
      <c r="OC510" s="9"/>
      <c r="OD510" s="9"/>
      <c r="OE510" s="9"/>
      <c r="OF510" s="9"/>
      <c r="OG510" s="9"/>
      <c r="OH510" s="9"/>
      <c r="OI510" s="9"/>
      <c r="OJ510" s="9"/>
      <c r="OK510" s="9"/>
      <c r="OL510" s="9"/>
      <c r="OM510" s="9"/>
      <c r="ON510" s="9"/>
      <c r="OO510" s="9"/>
      <c r="OP510" s="9"/>
      <c r="OQ510" s="9"/>
      <c r="OR510" s="9"/>
      <c r="OS510" s="9"/>
      <c r="OT510" s="9"/>
      <c r="OU510" s="9"/>
      <c r="OV510" s="9"/>
      <c r="OW510" s="9"/>
      <c r="OX510" s="9"/>
      <c r="OY510" s="9"/>
      <c r="OZ510" s="9"/>
      <c r="PA510" s="9"/>
      <c r="PB510" s="9"/>
      <c r="PC510" s="9"/>
      <c r="PD510" s="9"/>
      <c r="PE510" s="9"/>
      <c r="PF510" s="9"/>
      <c r="PG510" s="9"/>
      <c r="PH510" s="9"/>
      <c r="PI510" s="9"/>
      <c r="PJ510" s="9"/>
      <c r="PK510" s="9"/>
      <c r="PL510" s="9"/>
      <c r="PM510" s="9"/>
      <c r="PN510" s="9"/>
      <c r="PO510" s="9"/>
      <c r="PP510" s="9"/>
      <c r="PQ510" s="9"/>
      <c r="PR510" s="9"/>
      <c r="PS510" s="9"/>
      <c r="PT510" s="9"/>
      <c r="PU510" s="9"/>
      <c r="PV510" s="9"/>
      <c r="PW510" s="9"/>
      <c r="PX510" s="9"/>
      <c r="PY510" s="9"/>
      <c r="PZ510" s="9"/>
      <c r="QA510" s="9"/>
      <c r="QB510" s="9"/>
      <c r="QC510" s="9"/>
      <c r="QD510" s="9"/>
      <c r="QE510" s="9"/>
      <c r="QF510" s="9"/>
      <c r="QG510" s="9"/>
      <c r="QH510" s="9"/>
      <c r="QI510" s="9"/>
      <c r="QJ510" s="9"/>
      <c r="QK510" s="9"/>
      <c r="QL510" s="9"/>
      <c r="QM510" s="9"/>
      <c r="QN510" s="9"/>
      <c r="QO510" s="9"/>
      <c r="QP510" s="9"/>
      <c r="QQ510" s="9"/>
      <c r="QR510" s="9"/>
      <c r="QS510" s="9"/>
      <c r="QT510" s="9"/>
      <c r="QU510" s="9"/>
      <c r="QV510" s="9"/>
      <c r="QW510" s="9"/>
      <c r="QX510" s="9"/>
      <c r="QY510" s="9"/>
      <c r="QZ510" s="9"/>
      <c r="RA510" s="9"/>
      <c r="RB510" s="9"/>
      <c r="RC510" s="9"/>
      <c r="RD510" s="9"/>
      <c r="RE510" s="9"/>
      <c r="RF510" s="9"/>
      <c r="RG510" s="9"/>
      <c r="RH510" s="9"/>
      <c r="RI510" s="9"/>
      <c r="RJ510" s="9"/>
      <c r="RK510" s="9"/>
      <c r="RL510" s="9"/>
      <c r="RM510" s="9"/>
      <c r="RN510" s="9"/>
      <c r="RO510" s="9"/>
      <c r="RP510" s="9"/>
      <c r="RQ510" s="9"/>
      <c r="RR510" s="9"/>
      <c r="RS510" s="9"/>
      <c r="RT510" s="9"/>
      <c r="RU510" s="9"/>
      <c r="RV510" s="9"/>
      <c r="RW510" s="9"/>
      <c r="RX510" s="9"/>
      <c r="RY510" s="9"/>
      <c r="RZ510" s="9"/>
      <c r="SA510" s="9"/>
      <c r="SB510" s="9"/>
      <c r="SC510" s="9"/>
      <c r="SD510" s="9"/>
      <c r="SE510" s="9"/>
      <c r="SF510" s="9"/>
      <c r="SG510" s="9"/>
      <c r="SH510" s="9"/>
      <c r="SI510" s="9"/>
      <c r="SJ510" s="9"/>
      <c r="SK510" s="9"/>
      <c r="SL510" s="9"/>
      <c r="SM510" s="9"/>
      <c r="SN510" s="9"/>
      <c r="SO510" s="9"/>
      <c r="SP510" s="9"/>
      <c r="SQ510" s="9"/>
      <c r="SR510" s="9"/>
      <c r="SS510" s="9"/>
      <c r="ST510" s="9"/>
      <c r="SU510" s="9"/>
      <c r="SV510" s="9"/>
      <c r="SW510" s="9"/>
      <c r="SX510" s="9"/>
      <c r="SY510" s="9"/>
      <c r="SZ510" s="9"/>
      <c r="TA510" s="9"/>
      <c r="TB510" s="9"/>
      <c r="TC510" s="9"/>
      <c r="TD510" s="9"/>
      <c r="TE510" s="9"/>
      <c r="TF510" s="9"/>
      <c r="TG510" s="9"/>
      <c r="TH510" s="9"/>
      <c r="TI510" s="9"/>
      <c r="TJ510" s="9"/>
      <c r="TK510" s="9"/>
      <c r="TL510" s="9"/>
      <c r="TM510" s="9"/>
      <c r="TN510" s="9"/>
      <c r="TO510" s="9"/>
      <c r="TP510" s="9"/>
      <c r="TQ510" s="9"/>
      <c r="TR510" s="9"/>
      <c r="TS510" s="9"/>
      <c r="TT510" s="9"/>
      <c r="TU510" s="9"/>
      <c r="TV510" s="9"/>
      <c r="TW510" s="9"/>
      <c r="TX510" s="9"/>
      <c r="TY510" s="9"/>
      <c r="TZ510" s="9"/>
      <c r="UA510" s="9"/>
      <c r="UB510" s="9"/>
      <c r="UC510" s="9"/>
      <c r="UD510" s="9"/>
      <c r="UE510" s="9"/>
      <c r="UF510" s="9"/>
      <c r="UG510" s="9"/>
      <c r="UH510" s="9"/>
      <c r="UI510" s="9"/>
      <c r="UJ510" s="9"/>
      <c r="UK510" s="9"/>
      <c r="UL510" s="9"/>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c r="AHR510" s="6"/>
      <c r="AHS510" s="6"/>
      <c r="AHT510" s="6"/>
      <c r="AHU510" s="6"/>
      <c r="AHV510" s="6"/>
      <c r="AHW510" s="6"/>
      <c r="AHX510" s="6"/>
      <c r="AHY510" s="6"/>
    </row>
    <row r="511" spans="2:909" x14ac:dyDescent="0.25">
      <c r="B511" s="110"/>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c r="EV511" s="9"/>
      <c r="EW511" s="9"/>
      <c r="EX511" s="9"/>
      <c r="EY511" s="9"/>
      <c r="EZ511" s="9"/>
      <c r="FA511" s="9"/>
      <c r="FB511" s="9"/>
      <c r="FC511" s="9"/>
      <c r="FD511" s="9"/>
      <c r="FE511" s="9"/>
      <c r="FF511" s="9"/>
      <c r="FG511" s="9"/>
      <c r="FH511" s="9"/>
      <c r="FI511" s="9"/>
      <c r="FJ511" s="9"/>
      <c r="FK511" s="9"/>
      <c r="FL511" s="9"/>
      <c r="FM511" s="9"/>
      <c r="FN511" s="9"/>
      <c r="FO511" s="9"/>
      <c r="FP511" s="9"/>
      <c r="FQ511" s="9"/>
      <c r="FR511" s="9"/>
      <c r="FS511" s="9"/>
      <c r="FT511" s="9"/>
      <c r="FU511" s="9"/>
      <c r="FV511" s="9"/>
      <c r="FW511" s="9"/>
      <c r="FX511" s="9"/>
      <c r="FY511" s="9"/>
      <c r="FZ511" s="9"/>
      <c r="GA511" s="9"/>
      <c r="GB511" s="9"/>
      <c r="GC511" s="9"/>
      <c r="GD511" s="9"/>
      <c r="GE511" s="9"/>
      <c r="GF511" s="9"/>
      <c r="GG511" s="9"/>
      <c r="GH511" s="9"/>
      <c r="GI511" s="9"/>
      <c r="GJ511" s="9"/>
      <c r="GK511" s="9"/>
      <c r="GL511" s="9"/>
      <c r="GM511" s="9"/>
      <c r="GN511" s="9"/>
      <c r="GO511" s="9"/>
      <c r="GP511" s="9"/>
      <c r="GQ511" s="9"/>
      <c r="GR511" s="9"/>
      <c r="GS511" s="9"/>
      <c r="GT511" s="9"/>
      <c r="GU511" s="9"/>
      <c r="GV511" s="9"/>
      <c r="GW511" s="9"/>
      <c r="GX511" s="9"/>
      <c r="GY511" s="9"/>
      <c r="GZ511" s="9"/>
      <c r="HA511" s="9"/>
      <c r="HB511" s="9"/>
      <c r="HC511" s="9"/>
      <c r="HD511" s="9"/>
      <c r="HE511" s="9"/>
      <c r="HF511" s="9"/>
      <c r="HG511" s="9"/>
      <c r="HH511" s="9"/>
      <c r="HI511" s="9"/>
      <c r="HJ511" s="9"/>
      <c r="HK511" s="9"/>
      <c r="HL511" s="9"/>
      <c r="HM511" s="9"/>
      <c r="HN511" s="9"/>
      <c r="HO511" s="9"/>
      <c r="HP511" s="9"/>
      <c r="HQ511" s="9"/>
      <c r="HR511" s="9"/>
      <c r="HS511" s="9"/>
      <c r="HT511" s="9"/>
      <c r="HU511" s="9"/>
      <c r="HV511" s="9"/>
      <c r="HW511" s="9"/>
      <c r="HX511" s="9"/>
      <c r="HY511" s="9"/>
      <c r="HZ511" s="9"/>
      <c r="IA511" s="9"/>
      <c r="IB511" s="9"/>
      <c r="IC511" s="9"/>
      <c r="ID511" s="9"/>
      <c r="IE511" s="9"/>
      <c r="IF511" s="9"/>
      <c r="IG511" s="9"/>
      <c r="IH511" s="9"/>
      <c r="II511" s="9"/>
      <c r="IJ511" s="9"/>
      <c r="IK511" s="9"/>
      <c r="IL511" s="9"/>
      <c r="IM511" s="9"/>
      <c r="IN511" s="9"/>
      <c r="IO511" s="9"/>
      <c r="IP511" s="9"/>
      <c r="IQ511" s="9"/>
      <c r="IR511" s="9"/>
      <c r="IS511" s="9"/>
      <c r="IT511" s="9"/>
      <c r="IU511" s="9"/>
      <c r="IV511" s="9"/>
      <c r="IW511" s="9"/>
      <c r="IX511" s="9"/>
      <c r="IY511" s="9"/>
      <c r="IZ511" s="9"/>
      <c r="JA511" s="9"/>
      <c r="JB511" s="9"/>
      <c r="JC511" s="9"/>
      <c r="JD511" s="9"/>
      <c r="JE511" s="9"/>
      <c r="JF511" s="9"/>
      <c r="JG511" s="9"/>
      <c r="JH511" s="9"/>
      <c r="JI511" s="9"/>
      <c r="JJ511" s="9"/>
      <c r="JK511" s="9"/>
      <c r="JL511" s="9"/>
      <c r="JM511" s="9"/>
      <c r="JN511" s="9"/>
      <c r="JO511" s="9"/>
      <c r="JP511" s="9"/>
      <c r="JQ511" s="9"/>
      <c r="JR511" s="9"/>
      <c r="JS511" s="9"/>
      <c r="JT511" s="9"/>
      <c r="JU511" s="9"/>
      <c r="JV511" s="9"/>
      <c r="JW511" s="9"/>
      <c r="JX511" s="9"/>
      <c r="JY511" s="9"/>
      <c r="JZ511" s="9"/>
      <c r="KA511" s="9"/>
      <c r="KB511" s="9"/>
      <c r="KC511" s="9"/>
      <c r="KD511" s="9"/>
      <c r="KE511" s="9"/>
      <c r="KF511" s="9"/>
      <c r="KG511" s="9"/>
      <c r="KH511" s="9"/>
      <c r="KI511" s="9"/>
      <c r="KJ511" s="9"/>
      <c r="KK511" s="9"/>
      <c r="KL511" s="9"/>
      <c r="KM511" s="9"/>
      <c r="KN511" s="9"/>
      <c r="KO511" s="9"/>
      <c r="KP511" s="9"/>
      <c r="KQ511" s="9"/>
      <c r="KR511" s="9"/>
      <c r="KS511" s="9"/>
      <c r="KT511" s="9"/>
      <c r="KU511" s="9"/>
      <c r="KV511" s="9"/>
      <c r="KW511" s="9"/>
      <c r="KX511" s="9"/>
      <c r="KY511" s="9"/>
      <c r="KZ511" s="9"/>
      <c r="LA511" s="9"/>
      <c r="LB511" s="9"/>
      <c r="LC511" s="9"/>
      <c r="LD511" s="9"/>
      <c r="LE511" s="9"/>
      <c r="LF511" s="9"/>
      <c r="LG511" s="9"/>
      <c r="LH511" s="9"/>
      <c r="LI511" s="9"/>
      <c r="LJ511" s="9"/>
      <c r="LK511" s="9"/>
      <c r="LL511" s="9"/>
      <c r="LM511" s="9"/>
      <c r="LN511" s="9"/>
      <c r="LO511" s="9"/>
      <c r="LP511" s="9"/>
      <c r="LQ511" s="9"/>
      <c r="LR511" s="9"/>
      <c r="LS511" s="9"/>
      <c r="LT511" s="9"/>
      <c r="LU511" s="9"/>
      <c r="LV511" s="9"/>
      <c r="LW511" s="9"/>
      <c r="LX511" s="9"/>
      <c r="LY511" s="9"/>
      <c r="LZ511" s="9"/>
      <c r="MA511" s="9"/>
      <c r="MB511" s="9"/>
      <c r="MC511" s="9"/>
      <c r="MD511" s="9"/>
      <c r="ME511" s="9"/>
      <c r="MF511" s="9"/>
      <c r="MG511" s="9"/>
      <c r="MH511" s="9"/>
      <c r="MI511" s="9"/>
      <c r="MJ511" s="9"/>
      <c r="MK511" s="9"/>
      <c r="ML511" s="9"/>
      <c r="MM511" s="9"/>
      <c r="MN511" s="9"/>
      <c r="MO511" s="9"/>
      <c r="MP511" s="9"/>
      <c r="MQ511" s="9"/>
      <c r="MR511" s="9"/>
      <c r="MS511" s="9"/>
      <c r="MT511" s="9"/>
      <c r="MU511" s="9"/>
      <c r="MV511" s="9"/>
      <c r="MW511" s="9"/>
      <c r="MX511" s="9"/>
      <c r="MY511" s="9"/>
      <c r="MZ511" s="9"/>
      <c r="NA511" s="9"/>
      <c r="NB511" s="9"/>
      <c r="NC511" s="9"/>
      <c r="ND511" s="9"/>
      <c r="NE511" s="9"/>
      <c r="NF511" s="9"/>
      <c r="NG511" s="9"/>
      <c r="NH511" s="9"/>
      <c r="NI511" s="9"/>
      <c r="NJ511" s="9"/>
      <c r="NK511" s="9"/>
      <c r="NL511" s="9"/>
      <c r="NM511" s="9"/>
      <c r="NN511" s="9"/>
      <c r="NO511" s="9"/>
      <c r="NP511" s="9"/>
      <c r="NQ511" s="9"/>
      <c r="NR511" s="9"/>
      <c r="NS511" s="9"/>
      <c r="NT511" s="9"/>
      <c r="NU511" s="9"/>
      <c r="NV511" s="9"/>
      <c r="NW511" s="9"/>
      <c r="NX511" s="9"/>
      <c r="NY511" s="9"/>
      <c r="NZ511" s="9"/>
      <c r="OA511" s="9"/>
      <c r="OB511" s="9"/>
      <c r="OC511" s="9"/>
      <c r="OD511" s="9"/>
      <c r="OE511" s="9"/>
      <c r="OF511" s="9"/>
      <c r="OG511" s="9"/>
      <c r="OH511" s="9"/>
      <c r="OI511" s="9"/>
      <c r="OJ511" s="9"/>
      <c r="OK511" s="9"/>
      <c r="OL511" s="9"/>
      <c r="OM511" s="9"/>
      <c r="ON511" s="9"/>
      <c r="OO511" s="9"/>
      <c r="OP511" s="9"/>
      <c r="OQ511" s="9"/>
      <c r="OR511" s="9"/>
      <c r="OS511" s="9"/>
      <c r="OT511" s="9"/>
      <c r="OU511" s="9"/>
      <c r="OV511" s="9"/>
      <c r="OW511" s="9"/>
      <c r="OX511" s="9"/>
      <c r="OY511" s="9"/>
      <c r="OZ511" s="9"/>
      <c r="PA511" s="9"/>
      <c r="PB511" s="9"/>
      <c r="PC511" s="9"/>
      <c r="PD511" s="9"/>
      <c r="PE511" s="9"/>
      <c r="PF511" s="9"/>
      <c r="PG511" s="9"/>
      <c r="PH511" s="9"/>
      <c r="PI511" s="9"/>
      <c r="PJ511" s="9"/>
      <c r="PK511" s="9"/>
      <c r="PL511" s="9"/>
      <c r="PM511" s="9"/>
      <c r="PN511" s="9"/>
      <c r="PO511" s="9"/>
      <c r="PP511" s="9"/>
      <c r="PQ511" s="9"/>
      <c r="PR511" s="9"/>
      <c r="PS511" s="9"/>
      <c r="PT511" s="9"/>
      <c r="PU511" s="9"/>
      <c r="PV511" s="9"/>
      <c r="PW511" s="9"/>
      <c r="PX511" s="9"/>
      <c r="PY511" s="9"/>
      <c r="PZ511" s="9"/>
      <c r="QA511" s="9"/>
      <c r="QB511" s="9"/>
      <c r="QC511" s="9"/>
      <c r="QD511" s="9"/>
      <c r="QE511" s="9"/>
      <c r="QF511" s="9"/>
      <c r="QG511" s="9"/>
      <c r="QH511" s="9"/>
      <c r="QI511" s="9"/>
      <c r="QJ511" s="9"/>
      <c r="QK511" s="9"/>
      <c r="QL511" s="9"/>
      <c r="QM511" s="9"/>
      <c r="QN511" s="9"/>
      <c r="QO511" s="9"/>
      <c r="QP511" s="9"/>
      <c r="QQ511" s="9"/>
      <c r="QR511" s="9"/>
      <c r="QS511" s="9"/>
      <c r="QT511" s="9"/>
      <c r="QU511" s="9"/>
      <c r="QV511" s="9"/>
      <c r="QW511" s="9"/>
      <c r="QX511" s="9"/>
      <c r="QY511" s="9"/>
      <c r="QZ511" s="9"/>
      <c r="RA511" s="9"/>
      <c r="RB511" s="9"/>
      <c r="RC511" s="9"/>
      <c r="RD511" s="9"/>
      <c r="RE511" s="9"/>
      <c r="RF511" s="9"/>
      <c r="RG511" s="9"/>
      <c r="RH511" s="9"/>
      <c r="RI511" s="9"/>
      <c r="RJ511" s="9"/>
      <c r="RK511" s="9"/>
      <c r="RL511" s="9"/>
      <c r="RM511" s="9"/>
      <c r="RN511" s="9"/>
      <c r="RO511" s="9"/>
      <c r="RP511" s="9"/>
      <c r="RQ511" s="9"/>
      <c r="RR511" s="9"/>
      <c r="RS511" s="9"/>
      <c r="RT511" s="9"/>
      <c r="RU511" s="9"/>
      <c r="RV511" s="9"/>
      <c r="RW511" s="9"/>
      <c r="RX511" s="9"/>
      <c r="RY511" s="9"/>
      <c r="RZ511" s="9"/>
      <c r="SA511" s="9"/>
      <c r="SB511" s="9"/>
      <c r="SC511" s="9"/>
      <c r="SD511" s="9"/>
      <c r="SE511" s="9"/>
      <c r="SF511" s="9"/>
      <c r="SG511" s="9"/>
      <c r="SH511" s="9"/>
      <c r="SI511" s="9"/>
      <c r="SJ511" s="9"/>
      <c r="SK511" s="9"/>
      <c r="SL511" s="9"/>
      <c r="SM511" s="9"/>
      <c r="SN511" s="9"/>
      <c r="SO511" s="9"/>
      <c r="SP511" s="9"/>
      <c r="SQ511" s="9"/>
      <c r="SR511" s="9"/>
      <c r="SS511" s="9"/>
      <c r="ST511" s="9"/>
      <c r="SU511" s="9"/>
      <c r="SV511" s="9"/>
      <c r="SW511" s="9"/>
      <c r="SX511" s="9"/>
      <c r="SY511" s="9"/>
      <c r="SZ511" s="9"/>
      <c r="TA511" s="9"/>
      <c r="TB511" s="9"/>
      <c r="TC511" s="9"/>
      <c r="TD511" s="9"/>
      <c r="TE511" s="9"/>
      <c r="TF511" s="9"/>
      <c r="TG511" s="9"/>
      <c r="TH511" s="9"/>
      <c r="TI511" s="9"/>
      <c r="TJ511" s="9"/>
      <c r="TK511" s="9"/>
      <c r="TL511" s="9"/>
      <c r="TM511" s="9"/>
      <c r="TN511" s="9"/>
      <c r="TO511" s="9"/>
      <c r="TP511" s="9"/>
      <c r="TQ511" s="9"/>
      <c r="TR511" s="9"/>
      <c r="TS511" s="9"/>
      <c r="TT511" s="9"/>
      <c r="TU511" s="9"/>
      <c r="TV511" s="9"/>
      <c r="TW511" s="9"/>
      <c r="TX511" s="9"/>
      <c r="TY511" s="9"/>
      <c r="TZ511" s="9"/>
      <c r="UA511" s="9"/>
      <c r="UB511" s="9"/>
      <c r="UC511" s="9"/>
      <c r="UD511" s="9"/>
      <c r="UE511" s="9"/>
      <c r="UF511" s="9"/>
      <c r="UG511" s="9"/>
      <c r="UH511" s="9"/>
      <c r="UI511" s="9"/>
      <c r="UJ511" s="9"/>
      <c r="UK511" s="9"/>
      <c r="UL511" s="9"/>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c r="AHR511" s="6"/>
      <c r="AHS511" s="6"/>
      <c r="AHT511" s="6"/>
      <c r="AHU511" s="6"/>
      <c r="AHV511" s="6"/>
      <c r="AHW511" s="6"/>
      <c r="AHX511" s="6"/>
      <c r="AHY511" s="6"/>
    </row>
    <row r="512" spans="2:909" x14ac:dyDescent="0.25">
      <c r="B512" s="110"/>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c r="FG512" s="9"/>
      <c r="FH512" s="9"/>
      <c r="FI512" s="9"/>
      <c r="FJ512" s="9"/>
      <c r="FK512" s="9"/>
      <c r="FL512" s="9"/>
      <c r="FM512" s="9"/>
      <c r="FN512" s="9"/>
      <c r="FO512" s="9"/>
      <c r="FP512" s="9"/>
      <c r="FQ512" s="9"/>
      <c r="FR512" s="9"/>
      <c r="FS512" s="9"/>
      <c r="FT512" s="9"/>
      <c r="FU512" s="9"/>
      <c r="FV512" s="9"/>
      <c r="FW512" s="9"/>
      <c r="FX512" s="9"/>
      <c r="FY512" s="9"/>
      <c r="FZ512" s="9"/>
      <c r="GA512" s="9"/>
      <c r="GB512" s="9"/>
      <c r="GC512" s="9"/>
      <c r="GD512" s="9"/>
      <c r="GE512" s="9"/>
      <c r="GF512" s="9"/>
      <c r="GG512" s="9"/>
      <c r="GH512" s="9"/>
      <c r="GI512" s="9"/>
      <c r="GJ512" s="9"/>
      <c r="GK512" s="9"/>
      <c r="GL512" s="9"/>
      <c r="GM512" s="9"/>
      <c r="GN512" s="9"/>
      <c r="GO512" s="9"/>
      <c r="GP512" s="9"/>
      <c r="GQ512" s="9"/>
      <c r="GR512" s="9"/>
      <c r="GS512" s="9"/>
      <c r="GT512" s="9"/>
      <c r="GU512" s="9"/>
      <c r="GV512" s="9"/>
      <c r="GW512" s="9"/>
      <c r="GX512" s="9"/>
      <c r="GY512" s="9"/>
      <c r="GZ512" s="9"/>
      <c r="HA512" s="9"/>
      <c r="HB512" s="9"/>
      <c r="HC512" s="9"/>
      <c r="HD512" s="9"/>
      <c r="HE512" s="9"/>
      <c r="HF512" s="9"/>
      <c r="HG512" s="9"/>
      <c r="HH512" s="9"/>
      <c r="HI512" s="9"/>
      <c r="HJ512" s="9"/>
      <c r="HK512" s="9"/>
      <c r="HL512" s="9"/>
      <c r="HM512" s="9"/>
      <c r="HN512" s="9"/>
      <c r="HO512" s="9"/>
      <c r="HP512" s="9"/>
      <c r="HQ512" s="9"/>
      <c r="HR512" s="9"/>
      <c r="HS512" s="9"/>
      <c r="HT512" s="9"/>
      <c r="HU512" s="9"/>
      <c r="HV512" s="9"/>
      <c r="HW512" s="9"/>
      <c r="HX512" s="9"/>
      <c r="HY512" s="9"/>
      <c r="HZ512" s="9"/>
      <c r="IA512" s="9"/>
      <c r="IB512" s="9"/>
      <c r="IC512" s="9"/>
      <c r="ID512" s="9"/>
      <c r="IE512" s="9"/>
      <c r="IF512" s="9"/>
      <c r="IG512" s="9"/>
      <c r="IH512" s="9"/>
      <c r="II512" s="9"/>
      <c r="IJ512" s="9"/>
      <c r="IK512" s="9"/>
      <c r="IL512" s="9"/>
      <c r="IM512" s="9"/>
      <c r="IN512" s="9"/>
      <c r="IO512" s="9"/>
      <c r="IP512" s="9"/>
      <c r="IQ512" s="9"/>
      <c r="IR512" s="9"/>
      <c r="IS512" s="9"/>
      <c r="IT512" s="9"/>
      <c r="IU512" s="9"/>
      <c r="IV512" s="9"/>
      <c r="IW512" s="9"/>
      <c r="IX512" s="9"/>
      <c r="IY512" s="9"/>
      <c r="IZ512" s="9"/>
      <c r="JA512" s="9"/>
      <c r="JB512" s="9"/>
      <c r="JC512" s="9"/>
      <c r="JD512" s="9"/>
      <c r="JE512" s="9"/>
      <c r="JF512" s="9"/>
      <c r="JG512" s="9"/>
      <c r="JH512" s="9"/>
      <c r="JI512" s="9"/>
      <c r="JJ512" s="9"/>
      <c r="JK512" s="9"/>
      <c r="JL512" s="9"/>
      <c r="JM512" s="9"/>
      <c r="JN512" s="9"/>
      <c r="JO512" s="9"/>
      <c r="JP512" s="9"/>
      <c r="JQ512" s="9"/>
      <c r="JR512" s="9"/>
      <c r="JS512" s="9"/>
      <c r="JT512" s="9"/>
      <c r="JU512" s="9"/>
      <c r="JV512" s="9"/>
      <c r="JW512" s="9"/>
      <c r="JX512" s="9"/>
      <c r="JY512" s="9"/>
      <c r="JZ512" s="9"/>
      <c r="KA512" s="9"/>
      <c r="KB512" s="9"/>
      <c r="KC512" s="9"/>
      <c r="KD512" s="9"/>
      <c r="KE512" s="9"/>
      <c r="KF512" s="9"/>
      <c r="KG512" s="9"/>
      <c r="KH512" s="9"/>
      <c r="KI512" s="9"/>
      <c r="KJ512" s="9"/>
      <c r="KK512" s="9"/>
      <c r="KL512" s="9"/>
      <c r="KM512" s="9"/>
      <c r="KN512" s="9"/>
      <c r="KO512" s="9"/>
      <c r="KP512" s="9"/>
      <c r="KQ512" s="9"/>
      <c r="KR512" s="9"/>
      <c r="KS512" s="9"/>
      <c r="KT512" s="9"/>
      <c r="KU512" s="9"/>
      <c r="KV512" s="9"/>
      <c r="KW512" s="9"/>
      <c r="KX512" s="9"/>
      <c r="KY512" s="9"/>
      <c r="KZ512" s="9"/>
      <c r="LA512" s="9"/>
      <c r="LB512" s="9"/>
      <c r="LC512" s="9"/>
      <c r="LD512" s="9"/>
      <c r="LE512" s="9"/>
      <c r="LF512" s="9"/>
      <c r="LG512" s="9"/>
      <c r="LH512" s="9"/>
      <c r="LI512" s="9"/>
      <c r="LJ512" s="9"/>
      <c r="LK512" s="9"/>
      <c r="LL512" s="9"/>
      <c r="LM512" s="9"/>
      <c r="LN512" s="9"/>
      <c r="LO512" s="9"/>
      <c r="LP512" s="9"/>
      <c r="LQ512" s="9"/>
      <c r="LR512" s="9"/>
      <c r="LS512" s="9"/>
      <c r="LT512" s="9"/>
      <c r="LU512" s="9"/>
      <c r="LV512" s="9"/>
      <c r="LW512" s="9"/>
      <c r="LX512" s="9"/>
      <c r="LY512" s="9"/>
      <c r="LZ512" s="9"/>
      <c r="MA512" s="9"/>
      <c r="MB512" s="9"/>
      <c r="MC512" s="9"/>
      <c r="MD512" s="9"/>
      <c r="ME512" s="9"/>
      <c r="MF512" s="9"/>
      <c r="MG512" s="9"/>
      <c r="MH512" s="9"/>
      <c r="MI512" s="9"/>
      <c r="MJ512" s="9"/>
      <c r="MK512" s="9"/>
      <c r="ML512" s="9"/>
      <c r="MM512" s="9"/>
      <c r="MN512" s="9"/>
      <c r="MO512" s="9"/>
      <c r="MP512" s="9"/>
      <c r="MQ512" s="9"/>
      <c r="MR512" s="9"/>
      <c r="MS512" s="9"/>
      <c r="MT512" s="9"/>
      <c r="MU512" s="9"/>
      <c r="MV512" s="9"/>
      <c r="MW512" s="9"/>
      <c r="MX512" s="9"/>
      <c r="MY512" s="9"/>
      <c r="MZ512" s="9"/>
      <c r="NA512" s="9"/>
      <c r="NB512" s="9"/>
      <c r="NC512" s="9"/>
      <c r="ND512" s="9"/>
      <c r="NE512" s="9"/>
      <c r="NF512" s="9"/>
      <c r="NG512" s="9"/>
      <c r="NH512" s="9"/>
      <c r="NI512" s="9"/>
      <c r="NJ512" s="9"/>
      <c r="NK512" s="9"/>
      <c r="NL512" s="9"/>
      <c r="NM512" s="9"/>
      <c r="NN512" s="9"/>
      <c r="NO512" s="9"/>
      <c r="NP512" s="9"/>
      <c r="NQ512" s="9"/>
      <c r="NR512" s="9"/>
      <c r="NS512" s="9"/>
      <c r="NT512" s="9"/>
      <c r="NU512" s="9"/>
      <c r="NV512" s="9"/>
      <c r="NW512" s="9"/>
      <c r="NX512" s="9"/>
      <c r="NY512" s="9"/>
      <c r="NZ512" s="9"/>
      <c r="OA512" s="9"/>
      <c r="OB512" s="9"/>
      <c r="OC512" s="9"/>
      <c r="OD512" s="9"/>
      <c r="OE512" s="9"/>
      <c r="OF512" s="9"/>
      <c r="OG512" s="9"/>
      <c r="OH512" s="9"/>
      <c r="OI512" s="9"/>
      <c r="OJ512" s="9"/>
      <c r="OK512" s="9"/>
      <c r="OL512" s="9"/>
      <c r="OM512" s="9"/>
      <c r="ON512" s="9"/>
      <c r="OO512" s="9"/>
      <c r="OP512" s="9"/>
      <c r="OQ512" s="9"/>
      <c r="OR512" s="9"/>
      <c r="OS512" s="9"/>
      <c r="OT512" s="9"/>
      <c r="OU512" s="9"/>
      <c r="OV512" s="9"/>
      <c r="OW512" s="9"/>
      <c r="OX512" s="9"/>
      <c r="OY512" s="9"/>
      <c r="OZ512" s="9"/>
      <c r="PA512" s="9"/>
      <c r="PB512" s="9"/>
      <c r="PC512" s="9"/>
      <c r="PD512" s="9"/>
      <c r="PE512" s="9"/>
      <c r="PF512" s="9"/>
      <c r="PG512" s="9"/>
      <c r="PH512" s="9"/>
      <c r="PI512" s="9"/>
      <c r="PJ512" s="9"/>
      <c r="PK512" s="9"/>
      <c r="PL512" s="9"/>
      <c r="PM512" s="9"/>
      <c r="PN512" s="9"/>
      <c r="PO512" s="9"/>
      <c r="PP512" s="9"/>
      <c r="PQ512" s="9"/>
      <c r="PR512" s="9"/>
      <c r="PS512" s="9"/>
      <c r="PT512" s="9"/>
      <c r="PU512" s="9"/>
      <c r="PV512" s="9"/>
      <c r="PW512" s="9"/>
      <c r="PX512" s="9"/>
      <c r="PY512" s="9"/>
      <c r="PZ512" s="9"/>
      <c r="QA512" s="9"/>
      <c r="QB512" s="9"/>
      <c r="QC512" s="9"/>
      <c r="QD512" s="9"/>
      <c r="QE512" s="9"/>
      <c r="QF512" s="9"/>
      <c r="QG512" s="9"/>
      <c r="QH512" s="9"/>
      <c r="QI512" s="9"/>
      <c r="QJ512" s="9"/>
      <c r="QK512" s="9"/>
      <c r="QL512" s="9"/>
      <c r="QM512" s="9"/>
      <c r="QN512" s="9"/>
      <c r="QO512" s="9"/>
      <c r="QP512" s="9"/>
      <c r="QQ512" s="9"/>
      <c r="QR512" s="9"/>
      <c r="QS512" s="9"/>
      <c r="QT512" s="9"/>
      <c r="QU512" s="9"/>
      <c r="QV512" s="9"/>
      <c r="QW512" s="9"/>
      <c r="QX512" s="9"/>
      <c r="QY512" s="9"/>
      <c r="QZ512" s="9"/>
      <c r="RA512" s="9"/>
      <c r="RB512" s="9"/>
      <c r="RC512" s="9"/>
      <c r="RD512" s="9"/>
      <c r="RE512" s="9"/>
      <c r="RF512" s="9"/>
      <c r="RG512" s="9"/>
      <c r="RH512" s="9"/>
      <c r="RI512" s="9"/>
      <c r="RJ512" s="9"/>
      <c r="RK512" s="9"/>
      <c r="RL512" s="9"/>
      <c r="RM512" s="9"/>
      <c r="RN512" s="9"/>
      <c r="RO512" s="9"/>
      <c r="RP512" s="9"/>
      <c r="RQ512" s="9"/>
      <c r="RR512" s="9"/>
      <c r="RS512" s="9"/>
      <c r="RT512" s="9"/>
      <c r="RU512" s="9"/>
      <c r="RV512" s="9"/>
      <c r="RW512" s="9"/>
      <c r="RX512" s="9"/>
      <c r="RY512" s="9"/>
      <c r="RZ512" s="9"/>
      <c r="SA512" s="9"/>
      <c r="SB512" s="9"/>
      <c r="SC512" s="9"/>
      <c r="SD512" s="9"/>
      <c r="SE512" s="9"/>
      <c r="SF512" s="9"/>
      <c r="SG512" s="9"/>
      <c r="SH512" s="9"/>
      <c r="SI512" s="9"/>
      <c r="SJ512" s="9"/>
      <c r="SK512" s="9"/>
      <c r="SL512" s="9"/>
      <c r="SM512" s="9"/>
      <c r="SN512" s="9"/>
      <c r="SO512" s="9"/>
      <c r="SP512" s="9"/>
      <c r="SQ512" s="9"/>
      <c r="SR512" s="9"/>
      <c r="SS512" s="9"/>
      <c r="ST512" s="9"/>
      <c r="SU512" s="9"/>
      <c r="SV512" s="9"/>
      <c r="SW512" s="9"/>
      <c r="SX512" s="9"/>
      <c r="SY512" s="9"/>
      <c r="SZ512" s="9"/>
      <c r="TA512" s="9"/>
      <c r="TB512" s="9"/>
      <c r="TC512" s="9"/>
      <c r="TD512" s="9"/>
      <c r="TE512" s="9"/>
      <c r="TF512" s="9"/>
      <c r="TG512" s="9"/>
      <c r="TH512" s="9"/>
      <c r="TI512" s="9"/>
      <c r="TJ512" s="9"/>
      <c r="TK512" s="9"/>
      <c r="TL512" s="9"/>
      <c r="TM512" s="9"/>
      <c r="TN512" s="9"/>
      <c r="TO512" s="9"/>
      <c r="TP512" s="9"/>
      <c r="TQ512" s="9"/>
      <c r="TR512" s="9"/>
      <c r="TS512" s="9"/>
      <c r="TT512" s="9"/>
      <c r="TU512" s="9"/>
      <c r="TV512" s="9"/>
      <c r="TW512" s="9"/>
      <c r="TX512" s="9"/>
      <c r="TY512" s="9"/>
      <c r="TZ512" s="9"/>
      <c r="UA512" s="9"/>
      <c r="UB512" s="9"/>
      <c r="UC512" s="9"/>
      <c r="UD512" s="9"/>
      <c r="UE512" s="9"/>
      <c r="UF512" s="9"/>
      <c r="UG512" s="9"/>
      <c r="UH512" s="9"/>
      <c r="UI512" s="9"/>
      <c r="UJ512" s="9"/>
      <c r="UK512" s="9"/>
      <c r="UL512" s="9"/>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c r="AHR512" s="6"/>
      <c r="AHS512" s="6"/>
      <c r="AHT512" s="6"/>
      <c r="AHU512" s="6"/>
      <c r="AHV512" s="6"/>
      <c r="AHW512" s="6"/>
      <c r="AHX512" s="6"/>
      <c r="AHY512" s="6"/>
    </row>
    <row r="513" spans="2:909" x14ac:dyDescent="0.25">
      <c r="B513" s="110"/>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c r="FG513" s="9"/>
      <c r="FH513" s="9"/>
      <c r="FI513" s="9"/>
      <c r="FJ513" s="9"/>
      <c r="FK513" s="9"/>
      <c r="FL513" s="9"/>
      <c r="FM513" s="9"/>
      <c r="FN513" s="9"/>
      <c r="FO513" s="9"/>
      <c r="FP513" s="9"/>
      <c r="FQ513" s="9"/>
      <c r="FR513" s="9"/>
      <c r="FS513" s="9"/>
      <c r="FT513" s="9"/>
      <c r="FU513" s="9"/>
      <c r="FV513" s="9"/>
      <c r="FW513" s="9"/>
      <c r="FX513" s="9"/>
      <c r="FY513" s="9"/>
      <c r="FZ513" s="9"/>
      <c r="GA513" s="9"/>
      <c r="GB513" s="9"/>
      <c r="GC513" s="9"/>
      <c r="GD513" s="9"/>
      <c r="GE513" s="9"/>
      <c r="GF513" s="9"/>
      <c r="GG513" s="9"/>
      <c r="GH513" s="9"/>
      <c r="GI513" s="9"/>
      <c r="GJ513" s="9"/>
      <c r="GK513" s="9"/>
      <c r="GL513" s="9"/>
      <c r="GM513" s="9"/>
      <c r="GN513" s="9"/>
      <c r="GO513" s="9"/>
      <c r="GP513" s="9"/>
      <c r="GQ513" s="9"/>
      <c r="GR513" s="9"/>
      <c r="GS513" s="9"/>
      <c r="GT513" s="9"/>
      <c r="GU513" s="9"/>
      <c r="GV513" s="9"/>
      <c r="GW513" s="9"/>
      <c r="GX513" s="9"/>
      <c r="GY513" s="9"/>
      <c r="GZ513" s="9"/>
      <c r="HA513" s="9"/>
      <c r="HB513" s="9"/>
      <c r="HC513" s="9"/>
      <c r="HD513" s="9"/>
      <c r="HE513" s="9"/>
      <c r="HF513" s="9"/>
      <c r="HG513" s="9"/>
      <c r="HH513" s="9"/>
      <c r="HI513" s="9"/>
      <c r="HJ513" s="9"/>
      <c r="HK513" s="9"/>
      <c r="HL513" s="9"/>
      <c r="HM513" s="9"/>
      <c r="HN513" s="9"/>
      <c r="HO513" s="9"/>
      <c r="HP513" s="9"/>
      <c r="HQ513" s="9"/>
      <c r="HR513" s="9"/>
      <c r="HS513" s="9"/>
      <c r="HT513" s="9"/>
      <c r="HU513" s="9"/>
      <c r="HV513" s="9"/>
      <c r="HW513" s="9"/>
      <c r="HX513" s="9"/>
      <c r="HY513" s="9"/>
      <c r="HZ513" s="9"/>
      <c r="IA513" s="9"/>
      <c r="IB513" s="9"/>
      <c r="IC513" s="9"/>
      <c r="ID513" s="9"/>
      <c r="IE513" s="9"/>
      <c r="IF513" s="9"/>
      <c r="IG513" s="9"/>
      <c r="IH513" s="9"/>
      <c r="II513" s="9"/>
      <c r="IJ513" s="9"/>
      <c r="IK513" s="9"/>
      <c r="IL513" s="9"/>
      <c r="IM513" s="9"/>
      <c r="IN513" s="9"/>
      <c r="IO513" s="9"/>
      <c r="IP513" s="9"/>
      <c r="IQ513" s="9"/>
      <c r="IR513" s="9"/>
      <c r="IS513" s="9"/>
      <c r="IT513" s="9"/>
      <c r="IU513" s="9"/>
      <c r="IV513" s="9"/>
      <c r="IW513" s="9"/>
      <c r="IX513" s="9"/>
      <c r="IY513" s="9"/>
      <c r="IZ513" s="9"/>
      <c r="JA513" s="9"/>
      <c r="JB513" s="9"/>
      <c r="JC513" s="9"/>
      <c r="JD513" s="9"/>
      <c r="JE513" s="9"/>
      <c r="JF513" s="9"/>
      <c r="JG513" s="9"/>
      <c r="JH513" s="9"/>
      <c r="JI513" s="9"/>
      <c r="JJ513" s="9"/>
      <c r="JK513" s="9"/>
      <c r="JL513" s="9"/>
      <c r="JM513" s="9"/>
      <c r="JN513" s="9"/>
      <c r="JO513" s="9"/>
      <c r="JP513" s="9"/>
      <c r="JQ513" s="9"/>
      <c r="JR513" s="9"/>
      <c r="JS513" s="9"/>
      <c r="JT513" s="9"/>
      <c r="JU513" s="9"/>
      <c r="JV513" s="9"/>
      <c r="JW513" s="9"/>
      <c r="JX513" s="9"/>
      <c r="JY513" s="9"/>
      <c r="JZ513" s="9"/>
      <c r="KA513" s="9"/>
      <c r="KB513" s="9"/>
      <c r="KC513" s="9"/>
      <c r="KD513" s="9"/>
      <c r="KE513" s="9"/>
      <c r="KF513" s="9"/>
      <c r="KG513" s="9"/>
      <c r="KH513" s="9"/>
      <c r="KI513" s="9"/>
      <c r="KJ513" s="9"/>
      <c r="KK513" s="9"/>
      <c r="KL513" s="9"/>
      <c r="KM513" s="9"/>
      <c r="KN513" s="9"/>
      <c r="KO513" s="9"/>
      <c r="KP513" s="9"/>
      <c r="KQ513" s="9"/>
      <c r="KR513" s="9"/>
      <c r="KS513" s="9"/>
      <c r="KT513" s="9"/>
      <c r="KU513" s="9"/>
      <c r="KV513" s="9"/>
      <c r="KW513" s="9"/>
      <c r="KX513" s="9"/>
      <c r="KY513" s="9"/>
      <c r="KZ513" s="9"/>
      <c r="LA513" s="9"/>
      <c r="LB513" s="9"/>
      <c r="LC513" s="9"/>
      <c r="LD513" s="9"/>
      <c r="LE513" s="9"/>
      <c r="LF513" s="9"/>
      <c r="LG513" s="9"/>
      <c r="LH513" s="9"/>
      <c r="LI513" s="9"/>
      <c r="LJ513" s="9"/>
      <c r="LK513" s="9"/>
      <c r="LL513" s="9"/>
      <c r="LM513" s="9"/>
      <c r="LN513" s="9"/>
      <c r="LO513" s="9"/>
      <c r="LP513" s="9"/>
      <c r="LQ513" s="9"/>
      <c r="LR513" s="9"/>
      <c r="LS513" s="9"/>
      <c r="LT513" s="9"/>
      <c r="LU513" s="9"/>
      <c r="LV513" s="9"/>
      <c r="LW513" s="9"/>
      <c r="LX513" s="9"/>
      <c r="LY513" s="9"/>
      <c r="LZ513" s="9"/>
      <c r="MA513" s="9"/>
      <c r="MB513" s="9"/>
      <c r="MC513" s="9"/>
      <c r="MD513" s="9"/>
      <c r="ME513" s="9"/>
      <c r="MF513" s="9"/>
      <c r="MG513" s="9"/>
      <c r="MH513" s="9"/>
      <c r="MI513" s="9"/>
      <c r="MJ513" s="9"/>
      <c r="MK513" s="9"/>
      <c r="ML513" s="9"/>
      <c r="MM513" s="9"/>
      <c r="MN513" s="9"/>
      <c r="MO513" s="9"/>
      <c r="MP513" s="9"/>
      <c r="MQ513" s="9"/>
      <c r="MR513" s="9"/>
      <c r="MS513" s="9"/>
      <c r="MT513" s="9"/>
      <c r="MU513" s="9"/>
      <c r="MV513" s="9"/>
      <c r="MW513" s="9"/>
      <c r="MX513" s="9"/>
      <c r="MY513" s="9"/>
      <c r="MZ513" s="9"/>
      <c r="NA513" s="9"/>
      <c r="NB513" s="9"/>
      <c r="NC513" s="9"/>
      <c r="ND513" s="9"/>
      <c r="NE513" s="9"/>
      <c r="NF513" s="9"/>
      <c r="NG513" s="9"/>
      <c r="NH513" s="9"/>
      <c r="NI513" s="9"/>
      <c r="NJ513" s="9"/>
      <c r="NK513" s="9"/>
      <c r="NL513" s="9"/>
      <c r="NM513" s="9"/>
      <c r="NN513" s="9"/>
      <c r="NO513" s="9"/>
      <c r="NP513" s="9"/>
      <c r="NQ513" s="9"/>
      <c r="NR513" s="9"/>
      <c r="NS513" s="9"/>
      <c r="NT513" s="9"/>
      <c r="NU513" s="9"/>
      <c r="NV513" s="9"/>
      <c r="NW513" s="9"/>
      <c r="NX513" s="9"/>
      <c r="NY513" s="9"/>
      <c r="NZ513" s="9"/>
      <c r="OA513" s="9"/>
      <c r="OB513" s="9"/>
      <c r="OC513" s="9"/>
      <c r="OD513" s="9"/>
      <c r="OE513" s="9"/>
      <c r="OF513" s="9"/>
      <c r="OG513" s="9"/>
      <c r="OH513" s="9"/>
      <c r="OI513" s="9"/>
      <c r="OJ513" s="9"/>
      <c r="OK513" s="9"/>
      <c r="OL513" s="9"/>
      <c r="OM513" s="9"/>
      <c r="ON513" s="9"/>
      <c r="OO513" s="9"/>
      <c r="OP513" s="9"/>
      <c r="OQ513" s="9"/>
      <c r="OR513" s="9"/>
      <c r="OS513" s="9"/>
      <c r="OT513" s="9"/>
      <c r="OU513" s="9"/>
      <c r="OV513" s="9"/>
      <c r="OW513" s="9"/>
      <c r="OX513" s="9"/>
      <c r="OY513" s="9"/>
      <c r="OZ513" s="9"/>
      <c r="PA513" s="9"/>
      <c r="PB513" s="9"/>
      <c r="PC513" s="9"/>
      <c r="PD513" s="9"/>
      <c r="PE513" s="9"/>
      <c r="PF513" s="9"/>
      <c r="PG513" s="9"/>
      <c r="PH513" s="9"/>
      <c r="PI513" s="9"/>
      <c r="PJ513" s="9"/>
      <c r="PK513" s="9"/>
      <c r="PL513" s="9"/>
      <c r="PM513" s="9"/>
      <c r="PN513" s="9"/>
      <c r="PO513" s="9"/>
      <c r="PP513" s="9"/>
      <c r="PQ513" s="9"/>
      <c r="PR513" s="9"/>
      <c r="PS513" s="9"/>
      <c r="PT513" s="9"/>
      <c r="PU513" s="9"/>
      <c r="PV513" s="9"/>
      <c r="PW513" s="9"/>
      <c r="PX513" s="9"/>
      <c r="PY513" s="9"/>
      <c r="PZ513" s="9"/>
      <c r="QA513" s="9"/>
      <c r="QB513" s="9"/>
      <c r="QC513" s="9"/>
      <c r="QD513" s="9"/>
      <c r="QE513" s="9"/>
      <c r="QF513" s="9"/>
      <c r="QG513" s="9"/>
      <c r="QH513" s="9"/>
      <c r="QI513" s="9"/>
      <c r="QJ513" s="9"/>
      <c r="QK513" s="9"/>
      <c r="QL513" s="9"/>
      <c r="QM513" s="9"/>
      <c r="QN513" s="9"/>
      <c r="QO513" s="9"/>
      <c r="QP513" s="9"/>
      <c r="QQ513" s="9"/>
      <c r="QR513" s="9"/>
      <c r="QS513" s="9"/>
      <c r="QT513" s="9"/>
      <c r="QU513" s="9"/>
      <c r="QV513" s="9"/>
      <c r="QW513" s="9"/>
      <c r="QX513" s="9"/>
      <c r="QY513" s="9"/>
      <c r="QZ513" s="9"/>
      <c r="RA513" s="9"/>
      <c r="RB513" s="9"/>
      <c r="RC513" s="9"/>
      <c r="RD513" s="9"/>
      <c r="RE513" s="9"/>
      <c r="RF513" s="9"/>
      <c r="RG513" s="9"/>
      <c r="RH513" s="9"/>
      <c r="RI513" s="9"/>
      <c r="RJ513" s="9"/>
      <c r="RK513" s="9"/>
      <c r="RL513" s="9"/>
      <c r="RM513" s="9"/>
      <c r="RN513" s="9"/>
      <c r="RO513" s="9"/>
      <c r="RP513" s="9"/>
      <c r="RQ513" s="9"/>
      <c r="RR513" s="9"/>
      <c r="RS513" s="9"/>
      <c r="RT513" s="9"/>
      <c r="RU513" s="9"/>
      <c r="RV513" s="9"/>
      <c r="RW513" s="9"/>
      <c r="RX513" s="9"/>
      <c r="RY513" s="9"/>
      <c r="RZ513" s="9"/>
      <c r="SA513" s="9"/>
      <c r="SB513" s="9"/>
      <c r="SC513" s="9"/>
      <c r="SD513" s="9"/>
      <c r="SE513" s="9"/>
      <c r="SF513" s="9"/>
      <c r="SG513" s="9"/>
      <c r="SH513" s="9"/>
      <c r="SI513" s="9"/>
      <c r="SJ513" s="9"/>
      <c r="SK513" s="9"/>
      <c r="SL513" s="9"/>
      <c r="SM513" s="9"/>
      <c r="SN513" s="9"/>
      <c r="SO513" s="9"/>
      <c r="SP513" s="9"/>
      <c r="SQ513" s="9"/>
      <c r="SR513" s="9"/>
      <c r="SS513" s="9"/>
      <c r="ST513" s="9"/>
      <c r="SU513" s="9"/>
      <c r="SV513" s="9"/>
      <c r="SW513" s="9"/>
      <c r="SX513" s="9"/>
      <c r="SY513" s="9"/>
      <c r="SZ513" s="9"/>
      <c r="TA513" s="9"/>
      <c r="TB513" s="9"/>
      <c r="TC513" s="9"/>
      <c r="TD513" s="9"/>
      <c r="TE513" s="9"/>
      <c r="TF513" s="9"/>
      <c r="TG513" s="9"/>
      <c r="TH513" s="9"/>
      <c r="TI513" s="9"/>
      <c r="TJ513" s="9"/>
      <c r="TK513" s="9"/>
      <c r="TL513" s="9"/>
      <c r="TM513" s="9"/>
      <c r="TN513" s="9"/>
      <c r="TO513" s="9"/>
      <c r="TP513" s="9"/>
      <c r="TQ513" s="9"/>
      <c r="TR513" s="9"/>
      <c r="TS513" s="9"/>
      <c r="TT513" s="9"/>
      <c r="TU513" s="9"/>
      <c r="TV513" s="9"/>
      <c r="TW513" s="9"/>
      <c r="TX513" s="9"/>
      <c r="TY513" s="9"/>
      <c r="TZ513" s="9"/>
      <c r="UA513" s="9"/>
      <c r="UB513" s="9"/>
      <c r="UC513" s="9"/>
      <c r="UD513" s="9"/>
      <c r="UE513" s="9"/>
      <c r="UF513" s="9"/>
      <c r="UG513" s="9"/>
      <c r="UH513" s="9"/>
      <c r="UI513" s="9"/>
      <c r="UJ513" s="9"/>
      <c r="UK513" s="9"/>
      <c r="UL513" s="9"/>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c r="AHR513" s="6"/>
      <c r="AHS513" s="6"/>
      <c r="AHT513" s="6"/>
      <c r="AHU513" s="6"/>
      <c r="AHV513" s="6"/>
      <c r="AHW513" s="6"/>
      <c r="AHX513" s="6"/>
      <c r="AHY513" s="6"/>
    </row>
    <row r="514" spans="2:909" x14ac:dyDescent="0.25">
      <c r="B514" s="110"/>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c r="EV514" s="9"/>
      <c r="EW514" s="9"/>
      <c r="EX514" s="9"/>
      <c r="EY514" s="9"/>
      <c r="EZ514" s="9"/>
      <c r="FA514" s="9"/>
      <c r="FB514" s="9"/>
      <c r="FC514" s="9"/>
      <c r="FD514" s="9"/>
      <c r="FE514" s="9"/>
      <c r="FF514" s="9"/>
      <c r="FG514" s="9"/>
      <c r="FH514" s="9"/>
      <c r="FI514" s="9"/>
      <c r="FJ514" s="9"/>
      <c r="FK514" s="9"/>
      <c r="FL514" s="9"/>
      <c r="FM514" s="9"/>
      <c r="FN514" s="9"/>
      <c r="FO514" s="9"/>
      <c r="FP514" s="9"/>
      <c r="FQ514" s="9"/>
      <c r="FR514" s="9"/>
      <c r="FS514" s="9"/>
      <c r="FT514" s="9"/>
      <c r="FU514" s="9"/>
      <c r="FV514" s="9"/>
      <c r="FW514" s="9"/>
      <c r="FX514" s="9"/>
      <c r="FY514" s="9"/>
      <c r="FZ514" s="9"/>
      <c r="GA514" s="9"/>
      <c r="GB514" s="9"/>
      <c r="GC514" s="9"/>
      <c r="GD514" s="9"/>
      <c r="GE514" s="9"/>
      <c r="GF514" s="9"/>
      <c r="GG514" s="9"/>
      <c r="GH514" s="9"/>
      <c r="GI514" s="9"/>
      <c r="GJ514" s="9"/>
      <c r="GK514" s="9"/>
      <c r="GL514" s="9"/>
      <c r="GM514" s="9"/>
      <c r="GN514" s="9"/>
      <c r="GO514" s="9"/>
      <c r="GP514" s="9"/>
      <c r="GQ514" s="9"/>
      <c r="GR514" s="9"/>
      <c r="GS514" s="9"/>
      <c r="GT514" s="9"/>
      <c r="GU514" s="9"/>
      <c r="GV514" s="9"/>
      <c r="GW514" s="9"/>
      <c r="GX514" s="9"/>
      <c r="GY514" s="9"/>
      <c r="GZ514" s="9"/>
      <c r="HA514" s="9"/>
      <c r="HB514" s="9"/>
      <c r="HC514" s="9"/>
      <c r="HD514" s="9"/>
      <c r="HE514" s="9"/>
      <c r="HF514" s="9"/>
      <c r="HG514" s="9"/>
      <c r="HH514" s="9"/>
      <c r="HI514" s="9"/>
      <c r="HJ514" s="9"/>
      <c r="HK514" s="9"/>
      <c r="HL514" s="9"/>
      <c r="HM514" s="9"/>
      <c r="HN514" s="9"/>
      <c r="HO514" s="9"/>
      <c r="HP514" s="9"/>
      <c r="HQ514" s="9"/>
      <c r="HR514" s="9"/>
      <c r="HS514" s="9"/>
      <c r="HT514" s="9"/>
      <c r="HU514" s="9"/>
      <c r="HV514" s="9"/>
      <c r="HW514" s="9"/>
      <c r="HX514" s="9"/>
      <c r="HY514" s="9"/>
      <c r="HZ514" s="9"/>
      <c r="IA514" s="9"/>
      <c r="IB514" s="9"/>
      <c r="IC514" s="9"/>
      <c r="ID514" s="9"/>
      <c r="IE514" s="9"/>
      <c r="IF514" s="9"/>
      <c r="IG514" s="9"/>
      <c r="IH514" s="9"/>
      <c r="II514" s="9"/>
      <c r="IJ514" s="9"/>
      <c r="IK514" s="9"/>
      <c r="IL514" s="9"/>
      <c r="IM514" s="9"/>
      <c r="IN514" s="9"/>
      <c r="IO514" s="9"/>
      <c r="IP514" s="9"/>
      <c r="IQ514" s="9"/>
      <c r="IR514" s="9"/>
      <c r="IS514" s="9"/>
      <c r="IT514" s="9"/>
      <c r="IU514" s="9"/>
      <c r="IV514" s="9"/>
      <c r="IW514" s="9"/>
      <c r="IX514" s="9"/>
      <c r="IY514" s="9"/>
      <c r="IZ514" s="9"/>
      <c r="JA514" s="9"/>
      <c r="JB514" s="9"/>
      <c r="JC514" s="9"/>
      <c r="JD514" s="9"/>
      <c r="JE514" s="9"/>
      <c r="JF514" s="9"/>
      <c r="JG514" s="9"/>
      <c r="JH514" s="9"/>
      <c r="JI514" s="9"/>
      <c r="JJ514" s="9"/>
      <c r="JK514" s="9"/>
      <c r="JL514" s="9"/>
      <c r="JM514" s="9"/>
      <c r="JN514" s="9"/>
      <c r="JO514" s="9"/>
      <c r="JP514" s="9"/>
      <c r="JQ514" s="9"/>
      <c r="JR514" s="9"/>
      <c r="JS514" s="9"/>
      <c r="JT514" s="9"/>
      <c r="JU514" s="9"/>
      <c r="JV514" s="9"/>
      <c r="JW514" s="9"/>
      <c r="JX514" s="9"/>
      <c r="JY514" s="9"/>
      <c r="JZ514" s="9"/>
      <c r="KA514" s="9"/>
      <c r="KB514" s="9"/>
      <c r="KC514" s="9"/>
      <c r="KD514" s="9"/>
      <c r="KE514" s="9"/>
      <c r="KF514" s="9"/>
      <c r="KG514" s="9"/>
      <c r="KH514" s="9"/>
      <c r="KI514" s="9"/>
      <c r="KJ514" s="9"/>
      <c r="KK514" s="9"/>
      <c r="KL514" s="9"/>
      <c r="KM514" s="9"/>
      <c r="KN514" s="9"/>
      <c r="KO514" s="9"/>
      <c r="KP514" s="9"/>
      <c r="KQ514" s="9"/>
      <c r="KR514" s="9"/>
      <c r="KS514" s="9"/>
      <c r="KT514" s="9"/>
      <c r="KU514" s="9"/>
      <c r="KV514" s="9"/>
      <c r="KW514" s="9"/>
      <c r="KX514" s="9"/>
      <c r="KY514" s="9"/>
      <c r="KZ514" s="9"/>
      <c r="LA514" s="9"/>
      <c r="LB514" s="9"/>
      <c r="LC514" s="9"/>
      <c r="LD514" s="9"/>
      <c r="LE514" s="9"/>
      <c r="LF514" s="9"/>
      <c r="LG514" s="9"/>
      <c r="LH514" s="9"/>
      <c r="LI514" s="9"/>
      <c r="LJ514" s="9"/>
      <c r="LK514" s="9"/>
      <c r="LL514" s="9"/>
      <c r="LM514" s="9"/>
      <c r="LN514" s="9"/>
      <c r="LO514" s="9"/>
      <c r="LP514" s="9"/>
      <c r="LQ514" s="9"/>
      <c r="LR514" s="9"/>
      <c r="LS514" s="9"/>
      <c r="LT514" s="9"/>
      <c r="LU514" s="9"/>
      <c r="LV514" s="9"/>
      <c r="LW514" s="9"/>
      <c r="LX514" s="9"/>
      <c r="LY514" s="9"/>
      <c r="LZ514" s="9"/>
      <c r="MA514" s="9"/>
      <c r="MB514" s="9"/>
      <c r="MC514" s="9"/>
      <c r="MD514" s="9"/>
      <c r="ME514" s="9"/>
      <c r="MF514" s="9"/>
      <c r="MG514" s="9"/>
      <c r="MH514" s="9"/>
      <c r="MI514" s="9"/>
      <c r="MJ514" s="9"/>
      <c r="MK514" s="9"/>
      <c r="ML514" s="9"/>
      <c r="MM514" s="9"/>
      <c r="MN514" s="9"/>
      <c r="MO514" s="9"/>
      <c r="MP514" s="9"/>
      <c r="MQ514" s="9"/>
      <c r="MR514" s="9"/>
      <c r="MS514" s="9"/>
      <c r="MT514" s="9"/>
      <c r="MU514" s="9"/>
      <c r="MV514" s="9"/>
      <c r="MW514" s="9"/>
      <c r="MX514" s="9"/>
      <c r="MY514" s="9"/>
      <c r="MZ514" s="9"/>
      <c r="NA514" s="9"/>
      <c r="NB514" s="9"/>
      <c r="NC514" s="9"/>
      <c r="ND514" s="9"/>
      <c r="NE514" s="9"/>
      <c r="NF514" s="9"/>
      <c r="NG514" s="9"/>
      <c r="NH514" s="9"/>
      <c r="NI514" s="9"/>
      <c r="NJ514" s="9"/>
      <c r="NK514" s="9"/>
      <c r="NL514" s="9"/>
      <c r="NM514" s="9"/>
      <c r="NN514" s="9"/>
      <c r="NO514" s="9"/>
      <c r="NP514" s="9"/>
      <c r="NQ514" s="9"/>
      <c r="NR514" s="9"/>
      <c r="NS514" s="9"/>
      <c r="NT514" s="9"/>
      <c r="NU514" s="9"/>
      <c r="NV514" s="9"/>
      <c r="NW514" s="9"/>
      <c r="NX514" s="9"/>
      <c r="NY514" s="9"/>
      <c r="NZ514" s="9"/>
      <c r="OA514" s="9"/>
      <c r="OB514" s="9"/>
      <c r="OC514" s="9"/>
      <c r="OD514" s="9"/>
      <c r="OE514" s="9"/>
      <c r="OF514" s="9"/>
      <c r="OG514" s="9"/>
      <c r="OH514" s="9"/>
      <c r="OI514" s="9"/>
      <c r="OJ514" s="9"/>
      <c r="OK514" s="9"/>
      <c r="OL514" s="9"/>
      <c r="OM514" s="9"/>
      <c r="ON514" s="9"/>
      <c r="OO514" s="9"/>
      <c r="OP514" s="9"/>
      <c r="OQ514" s="9"/>
      <c r="OR514" s="9"/>
      <c r="OS514" s="9"/>
      <c r="OT514" s="9"/>
      <c r="OU514" s="9"/>
      <c r="OV514" s="9"/>
      <c r="OW514" s="9"/>
      <c r="OX514" s="9"/>
      <c r="OY514" s="9"/>
      <c r="OZ514" s="9"/>
      <c r="PA514" s="9"/>
      <c r="PB514" s="9"/>
      <c r="PC514" s="9"/>
      <c r="PD514" s="9"/>
      <c r="PE514" s="9"/>
      <c r="PF514" s="9"/>
      <c r="PG514" s="9"/>
      <c r="PH514" s="9"/>
      <c r="PI514" s="9"/>
      <c r="PJ514" s="9"/>
      <c r="PK514" s="9"/>
      <c r="PL514" s="9"/>
      <c r="PM514" s="9"/>
      <c r="PN514" s="9"/>
      <c r="PO514" s="9"/>
      <c r="PP514" s="9"/>
      <c r="PQ514" s="9"/>
      <c r="PR514" s="9"/>
      <c r="PS514" s="9"/>
      <c r="PT514" s="9"/>
      <c r="PU514" s="9"/>
      <c r="PV514" s="9"/>
      <c r="PW514" s="9"/>
      <c r="PX514" s="9"/>
      <c r="PY514" s="9"/>
      <c r="PZ514" s="9"/>
      <c r="QA514" s="9"/>
      <c r="QB514" s="9"/>
      <c r="QC514" s="9"/>
      <c r="QD514" s="9"/>
      <c r="QE514" s="9"/>
      <c r="QF514" s="9"/>
      <c r="QG514" s="9"/>
      <c r="QH514" s="9"/>
      <c r="QI514" s="9"/>
      <c r="QJ514" s="9"/>
      <c r="QK514" s="9"/>
      <c r="QL514" s="9"/>
      <c r="QM514" s="9"/>
      <c r="QN514" s="9"/>
      <c r="QO514" s="9"/>
      <c r="QP514" s="9"/>
      <c r="QQ514" s="9"/>
      <c r="QR514" s="9"/>
      <c r="QS514" s="9"/>
      <c r="QT514" s="9"/>
      <c r="QU514" s="9"/>
      <c r="QV514" s="9"/>
      <c r="QW514" s="9"/>
      <c r="QX514" s="9"/>
      <c r="QY514" s="9"/>
      <c r="QZ514" s="9"/>
      <c r="RA514" s="9"/>
      <c r="RB514" s="9"/>
      <c r="RC514" s="9"/>
      <c r="RD514" s="9"/>
      <c r="RE514" s="9"/>
      <c r="RF514" s="9"/>
      <c r="RG514" s="9"/>
      <c r="RH514" s="9"/>
      <c r="RI514" s="9"/>
      <c r="RJ514" s="9"/>
      <c r="RK514" s="9"/>
      <c r="RL514" s="9"/>
      <c r="RM514" s="9"/>
      <c r="RN514" s="9"/>
      <c r="RO514" s="9"/>
      <c r="RP514" s="9"/>
      <c r="RQ514" s="9"/>
      <c r="RR514" s="9"/>
      <c r="RS514" s="9"/>
      <c r="RT514" s="9"/>
      <c r="RU514" s="9"/>
      <c r="RV514" s="9"/>
      <c r="RW514" s="9"/>
      <c r="RX514" s="9"/>
      <c r="RY514" s="9"/>
      <c r="RZ514" s="9"/>
      <c r="SA514" s="9"/>
      <c r="SB514" s="9"/>
      <c r="SC514" s="9"/>
      <c r="SD514" s="9"/>
      <c r="SE514" s="9"/>
      <c r="SF514" s="9"/>
      <c r="SG514" s="9"/>
      <c r="SH514" s="9"/>
      <c r="SI514" s="9"/>
      <c r="SJ514" s="9"/>
      <c r="SK514" s="9"/>
      <c r="SL514" s="9"/>
      <c r="SM514" s="9"/>
      <c r="SN514" s="9"/>
      <c r="SO514" s="9"/>
      <c r="SP514" s="9"/>
      <c r="SQ514" s="9"/>
      <c r="SR514" s="9"/>
      <c r="SS514" s="9"/>
      <c r="ST514" s="9"/>
      <c r="SU514" s="9"/>
      <c r="SV514" s="9"/>
      <c r="SW514" s="9"/>
      <c r="SX514" s="9"/>
      <c r="SY514" s="9"/>
      <c r="SZ514" s="9"/>
      <c r="TA514" s="9"/>
      <c r="TB514" s="9"/>
      <c r="TC514" s="9"/>
      <c r="TD514" s="9"/>
      <c r="TE514" s="9"/>
      <c r="TF514" s="9"/>
      <c r="TG514" s="9"/>
      <c r="TH514" s="9"/>
      <c r="TI514" s="9"/>
      <c r="TJ514" s="9"/>
      <c r="TK514" s="9"/>
      <c r="TL514" s="9"/>
      <c r="TM514" s="9"/>
      <c r="TN514" s="9"/>
      <c r="TO514" s="9"/>
      <c r="TP514" s="9"/>
      <c r="TQ514" s="9"/>
      <c r="TR514" s="9"/>
      <c r="TS514" s="9"/>
      <c r="TT514" s="9"/>
      <c r="TU514" s="9"/>
      <c r="TV514" s="9"/>
      <c r="TW514" s="9"/>
      <c r="TX514" s="9"/>
      <c r="TY514" s="9"/>
      <c r="TZ514" s="9"/>
      <c r="UA514" s="9"/>
      <c r="UB514" s="9"/>
      <c r="UC514" s="9"/>
      <c r="UD514" s="9"/>
      <c r="UE514" s="9"/>
      <c r="UF514" s="9"/>
      <c r="UG514" s="9"/>
      <c r="UH514" s="9"/>
      <c r="UI514" s="9"/>
      <c r="UJ514" s="9"/>
      <c r="UK514" s="9"/>
      <c r="UL514" s="9"/>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c r="AHR514" s="6"/>
      <c r="AHS514" s="6"/>
      <c r="AHT514" s="6"/>
      <c r="AHU514" s="6"/>
      <c r="AHV514" s="6"/>
      <c r="AHW514" s="6"/>
      <c r="AHX514" s="6"/>
      <c r="AHY514" s="6"/>
    </row>
    <row r="515" spans="2:909" x14ac:dyDescent="0.25">
      <c r="B515" s="110"/>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c r="FG515" s="9"/>
      <c r="FH515" s="9"/>
      <c r="FI515" s="9"/>
      <c r="FJ515" s="9"/>
      <c r="FK515" s="9"/>
      <c r="FL515" s="9"/>
      <c r="FM515" s="9"/>
      <c r="FN515" s="9"/>
      <c r="FO515" s="9"/>
      <c r="FP515" s="9"/>
      <c r="FQ515" s="9"/>
      <c r="FR515" s="9"/>
      <c r="FS515" s="9"/>
      <c r="FT515" s="9"/>
      <c r="FU515" s="9"/>
      <c r="FV515" s="9"/>
      <c r="FW515" s="9"/>
      <c r="FX515" s="9"/>
      <c r="FY515" s="9"/>
      <c r="FZ515" s="9"/>
      <c r="GA515" s="9"/>
      <c r="GB515" s="9"/>
      <c r="GC515" s="9"/>
      <c r="GD515" s="9"/>
      <c r="GE515" s="9"/>
      <c r="GF515" s="9"/>
      <c r="GG515" s="9"/>
      <c r="GH515" s="9"/>
      <c r="GI515" s="9"/>
      <c r="GJ515" s="9"/>
      <c r="GK515" s="9"/>
      <c r="GL515" s="9"/>
      <c r="GM515" s="9"/>
      <c r="GN515" s="9"/>
      <c r="GO515" s="9"/>
      <c r="GP515" s="9"/>
      <c r="GQ515" s="9"/>
      <c r="GR515" s="9"/>
      <c r="GS515" s="9"/>
      <c r="GT515" s="9"/>
      <c r="GU515" s="9"/>
      <c r="GV515" s="9"/>
      <c r="GW515" s="9"/>
      <c r="GX515" s="9"/>
      <c r="GY515" s="9"/>
      <c r="GZ515" s="9"/>
      <c r="HA515" s="9"/>
      <c r="HB515" s="9"/>
      <c r="HC515" s="9"/>
      <c r="HD515" s="9"/>
      <c r="HE515" s="9"/>
      <c r="HF515" s="9"/>
      <c r="HG515" s="9"/>
      <c r="HH515" s="9"/>
      <c r="HI515" s="9"/>
      <c r="HJ515" s="9"/>
      <c r="HK515" s="9"/>
      <c r="HL515" s="9"/>
      <c r="HM515" s="9"/>
      <c r="HN515" s="9"/>
      <c r="HO515" s="9"/>
      <c r="HP515" s="9"/>
      <c r="HQ515" s="9"/>
      <c r="HR515" s="9"/>
      <c r="HS515" s="9"/>
      <c r="HT515" s="9"/>
      <c r="HU515" s="9"/>
      <c r="HV515" s="9"/>
      <c r="HW515" s="9"/>
      <c r="HX515" s="9"/>
      <c r="HY515" s="9"/>
      <c r="HZ515" s="9"/>
      <c r="IA515" s="9"/>
      <c r="IB515" s="9"/>
      <c r="IC515" s="9"/>
      <c r="ID515" s="9"/>
      <c r="IE515" s="9"/>
      <c r="IF515" s="9"/>
      <c r="IG515" s="9"/>
      <c r="IH515" s="9"/>
      <c r="II515" s="9"/>
      <c r="IJ515" s="9"/>
      <c r="IK515" s="9"/>
      <c r="IL515" s="9"/>
      <c r="IM515" s="9"/>
      <c r="IN515" s="9"/>
      <c r="IO515" s="9"/>
      <c r="IP515" s="9"/>
      <c r="IQ515" s="9"/>
      <c r="IR515" s="9"/>
      <c r="IS515" s="9"/>
      <c r="IT515" s="9"/>
      <c r="IU515" s="9"/>
      <c r="IV515" s="9"/>
      <c r="IW515" s="9"/>
      <c r="IX515" s="9"/>
      <c r="IY515" s="9"/>
      <c r="IZ515" s="9"/>
      <c r="JA515" s="9"/>
      <c r="JB515" s="9"/>
      <c r="JC515" s="9"/>
      <c r="JD515" s="9"/>
      <c r="JE515" s="9"/>
      <c r="JF515" s="9"/>
      <c r="JG515" s="9"/>
      <c r="JH515" s="9"/>
      <c r="JI515" s="9"/>
      <c r="JJ515" s="9"/>
      <c r="JK515" s="9"/>
      <c r="JL515" s="9"/>
      <c r="JM515" s="9"/>
      <c r="JN515" s="9"/>
      <c r="JO515" s="9"/>
      <c r="JP515" s="9"/>
      <c r="JQ515" s="9"/>
      <c r="JR515" s="9"/>
      <c r="JS515" s="9"/>
      <c r="JT515" s="9"/>
      <c r="JU515" s="9"/>
      <c r="JV515" s="9"/>
      <c r="JW515" s="9"/>
      <c r="JX515" s="9"/>
      <c r="JY515" s="9"/>
      <c r="JZ515" s="9"/>
      <c r="KA515" s="9"/>
      <c r="KB515" s="9"/>
      <c r="KC515" s="9"/>
      <c r="KD515" s="9"/>
      <c r="KE515" s="9"/>
      <c r="KF515" s="9"/>
      <c r="KG515" s="9"/>
      <c r="KH515" s="9"/>
      <c r="KI515" s="9"/>
      <c r="KJ515" s="9"/>
      <c r="KK515" s="9"/>
      <c r="KL515" s="9"/>
      <c r="KM515" s="9"/>
      <c r="KN515" s="9"/>
      <c r="KO515" s="9"/>
      <c r="KP515" s="9"/>
      <c r="KQ515" s="9"/>
      <c r="KR515" s="9"/>
      <c r="KS515" s="9"/>
      <c r="KT515" s="9"/>
      <c r="KU515" s="9"/>
      <c r="KV515" s="9"/>
      <c r="KW515" s="9"/>
      <c r="KX515" s="9"/>
      <c r="KY515" s="9"/>
      <c r="KZ515" s="9"/>
      <c r="LA515" s="9"/>
      <c r="LB515" s="9"/>
      <c r="LC515" s="9"/>
      <c r="LD515" s="9"/>
      <c r="LE515" s="9"/>
      <c r="LF515" s="9"/>
      <c r="LG515" s="9"/>
      <c r="LH515" s="9"/>
      <c r="LI515" s="9"/>
      <c r="LJ515" s="9"/>
      <c r="LK515" s="9"/>
      <c r="LL515" s="9"/>
      <c r="LM515" s="9"/>
      <c r="LN515" s="9"/>
      <c r="LO515" s="9"/>
      <c r="LP515" s="9"/>
      <c r="LQ515" s="9"/>
      <c r="LR515" s="9"/>
      <c r="LS515" s="9"/>
      <c r="LT515" s="9"/>
      <c r="LU515" s="9"/>
      <c r="LV515" s="9"/>
      <c r="LW515" s="9"/>
      <c r="LX515" s="9"/>
      <c r="LY515" s="9"/>
      <c r="LZ515" s="9"/>
      <c r="MA515" s="9"/>
      <c r="MB515" s="9"/>
      <c r="MC515" s="9"/>
      <c r="MD515" s="9"/>
      <c r="ME515" s="9"/>
      <c r="MF515" s="9"/>
      <c r="MG515" s="9"/>
      <c r="MH515" s="9"/>
      <c r="MI515" s="9"/>
      <c r="MJ515" s="9"/>
      <c r="MK515" s="9"/>
      <c r="ML515" s="9"/>
      <c r="MM515" s="9"/>
      <c r="MN515" s="9"/>
      <c r="MO515" s="9"/>
      <c r="MP515" s="9"/>
      <c r="MQ515" s="9"/>
      <c r="MR515" s="9"/>
      <c r="MS515" s="9"/>
      <c r="MT515" s="9"/>
      <c r="MU515" s="9"/>
      <c r="MV515" s="9"/>
      <c r="MW515" s="9"/>
      <c r="MX515" s="9"/>
      <c r="MY515" s="9"/>
      <c r="MZ515" s="9"/>
      <c r="NA515" s="9"/>
      <c r="NB515" s="9"/>
      <c r="NC515" s="9"/>
      <c r="ND515" s="9"/>
      <c r="NE515" s="9"/>
      <c r="NF515" s="9"/>
      <c r="NG515" s="9"/>
      <c r="NH515" s="9"/>
      <c r="NI515" s="9"/>
      <c r="NJ515" s="9"/>
      <c r="NK515" s="9"/>
      <c r="NL515" s="9"/>
      <c r="NM515" s="9"/>
      <c r="NN515" s="9"/>
      <c r="NO515" s="9"/>
      <c r="NP515" s="9"/>
      <c r="NQ515" s="9"/>
      <c r="NR515" s="9"/>
      <c r="NS515" s="9"/>
      <c r="NT515" s="9"/>
      <c r="NU515" s="9"/>
      <c r="NV515" s="9"/>
      <c r="NW515" s="9"/>
      <c r="NX515" s="9"/>
      <c r="NY515" s="9"/>
      <c r="NZ515" s="9"/>
      <c r="OA515" s="9"/>
      <c r="OB515" s="9"/>
      <c r="OC515" s="9"/>
      <c r="OD515" s="9"/>
      <c r="OE515" s="9"/>
      <c r="OF515" s="9"/>
      <c r="OG515" s="9"/>
      <c r="OH515" s="9"/>
      <c r="OI515" s="9"/>
      <c r="OJ515" s="9"/>
      <c r="OK515" s="9"/>
      <c r="OL515" s="9"/>
      <c r="OM515" s="9"/>
      <c r="ON515" s="9"/>
      <c r="OO515" s="9"/>
      <c r="OP515" s="9"/>
      <c r="OQ515" s="9"/>
      <c r="OR515" s="9"/>
      <c r="OS515" s="9"/>
      <c r="OT515" s="9"/>
      <c r="OU515" s="9"/>
      <c r="OV515" s="9"/>
      <c r="OW515" s="9"/>
      <c r="OX515" s="9"/>
      <c r="OY515" s="9"/>
      <c r="OZ515" s="9"/>
      <c r="PA515" s="9"/>
      <c r="PB515" s="9"/>
      <c r="PC515" s="9"/>
      <c r="PD515" s="9"/>
      <c r="PE515" s="9"/>
      <c r="PF515" s="9"/>
      <c r="PG515" s="9"/>
      <c r="PH515" s="9"/>
      <c r="PI515" s="9"/>
      <c r="PJ515" s="9"/>
      <c r="PK515" s="9"/>
      <c r="PL515" s="9"/>
      <c r="PM515" s="9"/>
      <c r="PN515" s="9"/>
      <c r="PO515" s="9"/>
      <c r="PP515" s="9"/>
      <c r="PQ515" s="9"/>
      <c r="PR515" s="9"/>
      <c r="PS515" s="9"/>
      <c r="PT515" s="9"/>
      <c r="PU515" s="9"/>
      <c r="PV515" s="9"/>
      <c r="PW515" s="9"/>
      <c r="PX515" s="9"/>
      <c r="PY515" s="9"/>
      <c r="PZ515" s="9"/>
      <c r="QA515" s="9"/>
      <c r="QB515" s="9"/>
      <c r="QC515" s="9"/>
      <c r="QD515" s="9"/>
      <c r="QE515" s="9"/>
      <c r="QF515" s="9"/>
      <c r="QG515" s="9"/>
      <c r="QH515" s="9"/>
      <c r="QI515" s="9"/>
      <c r="QJ515" s="9"/>
      <c r="QK515" s="9"/>
      <c r="QL515" s="9"/>
      <c r="QM515" s="9"/>
      <c r="QN515" s="9"/>
      <c r="QO515" s="9"/>
      <c r="QP515" s="9"/>
      <c r="QQ515" s="9"/>
      <c r="QR515" s="9"/>
      <c r="QS515" s="9"/>
      <c r="QT515" s="9"/>
      <c r="QU515" s="9"/>
      <c r="QV515" s="9"/>
      <c r="QW515" s="9"/>
      <c r="QX515" s="9"/>
      <c r="QY515" s="9"/>
      <c r="QZ515" s="9"/>
      <c r="RA515" s="9"/>
      <c r="RB515" s="9"/>
      <c r="RC515" s="9"/>
      <c r="RD515" s="9"/>
      <c r="RE515" s="9"/>
      <c r="RF515" s="9"/>
      <c r="RG515" s="9"/>
      <c r="RH515" s="9"/>
      <c r="RI515" s="9"/>
      <c r="RJ515" s="9"/>
      <c r="RK515" s="9"/>
      <c r="RL515" s="9"/>
      <c r="RM515" s="9"/>
      <c r="RN515" s="9"/>
      <c r="RO515" s="9"/>
      <c r="RP515" s="9"/>
      <c r="RQ515" s="9"/>
      <c r="RR515" s="9"/>
      <c r="RS515" s="9"/>
      <c r="RT515" s="9"/>
      <c r="RU515" s="9"/>
      <c r="RV515" s="9"/>
      <c r="RW515" s="9"/>
      <c r="RX515" s="9"/>
      <c r="RY515" s="9"/>
      <c r="RZ515" s="9"/>
      <c r="SA515" s="9"/>
      <c r="SB515" s="9"/>
      <c r="SC515" s="9"/>
      <c r="SD515" s="9"/>
      <c r="SE515" s="9"/>
      <c r="SF515" s="9"/>
      <c r="SG515" s="9"/>
      <c r="SH515" s="9"/>
      <c r="SI515" s="9"/>
      <c r="SJ515" s="9"/>
      <c r="SK515" s="9"/>
      <c r="SL515" s="9"/>
      <c r="SM515" s="9"/>
      <c r="SN515" s="9"/>
      <c r="SO515" s="9"/>
      <c r="SP515" s="9"/>
      <c r="SQ515" s="9"/>
      <c r="SR515" s="9"/>
      <c r="SS515" s="9"/>
      <c r="ST515" s="9"/>
      <c r="SU515" s="9"/>
      <c r="SV515" s="9"/>
      <c r="SW515" s="9"/>
      <c r="SX515" s="9"/>
      <c r="SY515" s="9"/>
      <c r="SZ515" s="9"/>
      <c r="TA515" s="9"/>
      <c r="TB515" s="9"/>
      <c r="TC515" s="9"/>
      <c r="TD515" s="9"/>
      <c r="TE515" s="9"/>
      <c r="TF515" s="9"/>
      <c r="TG515" s="9"/>
      <c r="TH515" s="9"/>
      <c r="TI515" s="9"/>
      <c r="TJ515" s="9"/>
      <c r="TK515" s="9"/>
      <c r="TL515" s="9"/>
      <c r="TM515" s="9"/>
      <c r="TN515" s="9"/>
      <c r="TO515" s="9"/>
      <c r="TP515" s="9"/>
      <c r="TQ515" s="9"/>
      <c r="TR515" s="9"/>
      <c r="TS515" s="9"/>
      <c r="TT515" s="9"/>
      <c r="TU515" s="9"/>
      <c r="TV515" s="9"/>
      <c r="TW515" s="9"/>
      <c r="TX515" s="9"/>
      <c r="TY515" s="9"/>
      <c r="TZ515" s="9"/>
      <c r="UA515" s="9"/>
      <c r="UB515" s="9"/>
      <c r="UC515" s="9"/>
      <c r="UD515" s="9"/>
      <c r="UE515" s="9"/>
      <c r="UF515" s="9"/>
      <c r="UG515" s="9"/>
      <c r="UH515" s="9"/>
      <c r="UI515" s="9"/>
      <c r="UJ515" s="9"/>
      <c r="UK515" s="9"/>
      <c r="UL515" s="9"/>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c r="AHR515" s="6"/>
      <c r="AHS515" s="6"/>
      <c r="AHT515" s="6"/>
      <c r="AHU515" s="6"/>
      <c r="AHV515" s="6"/>
      <c r="AHW515" s="6"/>
      <c r="AHX515" s="6"/>
      <c r="AHY515" s="6"/>
    </row>
    <row r="516" spans="2:909" x14ac:dyDescent="0.25">
      <c r="B516" s="110"/>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c r="EV516" s="9"/>
      <c r="EW516" s="9"/>
      <c r="EX516" s="9"/>
      <c r="EY516" s="9"/>
      <c r="EZ516" s="9"/>
      <c r="FA516" s="9"/>
      <c r="FB516" s="9"/>
      <c r="FC516" s="9"/>
      <c r="FD516" s="9"/>
      <c r="FE516" s="9"/>
      <c r="FF516" s="9"/>
      <c r="FG516" s="9"/>
      <c r="FH516" s="9"/>
      <c r="FI516" s="9"/>
      <c r="FJ516" s="9"/>
      <c r="FK516" s="9"/>
      <c r="FL516" s="9"/>
      <c r="FM516" s="9"/>
      <c r="FN516" s="9"/>
      <c r="FO516" s="9"/>
      <c r="FP516" s="9"/>
      <c r="FQ516" s="9"/>
      <c r="FR516" s="9"/>
      <c r="FS516" s="9"/>
      <c r="FT516" s="9"/>
      <c r="FU516" s="9"/>
      <c r="FV516" s="9"/>
      <c r="FW516" s="9"/>
      <c r="FX516" s="9"/>
      <c r="FY516" s="9"/>
      <c r="FZ516" s="9"/>
      <c r="GA516" s="9"/>
      <c r="GB516" s="9"/>
      <c r="GC516" s="9"/>
      <c r="GD516" s="9"/>
      <c r="GE516" s="9"/>
      <c r="GF516" s="9"/>
      <c r="GG516" s="9"/>
      <c r="GH516" s="9"/>
      <c r="GI516" s="9"/>
      <c r="GJ516" s="9"/>
      <c r="GK516" s="9"/>
      <c r="GL516" s="9"/>
      <c r="GM516" s="9"/>
      <c r="GN516" s="9"/>
      <c r="GO516" s="9"/>
      <c r="GP516" s="9"/>
      <c r="GQ516" s="9"/>
      <c r="GR516" s="9"/>
      <c r="GS516" s="9"/>
      <c r="GT516" s="9"/>
      <c r="GU516" s="9"/>
      <c r="GV516" s="9"/>
      <c r="GW516" s="9"/>
      <c r="GX516" s="9"/>
      <c r="GY516" s="9"/>
      <c r="GZ516" s="9"/>
      <c r="HA516" s="9"/>
      <c r="HB516" s="9"/>
      <c r="HC516" s="9"/>
      <c r="HD516" s="9"/>
      <c r="HE516" s="9"/>
      <c r="HF516" s="9"/>
      <c r="HG516" s="9"/>
      <c r="HH516" s="9"/>
      <c r="HI516" s="9"/>
      <c r="HJ516" s="9"/>
      <c r="HK516" s="9"/>
      <c r="HL516" s="9"/>
      <c r="HM516" s="9"/>
      <c r="HN516" s="9"/>
      <c r="HO516" s="9"/>
      <c r="HP516" s="9"/>
      <c r="HQ516" s="9"/>
      <c r="HR516" s="9"/>
      <c r="HS516" s="9"/>
      <c r="HT516" s="9"/>
      <c r="HU516" s="9"/>
      <c r="HV516" s="9"/>
      <c r="HW516" s="9"/>
      <c r="HX516" s="9"/>
      <c r="HY516" s="9"/>
      <c r="HZ516" s="9"/>
      <c r="IA516" s="9"/>
      <c r="IB516" s="9"/>
      <c r="IC516" s="9"/>
      <c r="ID516" s="9"/>
      <c r="IE516" s="9"/>
      <c r="IF516" s="9"/>
      <c r="IG516" s="9"/>
      <c r="IH516" s="9"/>
      <c r="II516" s="9"/>
      <c r="IJ516" s="9"/>
      <c r="IK516" s="9"/>
      <c r="IL516" s="9"/>
      <c r="IM516" s="9"/>
      <c r="IN516" s="9"/>
      <c r="IO516" s="9"/>
      <c r="IP516" s="9"/>
      <c r="IQ516" s="9"/>
      <c r="IR516" s="9"/>
      <c r="IS516" s="9"/>
      <c r="IT516" s="9"/>
      <c r="IU516" s="9"/>
      <c r="IV516" s="9"/>
      <c r="IW516" s="9"/>
      <c r="IX516" s="9"/>
      <c r="IY516" s="9"/>
      <c r="IZ516" s="9"/>
      <c r="JA516" s="9"/>
      <c r="JB516" s="9"/>
      <c r="JC516" s="9"/>
      <c r="JD516" s="9"/>
      <c r="JE516" s="9"/>
      <c r="JF516" s="9"/>
      <c r="JG516" s="9"/>
      <c r="JH516" s="9"/>
      <c r="JI516" s="9"/>
      <c r="JJ516" s="9"/>
      <c r="JK516" s="9"/>
      <c r="JL516" s="9"/>
      <c r="JM516" s="9"/>
      <c r="JN516" s="9"/>
      <c r="JO516" s="9"/>
      <c r="JP516" s="9"/>
      <c r="JQ516" s="9"/>
      <c r="JR516" s="9"/>
      <c r="JS516" s="9"/>
      <c r="JT516" s="9"/>
      <c r="JU516" s="9"/>
      <c r="JV516" s="9"/>
      <c r="JW516" s="9"/>
      <c r="JX516" s="9"/>
      <c r="JY516" s="9"/>
      <c r="JZ516" s="9"/>
      <c r="KA516" s="9"/>
      <c r="KB516" s="9"/>
      <c r="KC516" s="9"/>
      <c r="KD516" s="9"/>
      <c r="KE516" s="9"/>
      <c r="KF516" s="9"/>
      <c r="KG516" s="9"/>
      <c r="KH516" s="9"/>
      <c r="KI516" s="9"/>
      <c r="KJ516" s="9"/>
      <c r="KK516" s="9"/>
      <c r="KL516" s="9"/>
      <c r="KM516" s="9"/>
      <c r="KN516" s="9"/>
      <c r="KO516" s="9"/>
      <c r="KP516" s="9"/>
      <c r="KQ516" s="9"/>
      <c r="KR516" s="9"/>
      <c r="KS516" s="9"/>
      <c r="KT516" s="9"/>
      <c r="KU516" s="9"/>
      <c r="KV516" s="9"/>
      <c r="KW516" s="9"/>
      <c r="KX516" s="9"/>
      <c r="KY516" s="9"/>
      <c r="KZ516" s="9"/>
      <c r="LA516" s="9"/>
      <c r="LB516" s="9"/>
      <c r="LC516" s="9"/>
      <c r="LD516" s="9"/>
      <c r="LE516" s="9"/>
      <c r="LF516" s="9"/>
      <c r="LG516" s="9"/>
      <c r="LH516" s="9"/>
      <c r="LI516" s="9"/>
      <c r="LJ516" s="9"/>
      <c r="LK516" s="9"/>
      <c r="LL516" s="9"/>
      <c r="LM516" s="9"/>
      <c r="LN516" s="9"/>
      <c r="LO516" s="9"/>
      <c r="LP516" s="9"/>
      <c r="LQ516" s="9"/>
      <c r="LR516" s="9"/>
      <c r="LS516" s="9"/>
      <c r="LT516" s="9"/>
      <c r="LU516" s="9"/>
      <c r="LV516" s="9"/>
      <c r="LW516" s="9"/>
      <c r="LX516" s="9"/>
      <c r="LY516" s="9"/>
      <c r="LZ516" s="9"/>
      <c r="MA516" s="9"/>
      <c r="MB516" s="9"/>
      <c r="MC516" s="9"/>
      <c r="MD516" s="9"/>
      <c r="ME516" s="9"/>
      <c r="MF516" s="9"/>
      <c r="MG516" s="9"/>
      <c r="MH516" s="9"/>
      <c r="MI516" s="9"/>
      <c r="MJ516" s="9"/>
      <c r="MK516" s="9"/>
      <c r="ML516" s="9"/>
      <c r="MM516" s="9"/>
      <c r="MN516" s="9"/>
      <c r="MO516" s="9"/>
      <c r="MP516" s="9"/>
      <c r="MQ516" s="9"/>
      <c r="MR516" s="9"/>
      <c r="MS516" s="9"/>
      <c r="MT516" s="9"/>
      <c r="MU516" s="9"/>
      <c r="MV516" s="9"/>
      <c r="MW516" s="9"/>
      <c r="MX516" s="9"/>
      <c r="MY516" s="9"/>
      <c r="MZ516" s="9"/>
      <c r="NA516" s="9"/>
      <c r="NB516" s="9"/>
      <c r="NC516" s="9"/>
      <c r="ND516" s="9"/>
      <c r="NE516" s="9"/>
      <c r="NF516" s="9"/>
      <c r="NG516" s="9"/>
      <c r="NH516" s="9"/>
      <c r="NI516" s="9"/>
      <c r="NJ516" s="9"/>
      <c r="NK516" s="9"/>
      <c r="NL516" s="9"/>
      <c r="NM516" s="9"/>
      <c r="NN516" s="9"/>
      <c r="NO516" s="9"/>
      <c r="NP516" s="9"/>
      <c r="NQ516" s="9"/>
      <c r="NR516" s="9"/>
      <c r="NS516" s="9"/>
      <c r="NT516" s="9"/>
      <c r="NU516" s="9"/>
      <c r="NV516" s="9"/>
      <c r="NW516" s="9"/>
      <c r="NX516" s="9"/>
      <c r="NY516" s="9"/>
      <c r="NZ516" s="9"/>
      <c r="OA516" s="9"/>
      <c r="OB516" s="9"/>
      <c r="OC516" s="9"/>
      <c r="OD516" s="9"/>
      <c r="OE516" s="9"/>
      <c r="OF516" s="9"/>
      <c r="OG516" s="9"/>
      <c r="OH516" s="9"/>
      <c r="OI516" s="9"/>
      <c r="OJ516" s="9"/>
      <c r="OK516" s="9"/>
      <c r="OL516" s="9"/>
      <c r="OM516" s="9"/>
      <c r="ON516" s="9"/>
      <c r="OO516" s="9"/>
      <c r="OP516" s="9"/>
      <c r="OQ516" s="9"/>
      <c r="OR516" s="9"/>
      <c r="OS516" s="9"/>
      <c r="OT516" s="9"/>
      <c r="OU516" s="9"/>
      <c r="OV516" s="9"/>
      <c r="OW516" s="9"/>
      <c r="OX516" s="9"/>
      <c r="OY516" s="9"/>
      <c r="OZ516" s="9"/>
      <c r="PA516" s="9"/>
      <c r="PB516" s="9"/>
      <c r="PC516" s="9"/>
      <c r="PD516" s="9"/>
      <c r="PE516" s="9"/>
      <c r="PF516" s="9"/>
      <c r="PG516" s="9"/>
      <c r="PH516" s="9"/>
      <c r="PI516" s="9"/>
      <c r="PJ516" s="9"/>
      <c r="PK516" s="9"/>
      <c r="PL516" s="9"/>
      <c r="PM516" s="9"/>
      <c r="PN516" s="9"/>
      <c r="PO516" s="9"/>
      <c r="PP516" s="9"/>
      <c r="PQ516" s="9"/>
      <c r="PR516" s="9"/>
      <c r="PS516" s="9"/>
      <c r="PT516" s="9"/>
      <c r="PU516" s="9"/>
      <c r="PV516" s="9"/>
      <c r="PW516" s="9"/>
      <c r="PX516" s="9"/>
      <c r="PY516" s="9"/>
      <c r="PZ516" s="9"/>
      <c r="QA516" s="9"/>
      <c r="QB516" s="9"/>
      <c r="QC516" s="9"/>
      <c r="QD516" s="9"/>
      <c r="QE516" s="9"/>
      <c r="QF516" s="9"/>
      <c r="QG516" s="9"/>
      <c r="QH516" s="9"/>
      <c r="QI516" s="9"/>
      <c r="QJ516" s="9"/>
      <c r="QK516" s="9"/>
      <c r="QL516" s="9"/>
      <c r="QM516" s="9"/>
      <c r="QN516" s="9"/>
      <c r="QO516" s="9"/>
      <c r="QP516" s="9"/>
      <c r="QQ516" s="9"/>
      <c r="QR516" s="9"/>
      <c r="QS516" s="9"/>
      <c r="QT516" s="9"/>
      <c r="QU516" s="9"/>
      <c r="QV516" s="9"/>
      <c r="QW516" s="9"/>
      <c r="QX516" s="9"/>
      <c r="QY516" s="9"/>
      <c r="QZ516" s="9"/>
      <c r="RA516" s="9"/>
      <c r="RB516" s="9"/>
      <c r="RC516" s="9"/>
      <c r="RD516" s="9"/>
      <c r="RE516" s="9"/>
      <c r="RF516" s="9"/>
      <c r="RG516" s="9"/>
      <c r="RH516" s="9"/>
      <c r="RI516" s="9"/>
      <c r="RJ516" s="9"/>
      <c r="RK516" s="9"/>
      <c r="RL516" s="9"/>
      <c r="RM516" s="9"/>
      <c r="RN516" s="9"/>
      <c r="RO516" s="9"/>
      <c r="RP516" s="9"/>
      <c r="RQ516" s="9"/>
      <c r="RR516" s="9"/>
      <c r="RS516" s="9"/>
      <c r="RT516" s="9"/>
      <c r="RU516" s="9"/>
      <c r="RV516" s="9"/>
      <c r="RW516" s="9"/>
      <c r="RX516" s="9"/>
      <c r="RY516" s="9"/>
      <c r="RZ516" s="9"/>
      <c r="SA516" s="9"/>
      <c r="SB516" s="9"/>
      <c r="SC516" s="9"/>
      <c r="SD516" s="9"/>
      <c r="SE516" s="9"/>
      <c r="SF516" s="9"/>
      <c r="SG516" s="9"/>
      <c r="SH516" s="9"/>
      <c r="SI516" s="9"/>
      <c r="SJ516" s="9"/>
      <c r="SK516" s="9"/>
      <c r="SL516" s="9"/>
      <c r="SM516" s="9"/>
      <c r="SN516" s="9"/>
      <c r="SO516" s="9"/>
      <c r="SP516" s="9"/>
      <c r="SQ516" s="9"/>
      <c r="SR516" s="9"/>
      <c r="SS516" s="9"/>
      <c r="ST516" s="9"/>
      <c r="SU516" s="9"/>
      <c r="SV516" s="9"/>
      <c r="SW516" s="9"/>
      <c r="SX516" s="9"/>
      <c r="SY516" s="9"/>
      <c r="SZ516" s="9"/>
      <c r="TA516" s="9"/>
      <c r="TB516" s="9"/>
      <c r="TC516" s="9"/>
      <c r="TD516" s="9"/>
      <c r="TE516" s="9"/>
      <c r="TF516" s="9"/>
      <c r="TG516" s="9"/>
      <c r="TH516" s="9"/>
      <c r="TI516" s="9"/>
      <c r="TJ516" s="9"/>
      <c r="TK516" s="9"/>
      <c r="TL516" s="9"/>
      <c r="TM516" s="9"/>
      <c r="TN516" s="9"/>
      <c r="TO516" s="9"/>
      <c r="TP516" s="9"/>
      <c r="TQ516" s="9"/>
      <c r="TR516" s="9"/>
      <c r="TS516" s="9"/>
      <c r="TT516" s="9"/>
      <c r="TU516" s="9"/>
      <c r="TV516" s="9"/>
      <c r="TW516" s="9"/>
      <c r="TX516" s="9"/>
      <c r="TY516" s="9"/>
      <c r="TZ516" s="9"/>
      <c r="UA516" s="9"/>
      <c r="UB516" s="9"/>
      <c r="UC516" s="9"/>
      <c r="UD516" s="9"/>
      <c r="UE516" s="9"/>
      <c r="UF516" s="9"/>
      <c r="UG516" s="9"/>
      <c r="UH516" s="9"/>
      <c r="UI516" s="9"/>
      <c r="UJ516" s="9"/>
      <c r="UK516" s="9"/>
      <c r="UL516" s="9"/>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c r="AHR516" s="6"/>
      <c r="AHS516" s="6"/>
      <c r="AHT516" s="6"/>
      <c r="AHU516" s="6"/>
      <c r="AHV516" s="6"/>
      <c r="AHW516" s="6"/>
      <c r="AHX516" s="6"/>
      <c r="AHY516" s="6"/>
    </row>
    <row r="517" spans="2:909" x14ac:dyDescent="0.25">
      <c r="B517" s="110"/>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9"/>
      <c r="DX517" s="9"/>
      <c r="DY517" s="9"/>
      <c r="DZ517" s="9"/>
      <c r="EA517" s="9"/>
      <c r="EB517" s="9"/>
      <c r="EC517" s="9"/>
      <c r="ED517" s="9"/>
      <c r="EE517" s="9"/>
      <c r="EF517" s="9"/>
      <c r="EG517" s="9"/>
      <c r="EH517" s="9"/>
      <c r="EI517" s="9"/>
      <c r="EJ517" s="9"/>
      <c r="EK517" s="9"/>
      <c r="EL517" s="9"/>
      <c r="EM517" s="9"/>
      <c r="EN517" s="9"/>
      <c r="EO517" s="9"/>
      <c r="EP517" s="9"/>
      <c r="EQ517" s="9"/>
      <c r="ER517" s="9"/>
      <c r="ES517" s="9"/>
      <c r="ET517" s="9"/>
      <c r="EU517" s="9"/>
      <c r="EV517" s="9"/>
      <c r="EW517" s="9"/>
      <c r="EX517" s="9"/>
      <c r="EY517" s="9"/>
      <c r="EZ517" s="9"/>
      <c r="FA517" s="9"/>
      <c r="FB517" s="9"/>
      <c r="FC517" s="9"/>
      <c r="FD517" s="9"/>
      <c r="FE517" s="9"/>
      <c r="FF517" s="9"/>
      <c r="FG517" s="9"/>
      <c r="FH517" s="9"/>
      <c r="FI517" s="9"/>
      <c r="FJ517" s="9"/>
      <c r="FK517" s="9"/>
      <c r="FL517" s="9"/>
      <c r="FM517" s="9"/>
      <c r="FN517" s="9"/>
      <c r="FO517" s="9"/>
      <c r="FP517" s="9"/>
      <c r="FQ517" s="9"/>
      <c r="FR517" s="9"/>
      <c r="FS517" s="9"/>
      <c r="FT517" s="9"/>
      <c r="FU517" s="9"/>
      <c r="FV517" s="9"/>
      <c r="FW517" s="9"/>
      <c r="FX517" s="9"/>
      <c r="FY517" s="9"/>
      <c r="FZ517" s="9"/>
      <c r="GA517" s="9"/>
      <c r="GB517" s="9"/>
      <c r="GC517" s="9"/>
      <c r="GD517" s="9"/>
      <c r="GE517" s="9"/>
      <c r="GF517" s="9"/>
      <c r="GG517" s="9"/>
      <c r="GH517" s="9"/>
      <c r="GI517" s="9"/>
      <c r="GJ517" s="9"/>
      <c r="GK517" s="9"/>
      <c r="GL517" s="9"/>
      <c r="GM517" s="9"/>
      <c r="GN517" s="9"/>
      <c r="GO517" s="9"/>
      <c r="GP517" s="9"/>
      <c r="GQ517" s="9"/>
      <c r="GR517" s="9"/>
      <c r="GS517" s="9"/>
      <c r="GT517" s="9"/>
      <c r="GU517" s="9"/>
      <c r="GV517" s="9"/>
      <c r="GW517" s="9"/>
      <c r="GX517" s="9"/>
      <c r="GY517" s="9"/>
      <c r="GZ517" s="9"/>
      <c r="HA517" s="9"/>
      <c r="HB517" s="9"/>
      <c r="HC517" s="9"/>
      <c r="HD517" s="9"/>
      <c r="HE517" s="9"/>
      <c r="HF517" s="9"/>
      <c r="HG517" s="9"/>
      <c r="HH517" s="9"/>
      <c r="HI517" s="9"/>
      <c r="HJ517" s="9"/>
      <c r="HK517" s="9"/>
      <c r="HL517" s="9"/>
      <c r="HM517" s="9"/>
      <c r="HN517" s="9"/>
      <c r="HO517" s="9"/>
      <c r="HP517" s="9"/>
      <c r="HQ517" s="9"/>
      <c r="HR517" s="9"/>
      <c r="HS517" s="9"/>
      <c r="HT517" s="9"/>
      <c r="HU517" s="9"/>
      <c r="HV517" s="9"/>
      <c r="HW517" s="9"/>
      <c r="HX517" s="9"/>
      <c r="HY517" s="9"/>
      <c r="HZ517" s="9"/>
      <c r="IA517" s="9"/>
      <c r="IB517" s="9"/>
      <c r="IC517" s="9"/>
      <c r="ID517" s="9"/>
      <c r="IE517" s="9"/>
      <c r="IF517" s="9"/>
      <c r="IG517" s="9"/>
      <c r="IH517" s="9"/>
      <c r="II517" s="9"/>
      <c r="IJ517" s="9"/>
      <c r="IK517" s="9"/>
      <c r="IL517" s="9"/>
      <c r="IM517" s="9"/>
      <c r="IN517" s="9"/>
      <c r="IO517" s="9"/>
      <c r="IP517" s="9"/>
      <c r="IQ517" s="9"/>
      <c r="IR517" s="9"/>
      <c r="IS517" s="9"/>
      <c r="IT517" s="9"/>
      <c r="IU517" s="9"/>
      <c r="IV517" s="9"/>
      <c r="IW517" s="9"/>
      <c r="IX517" s="9"/>
      <c r="IY517" s="9"/>
      <c r="IZ517" s="9"/>
      <c r="JA517" s="9"/>
      <c r="JB517" s="9"/>
      <c r="JC517" s="9"/>
      <c r="JD517" s="9"/>
      <c r="JE517" s="9"/>
      <c r="JF517" s="9"/>
      <c r="JG517" s="9"/>
      <c r="JH517" s="9"/>
      <c r="JI517" s="9"/>
      <c r="JJ517" s="9"/>
      <c r="JK517" s="9"/>
      <c r="JL517" s="9"/>
      <c r="JM517" s="9"/>
      <c r="JN517" s="9"/>
      <c r="JO517" s="9"/>
      <c r="JP517" s="9"/>
      <c r="JQ517" s="9"/>
      <c r="JR517" s="9"/>
      <c r="JS517" s="9"/>
      <c r="JT517" s="9"/>
      <c r="JU517" s="9"/>
      <c r="JV517" s="9"/>
      <c r="JW517" s="9"/>
      <c r="JX517" s="9"/>
      <c r="JY517" s="9"/>
      <c r="JZ517" s="9"/>
      <c r="KA517" s="9"/>
      <c r="KB517" s="9"/>
      <c r="KC517" s="9"/>
      <c r="KD517" s="9"/>
      <c r="KE517" s="9"/>
      <c r="KF517" s="9"/>
      <c r="KG517" s="9"/>
      <c r="KH517" s="9"/>
      <c r="KI517" s="9"/>
      <c r="KJ517" s="9"/>
      <c r="KK517" s="9"/>
      <c r="KL517" s="9"/>
      <c r="KM517" s="9"/>
      <c r="KN517" s="9"/>
      <c r="KO517" s="9"/>
      <c r="KP517" s="9"/>
      <c r="KQ517" s="9"/>
      <c r="KR517" s="9"/>
      <c r="KS517" s="9"/>
      <c r="KT517" s="9"/>
      <c r="KU517" s="9"/>
      <c r="KV517" s="9"/>
      <c r="KW517" s="9"/>
      <c r="KX517" s="9"/>
      <c r="KY517" s="9"/>
      <c r="KZ517" s="9"/>
      <c r="LA517" s="9"/>
      <c r="LB517" s="9"/>
      <c r="LC517" s="9"/>
      <c r="LD517" s="9"/>
      <c r="LE517" s="9"/>
      <c r="LF517" s="9"/>
      <c r="LG517" s="9"/>
      <c r="LH517" s="9"/>
      <c r="LI517" s="9"/>
      <c r="LJ517" s="9"/>
      <c r="LK517" s="9"/>
      <c r="LL517" s="9"/>
      <c r="LM517" s="9"/>
      <c r="LN517" s="9"/>
      <c r="LO517" s="9"/>
      <c r="LP517" s="9"/>
      <c r="LQ517" s="9"/>
      <c r="LR517" s="9"/>
      <c r="LS517" s="9"/>
      <c r="LT517" s="9"/>
      <c r="LU517" s="9"/>
      <c r="LV517" s="9"/>
      <c r="LW517" s="9"/>
      <c r="LX517" s="9"/>
      <c r="LY517" s="9"/>
      <c r="LZ517" s="9"/>
      <c r="MA517" s="9"/>
      <c r="MB517" s="9"/>
      <c r="MC517" s="9"/>
      <c r="MD517" s="9"/>
      <c r="ME517" s="9"/>
      <c r="MF517" s="9"/>
      <c r="MG517" s="9"/>
      <c r="MH517" s="9"/>
      <c r="MI517" s="9"/>
      <c r="MJ517" s="9"/>
      <c r="MK517" s="9"/>
      <c r="ML517" s="9"/>
      <c r="MM517" s="9"/>
      <c r="MN517" s="9"/>
      <c r="MO517" s="9"/>
      <c r="MP517" s="9"/>
      <c r="MQ517" s="9"/>
      <c r="MR517" s="9"/>
      <c r="MS517" s="9"/>
      <c r="MT517" s="9"/>
      <c r="MU517" s="9"/>
      <c r="MV517" s="9"/>
      <c r="MW517" s="9"/>
      <c r="MX517" s="9"/>
      <c r="MY517" s="9"/>
      <c r="MZ517" s="9"/>
      <c r="NA517" s="9"/>
      <c r="NB517" s="9"/>
      <c r="NC517" s="9"/>
      <c r="ND517" s="9"/>
      <c r="NE517" s="9"/>
      <c r="NF517" s="9"/>
      <c r="NG517" s="9"/>
      <c r="NH517" s="9"/>
      <c r="NI517" s="9"/>
      <c r="NJ517" s="9"/>
      <c r="NK517" s="9"/>
      <c r="NL517" s="9"/>
      <c r="NM517" s="9"/>
      <c r="NN517" s="9"/>
      <c r="NO517" s="9"/>
      <c r="NP517" s="9"/>
      <c r="NQ517" s="9"/>
      <c r="NR517" s="9"/>
      <c r="NS517" s="9"/>
      <c r="NT517" s="9"/>
      <c r="NU517" s="9"/>
      <c r="NV517" s="9"/>
      <c r="NW517" s="9"/>
      <c r="NX517" s="9"/>
      <c r="NY517" s="9"/>
      <c r="NZ517" s="9"/>
      <c r="OA517" s="9"/>
      <c r="OB517" s="9"/>
      <c r="OC517" s="9"/>
      <c r="OD517" s="9"/>
      <c r="OE517" s="9"/>
      <c r="OF517" s="9"/>
      <c r="OG517" s="9"/>
      <c r="OH517" s="9"/>
      <c r="OI517" s="9"/>
      <c r="OJ517" s="9"/>
      <c r="OK517" s="9"/>
      <c r="OL517" s="9"/>
      <c r="OM517" s="9"/>
      <c r="ON517" s="9"/>
      <c r="OO517" s="9"/>
      <c r="OP517" s="9"/>
      <c r="OQ517" s="9"/>
      <c r="OR517" s="9"/>
      <c r="OS517" s="9"/>
      <c r="OT517" s="9"/>
      <c r="OU517" s="9"/>
      <c r="OV517" s="9"/>
      <c r="OW517" s="9"/>
      <c r="OX517" s="9"/>
      <c r="OY517" s="9"/>
      <c r="OZ517" s="9"/>
      <c r="PA517" s="9"/>
      <c r="PB517" s="9"/>
      <c r="PC517" s="9"/>
      <c r="PD517" s="9"/>
      <c r="PE517" s="9"/>
      <c r="PF517" s="9"/>
      <c r="PG517" s="9"/>
      <c r="PH517" s="9"/>
      <c r="PI517" s="9"/>
      <c r="PJ517" s="9"/>
      <c r="PK517" s="9"/>
      <c r="PL517" s="9"/>
      <c r="PM517" s="9"/>
      <c r="PN517" s="9"/>
      <c r="PO517" s="9"/>
      <c r="PP517" s="9"/>
      <c r="PQ517" s="9"/>
      <c r="PR517" s="9"/>
      <c r="PS517" s="9"/>
      <c r="PT517" s="9"/>
      <c r="PU517" s="9"/>
      <c r="PV517" s="9"/>
      <c r="PW517" s="9"/>
      <c r="PX517" s="9"/>
      <c r="PY517" s="9"/>
      <c r="PZ517" s="9"/>
      <c r="QA517" s="9"/>
      <c r="QB517" s="9"/>
      <c r="QC517" s="9"/>
      <c r="QD517" s="9"/>
      <c r="QE517" s="9"/>
      <c r="QF517" s="9"/>
      <c r="QG517" s="9"/>
      <c r="QH517" s="9"/>
      <c r="QI517" s="9"/>
      <c r="QJ517" s="9"/>
      <c r="QK517" s="9"/>
      <c r="QL517" s="9"/>
      <c r="QM517" s="9"/>
      <c r="QN517" s="9"/>
      <c r="QO517" s="9"/>
      <c r="QP517" s="9"/>
      <c r="QQ517" s="9"/>
      <c r="QR517" s="9"/>
      <c r="QS517" s="9"/>
      <c r="QT517" s="9"/>
      <c r="QU517" s="9"/>
      <c r="QV517" s="9"/>
      <c r="QW517" s="9"/>
      <c r="QX517" s="9"/>
      <c r="QY517" s="9"/>
      <c r="QZ517" s="9"/>
      <c r="RA517" s="9"/>
      <c r="RB517" s="9"/>
      <c r="RC517" s="9"/>
      <c r="RD517" s="9"/>
      <c r="RE517" s="9"/>
      <c r="RF517" s="9"/>
      <c r="RG517" s="9"/>
      <c r="RH517" s="9"/>
      <c r="RI517" s="9"/>
      <c r="RJ517" s="9"/>
      <c r="RK517" s="9"/>
      <c r="RL517" s="9"/>
      <c r="RM517" s="9"/>
      <c r="RN517" s="9"/>
      <c r="RO517" s="9"/>
      <c r="RP517" s="9"/>
      <c r="RQ517" s="9"/>
      <c r="RR517" s="9"/>
      <c r="RS517" s="9"/>
      <c r="RT517" s="9"/>
      <c r="RU517" s="9"/>
      <c r="RV517" s="9"/>
      <c r="RW517" s="9"/>
      <c r="RX517" s="9"/>
      <c r="RY517" s="9"/>
      <c r="RZ517" s="9"/>
      <c r="SA517" s="9"/>
      <c r="SB517" s="9"/>
      <c r="SC517" s="9"/>
      <c r="SD517" s="9"/>
      <c r="SE517" s="9"/>
      <c r="SF517" s="9"/>
      <c r="SG517" s="9"/>
      <c r="SH517" s="9"/>
      <c r="SI517" s="9"/>
      <c r="SJ517" s="9"/>
      <c r="SK517" s="9"/>
      <c r="SL517" s="9"/>
      <c r="SM517" s="9"/>
      <c r="SN517" s="9"/>
      <c r="SO517" s="9"/>
      <c r="SP517" s="9"/>
      <c r="SQ517" s="9"/>
      <c r="SR517" s="9"/>
      <c r="SS517" s="9"/>
      <c r="ST517" s="9"/>
      <c r="SU517" s="9"/>
      <c r="SV517" s="9"/>
      <c r="SW517" s="9"/>
      <c r="SX517" s="9"/>
      <c r="SY517" s="9"/>
      <c r="SZ517" s="9"/>
      <c r="TA517" s="9"/>
      <c r="TB517" s="9"/>
      <c r="TC517" s="9"/>
      <c r="TD517" s="9"/>
      <c r="TE517" s="9"/>
      <c r="TF517" s="9"/>
      <c r="TG517" s="9"/>
      <c r="TH517" s="9"/>
      <c r="TI517" s="9"/>
      <c r="TJ517" s="9"/>
      <c r="TK517" s="9"/>
      <c r="TL517" s="9"/>
      <c r="TM517" s="9"/>
      <c r="TN517" s="9"/>
      <c r="TO517" s="9"/>
      <c r="TP517" s="9"/>
      <c r="TQ517" s="9"/>
      <c r="TR517" s="9"/>
      <c r="TS517" s="9"/>
      <c r="TT517" s="9"/>
      <c r="TU517" s="9"/>
      <c r="TV517" s="9"/>
      <c r="TW517" s="9"/>
      <c r="TX517" s="9"/>
      <c r="TY517" s="9"/>
      <c r="TZ517" s="9"/>
      <c r="UA517" s="9"/>
      <c r="UB517" s="9"/>
      <c r="UC517" s="9"/>
      <c r="UD517" s="9"/>
      <c r="UE517" s="9"/>
      <c r="UF517" s="9"/>
      <c r="UG517" s="9"/>
      <c r="UH517" s="9"/>
      <c r="UI517" s="9"/>
      <c r="UJ517" s="9"/>
      <c r="UK517" s="9"/>
      <c r="UL517" s="9"/>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c r="AHR517" s="6"/>
      <c r="AHS517" s="6"/>
      <c r="AHT517" s="6"/>
      <c r="AHU517" s="6"/>
      <c r="AHV517" s="6"/>
      <c r="AHW517" s="6"/>
      <c r="AHX517" s="6"/>
      <c r="AHY517" s="6"/>
    </row>
    <row r="518" spans="2:909" x14ac:dyDescent="0.25">
      <c r="B518" s="110"/>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c r="FG518" s="9"/>
      <c r="FH518" s="9"/>
      <c r="FI518" s="9"/>
      <c r="FJ518" s="9"/>
      <c r="FK518" s="9"/>
      <c r="FL518" s="9"/>
      <c r="FM518" s="9"/>
      <c r="FN518" s="9"/>
      <c r="FO518" s="9"/>
      <c r="FP518" s="9"/>
      <c r="FQ518" s="9"/>
      <c r="FR518" s="9"/>
      <c r="FS518" s="9"/>
      <c r="FT518" s="9"/>
      <c r="FU518" s="9"/>
      <c r="FV518" s="9"/>
      <c r="FW518" s="9"/>
      <c r="FX518" s="9"/>
      <c r="FY518" s="9"/>
      <c r="FZ518" s="9"/>
      <c r="GA518" s="9"/>
      <c r="GB518" s="9"/>
      <c r="GC518" s="9"/>
      <c r="GD518" s="9"/>
      <c r="GE518" s="9"/>
      <c r="GF518" s="9"/>
      <c r="GG518" s="9"/>
      <c r="GH518" s="9"/>
      <c r="GI518" s="9"/>
      <c r="GJ518" s="9"/>
      <c r="GK518" s="9"/>
      <c r="GL518" s="9"/>
      <c r="GM518" s="9"/>
      <c r="GN518" s="9"/>
      <c r="GO518" s="9"/>
      <c r="GP518" s="9"/>
      <c r="GQ518" s="9"/>
      <c r="GR518" s="9"/>
      <c r="GS518" s="9"/>
      <c r="GT518" s="9"/>
      <c r="GU518" s="9"/>
      <c r="GV518" s="9"/>
      <c r="GW518" s="9"/>
      <c r="GX518" s="9"/>
      <c r="GY518" s="9"/>
      <c r="GZ518" s="9"/>
      <c r="HA518" s="9"/>
      <c r="HB518" s="9"/>
      <c r="HC518" s="9"/>
      <c r="HD518" s="9"/>
      <c r="HE518" s="9"/>
      <c r="HF518" s="9"/>
      <c r="HG518" s="9"/>
      <c r="HH518" s="9"/>
      <c r="HI518" s="9"/>
      <c r="HJ518" s="9"/>
      <c r="HK518" s="9"/>
      <c r="HL518" s="9"/>
      <c r="HM518" s="9"/>
      <c r="HN518" s="9"/>
      <c r="HO518" s="9"/>
      <c r="HP518" s="9"/>
      <c r="HQ518" s="9"/>
      <c r="HR518" s="9"/>
      <c r="HS518" s="9"/>
      <c r="HT518" s="9"/>
      <c r="HU518" s="9"/>
      <c r="HV518" s="9"/>
      <c r="HW518" s="9"/>
      <c r="HX518" s="9"/>
      <c r="HY518" s="9"/>
      <c r="HZ518" s="9"/>
      <c r="IA518" s="9"/>
      <c r="IB518" s="9"/>
      <c r="IC518" s="9"/>
      <c r="ID518" s="9"/>
      <c r="IE518" s="9"/>
      <c r="IF518" s="9"/>
      <c r="IG518" s="9"/>
      <c r="IH518" s="9"/>
      <c r="II518" s="9"/>
      <c r="IJ518" s="9"/>
      <c r="IK518" s="9"/>
      <c r="IL518" s="9"/>
      <c r="IM518" s="9"/>
      <c r="IN518" s="9"/>
      <c r="IO518" s="9"/>
      <c r="IP518" s="9"/>
      <c r="IQ518" s="9"/>
      <c r="IR518" s="9"/>
      <c r="IS518" s="9"/>
      <c r="IT518" s="9"/>
      <c r="IU518" s="9"/>
      <c r="IV518" s="9"/>
      <c r="IW518" s="9"/>
      <c r="IX518" s="9"/>
      <c r="IY518" s="9"/>
      <c r="IZ518" s="9"/>
      <c r="JA518" s="9"/>
      <c r="JB518" s="9"/>
      <c r="JC518" s="9"/>
      <c r="JD518" s="9"/>
      <c r="JE518" s="9"/>
      <c r="JF518" s="9"/>
      <c r="JG518" s="9"/>
      <c r="JH518" s="9"/>
      <c r="JI518" s="9"/>
      <c r="JJ518" s="9"/>
      <c r="JK518" s="9"/>
      <c r="JL518" s="9"/>
      <c r="JM518" s="9"/>
      <c r="JN518" s="9"/>
      <c r="JO518" s="9"/>
      <c r="JP518" s="9"/>
      <c r="JQ518" s="9"/>
      <c r="JR518" s="9"/>
      <c r="JS518" s="9"/>
      <c r="JT518" s="9"/>
      <c r="JU518" s="9"/>
      <c r="JV518" s="9"/>
      <c r="JW518" s="9"/>
      <c r="JX518" s="9"/>
      <c r="JY518" s="9"/>
      <c r="JZ518" s="9"/>
      <c r="KA518" s="9"/>
      <c r="KB518" s="9"/>
      <c r="KC518" s="9"/>
      <c r="KD518" s="9"/>
      <c r="KE518" s="9"/>
      <c r="KF518" s="9"/>
      <c r="KG518" s="9"/>
      <c r="KH518" s="9"/>
      <c r="KI518" s="9"/>
      <c r="KJ518" s="9"/>
      <c r="KK518" s="9"/>
      <c r="KL518" s="9"/>
      <c r="KM518" s="9"/>
      <c r="KN518" s="9"/>
      <c r="KO518" s="9"/>
      <c r="KP518" s="9"/>
      <c r="KQ518" s="9"/>
      <c r="KR518" s="9"/>
      <c r="KS518" s="9"/>
      <c r="KT518" s="9"/>
      <c r="KU518" s="9"/>
      <c r="KV518" s="9"/>
      <c r="KW518" s="9"/>
      <c r="KX518" s="9"/>
      <c r="KY518" s="9"/>
      <c r="KZ518" s="9"/>
      <c r="LA518" s="9"/>
      <c r="LB518" s="9"/>
      <c r="LC518" s="9"/>
      <c r="LD518" s="9"/>
      <c r="LE518" s="9"/>
      <c r="LF518" s="9"/>
      <c r="LG518" s="9"/>
      <c r="LH518" s="9"/>
      <c r="LI518" s="9"/>
      <c r="LJ518" s="9"/>
      <c r="LK518" s="9"/>
      <c r="LL518" s="9"/>
      <c r="LM518" s="9"/>
      <c r="LN518" s="9"/>
      <c r="LO518" s="9"/>
      <c r="LP518" s="9"/>
      <c r="LQ518" s="9"/>
      <c r="LR518" s="9"/>
      <c r="LS518" s="9"/>
      <c r="LT518" s="9"/>
      <c r="LU518" s="9"/>
      <c r="LV518" s="9"/>
      <c r="LW518" s="9"/>
      <c r="LX518" s="9"/>
      <c r="LY518" s="9"/>
      <c r="LZ518" s="9"/>
      <c r="MA518" s="9"/>
      <c r="MB518" s="9"/>
      <c r="MC518" s="9"/>
      <c r="MD518" s="9"/>
      <c r="ME518" s="9"/>
      <c r="MF518" s="9"/>
      <c r="MG518" s="9"/>
      <c r="MH518" s="9"/>
      <c r="MI518" s="9"/>
      <c r="MJ518" s="9"/>
      <c r="MK518" s="9"/>
      <c r="ML518" s="9"/>
      <c r="MM518" s="9"/>
      <c r="MN518" s="9"/>
      <c r="MO518" s="9"/>
      <c r="MP518" s="9"/>
      <c r="MQ518" s="9"/>
      <c r="MR518" s="9"/>
      <c r="MS518" s="9"/>
      <c r="MT518" s="9"/>
      <c r="MU518" s="9"/>
      <c r="MV518" s="9"/>
      <c r="MW518" s="9"/>
      <c r="MX518" s="9"/>
      <c r="MY518" s="9"/>
      <c r="MZ518" s="9"/>
      <c r="NA518" s="9"/>
      <c r="NB518" s="9"/>
      <c r="NC518" s="9"/>
      <c r="ND518" s="9"/>
      <c r="NE518" s="9"/>
      <c r="NF518" s="9"/>
      <c r="NG518" s="9"/>
      <c r="NH518" s="9"/>
      <c r="NI518" s="9"/>
      <c r="NJ518" s="9"/>
      <c r="NK518" s="9"/>
      <c r="NL518" s="9"/>
      <c r="NM518" s="9"/>
      <c r="NN518" s="9"/>
      <c r="NO518" s="9"/>
      <c r="NP518" s="9"/>
      <c r="NQ518" s="9"/>
      <c r="NR518" s="9"/>
      <c r="NS518" s="9"/>
      <c r="NT518" s="9"/>
      <c r="NU518" s="9"/>
      <c r="NV518" s="9"/>
      <c r="NW518" s="9"/>
      <c r="NX518" s="9"/>
      <c r="NY518" s="9"/>
      <c r="NZ518" s="9"/>
      <c r="OA518" s="9"/>
      <c r="OB518" s="9"/>
      <c r="OC518" s="9"/>
      <c r="OD518" s="9"/>
      <c r="OE518" s="9"/>
      <c r="OF518" s="9"/>
      <c r="OG518" s="9"/>
      <c r="OH518" s="9"/>
      <c r="OI518" s="9"/>
      <c r="OJ518" s="9"/>
      <c r="OK518" s="9"/>
      <c r="OL518" s="9"/>
      <c r="OM518" s="9"/>
      <c r="ON518" s="9"/>
      <c r="OO518" s="9"/>
      <c r="OP518" s="9"/>
      <c r="OQ518" s="9"/>
      <c r="OR518" s="9"/>
      <c r="OS518" s="9"/>
      <c r="OT518" s="9"/>
      <c r="OU518" s="9"/>
      <c r="OV518" s="9"/>
      <c r="OW518" s="9"/>
      <c r="OX518" s="9"/>
      <c r="OY518" s="9"/>
      <c r="OZ518" s="9"/>
      <c r="PA518" s="9"/>
      <c r="PB518" s="9"/>
      <c r="PC518" s="9"/>
      <c r="PD518" s="9"/>
      <c r="PE518" s="9"/>
      <c r="PF518" s="9"/>
      <c r="PG518" s="9"/>
      <c r="PH518" s="9"/>
      <c r="PI518" s="9"/>
      <c r="PJ518" s="9"/>
      <c r="PK518" s="9"/>
      <c r="PL518" s="9"/>
      <c r="PM518" s="9"/>
      <c r="PN518" s="9"/>
      <c r="PO518" s="9"/>
      <c r="PP518" s="9"/>
      <c r="PQ518" s="9"/>
      <c r="PR518" s="9"/>
      <c r="PS518" s="9"/>
      <c r="PT518" s="9"/>
      <c r="PU518" s="9"/>
      <c r="PV518" s="9"/>
      <c r="PW518" s="9"/>
      <c r="PX518" s="9"/>
      <c r="PY518" s="9"/>
      <c r="PZ518" s="9"/>
      <c r="QA518" s="9"/>
      <c r="QB518" s="9"/>
      <c r="QC518" s="9"/>
      <c r="QD518" s="9"/>
      <c r="QE518" s="9"/>
      <c r="QF518" s="9"/>
      <c r="QG518" s="9"/>
      <c r="QH518" s="9"/>
      <c r="QI518" s="9"/>
      <c r="QJ518" s="9"/>
      <c r="QK518" s="9"/>
      <c r="QL518" s="9"/>
      <c r="QM518" s="9"/>
      <c r="QN518" s="9"/>
      <c r="QO518" s="9"/>
      <c r="QP518" s="9"/>
      <c r="QQ518" s="9"/>
      <c r="QR518" s="9"/>
      <c r="QS518" s="9"/>
      <c r="QT518" s="9"/>
      <c r="QU518" s="9"/>
      <c r="QV518" s="9"/>
      <c r="QW518" s="9"/>
      <c r="QX518" s="9"/>
      <c r="QY518" s="9"/>
      <c r="QZ518" s="9"/>
      <c r="RA518" s="9"/>
      <c r="RB518" s="9"/>
      <c r="RC518" s="9"/>
      <c r="RD518" s="9"/>
      <c r="RE518" s="9"/>
      <c r="RF518" s="9"/>
      <c r="RG518" s="9"/>
      <c r="RH518" s="9"/>
      <c r="RI518" s="9"/>
      <c r="RJ518" s="9"/>
      <c r="RK518" s="9"/>
      <c r="RL518" s="9"/>
      <c r="RM518" s="9"/>
      <c r="RN518" s="9"/>
      <c r="RO518" s="9"/>
      <c r="RP518" s="9"/>
      <c r="RQ518" s="9"/>
      <c r="RR518" s="9"/>
      <c r="RS518" s="9"/>
      <c r="RT518" s="9"/>
      <c r="RU518" s="9"/>
      <c r="RV518" s="9"/>
      <c r="RW518" s="9"/>
      <c r="RX518" s="9"/>
      <c r="RY518" s="9"/>
      <c r="RZ518" s="9"/>
      <c r="SA518" s="9"/>
      <c r="SB518" s="9"/>
      <c r="SC518" s="9"/>
      <c r="SD518" s="9"/>
      <c r="SE518" s="9"/>
      <c r="SF518" s="9"/>
      <c r="SG518" s="9"/>
      <c r="SH518" s="9"/>
      <c r="SI518" s="9"/>
      <c r="SJ518" s="9"/>
      <c r="SK518" s="9"/>
      <c r="SL518" s="9"/>
      <c r="SM518" s="9"/>
      <c r="SN518" s="9"/>
      <c r="SO518" s="9"/>
      <c r="SP518" s="9"/>
      <c r="SQ518" s="9"/>
      <c r="SR518" s="9"/>
      <c r="SS518" s="9"/>
      <c r="ST518" s="9"/>
      <c r="SU518" s="9"/>
      <c r="SV518" s="9"/>
      <c r="SW518" s="9"/>
      <c r="SX518" s="9"/>
      <c r="SY518" s="9"/>
      <c r="SZ518" s="9"/>
      <c r="TA518" s="9"/>
      <c r="TB518" s="9"/>
      <c r="TC518" s="9"/>
      <c r="TD518" s="9"/>
      <c r="TE518" s="9"/>
      <c r="TF518" s="9"/>
      <c r="TG518" s="9"/>
      <c r="TH518" s="9"/>
      <c r="TI518" s="9"/>
      <c r="TJ518" s="9"/>
      <c r="TK518" s="9"/>
      <c r="TL518" s="9"/>
      <c r="TM518" s="9"/>
      <c r="TN518" s="9"/>
      <c r="TO518" s="9"/>
      <c r="TP518" s="9"/>
      <c r="TQ518" s="9"/>
      <c r="TR518" s="9"/>
      <c r="TS518" s="9"/>
      <c r="TT518" s="9"/>
      <c r="TU518" s="9"/>
      <c r="TV518" s="9"/>
      <c r="TW518" s="9"/>
      <c r="TX518" s="9"/>
      <c r="TY518" s="9"/>
      <c r="TZ518" s="9"/>
      <c r="UA518" s="9"/>
      <c r="UB518" s="9"/>
      <c r="UC518" s="9"/>
      <c r="UD518" s="9"/>
      <c r="UE518" s="9"/>
      <c r="UF518" s="9"/>
      <c r="UG518" s="9"/>
      <c r="UH518" s="9"/>
      <c r="UI518" s="9"/>
      <c r="UJ518" s="9"/>
      <c r="UK518" s="9"/>
      <c r="UL518" s="9"/>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c r="AHR518" s="6"/>
      <c r="AHS518" s="6"/>
      <c r="AHT518" s="6"/>
      <c r="AHU518" s="6"/>
      <c r="AHV518" s="6"/>
      <c r="AHW518" s="6"/>
      <c r="AHX518" s="6"/>
      <c r="AHY518" s="6"/>
    </row>
    <row r="519" spans="2:909" x14ac:dyDescent="0.25">
      <c r="B519" s="110"/>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c r="EV519" s="9"/>
      <c r="EW519" s="9"/>
      <c r="EX519" s="9"/>
      <c r="EY519" s="9"/>
      <c r="EZ519" s="9"/>
      <c r="FA519" s="9"/>
      <c r="FB519" s="9"/>
      <c r="FC519" s="9"/>
      <c r="FD519" s="9"/>
      <c r="FE519" s="9"/>
      <c r="FF519" s="9"/>
      <c r="FG519" s="9"/>
      <c r="FH519" s="9"/>
      <c r="FI519" s="9"/>
      <c r="FJ519" s="9"/>
      <c r="FK519" s="9"/>
      <c r="FL519" s="9"/>
      <c r="FM519" s="9"/>
      <c r="FN519" s="9"/>
      <c r="FO519" s="9"/>
      <c r="FP519" s="9"/>
      <c r="FQ519" s="9"/>
      <c r="FR519" s="9"/>
      <c r="FS519" s="9"/>
      <c r="FT519" s="9"/>
      <c r="FU519" s="9"/>
      <c r="FV519" s="9"/>
      <c r="FW519" s="9"/>
      <c r="FX519" s="9"/>
      <c r="FY519" s="9"/>
      <c r="FZ519" s="9"/>
      <c r="GA519" s="9"/>
      <c r="GB519" s="9"/>
      <c r="GC519" s="9"/>
      <c r="GD519" s="9"/>
      <c r="GE519" s="9"/>
      <c r="GF519" s="9"/>
      <c r="GG519" s="9"/>
      <c r="GH519" s="9"/>
      <c r="GI519" s="9"/>
      <c r="GJ519" s="9"/>
      <c r="GK519" s="9"/>
      <c r="GL519" s="9"/>
      <c r="GM519" s="9"/>
      <c r="GN519" s="9"/>
      <c r="GO519" s="9"/>
      <c r="GP519" s="9"/>
      <c r="GQ519" s="9"/>
      <c r="GR519" s="9"/>
      <c r="GS519" s="9"/>
      <c r="GT519" s="9"/>
      <c r="GU519" s="9"/>
      <c r="GV519" s="9"/>
      <c r="GW519" s="9"/>
      <c r="GX519" s="9"/>
      <c r="GY519" s="9"/>
      <c r="GZ519" s="9"/>
      <c r="HA519" s="9"/>
      <c r="HB519" s="9"/>
      <c r="HC519" s="9"/>
      <c r="HD519" s="9"/>
      <c r="HE519" s="9"/>
      <c r="HF519" s="9"/>
      <c r="HG519" s="9"/>
      <c r="HH519" s="9"/>
      <c r="HI519" s="9"/>
      <c r="HJ519" s="9"/>
      <c r="HK519" s="9"/>
      <c r="HL519" s="9"/>
      <c r="HM519" s="9"/>
      <c r="HN519" s="9"/>
      <c r="HO519" s="9"/>
      <c r="HP519" s="9"/>
      <c r="HQ519" s="9"/>
      <c r="HR519" s="9"/>
      <c r="HS519" s="9"/>
      <c r="HT519" s="9"/>
      <c r="HU519" s="9"/>
      <c r="HV519" s="9"/>
      <c r="HW519" s="9"/>
      <c r="HX519" s="9"/>
      <c r="HY519" s="9"/>
      <c r="HZ519" s="9"/>
      <c r="IA519" s="9"/>
      <c r="IB519" s="9"/>
      <c r="IC519" s="9"/>
      <c r="ID519" s="9"/>
      <c r="IE519" s="9"/>
      <c r="IF519" s="9"/>
      <c r="IG519" s="9"/>
      <c r="IH519" s="9"/>
      <c r="II519" s="9"/>
      <c r="IJ519" s="9"/>
      <c r="IK519" s="9"/>
      <c r="IL519" s="9"/>
      <c r="IM519" s="9"/>
      <c r="IN519" s="9"/>
      <c r="IO519" s="9"/>
      <c r="IP519" s="9"/>
      <c r="IQ519" s="9"/>
      <c r="IR519" s="9"/>
      <c r="IS519" s="9"/>
      <c r="IT519" s="9"/>
      <c r="IU519" s="9"/>
      <c r="IV519" s="9"/>
      <c r="IW519" s="9"/>
      <c r="IX519" s="9"/>
      <c r="IY519" s="9"/>
      <c r="IZ519" s="9"/>
      <c r="JA519" s="9"/>
      <c r="JB519" s="9"/>
      <c r="JC519" s="9"/>
      <c r="JD519" s="9"/>
      <c r="JE519" s="9"/>
      <c r="JF519" s="9"/>
      <c r="JG519" s="9"/>
      <c r="JH519" s="9"/>
      <c r="JI519" s="9"/>
      <c r="JJ519" s="9"/>
      <c r="JK519" s="9"/>
      <c r="JL519" s="9"/>
      <c r="JM519" s="9"/>
      <c r="JN519" s="9"/>
      <c r="JO519" s="9"/>
      <c r="JP519" s="9"/>
      <c r="JQ519" s="9"/>
      <c r="JR519" s="9"/>
      <c r="JS519" s="9"/>
      <c r="JT519" s="9"/>
      <c r="JU519" s="9"/>
      <c r="JV519" s="9"/>
      <c r="JW519" s="9"/>
      <c r="JX519" s="9"/>
      <c r="JY519" s="9"/>
      <c r="JZ519" s="9"/>
      <c r="KA519" s="9"/>
      <c r="KB519" s="9"/>
      <c r="KC519" s="9"/>
      <c r="KD519" s="9"/>
      <c r="KE519" s="9"/>
      <c r="KF519" s="9"/>
      <c r="KG519" s="9"/>
      <c r="KH519" s="9"/>
      <c r="KI519" s="9"/>
      <c r="KJ519" s="9"/>
      <c r="KK519" s="9"/>
      <c r="KL519" s="9"/>
      <c r="KM519" s="9"/>
      <c r="KN519" s="9"/>
      <c r="KO519" s="9"/>
      <c r="KP519" s="9"/>
      <c r="KQ519" s="9"/>
      <c r="KR519" s="9"/>
      <c r="KS519" s="9"/>
      <c r="KT519" s="9"/>
      <c r="KU519" s="9"/>
      <c r="KV519" s="9"/>
      <c r="KW519" s="9"/>
      <c r="KX519" s="9"/>
      <c r="KY519" s="9"/>
      <c r="KZ519" s="9"/>
      <c r="LA519" s="9"/>
      <c r="LB519" s="9"/>
      <c r="LC519" s="9"/>
      <c r="LD519" s="9"/>
      <c r="LE519" s="9"/>
      <c r="LF519" s="9"/>
      <c r="LG519" s="9"/>
      <c r="LH519" s="9"/>
      <c r="LI519" s="9"/>
      <c r="LJ519" s="9"/>
      <c r="LK519" s="9"/>
      <c r="LL519" s="9"/>
      <c r="LM519" s="9"/>
      <c r="LN519" s="9"/>
      <c r="LO519" s="9"/>
      <c r="LP519" s="9"/>
      <c r="LQ519" s="9"/>
      <c r="LR519" s="9"/>
      <c r="LS519" s="9"/>
      <c r="LT519" s="9"/>
      <c r="LU519" s="9"/>
      <c r="LV519" s="9"/>
      <c r="LW519" s="9"/>
      <c r="LX519" s="9"/>
      <c r="LY519" s="9"/>
      <c r="LZ519" s="9"/>
      <c r="MA519" s="9"/>
      <c r="MB519" s="9"/>
      <c r="MC519" s="9"/>
      <c r="MD519" s="9"/>
      <c r="ME519" s="9"/>
      <c r="MF519" s="9"/>
      <c r="MG519" s="9"/>
      <c r="MH519" s="9"/>
      <c r="MI519" s="9"/>
      <c r="MJ519" s="9"/>
      <c r="MK519" s="9"/>
      <c r="ML519" s="9"/>
      <c r="MM519" s="9"/>
      <c r="MN519" s="9"/>
      <c r="MO519" s="9"/>
      <c r="MP519" s="9"/>
      <c r="MQ519" s="9"/>
      <c r="MR519" s="9"/>
      <c r="MS519" s="9"/>
      <c r="MT519" s="9"/>
      <c r="MU519" s="9"/>
      <c r="MV519" s="9"/>
      <c r="MW519" s="9"/>
      <c r="MX519" s="9"/>
      <c r="MY519" s="9"/>
      <c r="MZ519" s="9"/>
      <c r="NA519" s="9"/>
      <c r="NB519" s="9"/>
      <c r="NC519" s="9"/>
      <c r="ND519" s="9"/>
      <c r="NE519" s="9"/>
      <c r="NF519" s="9"/>
      <c r="NG519" s="9"/>
      <c r="NH519" s="9"/>
      <c r="NI519" s="9"/>
      <c r="NJ519" s="9"/>
      <c r="NK519" s="9"/>
      <c r="NL519" s="9"/>
      <c r="NM519" s="9"/>
      <c r="NN519" s="9"/>
      <c r="NO519" s="9"/>
      <c r="NP519" s="9"/>
      <c r="NQ519" s="9"/>
      <c r="NR519" s="9"/>
      <c r="NS519" s="9"/>
      <c r="NT519" s="9"/>
      <c r="NU519" s="9"/>
      <c r="NV519" s="9"/>
      <c r="NW519" s="9"/>
      <c r="NX519" s="9"/>
      <c r="NY519" s="9"/>
      <c r="NZ519" s="9"/>
      <c r="OA519" s="9"/>
      <c r="OB519" s="9"/>
      <c r="OC519" s="9"/>
      <c r="OD519" s="9"/>
      <c r="OE519" s="9"/>
      <c r="OF519" s="9"/>
      <c r="OG519" s="9"/>
      <c r="OH519" s="9"/>
      <c r="OI519" s="9"/>
      <c r="OJ519" s="9"/>
      <c r="OK519" s="9"/>
      <c r="OL519" s="9"/>
      <c r="OM519" s="9"/>
      <c r="ON519" s="9"/>
      <c r="OO519" s="9"/>
      <c r="OP519" s="9"/>
      <c r="OQ519" s="9"/>
      <c r="OR519" s="9"/>
      <c r="OS519" s="9"/>
      <c r="OT519" s="9"/>
      <c r="OU519" s="9"/>
      <c r="OV519" s="9"/>
      <c r="OW519" s="9"/>
      <c r="OX519" s="9"/>
      <c r="OY519" s="9"/>
      <c r="OZ519" s="9"/>
      <c r="PA519" s="9"/>
      <c r="PB519" s="9"/>
      <c r="PC519" s="9"/>
      <c r="PD519" s="9"/>
      <c r="PE519" s="9"/>
      <c r="PF519" s="9"/>
      <c r="PG519" s="9"/>
      <c r="PH519" s="9"/>
      <c r="PI519" s="9"/>
      <c r="PJ519" s="9"/>
      <c r="PK519" s="9"/>
      <c r="PL519" s="9"/>
      <c r="PM519" s="9"/>
      <c r="PN519" s="9"/>
      <c r="PO519" s="9"/>
      <c r="PP519" s="9"/>
      <c r="PQ519" s="9"/>
      <c r="PR519" s="9"/>
      <c r="PS519" s="9"/>
      <c r="PT519" s="9"/>
      <c r="PU519" s="9"/>
      <c r="PV519" s="9"/>
      <c r="PW519" s="9"/>
      <c r="PX519" s="9"/>
      <c r="PY519" s="9"/>
      <c r="PZ519" s="9"/>
      <c r="QA519" s="9"/>
      <c r="QB519" s="9"/>
      <c r="QC519" s="9"/>
      <c r="QD519" s="9"/>
      <c r="QE519" s="9"/>
      <c r="QF519" s="9"/>
      <c r="QG519" s="9"/>
      <c r="QH519" s="9"/>
      <c r="QI519" s="9"/>
      <c r="QJ519" s="9"/>
      <c r="QK519" s="9"/>
      <c r="QL519" s="9"/>
      <c r="QM519" s="9"/>
      <c r="QN519" s="9"/>
      <c r="QO519" s="9"/>
      <c r="QP519" s="9"/>
      <c r="QQ519" s="9"/>
      <c r="QR519" s="9"/>
      <c r="QS519" s="9"/>
      <c r="QT519" s="9"/>
      <c r="QU519" s="9"/>
      <c r="QV519" s="9"/>
      <c r="QW519" s="9"/>
      <c r="QX519" s="9"/>
      <c r="QY519" s="9"/>
      <c r="QZ519" s="9"/>
      <c r="RA519" s="9"/>
      <c r="RB519" s="9"/>
      <c r="RC519" s="9"/>
      <c r="RD519" s="9"/>
      <c r="RE519" s="9"/>
      <c r="RF519" s="9"/>
      <c r="RG519" s="9"/>
      <c r="RH519" s="9"/>
      <c r="RI519" s="9"/>
      <c r="RJ519" s="9"/>
      <c r="RK519" s="9"/>
      <c r="RL519" s="9"/>
      <c r="RM519" s="9"/>
      <c r="RN519" s="9"/>
      <c r="RO519" s="9"/>
      <c r="RP519" s="9"/>
      <c r="RQ519" s="9"/>
      <c r="RR519" s="9"/>
      <c r="RS519" s="9"/>
      <c r="RT519" s="9"/>
      <c r="RU519" s="9"/>
      <c r="RV519" s="9"/>
      <c r="RW519" s="9"/>
      <c r="RX519" s="9"/>
      <c r="RY519" s="9"/>
      <c r="RZ519" s="9"/>
      <c r="SA519" s="9"/>
      <c r="SB519" s="9"/>
      <c r="SC519" s="9"/>
      <c r="SD519" s="9"/>
      <c r="SE519" s="9"/>
      <c r="SF519" s="9"/>
      <c r="SG519" s="9"/>
      <c r="SH519" s="9"/>
      <c r="SI519" s="9"/>
      <c r="SJ519" s="9"/>
      <c r="SK519" s="9"/>
      <c r="SL519" s="9"/>
      <c r="SM519" s="9"/>
      <c r="SN519" s="9"/>
      <c r="SO519" s="9"/>
      <c r="SP519" s="9"/>
      <c r="SQ519" s="9"/>
      <c r="SR519" s="9"/>
      <c r="SS519" s="9"/>
      <c r="ST519" s="9"/>
      <c r="SU519" s="9"/>
      <c r="SV519" s="9"/>
      <c r="SW519" s="9"/>
      <c r="SX519" s="9"/>
      <c r="SY519" s="9"/>
      <c r="SZ519" s="9"/>
      <c r="TA519" s="9"/>
      <c r="TB519" s="9"/>
      <c r="TC519" s="9"/>
      <c r="TD519" s="9"/>
      <c r="TE519" s="9"/>
      <c r="TF519" s="9"/>
      <c r="TG519" s="9"/>
      <c r="TH519" s="9"/>
      <c r="TI519" s="9"/>
      <c r="TJ519" s="9"/>
      <c r="TK519" s="9"/>
      <c r="TL519" s="9"/>
      <c r="TM519" s="9"/>
      <c r="TN519" s="9"/>
      <c r="TO519" s="9"/>
      <c r="TP519" s="9"/>
      <c r="TQ519" s="9"/>
      <c r="TR519" s="9"/>
      <c r="TS519" s="9"/>
      <c r="TT519" s="9"/>
      <c r="TU519" s="9"/>
      <c r="TV519" s="9"/>
      <c r="TW519" s="9"/>
      <c r="TX519" s="9"/>
      <c r="TY519" s="9"/>
      <c r="TZ519" s="9"/>
      <c r="UA519" s="9"/>
      <c r="UB519" s="9"/>
      <c r="UC519" s="9"/>
      <c r="UD519" s="9"/>
      <c r="UE519" s="9"/>
      <c r="UF519" s="9"/>
      <c r="UG519" s="9"/>
      <c r="UH519" s="9"/>
      <c r="UI519" s="9"/>
      <c r="UJ519" s="9"/>
      <c r="UK519" s="9"/>
      <c r="UL519" s="9"/>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c r="AHR519" s="6"/>
      <c r="AHS519" s="6"/>
      <c r="AHT519" s="6"/>
      <c r="AHU519" s="6"/>
      <c r="AHV519" s="6"/>
      <c r="AHW519" s="6"/>
      <c r="AHX519" s="6"/>
      <c r="AHY519" s="6"/>
    </row>
    <row r="520" spans="2:909" x14ac:dyDescent="0.25">
      <c r="B520" s="110"/>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c r="EV520" s="9"/>
      <c r="EW520" s="9"/>
      <c r="EX520" s="9"/>
      <c r="EY520" s="9"/>
      <c r="EZ520" s="9"/>
      <c r="FA520" s="9"/>
      <c r="FB520" s="9"/>
      <c r="FC520" s="9"/>
      <c r="FD520" s="9"/>
      <c r="FE520" s="9"/>
      <c r="FF520" s="9"/>
      <c r="FG520" s="9"/>
      <c r="FH520" s="9"/>
      <c r="FI520" s="9"/>
      <c r="FJ520" s="9"/>
      <c r="FK520" s="9"/>
      <c r="FL520" s="9"/>
      <c r="FM520" s="9"/>
      <c r="FN520" s="9"/>
      <c r="FO520" s="9"/>
      <c r="FP520" s="9"/>
      <c r="FQ520" s="9"/>
      <c r="FR520" s="9"/>
      <c r="FS520" s="9"/>
      <c r="FT520" s="9"/>
      <c r="FU520" s="9"/>
      <c r="FV520" s="9"/>
      <c r="FW520" s="9"/>
      <c r="FX520" s="9"/>
      <c r="FY520" s="9"/>
      <c r="FZ520" s="9"/>
      <c r="GA520" s="9"/>
      <c r="GB520" s="9"/>
      <c r="GC520" s="9"/>
      <c r="GD520" s="9"/>
      <c r="GE520" s="9"/>
      <c r="GF520" s="9"/>
      <c r="GG520" s="9"/>
      <c r="GH520" s="9"/>
      <c r="GI520" s="9"/>
      <c r="GJ520" s="9"/>
      <c r="GK520" s="9"/>
      <c r="GL520" s="9"/>
      <c r="GM520" s="9"/>
      <c r="GN520" s="9"/>
      <c r="GO520" s="9"/>
      <c r="GP520" s="9"/>
      <c r="GQ520" s="9"/>
      <c r="GR520" s="9"/>
      <c r="GS520" s="9"/>
      <c r="GT520" s="9"/>
      <c r="GU520" s="9"/>
      <c r="GV520" s="9"/>
      <c r="GW520" s="9"/>
      <c r="GX520" s="9"/>
      <c r="GY520" s="9"/>
      <c r="GZ520" s="9"/>
      <c r="HA520" s="9"/>
      <c r="HB520" s="9"/>
      <c r="HC520" s="9"/>
      <c r="HD520" s="9"/>
      <c r="HE520" s="9"/>
      <c r="HF520" s="9"/>
      <c r="HG520" s="9"/>
      <c r="HH520" s="9"/>
      <c r="HI520" s="9"/>
      <c r="HJ520" s="9"/>
      <c r="HK520" s="9"/>
      <c r="HL520" s="9"/>
      <c r="HM520" s="9"/>
      <c r="HN520" s="9"/>
      <c r="HO520" s="9"/>
      <c r="HP520" s="9"/>
      <c r="HQ520" s="9"/>
      <c r="HR520" s="9"/>
      <c r="HS520" s="9"/>
      <c r="HT520" s="9"/>
      <c r="HU520" s="9"/>
      <c r="HV520" s="9"/>
      <c r="HW520" s="9"/>
      <c r="HX520" s="9"/>
      <c r="HY520" s="9"/>
      <c r="HZ520" s="9"/>
      <c r="IA520" s="9"/>
      <c r="IB520" s="9"/>
      <c r="IC520" s="9"/>
      <c r="ID520" s="9"/>
      <c r="IE520" s="9"/>
      <c r="IF520" s="9"/>
      <c r="IG520" s="9"/>
      <c r="IH520" s="9"/>
      <c r="II520" s="9"/>
      <c r="IJ520" s="9"/>
      <c r="IK520" s="9"/>
      <c r="IL520" s="9"/>
      <c r="IM520" s="9"/>
      <c r="IN520" s="9"/>
      <c r="IO520" s="9"/>
      <c r="IP520" s="9"/>
      <c r="IQ520" s="9"/>
      <c r="IR520" s="9"/>
      <c r="IS520" s="9"/>
      <c r="IT520" s="9"/>
      <c r="IU520" s="9"/>
      <c r="IV520" s="9"/>
      <c r="IW520" s="9"/>
      <c r="IX520" s="9"/>
      <c r="IY520" s="9"/>
      <c r="IZ520" s="9"/>
      <c r="JA520" s="9"/>
      <c r="JB520" s="9"/>
      <c r="JC520" s="9"/>
      <c r="JD520" s="9"/>
      <c r="JE520" s="9"/>
      <c r="JF520" s="9"/>
      <c r="JG520" s="9"/>
      <c r="JH520" s="9"/>
      <c r="JI520" s="9"/>
      <c r="JJ520" s="9"/>
      <c r="JK520" s="9"/>
      <c r="JL520" s="9"/>
      <c r="JM520" s="9"/>
      <c r="JN520" s="9"/>
      <c r="JO520" s="9"/>
      <c r="JP520" s="9"/>
      <c r="JQ520" s="9"/>
      <c r="JR520" s="9"/>
      <c r="JS520" s="9"/>
      <c r="JT520" s="9"/>
      <c r="JU520" s="9"/>
      <c r="JV520" s="9"/>
      <c r="JW520" s="9"/>
      <c r="JX520" s="9"/>
      <c r="JY520" s="9"/>
      <c r="JZ520" s="9"/>
      <c r="KA520" s="9"/>
      <c r="KB520" s="9"/>
      <c r="KC520" s="9"/>
      <c r="KD520" s="9"/>
      <c r="KE520" s="9"/>
      <c r="KF520" s="9"/>
      <c r="KG520" s="9"/>
      <c r="KH520" s="9"/>
      <c r="KI520" s="9"/>
      <c r="KJ520" s="9"/>
      <c r="KK520" s="9"/>
      <c r="KL520" s="9"/>
      <c r="KM520" s="9"/>
      <c r="KN520" s="9"/>
      <c r="KO520" s="9"/>
      <c r="KP520" s="9"/>
      <c r="KQ520" s="9"/>
      <c r="KR520" s="9"/>
      <c r="KS520" s="9"/>
      <c r="KT520" s="9"/>
      <c r="KU520" s="9"/>
      <c r="KV520" s="9"/>
      <c r="KW520" s="9"/>
      <c r="KX520" s="9"/>
      <c r="KY520" s="9"/>
      <c r="KZ520" s="9"/>
      <c r="LA520" s="9"/>
      <c r="LB520" s="9"/>
      <c r="LC520" s="9"/>
      <c r="LD520" s="9"/>
      <c r="LE520" s="9"/>
      <c r="LF520" s="9"/>
      <c r="LG520" s="9"/>
      <c r="LH520" s="9"/>
      <c r="LI520" s="9"/>
      <c r="LJ520" s="9"/>
      <c r="LK520" s="9"/>
      <c r="LL520" s="9"/>
      <c r="LM520" s="9"/>
      <c r="LN520" s="9"/>
      <c r="LO520" s="9"/>
      <c r="LP520" s="9"/>
      <c r="LQ520" s="9"/>
      <c r="LR520" s="9"/>
      <c r="LS520" s="9"/>
      <c r="LT520" s="9"/>
      <c r="LU520" s="9"/>
      <c r="LV520" s="9"/>
      <c r="LW520" s="9"/>
      <c r="LX520" s="9"/>
      <c r="LY520" s="9"/>
      <c r="LZ520" s="9"/>
      <c r="MA520" s="9"/>
      <c r="MB520" s="9"/>
      <c r="MC520" s="9"/>
      <c r="MD520" s="9"/>
      <c r="ME520" s="9"/>
      <c r="MF520" s="9"/>
      <c r="MG520" s="9"/>
      <c r="MH520" s="9"/>
      <c r="MI520" s="9"/>
      <c r="MJ520" s="9"/>
      <c r="MK520" s="9"/>
      <c r="ML520" s="9"/>
      <c r="MM520" s="9"/>
      <c r="MN520" s="9"/>
      <c r="MO520" s="9"/>
      <c r="MP520" s="9"/>
      <c r="MQ520" s="9"/>
      <c r="MR520" s="9"/>
      <c r="MS520" s="9"/>
      <c r="MT520" s="9"/>
      <c r="MU520" s="9"/>
      <c r="MV520" s="9"/>
      <c r="MW520" s="9"/>
      <c r="MX520" s="9"/>
      <c r="MY520" s="9"/>
      <c r="MZ520" s="9"/>
      <c r="NA520" s="9"/>
      <c r="NB520" s="9"/>
      <c r="NC520" s="9"/>
      <c r="ND520" s="9"/>
      <c r="NE520" s="9"/>
      <c r="NF520" s="9"/>
      <c r="NG520" s="9"/>
      <c r="NH520" s="9"/>
      <c r="NI520" s="9"/>
      <c r="NJ520" s="9"/>
      <c r="NK520" s="9"/>
      <c r="NL520" s="9"/>
      <c r="NM520" s="9"/>
      <c r="NN520" s="9"/>
      <c r="NO520" s="9"/>
      <c r="NP520" s="9"/>
      <c r="NQ520" s="9"/>
      <c r="NR520" s="9"/>
      <c r="NS520" s="9"/>
      <c r="NT520" s="9"/>
      <c r="NU520" s="9"/>
      <c r="NV520" s="9"/>
      <c r="NW520" s="9"/>
      <c r="NX520" s="9"/>
      <c r="NY520" s="9"/>
      <c r="NZ520" s="9"/>
      <c r="OA520" s="9"/>
      <c r="OB520" s="9"/>
      <c r="OC520" s="9"/>
      <c r="OD520" s="9"/>
      <c r="OE520" s="9"/>
      <c r="OF520" s="9"/>
      <c r="OG520" s="9"/>
      <c r="OH520" s="9"/>
      <c r="OI520" s="9"/>
      <c r="OJ520" s="9"/>
      <c r="OK520" s="9"/>
      <c r="OL520" s="9"/>
      <c r="OM520" s="9"/>
      <c r="ON520" s="9"/>
      <c r="OO520" s="9"/>
      <c r="OP520" s="9"/>
      <c r="OQ520" s="9"/>
      <c r="OR520" s="9"/>
      <c r="OS520" s="9"/>
      <c r="OT520" s="9"/>
      <c r="OU520" s="9"/>
      <c r="OV520" s="9"/>
      <c r="OW520" s="9"/>
      <c r="OX520" s="9"/>
      <c r="OY520" s="9"/>
      <c r="OZ520" s="9"/>
      <c r="PA520" s="9"/>
      <c r="PB520" s="9"/>
      <c r="PC520" s="9"/>
      <c r="PD520" s="9"/>
      <c r="PE520" s="9"/>
      <c r="PF520" s="9"/>
      <c r="PG520" s="9"/>
      <c r="PH520" s="9"/>
      <c r="PI520" s="9"/>
      <c r="PJ520" s="9"/>
      <c r="PK520" s="9"/>
      <c r="PL520" s="9"/>
      <c r="PM520" s="9"/>
      <c r="PN520" s="9"/>
      <c r="PO520" s="9"/>
      <c r="PP520" s="9"/>
      <c r="PQ520" s="9"/>
      <c r="PR520" s="9"/>
      <c r="PS520" s="9"/>
      <c r="PT520" s="9"/>
      <c r="PU520" s="9"/>
      <c r="PV520" s="9"/>
      <c r="PW520" s="9"/>
      <c r="PX520" s="9"/>
      <c r="PY520" s="9"/>
      <c r="PZ520" s="9"/>
      <c r="QA520" s="9"/>
      <c r="QB520" s="9"/>
      <c r="QC520" s="9"/>
      <c r="QD520" s="9"/>
      <c r="QE520" s="9"/>
      <c r="QF520" s="9"/>
      <c r="QG520" s="9"/>
      <c r="QH520" s="9"/>
      <c r="QI520" s="9"/>
      <c r="QJ520" s="9"/>
      <c r="QK520" s="9"/>
      <c r="QL520" s="9"/>
      <c r="QM520" s="9"/>
      <c r="QN520" s="9"/>
      <c r="QO520" s="9"/>
      <c r="QP520" s="9"/>
      <c r="QQ520" s="9"/>
      <c r="QR520" s="9"/>
      <c r="QS520" s="9"/>
      <c r="QT520" s="9"/>
      <c r="QU520" s="9"/>
      <c r="QV520" s="9"/>
      <c r="QW520" s="9"/>
      <c r="QX520" s="9"/>
      <c r="QY520" s="9"/>
      <c r="QZ520" s="9"/>
      <c r="RA520" s="9"/>
      <c r="RB520" s="9"/>
      <c r="RC520" s="9"/>
      <c r="RD520" s="9"/>
      <c r="RE520" s="9"/>
      <c r="RF520" s="9"/>
      <c r="RG520" s="9"/>
      <c r="RH520" s="9"/>
      <c r="RI520" s="9"/>
      <c r="RJ520" s="9"/>
      <c r="RK520" s="9"/>
      <c r="RL520" s="9"/>
      <c r="RM520" s="9"/>
      <c r="RN520" s="9"/>
      <c r="RO520" s="9"/>
      <c r="RP520" s="9"/>
      <c r="RQ520" s="9"/>
      <c r="RR520" s="9"/>
      <c r="RS520" s="9"/>
      <c r="RT520" s="9"/>
      <c r="RU520" s="9"/>
      <c r="RV520" s="9"/>
      <c r="RW520" s="9"/>
      <c r="RX520" s="9"/>
      <c r="RY520" s="9"/>
      <c r="RZ520" s="9"/>
      <c r="SA520" s="9"/>
      <c r="SB520" s="9"/>
      <c r="SC520" s="9"/>
      <c r="SD520" s="9"/>
      <c r="SE520" s="9"/>
      <c r="SF520" s="9"/>
      <c r="SG520" s="9"/>
      <c r="SH520" s="9"/>
      <c r="SI520" s="9"/>
      <c r="SJ520" s="9"/>
      <c r="SK520" s="9"/>
      <c r="SL520" s="9"/>
      <c r="SM520" s="9"/>
      <c r="SN520" s="9"/>
      <c r="SO520" s="9"/>
      <c r="SP520" s="9"/>
      <c r="SQ520" s="9"/>
      <c r="SR520" s="9"/>
      <c r="SS520" s="9"/>
      <c r="ST520" s="9"/>
      <c r="SU520" s="9"/>
      <c r="SV520" s="9"/>
      <c r="SW520" s="9"/>
      <c r="SX520" s="9"/>
      <c r="SY520" s="9"/>
      <c r="SZ520" s="9"/>
      <c r="TA520" s="9"/>
      <c r="TB520" s="9"/>
      <c r="TC520" s="9"/>
      <c r="TD520" s="9"/>
      <c r="TE520" s="9"/>
      <c r="TF520" s="9"/>
      <c r="TG520" s="9"/>
      <c r="TH520" s="9"/>
      <c r="TI520" s="9"/>
      <c r="TJ520" s="9"/>
      <c r="TK520" s="9"/>
      <c r="TL520" s="9"/>
      <c r="TM520" s="9"/>
      <c r="TN520" s="9"/>
      <c r="TO520" s="9"/>
      <c r="TP520" s="9"/>
      <c r="TQ520" s="9"/>
      <c r="TR520" s="9"/>
      <c r="TS520" s="9"/>
      <c r="TT520" s="9"/>
      <c r="TU520" s="9"/>
      <c r="TV520" s="9"/>
      <c r="TW520" s="9"/>
      <c r="TX520" s="9"/>
      <c r="TY520" s="9"/>
      <c r="TZ520" s="9"/>
      <c r="UA520" s="9"/>
      <c r="UB520" s="9"/>
      <c r="UC520" s="9"/>
      <c r="UD520" s="9"/>
      <c r="UE520" s="9"/>
      <c r="UF520" s="9"/>
      <c r="UG520" s="9"/>
      <c r="UH520" s="9"/>
      <c r="UI520" s="9"/>
      <c r="UJ520" s="9"/>
      <c r="UK520" s="9"/>
      <c r="UL520" s="9"/>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c r="AHR520" s="6"/>
      <c r="AHS520" s="6"/>
      <c r="AHT520" s="6"/>
      <c r="AHU520" s="6"/>
      <c r="AHV520" s="6"/>
      <c r="AHW520" s="6"/>
      <c r="AHX520" s="6"/>
      <c r="AHY520" s="6"/>
    </row>
    <row r="521" spans="2:909" x14ac:dyDescent="0.25">
      <c r="B521" s="110"/>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9"/>
      <c r="DX521" s="9"/>
      <c r="DY521" s="9"/>
      <c r="DZ521" s="9"/>
      <c r="EA521" s="9"/>
      <c r="EB521" s="9"/>
      <c r="EC521" s="9"/>
      <c r="ED521" s="9"/>
      <c r="EE521" s="9"/>
      <c r="EF521" s="9"/>
      <c r="EG521" s="9"/>
      <c r="EH521" s="9"/>
      <c r="EI521" s="9"/>
      <c r="EJ521" s="9"/>
      <c r="EK521" s="9"/>
      <c r="EL521" s="9"/>
      <c r="EM521" s="9"/>
      <c r="EN521" s="9"/>
      <c r="EO521" s="9"/>
      <c r="EP521" s="9"/>
      <c r="EQ521" s="9"/>
      <c r="ER521" s="9"/>
      <c r="ES521" s="9"/>
      <c r="ET521" s="9"/>
      <c r="EU521" s="9"/>
      <c r="EV521" s="9"/>
      <c r="EW521" s="9"/>
      <c r="EX521" s="9"/>
      <c r="EY521" s="9"/>
      <c r="EZ521" s="9"/>
      <c r="FA521" s="9"/>
      <c r="FB521" s="9"/>
      <c r="FC521" s="9"/>
      <c r="FD521" s="9"/>
      <c r="FE521" s="9"/>
      <c r="FF521" s="9"/>
      <c r="FG521" s="9"/>
      <c r="FH521" s="9"/>
      <c r="FI521" s="9"/>
      <c r="FJ521" s="9"/>
      <c r="FK521" s="9"/>
      <c r="FL521" s="9"/>
      <c r="FM521" s="9"/>
      <c r="FN521" s="9"/>
      <c r="FO521" s="9"/>
      <c r="FP521" s="9"/>
      <c r="FQ521" s="9"/>
      <c r="FR521" s="9"/>
      <c r="FS521" s="9"/>
      <c r="FT521" s="9"/>
      <c r="FU521" s="9"/>
      <c r="FV521" s="9"/>
      <c r="FW521" s="9"/>
      <c r="FX521" s="9"/>
      <c r="FY521" s="9"/>
      <c r="FZ521" s="9"/>
      <c r="GA521" s="9"/>
      <c r="GB521" s="9"/>
      <c r="GC521" s="9"/>
      <c r="GD521" s="9"/>
      <c r="GE521" s="9"/>
      <c r="GF521" s="9"/>
      <c r="GG521" s="9"/>
      <c r="GH521" s="9"/>
      <c r="GI521" s="9"/>
      <c r="GJ521" s="9"/>
      <c r="GK521" s="9"/>
      <c r="GL521" s="9"/>
      <c r="GM521" s="9"/>
      <c r="GN521" s="9"/>
      <c r="GO521" s="9"/>
      <c r="GP521" s="9"/>
      <c r="GQ521" s="9"/>
      <c r="GR521" s="9"/>
      <c r="GS521" s="9"/>
      <c r="GT521" s="9"/>
      <c r="GU521" s="9"/>
      <c r="GV521" s="9"/>
      <c r="GW521" s="9"/>
      <c r="GX521" s="9"/>
      <c r="GY521" s="9"/>
      <c r="GZ521" s="9"/>
      <c r="HA521" s="9"/>
      <c r="HB521" s="9"/>
      <c r="HC521" s="9"/>
      <c r="HD521" s="9"/>
      <c r="HE521" s="9"/>
      <c r="HF521" s="9"/>
      <c r="HG521" s="9"/>
      <c r="HH521" s="9"/>
      <c r="HI521" s="9"/>
      <c r="HJ521" s="9"/>
      <c r="HK521" s="9"/>
      <c r="HL521" s="9"/>
      <c r="HM521" s="9"/>
      <c r="HN521" s="9"/>
      <c r="HO521" s="9"/>
      <c r="HP521" s="9"/>
      <c r="HQ521" s="9"/>
      <c r="HR521" s="9"/>
      <c r="HS521" s="9"/>
      <c r="HT521" s="9"/>
      <c r="HU521" s="9"/>
      <c r="HV521" s="9"/>
      <c r="HW521" s="9"/>
      <c r="HX521" s="9"/>
      <c r="HY521" s="9"/>
      <c r="HZ521" s="9"/>
      <c r="IA521" s="9"/>
      <c r="IB521" s="9"/>
      <c r="IC521" s="9"/>
      <c r="ID521" s="9"/>
      <c r="IE521" s="9"/>
      <c r="IF521" s="9"/>
      <c r="IG521" s="9"/>
      <c r="IH521" s="9"/>
      <c r="II521" s="9"/>
      <c r="IJ521" s="9"/>
      <c r="IK521" s="9"/>
      <c r="IL521" s="9"/>
      <c r="IM521" s="9"/>
      <c r="IN521" s="9"/>
      <c r="IO521" s="9"/>
      <c r="IP521" s="9"/>
      <c r="IQ521" s="9"/>
      <c r="IR521" s="9"/>
      <c r="IS521" s="9"/>
      <c r="IT521" s="9"/>
      <c r="IU521" s="9"/>
      <c r="IV521" s="9"/>
      <c r="IW521" s="9"/>
      <c r="IX521" s="9"/>
      <c r="IY521" s="9"/>
      <c r="IZ521" s="9"/>
      <c r="JA521" s="9"/>
      <c r="JB521" s="9"/>
      <c r="JC521" s="9"/>
      <c r="JD521" s="9"/>
      <c r="JE521" s="9"/>
      <c r="JF521" s="9"/>
      <c r="JG521" s="9"/>
      <c r="JH521" s="9"/>
      <c r="JI521" s="9"/>
      <c r="JJ521" s="9"/>
      <c r="JK521" s="9"/>
      <c r="JL521" s="9"/>
      <c r="JM521" s="9"/>
      <c r="JN521" s="9"/>
      <c r="JO521" s="9"/>
      <c r="JP521" s="9"/>
      <c r="JQ521" s="9"/>
      <c r="JR521" s="9"/>
      <c r="JS521" s="9"/>
      <c r="JT521" s="9"/>
      <c r="JU521" s="9"/>
      <c r="JV521" s="9"/>
      <c r="JW521" s="9"/>
      <c r="JX521" s="9"/>
      <c r="JY521" s="9"/>
      <c r="JZ521" s="9"/>
      <c r="KA521" s="9"/>
      <c r="KB521" s="9"/>
      <c r="KC521" s="9"/>
      <c r="KD521" s="9"/>
      <c r="KE521" s="9"/>
      <c r="KF521" s="9"/>
      <c r="KG521" s="9"/>
      <c r="KH521" s="9"/>
      <c r="KI521" s="9"/>
      <c r="KJ521" s="9"/>
      <c r="KK521" s="9"/>
      <c r="KL521" s="9"/>
      <c r="KM521" s="9"/>
      <c r="KN521" s="9"/>
      <c r="KO521" s="9"/>
      <c r="KP521" s="9"/>
      <c r="KQ521" s="9"/>
      <c r="KR521" s="9"/>
      <c r="KS521" s="9"/>
      <c r="KT521" s="9"/>
      <c r="KU521" s="9"/>
      <c r="KV521" s="9"/>
      <c r="KW521" s="9"/>
      <c r="KX521" s="9"/>
      <c r="KY521" s="9"/>
      <c r="KZ521" s="9"/>
      <c r="LA521" s="9"/>
      <c r="LB521" s="9"/>
      <c r="LC521" s="9"/>
      <c r="LD521" s="9"/>
      <c r="LE521" s="9"/>
      <c r="LF521" s="9"/>
      <c r="LG521" s="9"/>
      <c r="LH521" s="9"/>
      <c r="LI521" s="9"/>
      <c r="LJ521" s="9"/>
      <c r="LK521" s="9"/>
      <c r="LL521" s="9"/>
      <c r="LM521" s="9"/>
      <c r="LN521" s="9"/>
      <c r="LO521" s="9"/>
      <c r="LP521" s="9"/>
      <c r="LQ521" s="9"/>
      <c r="LR521" s="9"/>
      <c r="LS521" s="9"/>
      <c r="LT521" s="9"/>
      <c r="LU521" s="9"/>
      <c r="LV521" s="9"/>
      <c r="LW521" s="9"/>
      <c r="LX521" s="9"/>
      <c r="LY521" s="9"/>
      <c r="LZ521" s="9"/>
      <c r="MA521" s="9"/>
      <c r="MB521" s="9"/>
      <c r="MC521" s="9"/>
      <c r="MD521" s="9"/>
      <c r="ME521" s="9"/>
      <c r="MF521" s="9"/>
      <c r="MG521" s="9"/>
      <c r="MH521" s="9"/>
      <c r="MI521" s="9"/>
      <c r="MJ521" s="9"/>
      <c r="MK521" s="9"/>
      <c r="ML521" s="9"/>
      <c r="MM521" s="9"/>
      <c r="MN521" s="9"/>
      <c r="MO521" s="9"/>
      <c r="MP521" s="9"/>
      <c r="MQ521" s="9"/>
      <c r="MR521" s="9"/>
      <c r="MS521" s="9"/>
      <c r="MT521" s="9"/>
      <c r="MU521" s="9"/>
      <c r="MV521" s="9"/>
      <c r="MW521" s="9"/>
      <c r="MX521" s="9"/>
      <c r="MY521" s="9"/>
      <c r="MZ521" s="9"/>
      <c r="NA521" s="9"/>
      <c r="NB521" s="9"/>
      <c r="NC521" s="9"/>
      <c r="ND521" s="9"/>
      <c r="NE521" s="9"/>
      <c r="NF521" s="9"/>
      <c r="NG521" s="9"/>
      <c r="NH521" s="9"/>
      <c r="NI521" s="9"/>
      <c r="NJ521" s="9"/>
      <c r="NK521" s="9"/>
      <c r="NL521" s="9"/>
      <c r="NM521" s="9"/>
      <c r="NN521" s="9"/>
      <c r="NO521" s="9"/>
      <c r="NP521" s="9"/>
      <c r="NQ521" s="9"/>
      <c r="NR521" s="9"/>
      <c r="NS521" s="9"/>
      <c r="NT521" s="9"/>
      <c r="NU521" s="9"/>
      <c r="NV521" s="9"/>
      <c r="NW521" s="9"/>
      <c r="NX521" s="9"/>
      <c r="NY521" s="9"/>
      <c r="NZ521" s="9"/>
      <c r="OA521" s="9"/>
      <c r="OB521" s="9"/>
      <c r="OC521" s="9"/>
      <c r="OD521" s="9"/>
      <c r="OE521" s="9"/>
      <c r="OF521" s="9"/>
      <c r="OG521" s="9"/>
      <c r="OH521" s="9"/>
      <c r="OI521" s="9"/>
      <c r="OJ521" s="9"/>
      <c r="OK521" s="9"/>
      <c r="OL521" s="9"/>
      <c r="OM521" s="9"/>
      <c r="ON521" s="9"/>
      <c r="OO521" s="9"/>
      <c r="OP521" s="9"/>
      <c r="OQ521" s="9"/>
      <c r="OR521" s="9"/>
      <c r="OS521" s="9"/>
      <c r="OT521" s="9"/>
      <c r="OU521" s="9"/>
      <c r="OV521" s="9"/>
      <c r="OW521" s="9"/>
      <c r="OX521" s="9"/>
      <c r="OY521" s="9"/>
      <c r="OZ521" s="9"/>
      <c r="PA521" s="9"/>
      <c r="PB521" s="9"/>
      <c r="PC521" s="9"/>
      <c r="PD521" s="9"/>
      <c r="PE521" s="9"/>
      <c r="PF521" s="9"/>
      <c r="PG521" s="9"/>
      <c r="PH521" s="9"/>
      <c r="PI521" s="9"/>
      <c r="PJ521" s="9"/>
      <c r="PK521" s="9"/>
      <c r="PL521" s="9"/>
      <c r="PM521" s="9"/>
      <c r="PN521" s="9"/>
      <c r="PO521" s="9"/>
      <c r="PP521" s="9"/>
      <c r="PQ521" s="9"/>
      <c r="PR521" s="9"/>
      <c r="PS521" s="9"/>
      <c r="PT521" s="9"/>
      <c r="PU521" s="9"/>
      <c r="PV521" s="9"/>
      <c r="PW521" s="9"/>
      <c r="PX521" s="9"/>
      <c r="PY521" s="9"/>
      <c r="PZ521" s="9"/>
      <c r="QA521" s="9"/>
      <c r="QB521" s="9"/>
      <c r="QC521" s="9"/>
      <c r="QD521" s="9"/>
      <c r="QE521" s="9"/>
      <c r="QF521" s="9"/>
      <c r="QG521" s="9"/>
      <c r="QH521" s="9"/>
      <c r="QI521" s="9"/>
      <c r="QJ521" s="9"/>
      <c r="QK521" s="9"/>
      <c r="QL521" s="9"/>
      <c r="QM521" s="9"/>
      <c r="QN521" s="9"/>
      <c r="QO521" s="9"/>
      <c r="QP521" s="9"/>
      <c r="QQ521" s="9"/>
      <c r="QR521" s="9"/>
      <c r="QS521" s="9"/>
      <c r="QT521" s="9"/>
      <c r="QU521" s="9"/>
      <c r="QV521" s="9"/>
      <c r="QW521" s="9"/>
      <c r="QX521" s="9"/>
      <c r="QY521" s="9"/>
      <c r="QZ521" s="9"/>
      <c r="RA521" s="9"/>
      <c r="RB521" s="9"/>
      <c r="RC521" s="9"/>
      <c r="RD521" s="9"/>
      <c r="RE521" s="9"/>
      <c r="RF521" s="9"/>
      <c r="RG521" s="9"/>
      <c r="RH521" s="9"/>
      <c r="RI521" s="9"/>
      <c r="RJ521" s="9"/>
      <c r="RK521" s="9"/>
      <c r="RL521" s="9"/>
      <c r="RM521" s="9"/>
      <c r="RN521" s="9"/>
      <c r="RO521" s="9"/>
      <c r="RP521" s="9"/>
      <c r="RQ521" s="9"/>
      <c r="RR521" s="9"/>
      <c r="RS521" s="9"/>
      <c r="RT521" s="9"/>
      <c r="RU521" s="9"/>
      <c r="RV521" s="9"/>
      <c r="RW521" s="9"/>
      <c r="RX521" s="9"/>
      <c r="RY521" s="9"/>
      <c r="RZ521" s="9"/>
      <c r="SA521" s="9"/>
      <c r="SB521" s="9"/>
      <c r="SC521" s="9"/>
      <c r="SD521" s="9"/>
      <c r="SE521" s="9"/>
      <c r="SF521" s="9"/>
      <c r="SG521" s="9"/>
      <c r="SH521" s="9"/>
      <c r="SI521" s="9"/>
      <c r="SJ521" s="9"/>
      <c r="SK521" s="9"/>
      <c r="SL521" s="9"/>
      <c r="SM521" s="9"/>
      <c r="SN521" s="9"/>
      <c r="SO521" s="9"/>
      <c r="SP521" s="9"/>
      <c r="SQ521" s="9"/>
      <c r="SR521" s="9"/>
      <c r="SS521" s="9"/>
      <c r="ST521" s="9"/>
      <c r="SU521" s="9"/>
      <c r="SV521" s="9"/>
      <c r="SW521" s="9"/>
      <c r="SX521" s="9"/>
      <c r="SY521" s="9"/>
      <c r="SZ521" s="9"/>
      <c r="TA521" s="9"/>
      <c r="TB521" s="9"/>
      <c r="TC521" s="9"/>
      <c r="TD521" s="9"/>
      <c r="TE521" s="9"/>
      <c r="TF521" s="9"/>
      <c r="TG521" s="9"/>
      <c r="TH521" s="9"/>
      <c r="TI521" s="9"/>
      <c r="TJ521" s="9"/>
      <c r="TK521" s="9"/>
      <c r="TL521" s="9"/>
      <c r="TM521" s="9"/>
      <c r="TN521" s="9"/>
      <c r="TO521" s="9"/>
      <c r="TP521" s="9"/>
      <c r="TQ521" s="9"/>
      <c r="TR521" s="9"/>
      <c r="TS521" s="9"/>
      <c r="TT521" s="9"/>
      <c r="TU521" s="9"/>
      <c r="TV521" s="9"/>
      <c r="TW521" s="9"/>
      <c r="TX521" s="9"/>
      <c r="TY521" s="9"/>
      <c r="TZ521" s="9"/>
      <c r="UA521" s="9"/>
      <c r="UB521" s="9"/>
      <c r="UC521" s="9"/>
      <c r="UD521" s="9"/>
      <c r="UE521" s="9"/>
      <c r="UF521" s="9"/>
      <c r="UG521" s="9"/>
      <c r="UH521" s="9"/>
      <c r="UI521" s="9"/>
      <c r="UJ521" s="9"/>
      <c r="UK521" s="9"/>
      <c r="UL521" s="9"/>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c r="AHR521" s="6"/>
      <c r="AHS521" s="6"/>
      <c r="AHT521" s="6"/>
      <c r="AHU521" s="6"/>
      <c r="AHV521" s="6"/>
      <c r="AHW521" s="6"/>
      <c r="AHX521" s="6"/>
      <c r="AHY521" s="6"/>
    </row>
    <row r="522" spans="2:909" x14ac:dyDescent="0.25">
      <c r="B522" s="110"/>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c r="FG522" s="9"/>
      <c r="FH522" s="9"/>
      <c r="FI522" s="9"/>
      <c r="FJ522" s="9"/>
      <c r="FK522" s="9"/>
      <c r="FL522" s="9"/>
      <c r="FM522" s="9"/>
      <c r="FN522" s="9"/>
      <c r="FO522" s="9"/>
      <c r="FP522" s="9"/>
      <c r="FQ522" s="9"/>
      <c r="FR522" s="9"/>
      <c r="FS522" s="9"/>
      <c r="FT522" s="9"/>
      <c r="FU522" s="9"/>
      <c r="FV522" s="9"/>
      <c r="FW522" s="9"/>
      <c r="FX522" s="9"/>
      <c r="FY522" s="9"/>
      <c r="FZ522" s="9"/>
      <c r="GA522" s="9"/>
      <c r="GB522" s="9"/>
      <c r="GC522" s="9"/>
      <c r="GD522" s="9"/>
      <c r="GE522" s="9"/>
      <c r="GF522" s="9"/>
      <c r="GG522" s="9"/>
      <c r="GH522" s="9"/>
      <c r="GI522" s="9"/>
      <c r="GJ522" s="9"/>
      <c r="GK522" s="9"/>
      <c r="GL522" s="9"/>
      <c r="GM522" s="9"/>
      <c r="GN522" s="9"/>
      <c r="GO522" s="9"/>
      <c r="GP522" s="9"/>
      <c r="GQ522" s="9"/>
      <c r="GR522" s="9"/>
      <c r="GS522" s="9"/>
      <c r="GT522" s="9"/>
      <c r="GU522" s="9"/>
      <c r="GV522" s="9"/>
      <c r="GW522" s="9"/>
      <c r="GX522" s="9"/>
      <c r="GY522" s="9"/>
      <c r="GZ522" s="9"/>
      <c r="HA522" s="9"/>
      <c r="HB522" s="9"/>
      <c r="HC522" s="9"/>
      <c r="HD522" s="9"/>
      <c r="HE522" s="9"/>
      <c r="HF522" s="9"/>
      <c r="HG522" s="9"/>
      <c r="HH522" s="9"/>
      <c r="HI522" s="9"/>
      <c r="HJ522" s="9"/>
      <c r="HK522" s="9"/>
      <c r="HL522" s="9"/>
      <c r="HM522" s="9"/>
      <c r="HN522" s="9"/>
      <c r="HO522" s="9"/>
      <c r="HP522" s="9"/>
      <c r="HQ522" s="9"/>
      <c r="HR522" s="9"/>
      <c r="HS522" s="9"/>
      <c r="HT522" s="9"/>
      <c r="HU522" s="9"/>
      <c r="HV522" s="9"/>
      <c r="HW522" s="9"/>
      <c r="HX522" s="9"/>
      <c r="HY522" s="9"/>
      <c r="HZ522" s="9"/>
      <c r="IA522" s="9"/>
      <c r="IB522" s="9"/>
      <c r="IC522" s="9"/>
      <c r="ID522" s="9"/>
      <c r="IE522" s="9"/>
      <c r="IF522" s="9"/>
      <c r="IG522" s="9"/>
      <c r="IH522" s="9"/>
      <c r="II522" s="9"/>
      <c r="IJ522" s="9"/>
      <c r="IK522" s="9"/>
      <c r="IL522" s="9"/>
      <c r="IM522" s="9"/>
      <c r="IN522" s="9"/>
      <c r="IO522" s="9"/>
      <c r="IP522" s="9"/>
      <c r="IQ522" s="9"/>
      <c r="IR522" s="9"/>
      <c r="IS522" s="9"/>
      <c r="IT522" s="9"/>
      <c r="IU522" s="9"/>
      <c r="IV522" s="9"/>
      <c r="IW522" s="9"/>
      <c r="IX522" s="9"/>
      <c r="IY522" s="9"/>
      <c r="IZ522" s="9"/>
      <c r="JA522" s="9"/>
      <c r="JB522" s="9"/>
      <c r="JC522" s="9"/>
      <c r="JD522" s="9"/>
      <c r="JE522" s="9"/>
      <c r="JF522" s="9"/>
      <c r="JG522" s="9"/>
      <c r="JH522" s="9"/>
      <c r="JI522" s="9"/>
      <c r="JJ522" s="9"/>
      <c r="JK522" s="9"/>
      <c r="JL522" s="9"/>
      <c r="JM522" s="9"/>
      <c r="JN522" s="9"/>
      <c r="JO522" s="9"/>
      <c r="JP522" s="9"/>
      <c r="JQ522" s="9"/>
      <c r="JR522" s="9"/>
      <c r="JS522" s="9"/>
      <c r="JT522" s="9"/>
      <c r="JU522" s="9"/>
      <c r="JV522" s="9"/>
      <c r="JW522" s="9"/>
      <c r="JX522" s="9"/>
      <c r="JY522" s="9"/>
      <c r="JZ522" s="9"/>
      <c r="KA522" s="9"/>
      <c r="KB522" s="9"/>
      <c r="KC522" s="9"/>
      <c r="KD522" s="9"/>
      <c r="KE522" s="9"/>
      <c r="KF522" s="9"/>
      <c r="KG522" s="9"/>
      <c r="KH522" s="9"/>
      <c r="KI522" s="9"/>
      <c r="KJ522" s="9"/>
      <c r="KK522" s="9"/>
      <c r="KL522" s="9"/>
      <c r="KM522" s="9"/>
      <c r="KN522" s="9"/>
      <c r="KO522" s="9"/>
      <c r="KP522" s="9"/>
      <c r="KQ522" s="9"/>
      <c r="KR522" s="9"/>
      <c r="KS522" s="9"/>
      <c r="KT522" s="9"/>
      <c r="KU522" s="9"/>
      <c r="KV522" s="9"/>
      <c r="KW522" s="9"/>
      <c r="KX522" s="9"/>
      <c r="KY522" s="9"/>
      <c r="KZ522" s="9"/>
      <c r="LA522" s="9"/>
      <c r="LB522" s="9"/>
      <c r="LC522" s="9"/>
      <c r="LD522" s="9"/>
      <c r="LE522" s="9"/>
      <c r="LF522" s="9"/>
      <c r="LG522" s="9"/>
      <c r="LH522" s="9"/>
      <c r="LI522" s="9"/>
      <c r="LJ522" s="9"/>
      <c r="LK522" s="9"/>
      <c r="LL522" s="9"/>
      <c r="LM522" s="9"/>
      <c r="LN522" s="9"/>
      <c r="LO522" s="9"/>
      <c r="LP522" s="9"/>
      <c r="LQ522" s="9"/>
      <c r="LR522" s="9"/>
      <c r="LS522" s="9"/>
      <c r="LT522" s="9"/>
      <c r="LU522" s="9"/>
      <c r="LV522" s="9"/>
      <c r="LW522" s="9"/>
      <c r="LX522" s="9"/>
      <c r="LY522" s="9"/>
      <c r="LZ522" s="9"/>
      <c r="MA522" s="9"/>
      <c r="MB522" s="9"/>
      <c r="MC522" s="9"/>
      <c r="MD522" s="9"/>
      <c r="ME522" s="9"/>
      <c r="MF522" s="9"/>
      <c r="MG522" s="9"/>
      <c r="MH522" s="9"/>
      <c r="MI522" s="9"/>
      <c r="MJ522" s="9"/>
      <c r="MK522" s="9"/>
      <c r="ML522" s="9"/>
      <c r="MM522" s="9"/>
      <c r="MN522" s="9"/>
      <c r="MO522" s="9"/>
      <c r="MP522" s="9"/>
      <c r="MQ522" s="9"/>
      <c r="MR522" s="9"/>
      <c r="MS522" s="9"/>
      <c r="MT522" s="9"/>
      <c r="MU522" s="9"/>
      <c r="MV522" s="9"/>
      <c r="MW522" s="9"/>
      <c r="MX522" s="9"/>
      <c r="MY522" s="9"/>
      <c r="MZ522" s="9"/>
      <c r="NA522" s="9"/>
      <c r="NB522" s="9"/>
      <c r="NC522" s="9"/>
      <c r="ND522" s="9"/>
      <c r="NE522" s="9"/>
      <c r="NF522" s="9"/>
      <c r="NG522" s="9"/>
      <c r="NH522" s="9"/>
      <c r="NI522" s="9"/>
      <c r="NJ522" s="9"/>
      <c r="NK522" s="9"/>
      <c r="NL522" s="9"/>
      <c r="NM522" s="9"/>
      <c r="NN522" s="9"/>
      <c r="NO522" s="9"/>
      <c r="NP522" s="9"/>
      <c r="NQ522" s="9"/>
      <c r="NR522" s="9"/>
      <c r="NS522" s="9"/>
      <c r="NT522" s="9"/>
      <c r="NU522" s="9"/>
      <c r="NV522" s="9"/>
      <c r="NW522" s="9"/>
      <c r="NX522" s="9"/>
      <c r="NY522" s="9"/>
      <c r="NZ522" s="9"/>
      <c r="OA522" s="9"/>
      <c r="OB522" s="9"/>
      <c r="OC522" s="9"/>
      <c r="OD522" s="9"/>
      <c r="OE522" s="9"/>
      <c r="OF522" s="9"/>
      <c r="OG522" s="9"/>
      <c r="OH522" s="9"/>
      <c r="OI522" s="9"/>
      <c r="OJ522" s="9"/>
      <c r="OK522" s="9"/>
      <c r="OL522" s="9"/>
      <c r="OM522" s="9"/>
      <c r="ON522" s="9"/>
      <c r="OO522" s="9"/>
      <c r="OP522" s="9"/>
      <c r="OQ522" s="9"/>
      <c r="OR522" s="9"/>
      <c r="OS522" s="9"/>
      <c r="OT522" s="9"/>
      <c r="OU522" s="9"/>
      <c r="OV522" s="9"/>
      <c r="OW522" s="9"/>
      <c r="OX522" s="9"/>
      <c r="OY522" s="9"/>
      <c r="OZ522" s="9"/>
      <c r="PA522" s="9"/>
      <c r="PB522" s="9"/>
      <c r="PC522" s="9"/>
      <c r="PD522" s="9"/>
      <c r="PE522" s="9"/>
      <c r="PF522" s="9"/>
      <c r="PG522" s="9"/>
      <c r="PH522" s="9"/>
      <c r="PI522" s="9"/>
      <c r="PJ522" s="9"/>
      <c r="PK522" s="9"/>
      <c r="PL522" s="9"/>
      <c r="PM522" s="9"/>
      <c r="PN522" s="9"/>
      <c r="PO522" s="9"/>
      <c r="PP522" s="9"/>
      <c r="PQ522" s="9"/>
      <c r="PR522" s="9"/>
      <c r="PS522" s="9"/>
      <c r="PT522" s="9"/>
      <c r="PU522" s="9"/>
      <c r="PV522" s="9"/>
      <c r="PW522" s="9"/>
      <c r="PX522" s="9"/>
      <c r="PY522" s="9"/>
      <c r="PZ522" s="9"/>
      <c r="QA522" s="9"/>
      <c r="QB522" s="9"/>
      <c r="QC522" s="9"/>
      <c r="QD522" s="9"/>
      <c r="QE522" s="9"/>
      <c r="QF522" s="9"/>
      <c r="QG522" s="9"/>
      <c r="QH522" s="9"/>
      <c r="QI522" s="9"/>
      <c r="QJ522" s="9"/>
      <c r="QK522" s="9"/>
      <c r="QL522" s="9"/>
      <c r="QM522" s="9"/>
      <c r="QN522" s="9"/>
      <c r="QO522" s="9"/>
      <c r="QP522" s="9"/>
      <c r="QQ522" s="9"/>
      <c r="QR522" s="9"/>
      <c r="QS522" s="9"/>
      <c r="QT522" s="9"/>
      <c r="QU522" s="9"/>
      <c r="QV522" s="9"/>
      <c r="QW522" s="9"/>
      <c r="QX522" s="9"/>
      <c r="QY522" s="9"/>
      <c r="QZ522" s="9"/>
      <c r="RA522" s="9"/>
      <c r="RB522" s="9"/>
      <c r="RC522" s="9"/>
      <c r="RD522" s="9"/>
      <c r="RE522" s="9"/>
      <c r="RF522" s="9"/>
      <c r="RG522" s="9"/>
      <c r="RH522" s="9"/>
      <c r="RI522" s="9"/>
      <c r="RJ522" s="9"/>
      <c r="RK522" s="9"/>
      <c r="RL522" s="9"/>
      <c r="RM522" s="9"/>
      <c r="RN522" s="9"/>
      <c r="RO522" s="9"/>
      <c r="RP522" s="9"/>
      <c r="RQ522" s="9"/>
      <c r="RR522" s="9"/>
      <c r="RS522" s="9"/>
      <c r="RT522" s="9"/>
      <c r="RU522" s="9"/>
      <c r="RV522" s="9"/>
      <c r="RW522" s="9"/>
      <c r="RX522" s="9"/>
      <c r="RY522" s="9"/>
      <c r="RZ522" s="9"/>
      <c r="SA522" s="9"/>
      <c r="SB522" s="9"/>
      <c r="SC522" s="9"/>
      <c r="SD522" s="9"/>
      <c r="SE522" s="9"/>
      <c r="SF522" s="9"/>
      <c r="SG522" s="9"/>
      <c r="SH522" s="9"/>
      <c r="SI522" s="9"/>
      <c r="SJ522" s="9"/>
      <c r="SK522" s="9"/>
      <c r="SL522" s="9"/>
      <c r="SM522" s="9"/>
      <c r="SN522" s="9"/>
      <c r="SO522" s="9"/>
      <c r="SP522" s="9"/>
      <c r="SQ522" s="9"/>
      <c r="SR522" s="9"/>
      <c r="SS522" s="9"/>
      <c r="ST522" s="9"/>
      <c r="SU522" s="9"/>
      <c r="SV522" s="9"/>
      <c r="SW522" s="9"/>
      <c r="SX522" s="9"/>
      <c r="SY522" s="9"/>
      <c r="SZ522" s="9"/>
      <c r="TA522" s="9"/>
      <c r="TB522" s="9"/>
      <c r="TC522" s="9"/>
      <c r="TD522" s="9"/>
      <c r="TE522" s="9"/>
      <c r="TF522" s="9"/>
      <c r="TG522" s="9"/>
      <c r="TH522" s="9"/>
      <c r="TI522" s="9"/>
      <c r="TJ522" s="9"/>
      <c r="TK522" s="9"/>
      <c r="TL522" s="9"/>
      <c r="TM522" s="9"/>
      <c r="TN522" s="9"/>
      <c r="TO522" s="9"/>
      <c r="TP522" s="9"/>
      <c r="TQ522" s="9"/>
      <c r="TR522" s="9"/>
      <c r="TS522" s="9"/>
      <c r="TT522" s="9"/>
      <c r="TU522" s="9"/>
      <c r="TV522" s="9"/>
      <c r="TW522" s="9"/>
      <c r="TX522" s="9"/>
      <c r="TY522" s="9"/>
      <c r="TZ522" s="9"/>
      <c r="UA522" s="9"/>
      <c r="UB522" s="9"/>
      <c r="UC522" s="9"/>
      <c r="UD522" s="9"/>
      <c r="UE522" s="9"/>
      <c r="UF522" s="9"/>
      <c r="UG522" s="9"/>
      <c r="UH522" s="9"/>
      <c r="UI522" s="9"/>
      <c r="UJ522" s="9"/>
      <c r="UK522" s="9"/>
      <c r="UL522" s="9"/>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c r="AHR522" s="6"/>
      <c r="AHS522" s="6"/>
      <c r="AHT522" s="6"/>
      <c r="AHU522" s="6"/>
      <c r="AHV522" s="6"/>
      <c r="AHW522" s="6"/>
      <c r="AHX522" s="6"/>
      <c r="AHY522" s="6"/>
    </row>
    <row r="523" spans="2:909" x14ac:dyDescent="0.25">
      <c r="B523" s="110"/>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9"/>
      <c r="DX523" s="9"/>
      <c r="DY523" s="9"/>
      <c r="DZ523" s="9"/>
      <c r="EA523" s="9"/>
      <c r="EB523" s="9"/>
      <c r="EC523" s="9"/>
      <c r="ED523" s="9"/>
      <c r="EE523" s="9"/>
      <c r="EF523" s="9"/>
      <c r="EG523" s="9"/>
      <c r="EH523" s="9"/>
      <c r="EI523" s="9"/>
      <c r="EJ523" s="9"/>
      <c r="EK523" s="9"/>
      <c r="EL523" s="9"/>
      <c r="EM523" s="9"/>
      <c r="EN523" s="9"/>
      <c r="EO523" s="9"/>
      <c r="EP523" s="9"/>
      <c r="EQ523" s="9"/>
      <c r="ER523" s="9"/>
      <c r="ES523" s="9"/>
      <c r="ET523" s="9"/>
      <c r="EU523" s="9"/>
      <c r="EV523" s="9"/>
      <c r="EW523" s="9"/>
      <c r="EX523" s="9"/>
      <c r="EY523" s="9"/>
      <c r="EZ523" s="9"/>
      <c r="FA523" s="9"/>
      <c r="FB523" s="9"/>
      <c r="FC523" s="9"/>
      <c r="FD523" s="9"/>
      <c r="FE523" s="9"/>
      <c r="FF523" s="9"/>
      <c r="FG523" s="9"/>
      <c r="FH523" s="9"/>
      <c r="FI523" s="9"/>
      <c r="FJ523" s="9"/>
      <c r="FK523" s="9"/>
      <c r="FL523" s="9"/>
      <c r="FM523" s="9"/>
      <c r="FN523" s="9"/>
      <c r="FO523" s="9"/>
      <c r="FP523" s="9"/>
      <c r="FQ523" s="9"/>
      <c r="FR523" s="9"/>
      <c r="FS523" s="9"/>
      <c r="FT523" s="9"/>
      <c r="FU523" s="9"/>
      <c r="FV523" s="9"/>
      <c r="FW523" s="9"/>
      <c r="FX523" s="9"/>
      <c r="FY523" s="9"/>
      <c r="FZ523" s="9"/>
      <c r="GA523" s="9"/>
      <c r="GB523" s="9"/>
      <c r="GC523" s="9"/>
      <c r="GD523" s="9"/>
      <c r="GE523" s="9"/>
      <c r="GF523" s="9"/>
      <c r="GG523" s="9"/>
      <c r="GH523" s="9"/>
      <c r="GI523" s="9"/>
      <c r="GJ523" s="9"/>
      <c r="GK523" s="9"/>
      <c r="GL523" s="9"/>
      <c r="GM523" s="9"/>
      <c r="GN523" s="9"/>
      <c r="GO523" s="9"/>
      <c r="GP523" s="9"/>
      <c r="GQ523" s="9"/>
      <c r="GR523" s="9"/>
      <c r="GS523" s="9"/>
      <c r="GT523" s="9"/>
      <c r="GU523" s="9"/>
      <c r="GV523" s="9"/>
      <c r="GW523" s="9"/>
      <c r="GX523" s="9"/>
      <c r="GY523" s="9"/>
      <c r="GZ523" s="9"/>
      <c r="HA523" s="9"/>
      <c r="HB523" s="9"/>
      <c r="HC523" s="9"/>
      <c r="HD523" s="9"/>
      <c r="HE523" s="9"/>
      <c r="HF523" s="9"/>
      <c r="HG523" s="9"/>
      <c r="HH523" s="9"/>
      <c r="HI523" s="9"/>
      <c r="HJ523" s="9"/>
      <c r="HK523" s="9"/>
      <c r="HL523" s="9"/>
      <c r="HM523" s="9"/>
      <c r="HN523" s="9"/>
      <c r="HO523" s="9"/>
      <c r="HP523" s="9"/>
      <c r="HQ523" s="9"/>
      <c r="HR523" s="9"/>
      <c r="HS523" s="9"/>
      <c r="HT523" s="9"/>
      <c r="HU523" s="9"/>
      <c r="HV523" s="9"/>
      <c r="HW523" s="9"/>
      <c r="HX523" s="9"/>
      <c r="HY523" s="9"/>
      <c r="HZ523" s="9"/>
      <c r="IA523" s="9"/>
      <c r="IB523" s="9"/>
      <c r="IC523" s="9"/>
      <c r="ID523" s="9"/>
      <c r="IE523" s="9"/>
      <c r="IF523" s="9"/>
      <c r="IG523" s="9"/>
      <c r="IH523" s="9"/>
      <c r="II523" s="9"/>
      <c r="IJ523" s="9"/>
      <c r="IK523" s="9"/>
      <c r="IL523" s="9"/>
      <c r="IM523" s="9"/>
      <c r="IN523" s="9"/>
      <c r="IO523" s="9"/>
      <c r="IP523" s="9"/>
      <c r="IQ523" s="9"/>
      <c r="IR523" s="9"/>
      <c r="IS523" s="9"/>
      <c r="IT523" s="9"/>
      <c r="IU523" s="9"/>
      <c r="IV523" s="9"/>
      <c r="IW523" s="9"/>
      <c r="IX523" s="9"/>
      <c r="IY523" s="9"/>
      <c r="IZ523" s="9"/>
      <c r="JA523" s="9"/>
      <c r="JB523" s="9"/>
      <c r="JC523" s="9"/>
      <c r="JD523" s="9"/>
      <c r="JE523" s="9"/>
      <c r="JF523" s="9"/>
      <c r="JG523" s="9"/>
      <c r="JH523" s="9"/>
      <c r="JI523" s="9"/>
      <c r="JJ523" s="9"/>
      <c r="JK523" s="9"/>
      <c r="JL523" s="9"/>
      <c r="JM523" s="9"/>
      <c r="JN523" s="9"/>
      <c r="JO523" s="9"/>
      <c r="JP523" s="9"/>
      <c r="JQ523" s="9"/>
      <c r="JR523" s="9"/>
      <c r="JS523" s="9"/>
      <c r="JT523" s="9"/>
      <c r="JU523" s="9"/>
      <c r="JV523" s="9"/>
      <c r="JW523" s="9"/>
      <c r="JX523" s="9"/>
      <c r="JY523" s="9"/>
      <c r="JZ523" s="9"/>
      <c r="KA523" s="9"/>
      <c r="KB523" s="9"/>
      <c r="KC523" s="9"/>
      <c r="KD523" s="9"/>
      <c r="KE523" s="9"/>
      <c r="KF523" s="9"/>
      <c r="KG523" s="9"/>
      <c r="KH523" s="9"/>
      <c r="KI523" s="9"/>
      <c r="KJ523" s="9"/>
      <c r="KK523" s="9"/>
      <c r="KL523" s="9"/>
      <c r="KM523" s="9"/>
      <c r="KN523" s="9"/>
      <c r="KO523" s="9"/>
      <c r="KP523" s="9"/>
      <c r="KQ523" s="9"/>
      <c r="KR523" s="9"/>
      <c r="KS523" s="9"/>
      <c r="KT523" s="9"/>
      <c r="KU523" s="9"/>
      <c r="KV523" s="9"/>
      <c r="KW523" s="9"/>
      <c r="KX523" s="9"/>
      <c r="KY523" s="9"/>
      <c r="KZ523" s="9"/>
      <c r="LA523" s="9"/>
      <c r="LB523" s="9"/>
      <c r="LC523" s="9"/>
      <c r="LD523" s="9"/>
      <c r="LE523" s="9"/>
      <c r="LF523" s="9"/>
      <c r="LG523" s="9"/>
      <c r="LH523" s="9"/>
      <c r="LI523" s="9"/>
      <c r="LJ523" s="9"/>
      <c r="LK523" s="9"/>
      <c r="LL523" s="9"/>
      <c r="LM523" s="9"/>
      <c r="LN523" s="9"/>
      <c r="LO523" s="9"/>
      <c r="LP523" s="9"/>
      <c r="LQ523" s="9"/>
      <c r="LR523" s="9"/>
      <c r="LS523" s="9"/>
      <c r="LT523" s="9"/>
      <c r="LU523" s="9"/>
      <c r="LV523" s="9"/>
      <c r="LW523" s="9"/>
      <c r="LX523" s="9"/>
      <c r="LY523" s="9"/>
      <c r="LZ523" s="9"/>
      <c r="MA523" s="9"/>
      <c r="MB523" s="9"/>
      <c r="MC523" s="9"/>
      <c r="MD523" s="9"/>
      <c r="ME523" s="9"/>
      <c r="MF523" s="9"/>
      <c r="MG523" s="9"/>
      <c r="MH523" s="9"/>
      <c r="MI523" s="9"/>
      <c r="MJ523" s="9"/>
      <c r="MK523" s="9"/>
      <c r="ML523" s="9"/>
      <c r="MM523" s="9"/>
      <c r="MN523" s="9"/>
      <c r="MO523" s="9"/>
      <c r="MP523" s="9"/>
      <c r="MQ523" s="9"/>
      <c r="MR523" s="9"/>
      <c r="MS523" s="9"/>
      <c r="MT523" s="9"/>
      <c r="MU523" s="9"/>
      <c r="MV523" s="9"/>
      <c r="MW523" s="9"/>
      <c r="MX523" s="9"/>
      <c r="MY523" s="9"/>
      <c r="MZ523" s="9"/>
      <c r="NA523" s="9"/>
      <c r="NB523" s="9"/>
      <c r="NC523" s="9"/>
      <c r="ND523" s="9"/>
      <c r="NE523" s="9"/>
      <c r="NF523" s="9"/>
      <c r="NG523" s="9"/>
      <c r="NH523" s="9"/>
      <c r="NI523" s="9"/>
      <c r="NJ523" s="9"/>
      <c r="NK523" s="9"/>
      <c r="NL523" s="9"/>
      <c r="NM523" s="9"/>
      <c r="NN523" s="9"/>
      <c r="NO523" s="9"/>
      <c r="NP523" s="9"/>
      <c r="NQ523" s="9"/>
      <c r="NR523" s="9"/>
      <c r="NS523" s="9"/>
      <c r="NT523" s="9"/>
      <c r="NU523" s="9"/>
      <c r="NV523" s="9"/>
      <c r="NW523" s="9"/>
      <c r="NX523" s="9"/>
      <c r="NY523" s="9"/>
      <c r="NZ523" s="9"/>
      <c r="OA523" s="9"/>
      <c r="OB523" s="9"/>
      <c r="OC523" s="9"/>
      <c r="OD523" s="9"/>
      <c r="OE523" s="9"/>
      <c r="OF523" s="9"/>
      <c r="OG523" s="9"/>
      <c r="OH523" s="9"/>
      <c r="OI523" s="9"/>
      <c r="OJ523" s="9"/>
      <c r="OK523" s="9"/>
      <c r="OL523" s="9"/>
      <c r="OM523" s="9"/>
      <c r="ON523" s="9"/>
      <c r="OO523" s="9"/>
      <c r="OP523" s="9"/>
      <c r="OQ523" s="9"/>
      <c r="OR523" s="9"/>
      <c r="OS523" s="9"/>
      <c r="OT523" s="9"/>
      <c r="OU523" s="9"/>
      <c r="OV523" s="9"/>
      <c r="OW523" s="9"/>
      <c r="OX523" s="9"/>
      <c r="OY523" s="9"/>
      <c r="OZ523" s="9"/>
      <c r="PA523" s="9"/>
      <c r="PB523" s="9"/>
      <c r="PC523" s="9"/>
      <c r="PD523" s="9"/>
      <c r="PE523" s="9"/>
      <c r="PF523" s="9"/>
      <c r="PG523" s="9"/>
      <c r="PH523" s="9"/>
      <c r="PI523" s="9"/>
      <c r="PJ523" s="9"/>
      <c r="PK523" s="9"/>
      <c r="PL523" s="9"/>
      <c r="PM523" s="9"/>
      <c r="PN523" s="9"/>
      <c r="PO523" s="9"/>
      <c r="PP523" s="9"/>
      <c r="PQ523" s="9"/>
      <c r="PR523" s="9"/>
      <c r="PS523" s="9"/>
      <c r="PT523" s="9"/>
      <c r="PU523" s="9"/>
      <c r="PV523" s="9"/>
      <c r="PW523" s="9"/>
      <c r="PX523" s="9"/>
      <c r="PY523" s="9"/>
      <c r="PZ523" s="9"/>
      <c r="QA523" s="9"/>
      <c r="QB523" s="9"/>
      <c r="QC523" s="9"/>
      <c r="QD523" s="9"/>
      <c r="QE523" s="9"/>
      <c r="QF523" s="9"/>
      <c r="QG523" s="9"/>
      <c r="QH523" s="9"/>
      <c r="QI523" s="9"/>
      <c r="QJ523" s="9"/>
      <c r="QK523" s="9"/>
      <c r="QL523" s="9"/>
      <c r="QM523" s="9"/>
      <c r="QN523" s="9"/>
      <c r="QO523" s="9"/>
      <c r="QP523" s="9"/>
      <c r="QQ523" s="9"/>
      <c r="QR523" s="9"/>
      <c r="QS523" s="9"/>
      <c r="QT523" s="9"/>
      <c r="QU523" s="9"/>
      <c r="QV523" s="9"/>
      <c r="QW523" s="9"/>
      <c r="QX523" s="9"/>
      <c r="QY523" s="9"/>
      <c r="QZ523" s="9"/>
      <c r="RA523" s="9"/>
      <c r="RB523" s="9"/>
      <c r="RC523" s="9"/>
      <c r="RD523" s="9"/>
      <c r="RE523" s="9"/>
      <c r="RF523" s="9"/>
      <c r="RG523" s="9"/>
      <c r="RH523" s="9"/>
      <c r="RI523" s="9"/>
      <c r="RJ523" s="9"/>
      <c r="RK523" s="9"/>
      <c r="RL523" s="9"/>
      <c r="RM523" s="9"/>
      <c r="RN523" s="9"/>
      <c r="RO523" s="9"/>
      <c r="RP523" s="9"/>
      <c r="RQ523" s="9"/>
      <c r="RR523" s="9"/>
      <c r="RS523" s="9"/>
      <c r="RT523" s="9"/>
      <c r="RU523" s="9"/>
      <c r="RV523" s="9"/>
      <c r="RW523" s="9"/>
      <c r="RX523" s="9"/>
      <c r="RY523" s="9"/>
      <c r="RZ523" s="9"/>
      <c r="SA523" s="9"/>
      <c r="SB523" s="9"/>
      <c r="SC523" s="9"/>
      <c r="SD523" s="9"/>
      <c r="SE523" s="9"/>
      <c r="SF523" s="9"/>
      <c r="SG523" s="9"/>
      <c r="SH523" s="9"/>
      <c r="SI523" s="9"/>
      <c r="SJ523" s="9"/>
      <c r="SK523" s="9"/>
      <c r="SL523" s="9"/>
      <c r="SM523" s="9"/>
      <c r="SN523" s="9"/>
      <c r="SO523" s="9"/>
      <c r="SP523" s="9"/>
      <c r="SQ523" s="9"/>
      <c r="SR523" s="9"/>
      <c r="SS523" s="9"/>
      <c r="ST523" s="9"/>
      <c r="SU523" s="9"/>
      <c r="SV523" s="9"/>
      <c r="SW523" s="9"/>
      <c r="SX523" s="9"/>
      <c r="SY523" s="9"/>
      <c r="SZ523" s="9"/>
      <c r="TA523" s="9"/>
      <c r="TB523" s="9"/>
      <c r="TC523" s="9"/>
      <c r="TD523" s="9"/>
      <c r="TE523" s="9"/>
      <c r="TF523" s="9"/>
      <c r="TG523" s="9"/>
      <c r="TH523" s="9"/>
      <c r="TI523" s="9"/>
      <c r="TJ523" s="9"/>
      <c r="TK523" s="9"/>
      <c r="TL523" s="9"/>
      <c r="TM523" s="9"/>
      <c r="TN523" s="9"/>
      <c r="TO523" s="9"/>
      <c r="TP523" s="9"/>
      <c r="TQ523" s="9"/>
      <c r="TR523" s="9"/>
      <c r="TS523" s="9"/>
      <c r="TT523" s="9"/>
      <c r="TU523" s="9"/>
      <c r="TV523" s="9"/>
      <c r="TW523" s="9"/>
      <c r="TX523" s="9"/>
      <c r="TY523" s="9"/>
      <c r="TZ523" s="9"/>
      <c r="UA523" s="9"/>
      <c r="UB523" s="9"/>
      <c r="UC523" s="9"/>
      <c r="UD523" s="9"/>
      <c r="UE523" s="9"/>
      <c r="UF523" s="9"/>
      <c r="UG523" s="9"/>
      <c r="UH523" s="9"/>
      <c r="UI523" s="9"/>
      <c r="UJ523" s="9"/>
      <c r="UK523" s="9"/>
      <c r="UL523" s="9"/>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c r="AHR523" s="6"/>
      <c r="AHS523" s="6"/>
      <c r="AHT523" s="6"/>
      <c r="AHU523" s="6"/>
      <c r="AHV523" s="6"/>
      <c r="AHW523" s="6"/>
      <c r="AHX523" s="6"/>
      <c r="AHY523" s="6"/>
    </row>
    <row r="524" spans="2:909" x14ac:dyDescent="0.25">
      <c r="B524" s="110"/>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c r="FG524" s="9"/>
      <c r="FH524" s="9"/>
      <c r="FI524" s="9"/>
      <c r="FJ524" s="9"/>
      <c r="FK524" s="9"/>
      <c r="FL524" s="9"/>
      <c r="FM524" s="9"/>
      <c r="FN524" s="9"/>
      <c r="FO524" s="9"/>
      <c r="FP524" s="9"/>
      <c r="FQ524" s="9"/>
      <c r="FR524" s="9"/>
      <c r="FS524" s="9"/>
      <c r="FT524" s="9"/>
      <c r="FU524" s="9"/>
      <c r="FV524" s="9"/>
      <c r="FW524" s="9"/>
      <c r="FX524" s="9"/>
      <c r="FY524" s="9"/>
      <c r="FZ524" s="9"/>
      <c r="GA524" s="9"/>
      <c r="GB524" s="9"/>
      <c r="GC524" s="9"/>
      <c r="GD524" s="9"/>
      <c r="GE524" s="9"/>
      <c r="GF524" s="9"/>
      <c r="GG524" s="9"/>
      <c r="GH524" s="9"/>
      <c r="GI524" s="9"/>
      <c r="GJ524" s="9"/>
      <c r="GK524" s="9"/>
      <c r="GL524" s="9"/>
      <c r="GM524" s="9"/>
      <c r="GN524" s="9"/>
      <c r="GO524" s="9"/>
      <c r="GP524" s="9"/>
      <c r="GQ524" s="9"/>
      <c r="GR524" s="9"/>
      <c r="GS524" s="9"/>
      <c r="GT524" s="9"/>
      <c r="GU524" s="9"/>
      <c r="GV524" s="9"/>
      <c r="GW524" s="9"/>
      <c r="GX524" s="9"/>
      <c r="GY524" s="9"/>
      <c r="GZ524" s="9"/>
      <c r="HA524" s="9"/>
      <c r="HB524" s="9"/>
      <c r="HC524" s="9"/>
      <c r="HD524" s="9"/>
      <c r="HE524" s="9"/>
      <c r="HF524" s="9"/>
      <c r="HG524" s="9"/>
      <c r="HH524" s="9"/>
      <c r="HI524" s="9"/>
      <c r="HJ524" s="9"/>
      <c r="HK524" s="9"/>
      <c r="HL524" s="9"/>
      <c r="HM524" s="9"/>
      <c r="HN524" s="9"/>
      <c r="HO524" s="9"/>
      <c r="HP524" s="9"/>
      <c r="HQ524" s="9"/>
      <c r="HR524" s="9"/>
      <c r="HS524" s="9"/>
      <c r="HT524" s="9"/>
      <c r="HU524" s="9"/>
      <c r="HV524" s="9"/>
      <c r="HW524" s="9"/>
      <c r="HX524" s="9"/>
      <c r="HY524" s="9"/>
      <c r="HZ524" s="9"/>
      <c r="IA524" s="9"/>
      <c r="IB524" s="9"/>
      <c r="IC524" s="9"/>
      <c r="ID524" s="9"/>
      <c r="IE524" s="9"/>
      <c r="IF524" s="9"/>
      <c r="IG524" s="9"/>
      <c r="IH524" s="9"/>
      <c r="II524" s="9"/>
      <c r="IJ524" s="9"/>
      <c r="IK524" s="9"/>
      <c r="IL524" s="9"/>
      <c r="IM524" s="9"/>
      <c r="IN524" s="9"/>
      <c r="IO524" s="9"/>
      <c r="IP524" s="9"/>
      <c r="IQ524" s="9"/>
      <c r="IR524" s="9"/>
      <c r="IS524" s="9"/>
      <c r="IT524" s="9"/>
      <c r="IU524" s="9"/>
      <c r="IV524" s="9"/>
      <c r="IW524" s="9"/>
      <c r="IX524" s="9"/>
      <c r="IY524" s="9"/>
      <c r="IZ524" s="9"/>
      <c r="JA524" s="9"/>
      <c r="JB524" s="9"/>
      <c r="JC524" s="9"/>
      <c r="JD524" s="9"/>
      <c r="JE524" s="9"/>
      <c r="JF524" s="9"/>
      <c r="JG524" s="9"/>
      <c r="JH524" s="9"/>
      <c r="JI524" s="9"/>
      <c r="JJ524" s="9"/>
      <c r="JK524" s="9"/>
      <c r="JL524" s="9"/>
      <c r="JM524" s="9"/>
      <c r="JN524" s="9"/>
      <c r="JO524" s="9"/>
      <c r="JP524" s="9"/>
      <c r="JQ524" s="9"/>
      <c r="JR524" s="9"/>
      <c r="JS524" s="9"/>
      <c r="JT524" s="9"/>
      <c r="JU524" s="9"/>
      <c r="JV524" s="9"/>
      <c r="JW524" s="9"/>
      <c r="JX524" s="9"/>
      <c r="JY524" s="9"/>
      <c r="JZ524" s="9"/>
      <c r="KA524" s="9"/>
      <c r="KB524" s="9"/>
      <c r="KC524" s="9"/>
      <c r="KD524" s="9"/>
      <c r="KE524" s="9"/>
      <c r="KF524" s="9"/>
      <c r="KG524" s="9"/>
      <c r="KH524" s="9"/>
      <c r="KI524" s="9"/>
      <c r="KJ524" s="9"/>
      <c r="KK524" s="9"/>
      <c r="KL524" s="9"/>
      <c r="KM524" s="9"/>
      <c r="KN524" s="9"/>
      <c r="KO524" s="9"/>
      <c r="KP524" s="9"/>
      <c r="KQ524" s="9"/>
      <c r="KR524" s="9"/>
      <c r="KS524" s="9"/>
      <c r="KT524" s="9"/>
      <c r="KU524" s="9"/>
      <c r="KV524" s="9"/>
      <c r="KW524" s="9"/>
      <c r="KX524" s="9"/>
      <c r="KY524" s="9"/>
      <c r="KZ524" s="9"/>
      <c r="LA524" s="9"/>
      <c r="LB524" s="9"/>
      <c r="LC524" s="9"/>
      <c r="LD524" s="9"/>
      <c r="LE524" s="9"/>
      <c r="LF524" s="9"/>
      <c r="LG524" s="9"/>
      <c r="LH524" s="9"/>
      <c r="LI524" s="9"/>
      <c r="LJ524" s="9"/>
      <c r="LK524" s="9"/>
      <c r="LL524" s="9"/>
      <c r="LM524" s="9"/>
      <c r="LN524" s="9"/>
      <c r="LO524" s="9"/>
      <c r="LP524" s="9"/>
      <c r="LQ524" s="9"/>
      <c r="LR524" s="9"/>
      <c r="LS524" s="9"/>
      <c r="LT524" s="9"/>
      <c r="LU524" s="9"/>
      <c r="LV524" s="9"/>
      <c r="LW524" s="9"/>
      <c r="LX524" s="9"/>
      <c r="LY524" s="9"/>
      <c r="LZ524" s="9"/>
      <c r="MA524" s="9"/>
      <c r="MB524" s="9"/>
      <c r="MC524" s="9"/>
      <c r="MD524" s="9"/>
      <c r="ME524" s="9"/>
      <c r="MF524" s="9"/>
      <c r="MG524" s="9"/>
      <c r="MH524" s="9"/>
      <c r="MI524" s="9"/>
      <c r="MJ524" s="9"/>
      <c r="MK524" s="9"/>
      <c r="ML524" s="9"/>
      <c r="MM524" s="9"/>
      <c r="MN524" s="9"/>
      <c r="MO524" s="9"/>
      <c r="MP524" s="9"/>
      <c r="MQ524" s="9"/>
      <c r="MR524" s="9"/>
      <c r="MS524" s="9"/>
      <c r="MT524" s="9"/>
      <c r="MU524" s="9"/>
      <c r="MV524" s="9"/>
      <c r="MW524" s="9"/>
      <c r="MX524" s="9"/>
      <c r="MY524" s="9"/>
      <c r="MZ524" s="9"/>
      <c r="NA524" s="9"/>
      <c r="NB524" s="9"/>
      <c r="NC524" s="9"/>
      <c r="ND524" s="9"/>
      <c r="NE524" s="9"/>
      <c r="NF524" s="9"/>
      <c r="NG524" s="9"/>
      <c r="NH524" s="9"/>
      <c r="NI524" s="9"/>
      <c r="NJ524" s="9"/>
      <c r="NK524" s="9"/>
      <c r="NL524" s="9"/>
      <c r="NM524" s="9"/>
      <c r="NN524" s="9"/>
      <c r="NO524" s="9"/>
      <c r="NP524" s="9"/>
      <c r="NQ524" s="9"/>
      <c r="NR524" s="9"/>
      <c r="NS524" s="9"/>
      <c r="NT524" s="9"/>
      <c r="NU524" s="9"/>
      <c r="NV524" s="9"/>
      <c r="NW524" s="9"/>
      <c r="NX524" s="9"/>
      <c r="NY524" s="9"/>
      <c r="NZ524" s="9"/>
      <c r="OA524" s="9"/>
      <c r="OB524" s="9"/>
      <c r="OC524" s="9"/>
      <c r="OD524" s="9"/>
      <c r="OE524" s="9"/>
      <c r="OF524" s="9"/>
      <c r="OG524" s="9"/>
      <c r="OH524" s="9"/>
      <c r="OI524" s="9"/>
      <c r="OJ524" s="9"/>
      <c r="OK524" s="9"/>
      <c r="OL524" s="9"/>
      <c r="OM524" s="9"/>
      <c r="ON524" s="9"/>
      <c r="OO524" s="9"/>
      <c r="OP524" s="9"/>
      <c r="OQ524" s="9"/>
      <c r="OR524" s="9"/>
      <c r="OS524" s="9"/>
      <c r="OT524" s="9"/>
      <c r="OU524" s="9"/>
      <c r="OV524" s="9"/>
      <c r="OW524" s="9"/>
      <c r="OX524" s="9"/>
      <c r="OY524" s="9"/>
      <c r="OZ524" s="9"/>
      <c r="PA524" s="9"/>
      <c r="PB524" s="9"/>
      <c r="PC524" s="9"/>
      <c r="PD524" s="9"/>
      <c r="PE524" s="9"/>
      <c r="PF524" s="9"/>
      <c r="PG524" s="9"/>
      <c r="PH524" s="9"/>
      <c r="PI524" s="9"/>
      <c r="PJ524" s="9"/>
      <c r="PK524" s="9"/>
      <c r="PL524" s="9"/>
      <c r="PM524" s="9"/>
      <c r="PN524" s="9"/>
      <c r="PO524" s="9"/>
      <c r="PP524" s="9"/>
      <c r="PQ524" s="9"/>
      <c r="PR524" s="9"/>
      <c r="PS524" s="9"/>
      <c r="PT524" s="9"/>
      <c r="PU524" s="9"/>
      <c r="PV524" s="9"/>
      <c r="PW524" s="9"/>
      <c r="PX524" s="9"/>
      <c r="PY524" s="9"/>
      <c r="PZ524" s="9"/>
      <c r="QA524" s="9"/>
      <c r="QB524" s="9"/>
      <c r="QC524" s="9"/>
      <c r="QD524" s="9"/>
      <c r="QE524" s="9"/>
      <c r="QF524" s="9"/>
      <c r="QG524" s="9"/>
      <c r="QH524" s="9"/>
      <c r="QI524" s="9"/>
      <c r="QJ524" s="9"/>
      <c r="QK524" s="9"/>
      <c r="QL524" s="9"/>
      <c r="QM524" s="9"/>
      <c r="QN524" s="9"/>
      <c r="QO524" s="9"/>
      <c r="QP524" s="9"/>
      <c r="QQ524" s="9"/>
      <c r="QR524" s="9"/>
      <c r="QS524" s="9"/>
      <c r="QT524" s="9"/>
      <c r="QU524" s="9"/>
      <c r="QV524" s="9"/>
      <c r="QW524" s="9"/>
      <c r="QX524" s="9"/>
      <c r="QY524" s="9"/>
      <c r="QZ524" s="9"/>
      <c r="RA524" s="9"/>
      <c r="RB524" s="9"/>
      <c r="RC524" s="9"/>
      <c r="RD524" s="9"/>
      <c r="RE524" s="9"/>
      <c r="RF524" s="9"/>
      <c r="RG524" s="9"/>
      <c r="RH524" s="9"/>
      <c r="RI524" s="9"/>
      <c r="RJ524" s="9"/>
      <c r="RK524" s="9"/>
      <c r="RL524" s="9"/>
      <c r="RM524" s="9"/>
      <c r="RN524" s="9"/>
      <c r="RO524" s="9"/>
      <c r="RP524" s="9"/>
      <c r="RQ524" s="9"/>
      <c r="RR524" s="9"/>
      <c r="RS524" s="9"/>
      <c r="RT524" s="9"/>
      <c r="RU524" s="9"/>
      <c r="RV524" s="9"/>
      <c r="RW524" s="9"/>
      <c r="RX524" s="9"/>
      <c r="RY524" s="9"/>
      <c r="RZ524" s="9"/>
      <c r="SA524" s="9"/>
      <c r="SB524" s="9"/>
      <c r="SC524" s="9"/>
      <c r="SD524" s="9"/>
      <c r="SE524" s="9"/>
      <c r="SF524" s="9"/>
      <c r="SG524" s="9"/>
      <c r="SH524" s="9"/>
      <c r="SI524" s="9"/>
      <c r="SJ524" s="9"/>
      <c r="SK524" s="9"/>
      <c r="SL524" s="9"/>
      <c r="SM524" s="9"/>
      <c r="SN524" s="9"/>
      <c r="SO524" s="9"/>
      <c r="SP524" s="9"/>
      <c r="SQ524" s="9"/>
      <c r="SR524" s="9"/>
      <c r="SS524" s="9"/>
      <c r="ST524" s="9"/>
      <c r="SU524" s="9"/>
      <c r="SV524" s="9"/>
      <c r="SW524" s="9"/>
      <c r="SX524" s="9"/>
      <c r="SY524" s="9"/>
      <c r="SZ524" s="9"/>
      <c r="TA524" s="9"/>
      <c r="TB524" s="9"/>
      <c r="TC524" s="9"/>
      <c r="TD524" s="9"/>
      <c r="TE524" s="9"/>
      <c r="TF524" s="9"/>
      <c r="TG524" s="9"/>
      <c r="TH524" s="9"/>
      <c r="TI524" s="9"/>
      <c r="TJ524" s="9"/>
      <c r="TK524" s="9"/>
      <c r="TL524" s="9"/>
      <c r="TM524" s="9"/>
      <c r="TN524" s="9"/>
      <c r="TO524" s="9"/>
      <c r="TP524" s="9"/>
      <c r="TQ524" s="9"/>
      <c r="TR524" s="9"/>
      <c r="TS524" s="9"/>
      <c r="TT524" s="9"/>
      <c r="TU524" s="9"/>
      <c r="TV524" s="9"/>
      <c r="TW524" s="9"/>
      <c r="TX524" s="9"/>
      <c r="TY524" s="9"/>
      <c r="TZ524" s="9"/>
      <c r="UA524" s="9"/>
      <c r="UB524" s="9"/>
      <c r="UC524" s="9"/>
      <c r="UD524" s="9"/>
      <c r="UE524" s="9"/>
      <c r="UF524" s="9"/>
      <c r="UG524" s="9"/>
      <c r="UH524" s="9"/>
      <c r="UI524" s="9"/>
      <c r="UJ524" s="9"/>
      <c r="UK524" s="9"/>
      <c r="UL524" s="9"/>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c r="AHR524" s="6"/>
      <c r="AHS524" s="6"/>
      <c r="AHT524" s="6"/>
      <c r="AHU524" s="6"/>
      <c r="AHV524" s="6"/>
      <c r="AHW524" s="6"/>
      <c r="AHX524" s="6"/>
      <c r="AHY524" s="6"/>
    </row>
    <row r="525" spans="2:909" x14ac:dyDescent="0.25">
      <c r="B525" s="110"/>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c r="EV525" s="9"/>
      <c r="EW525" s="9"/>
      <c r="EX525" s="9"/>
      <c r="EY525" s="9"/>
      <c r="EZ525" s="9"/>
      <c r="FA525" s="9"/>
      <c r="FB525" s="9"/>
      <c r="FC525" s="9"/>
      <c r="FD525" s="9"/>
      <c r="FE525" s="9"/>
      <c r="FF525" s="9"/>
      <c r="FG525" s="9"/>
      <c r="FH525" s="9"/>
      <c r="FI525" s="9"/>
      <c r="FJ525" s="9"/>
      <c r="FK525" s="9"/>
      <c r="FL525" s="9"/>
      <c r="FM525" s="9"/>
      <c r="FN525" s="9"/>
      <c r="FO525" s="9"/>
      <c r="FP525" s="9"/>
      <c r="FQ525" s="9"/>
      <c r="FR525" s="9"/>
      <c r="FS525" s="9"/>
      <c r="FT525" s="9"/>
      <c r="FU525" s="9"/>
      <c r="FV525" s="9"/>
      <c r="FW525" s="9"/>
      <c r="FX525" s="9"/>
      <c r="FY525" s="9"/>
      <c r="FZ525" s="9"/>
      <c r="GA525" s="9"/>
      <c r="GB525" s="9"/>
      <c r="GC525" s="9"/>
      <c r="GD525" s="9"/>
      <c r="GE525" s="9"/>
      <c r="GF525" s="9"/>
      <c r="GG525" s="9"/>
      <c r="GH525" s="9"/>
      <c r="GI525" s="9"/>
      <c r="GJ525" s="9"/>
      <c r="GK525" s="9"/>
      <c r="GL525" s="9"/>
      <c r="GM525" s="9"/>
      <c r="GN525" s="9"/>
      <c r="GO525" s="9"/>
      <c r="GP525" s="9"/>
      <c r="GQ525" s="9"/>
      <c r="GR525" s="9"/>
      <c r="GS525" s="9"/>
      <c r="GT525" s="9"/>
      <c r="GU525" s="9"/>
      <c r="GV525" s="9"/>
      <c r="GW525" s="9"/>
      <c r="GX525" s="9"/>
      <c r="GY525" s="9"/>
      <c r="GZ525" s="9"/>
      <c r="HA525" s="9"/>
      <c r="HB525" s="9"/>
      <c r="HC525" s="9"/>
      <c r="HD525" s="9"/>
      <c r="HE525" s="9"/>
      <c r="HF525" s="9"/>
      <c r="HG525" s="9"/>
      <c r="HH525" s="9"/>
      <c r="HI525" s="9"/>
      <c r="HJ525" s="9"/>
      <c r="HK525" s="9"/>
      <c r="HL525" s="9"/>
      <c r="HM525" s="9"/>
      <c r="HN525" s="9"/>
      <c r="HO525" s="9"/>
      <c r="HP525" s="9"/>
      <c r="HQ525" s="9"/>
      <c r="HR525" s="9"/>
      <c r="HS525" s="9"/>
      <c r="HT525" s="9"/>
      <c r="HU525" s="9"/>
      <c r="HV525" s="9"/>
      <c r="HW525" s="9"/>
      <c r="HX525" s="9"/>
      <c r="HY525" s="9"/>
      <c r="HZ525" s="9"/>
      <c r="IA525" s="9"/>
      <c r="IB525" s="9"/>
      <c r="IC525" s="9"/>
      <c r="ID525" s="9"/>
      <c r="IE525" s="9"/>
      <c r="IF525" s="9"/>
      <c r="IG525" s="9"/>
      <c r="IH525" s="9"/>
      <c r="II525" s="9"/>
      <c r="IJ525" s="9"/>
      <c r="IK525" s="9"/>
      <c r="IL525" s="9"/>
      <c r="IM525" s="9"/>
      <c r="IN525" s="9"/>
      <c r="IO525" s="9"/>
      <c r="IP525" s="9"/>
      <c r="IQ525" s="9"/>
      <c r="IR525" s="9"/>
      <c r="IS525" s="9"/>
      <c r="IT525" s="9"/>
      <c r="IU525" s="9"/>
      <c r="IV525" s="9"/>
      <c r="IW525" s="9"/>
      <c r="IX525" s="9"/>
      <c r="IY525" s="9"/>
      <c r="IZ525" s="9"/>
      <c r="JA525" s="9"/>
      <c r="JB525" s="9"/>
      <c r="JC525" s="9"/>
      <c r="JD525" s="9"/>
      <c r="JE525" s="9"/>
      <c r="JF525" s="9"/>
      <c r="JG525" s="9"/>
      <c r="JH525" s="9"/>
      <c r="JI525" s="9"/>
      <c r="JJ525" s="9"/>
      <c r="JK525" s="9"/>
      <c r="JL525" s="9"/>
      <c r="JM525" s="9"/>
      <c r="JN525" s="9"/>
      <c r="JO525" s="9"/>
      <c r="JP525" s="9"/>
      <c r="JQ525" s="9"/>
      <c r="JR525" s="9"/>
      <c r="JS525" s="9"/>
      <c r="JT525" s="9"/>
      <c r="JU525" s="9"/>
      <c r="JV525" s="9"/>
      <c r="JW525" s="9"/>
      <c r="JX525" s="9"/>
      <c r="JY525" s="9"/>
      <c r="JZ525" s="9"/>
      <c r="KA525" s="9"/>
      <c r="KB525" s="9"/>
      <c r="KC525" s="9"/>
      <c r="KD525" s="9"/>
      <c r="KE525" s="9"/>
      <c r="KF525" s="9"/>
      <c r="KG525" s="9"/>
      <c r="KH525" s="9"/>
      <c r="KI525" s="9"/>
      <c r="KJ525" s="9"/>
      <c r="KK525" s="9"/>
      <c r="KL525" s="9"/>
      <c r="KM525" s="9"/>
      <c r="KN525" s="9"/>
      <c r="KO525" s="9"/>
      <c r="KP525" s="9"/>
      <c r="KQ525" s="9"/>
      <c r="KR525" s="9"/>
      <c r="KS525" s="9"/>
      <c r="KT525" s="9"/>
      <c r="KU525" s="9"/>
      <c r="KV525" s="9"/>
      <c r="KW525" s="9"/>
      <c r="KX525" s="9"/>
      <c r="KY525" s="9"/>
      <c r="KZ525" s="9"/>
      <c r="LA525" s="9"/>
      <c r="LB525" s="9"/>
      <c r="LC525" s="9"/>
      <c r="LD525" s="9"/>
      <c r="LE525" s="9"/>
      <c r="LF525" s="9"/>
      <c r="LG525" s="9"/>
      <c r="LH525" s="9"/>
      <c r="LI525" s="9"/>
      <c r="LJ525" s="9"/>
      <c r="LK525" s="9"/>
      <c r="LL525" s="9"/>
      <c r="LM525" s="9"/>
      <c r="LN525" s="9"/>
      <c r="LO525" s="9"/>
      <c r="LP525" s="9"/>
      <c r="LQ525" s="9"/>
      <c r="LR525" s="9"/>
      <c r="LS525" s="9"/>
      <c r="LT525" s="9"/>
      <c r="LU525" s="9"/>
      <c r="LV525" s="9"/>
      <c r="LW525" s="9"/>
      <c r="LX525" s="9"/>
      <c r="LY525" s="9"/>
      <c r="LZ525" s="9"/>
      <c r="MA525" s="9"/>
      <c r="MB525" s="9"/>
      <c r="MC525" s="9"/>
      <c r="MD525" s="9"/>
      <c r="ME525" s="9"/>
      <c r="MF525" s="9"/>
      <c r="MG525" s="9"/>
      <c r="MH525" s="9"/>
      <c r="MI525" s="9"/>
      <c r="MJ525" s="9"/>
      <c r="MK525" s="9"/>
      <c r="ML525" s="9"/>
      <c r="MM525" s="9"/>
      <c r="MN525" s="9"/>
      <c r="MO525" s="9"/>
      <c r="MP525" s="9"/>
      <c r="MQ525" s="9"/>
      <c r="MR525" s="9"/>
      <c r="MS525" s="9"/>
      <c r="MT525" s="9"/>
      <c r="MU525" s="9"/>
      <c r="MV525" s="9"/>
      <c r="MW525" s="9"/>
      <c r="MX525" s="9"/>
      <c r="MY525" s="9"/>
      <c r="MZ525" s="9"/>
      <c r="NA525" s="9"/>
      <c r="NB525" s="9"/>
      <c r="NC525" s="9"/>
      <c r="ND525" s="9"/>
      <c r="NE525" s="9"/>
      <c r="NF525" s="9"/>
      <c r="NG525" s="9"/>
      <c r="NH525" s="9"/>
      <c r="NI525" s="9"/>
      <c r="NJ525" s="9"/>
      <c r="NK525" s="9"/>
      <c r="NL525" s="9"/>
      <c r="NM525" s="9"/>
      <c r="NN525" s="9"/>
      <c r="NO525" s="9"/>
      <c r="NP525" s="9"/>
      <c r="NQ525" s="9"/>
      <c r="NR525" s="9"/>
      <c r="NS525" s="9"/>
      <c r="NT525" s="9"/>
      <c r="NU525" s="9"/>
      <c r="NV525" s="9"/>
      <c r="NW525" s="9"/>
      <c r="NX525" s="9"/>
      <c r="NY525" s="9"/>
      <c r="NZ525" s="9"/>
      <c r="OA525" s="9"/>
      <c r="OB525" s="9"/>
      <c r="OC525" s="9"/>
      <c r="OD525" s="9"/>
      <c r="OE525" s="9"/>
      <c r="OF525" s="9"/>
      <c r="OG525" s="9"/>
      <c r="OH525" s="9"/>
      <c r="OI525" s="9"/>
      <c r="OJ525" s="9"/>
      <c r="OK525" s="9"/>
      <c r="OL525" s="9"/>
      <c r="OM525" s="9"/>
      <c r="ON525" s="9"/>
      <c r="OO525" s="9"/>
      <c r="OP525" s="9"/>
      <c r="OQ525" s="9"/>
      <c r="OR525" s="9"/>
      <c r="OS525" s="9"/>
      <c r="OT525" s="9"/>
      <c r="OU525" s="9"/>
      <c r="OV525" s="9"/>
      <c r="OW525" s="9"/>
      <c r="OX525" s="9"/>
      <c r="OY525" s="9"/>
      <c r="OZ525" s="9"/>
      <c r="PA525" s="9"/>
      <c r="PB525" s="9"/>
      <c r="PC525" s="9"/>
      <c r="PD525" s="9"/>
      <c r="PE525" s="9"/>
      <c r="PF525" s="9"/>
      <c r="PG525" s="9"/>
      <c r="PH525" s="9"/>
      <c r="PI525" s="9"/>
      <c r="PJ525" s="9"/>
      <c r="PK525" s="9"/>
      <c r="PL525" s="9"/>
      <c r="PM525" s="9"/>
      <c r="PN525" s="9"/>
      <c r="PO525" s="9"/>
      <c r="PP525" s="9"/>
      <c r="PQ525" s="9"/>
      <c r="PR525" s="9"/>
      <c r="PS525" s="9"/>
      <c r="PT525" s="9"/>
      <c r="PU525" s="9"/>
      <c r="PV525" s="9"/>
      <c r="PW525" s="9"/>
      <c r="PX525" s="9"/>
      <c r="PY525" s="9"/>
      <c r="PZ525" s="9"/>
      <c r="QA525" s="9"/>
      <c r="QB525" s="9"/>
      <c r="QC525" s="9"/>
      <c r="QD525" s="9"/>
      <c r="QE525" s="9"/>
      <c r="QF525" s="9"/>
      <c r="QG525" s="9"/>
      <c r="QH525" s="9"/>
      <c r="QI525" s="9"/>
      <c r="QJ525" s="9"/>
      <c r="QK525" s="9"/>
      <c r="QL525" s="9"/>
      <c r="QM525" s="9"/>
      <c r="QN525" s="9"/>
      <c r="QO525" s="9"/>
      <c r="QP525" s="9"/>
      <c r="QQ525" s="9"/>
      <c r="QR525" s="9"/>
      <c r="QS525" s="9"/>
      <c r="QT525" s="9"/>
      <c r="QU525" s="9"/>
      <c r="QV525" s="9"/>
      <c r="QW525" s="9"/>
      <c r="QX525" s="9"/>
      <c r="QY525" s="9"/>
      <c r="QZ525" s="9"/>
      <c r="RA525" s="9"/>
      <c r="RB525" s="9"/>
      <c r="RC525" s="9"/>
      <c r="RD525" s="9"/>
      <c r="RE525" s="9"/>
      <c r="RF525" s="9"/>
      <c r="RG525" s="9"/>
      <c r="RH525" s="9"/>
      <c r="RI525" s="9"/>
      <c r="RJ525" s="9"/>
      <c r="RK525" s="9"/>
      <c r="RL525" s="9"/>
      <c r="RM525" s="9"/>
      <c r="RN525" s="9"/>
      <c r="RO525" s="9"/>
      <c r="RP525" s="9"/>
      <c r="RQ525" s="9"/>
      <c r="RR525" s="9"/>
      <c r="RS525" s="9"/>
      <c r="RT525" s="9"/>
      <c r="RU525" s="9"/>
      <c r="RV525" s="9"/>
      <c r="RW525" s="9"/>
      <c r="RX525" s="9"/>
      <c r="RY525" s="9"/>
      <c r="RZ525" s="9"/>
      <c r="SA525" s="9"/>
      <c r="SB525" s="9"/>
      <c r="SC525" s="9"/>
      <c r="SD525" s="9"/>
      <c r="SE525" s="9"/>
      <c r="SF525" s="9"/>
      <c r="SG525" s="9"/>
      <c r="SH525" s="9"/>
      <c r="SI525" s="9"/>
      <c r="SJ525" s="9"/>
      <c r="SK525" s="9"/>
      <c r="SL525" s="9"/>
      <c r="SM525" s="9"/>
      <c r="SN525" s="9"/>
      <c r="SO525" s="9"/>
      <c r="SP525" s="9"/>
      <c r="SQ525" s="9"/>
      <c r="SR525" s="9"/>
      <c r="SS525" s="9"/>
      <c r="ST525" s="9"/>
      <c r="SU525" s="9"/>
      <c r="SV525" s="9"/>
      <c r="SW525" s="9"/>
      <c r="SX525" s="9"/>
      <c r="SY525" s="9"/>
      <c r="SZ525" s="9"/>
      <c r="TA525" s="9"/>
      <c r="TB525" s="9"/>
      <c r="TC525" s="9"/>
      <c r="TD525" s="9"/>
      <c r="TE525" s="9"/>
      <c r="TF525" s="9"/>
      <c r="TG525" s="9"/>
      <c r="TH525" s="9"/>
      <c r="TI525" s="9"/>
      <c r="TJ525" s="9"/>
      <c r="TK525" s="9"/>
      <c r="TL525" s="9"/>
      <c r="TM525" s="9"/>
      <c r="TN525" s="9"/>
      <c r="TO525" s="9"/>
      <c r="TP525" s="9"/>
      <c r="TQ525" s="9"/>
      <c r="TR525" s="9"/>
      <c r="TS525" s="9"/>
      <c r="TT525" s="9"/>
      <c r="TU525" s="9"/>
      <c r="TV525" s="9"/>
      <c r="TW525" s="9"/>
      <c r="TX525" s="9"/>
      <c r="TY525" s="9"/>
      <c r="TZ525" s="9"/>
      <c r="UA525" s="9"/>
      <c r="UB525" s="9"/>
      <c r="UC525" s="9"/>
      <c r="UD525" s="9"/>
      <c r="UE525" s="9"/>
      <c r="UF525" s="9"/>
      <c r="UG525" s="9"/>
      <c r="UH525" s="9"/>
      <c r="UI525" s="9"/>
      <c r="UJ525" s="9"/>
      <c r="UK525" s="9"/>
      <c r="UL525" s="9"/>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c r="AHR525" s="6"/>
      <c r="AHS525" s="6"/>
      <c r="AHT525" s="6"/>
      <c r="AHU525" s="6"/>
      <c r="AHV525" s="6"/>
      <c r="AHW525" s="6"/>
      <c r="AHX525" s="6"/>
      <c r="AHY525" s="6"/>
    </row>
    <row r="526" spans="2:909" x14ac:dyDescent="0.25">
      <c r="B526" s="110"/>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c r="EV526" s="9"/>
      <c r="EW526" s="9"/>
      <c r="EX526" s="9"/>
      <c r="EY526" s="9"/>
      <c r="EZ526" s="9"/>
      <c r="FA526" s="9"/>
      <c r="FB526" s="9"/>
      <c r="FC526" s="9"/>
      <c r="FD526" s="9"/>
      <c r="FE526" s="9"/>
      <c r="FF526" s="9"/>
      <c r="FG526" s="9"/>
      <c r="FH526" s="9"/>
      <c r="FI526" s="9"/>
      <c r="FJ526" s="9"/>
      <c r="FK526" s="9"/>
      <c r="FL526" s="9"/>
      <c r="FM526" s="9"/>
      <c r="FN526" s="9"/>
      <c r="FO526" s="9"/>
      <c r="FP526" s="9"/>
      <c r="FQ526" s="9"/>
      <c r="FR526" s="9"/>
      <c r="FS526" s="9"/>
      <c r="FT526" s="9"/>
      <c r="FU526" s="9"/>
      <c r="FV526" s="9"/>
      <c r="FW526" s="9"/>
      <c r="FX526" s="9"/>
      <c r="FY526" s="9"/>
      <c r="FZ526" s="9"/>
      <c r="GA526" s="9"/>
      <c r="GB526" s="9"/>
      <c r="GC526" s="9"/>
      <c r="GD526" s="9"/>
      <c r="GE526" s="9"/>
      <c r="GF526" s="9"/>
      <c r="GG526" s="9"/>
      <c r="GH526" s="9"/>
      <c r="GI526" s="9"/>
      <c r="GJ526" s="9"/>
      <c r="GK526" s="9"/>
      <c r="GL526" s="9"/>
      <c r="GM526" s="9"/>
      <c r="GN526" s="9"/>
      <c r="GO526" s="9"/>
      <c r="GP526" s="9"/>
      <c r="GQ526" s="9"/>
      <c r="GR526" s="9"/>
      <c r="GS526" s="9"/>
      <c r="GT526" s="9"/>
      <c r="GU526" s="9"/>
      <c r="GV526" s="9"/>
      <c r="GW526" s="9"/>
      <c r="GX526" s="9"/>
      <c r="GY526" s="9"/>
      <c r="GZ526" s="9"/>
      <c r="HA526" s="9"/>
      <c r="HB526" s="9"/>
      <c r="HC526" s="9"/>
      <c r="HD526" s="9"/>
      <c r="HE526" s="9"/>
      <c r="HF526" s="9"/>
      <c r="HG526" s="9"/>
      <c r="HH526" s="9"/>
      <c r="HI526" s="9"/>
      <c r="HJ526" s="9"/>
      <c r="HK526" s="9"/>
      <c r="HL526" s="9"/>
      <c r="HM526" s="9"/>
      <c r="HN526" s="9"/>
      <c r="HO526" s="9"/>
      <c r="HP526" s="9"/>
      <c r="HQ526" s="9"/>
      <c r="HR526" s="9"/>
      <c r="HS526" s="9"/>
      <c r="HT526" s="9"/>
      <c r="HU526" s="9"/>
      <c r="HV526" s="9"/>
      <c r="HW526" s="9"/>
      <c r="HX526" s="9"/>
      <c r="HY526" s="9"/>
      <c r="HZ526" s="9"/>
      <c r="IA526" s="9"/>
      <c r="IB526" s="9"/>
      <c r="IC526" s="9"/>
      <c r="ID526" s="9"/>
      <c r="IE526" s="9"/>
      <c r="IF526" s="9"/>
      <c r="IG526" s="9"/>
      <c r="IH526" s="9"/>
      <c r="II526" s="9"/>
      <c r="IJ526" s="9"/>
      <c r="IK526" s="9"/>
      <c r="IL526" s="9"/>
      <c r="IM526" s="9"/>
      <c r="IN526" s="9"/>
      <c r="IO526" s="9"/>
      <c r="IP526" s="9"/>
      <c r="IQ526" s="9"/>
      <c r="IR526" s="9"/>
      <c r="IS526" s="9"/>
      <c r="IT526" s="9"/>
      <c r="IU526" s="9"/>
      <c r="IV526" s="9"/>
      <c r="IW526" s="9"/>
      <c r="IX526" s="9"/>
      <c r="IY526" s="9"/>
      <c r="IZ526" s="9"/>
      <c r="JA526" s="9"/>
      <c r="JB526" s="9"/>
      <c r="JC526" s="9"/>
      <c r="JD526" s="9"/>
      <c r="JE526" s="9"/>
      <c r="JF526" s="9"/>
      <c r="JG526" s="9"/>
      <c r="JH526" s="9"/>
      <c r="JI526" s="9"/>
      <c r="JJ526" s="9"/>
      <c r="JK526" s="9"/>
      <c r="JL526" s="9"/>
      <c r="JM526" s="9"/>
      <c r="JN526" s="9"/>
      <c r="JO526" s="9"/>
      <c r="JP526" s="9"/>
      <c r="JQ526" s="9"/>
      <c r="JR526" s="9"/>
      <c r="JS526" s="9"/>
      <c r="JT526" s="9"/>
      <c r="JU526" s="9"/>
      <c r="JV526" s="9"/>
      <c r="JW526" s="9"/>
      <c r="JX526" s="9"/>
      <c r="JY526" s="9"/>
      <c r="JZ526" s="9"/>
      <c r="KA526" s="9"/>
      <c r="KB526" s="9"/>
      <c r="KC526" s="9"/>
      <c r="KD526" s="9"/>
      <c r="KE526" s="9"/>
      <c r="KF526" s="9"/>
      <c r="KG526" s="9"/>
      <c r="KH526" s="9"/>
      <c r="KI526" s="9"/>
      <c r="KJ526" s="9"/>
      <c r="KK526" s="9"/>
      <c r="KL526" s="9"/>
      <c r="KM526" s="9"/>
      <c r="KN526" s="9"/>
      <c r="KO526" s="9"/>
      <c r="KP526" s="9"/>
      <c r="KQ526" s="9"/>
      <c r="KR526" s="9"/>
      <c r="KS526" s="9"/>
      <c r="KT526" s="9"/>
      <c r="KU526" s="9"/>
      <c r="KV526" s="9"/>
      <c r="KW526" s="9"/>
      <c r="KX526" s="9"/>
      <c r="KY526" s="9"/>
      <c r="KZ526" s="9"/>
      <c r="LA526" s="9"/>
      <c r="LB526" s="9"/>
      <c r="LC526" s="9"/>
      <c r="LD526" s="9"/>
      <c r="LE526" s="9"/>
      <c r="LF526" s="9"/>
      <c r="LG526" s="9"/>
      <c r="LH526" s="9"/>
      <c r="LI526" s="9"/>
      <c r="LJ526" s="9"/>
      <c r="LK526" s="9"/>
      <c r="LL526" s="9"/>
      <c r="LM526" s="9"/>
      <c r="LN526" s="9"/>
      <c r="LO526" s="9"/>
      <c r="LP526" s="9"/>
      <c r="LQ526" s="9"/>
      <c r="LR526" s="9"/>
      <c r="LS526" s="9"/>
      <c r="LT526" s="9"/>
      <c r="LU526" s="9"/>
      <c r="LV526" s="9"/>
      <c r="LW526" s="9"/>
      <c r="LX526" s="9"/>
      <c r="LY526" s="9"/>
      <c r="LZ526" s="9"/>
      <c r="MA526" s="9"/>
      <c r="MB526" s="9"/>
      <c r="MC526" s="9"/>
      <c r="MD526" s="9"/>
      <c r="ME526" s="9"/>
      <c r="MF526" s="9"/>
      <c r="MG526" s="9"/>
      <c r="MH526" s="9"/>
      <c r="MI526" s="9"/>
      <c r="MJ526" s="9"/>
      <c r="MK526" s="9"/>
      <c r="ML526" s="9"/>
      <c r="MM526" s="9"/>
      <c r="MN526" s="9"/>
      <c r="MO526" s="9"/>
      <c r="MP526" s="9"/>
      <c r="MQ526" s="9"/>
      <c r="MR526" s="9"/>
      <c r="MS526" s="9"/>
      <c r="MT526" s="9"/>
      <c r="MU526" s="9"/>
      <c r="MV526" s="9"/>
      <c r="MW526" s="9"/>
      <c r="MX526" s="9"/>
      <c r="MY526" s="9"/>
      <c r="MZ526" s="9"/>
      <c r="NA526" s="9"/>
      <c r="NB526" s="9"/>
      <c r="NC526" s="9"/>
      <c r="ND526" s="9"/>
      <c r="NE526" s="9"/>
      <c r="NF526" s="9"/>
      <c r="NG526" s="9"/>
      <c r="NH526" s="9"/>
      <c r="NI526" s="9"/>
      <c r="NJ526" s="9"/>
      <c r="NK526" s="9"/>
      <c r="NL526" s="9"/>
      <c r="NM526" s="9"/>
      <c r="NN526" s="9"/>
      <c r="NO526" s="9"/>
      <c r="NP526" s="9"/>
      <c r="NQ526" s="9"/>
      <c r="NR526" s="9"/>
      <c r="NS526" s="9"/>
      <c r="NT526" s="9"/>
      <c r="NU526" s="9"/>
      <c r="NV526" s="9"/>
      <c r="NW526" s="9"/>
      <c r="NX526" s="9"/>
      <c r="NY526" s="9"/>
      <c r="NZ526" s="9"/>
      <c r="OA526" s="9"/>
      <c r="OB526" s="9"/>
      <c r="OC526" s="9"/>
      <c r="OD526" s="9"/>
      <c r="OE526" s="9"/>
      <c r="OF526" s="9"/>
      <c r="OG526" s="9"/>
      <c r="OH526" s="9"/>
      <c r="OI526" s="9"/>
      <c r="OJ526" s="9"/>
      <c r="OK526" s="9"/>
      <c r="OL526" s="9"/>
      <c r="OM526" s="9"/>
      <c r="ON526" s="9"/>
      <c r="OO526" s="9"/>
      <c r="OP526" s="9"/>
      <c r="OQ526" s="9"/>
      <c r="OR526" s="9"/>
      <c r="OS526" s="9"/>
      <c r="OT526" s="9"/>
      <c r="OU526" s="9"/>
      <c r="OV526" s="9"/>
      <c r="OW526" s="9"/>
      <c r="OX526" s="9"/>
      <c r="OY526" s="9"/>
      <c r="OZ526" s="9"/>
      <c r="PA526" s="9"/>
      <c r="PB526" s="9"/>
      <c r="PC526" s="9"/>
      <c r="PD526" s="9"/>
      <c r="PE526" s="9"/>
      <c r="PF526" s="9"/>
      <c r="PG526" s="9"/>
      <c r="PH526" s="9"/>
      <c r="PI526" s="9"/>
      <c r="PJ526" s="9"/>
      <c r="PK526" s="9"/>
      <c r="PL526" s="9"/>
      <c r="PM526" s="9"/>
      <c r="PN526" s="9"/>
      <c r="PO526" s="9"/>
      <c r="PP526" s="9"/>
      <c r="PQ526" s="9"/>
      <c r="PR526" s="9"/>
      <c r="PS526" s="9"/>
      <c r="PT526" s="9"/>
      <c r="PU526" s="9"/>
      <c r="PV526" s="9"/>
      <c r="PW526" s="9"/>
      <c r="PX526" s="9"/>
      <c r="PY526" s="9"/>
      <c r="PZ526" s="9"/>
      <c r="QA526" s="9"/>
      <c r="QB526" s="9"/>
      <c r="QC526" s="9"/>
      <c r="QD526" s="9"/>
      <c r="QE526" s="9"/>
      <c r="QF526" s="9"/>
      <c r="QG526" s="9"/>
      <c r="QH526" s="9"/>
      <c r="QI526" s="9"/>
      <c r="QJ526" s="9"/>
      <c r="QK526" s="9"/>
      <c r="QL526" s="9"/>
      <c r="QM526" s="9"/>
      <c r="QN526" s="9"/>
      <c r="QO526" s="9"/>
      <c r="QP526" s="9"/>
      <c r="QQ526" s="9"/>
      <c r="QR526" s="9"/>
      <c r="QS526" s="9"/>
      <c r="QT526" s="9"/>
      <c r="QU526" s="9"/>
      <c r="QV526" s="9"/>
      <c r="QW526" s="9"/>
      <c r="QX526" s="9"/>
      <c r="QY526" s="9"/>
      <c r="QZ526" s="9"/>
      <c r="RA526" s="9"/>
      <c r="RB526" s="9"/>
      <c r="RC526" s="9"/>
      <c r="RD526" s="9"/>
      <c r="RE526" s="9"/>
      <c r="RF526" s="9"/>
      <c r="RG526" s="9"/>
      <c r="RH526" s="9"/>
      <c r="RI526" s="9"/>
      <c r="RJ526" s="9"/>
      <c r="RK526" s="9"/>
      <c r="RL526" s="9"/>
      <c r="RM526" s="9"/>
      <c r="RN526" s="9"/>
      <c r="RO526" s="9"/>
      <c r="RP526" s="9"/>
      <c r="RQ526" s="9"/>
      <c r="RR526" s="9"/>
      <c r="RS526" s="9"/>
      <c r="RT526" s="9"/>
      <c r="RU526" s="9"/>
      <c r="RV526" s="9"/>
      <c r="RW526" s="9"/>
      <c r="RX526" s="9"/>
      <c r="RY526" s="9"/>
      <c r="RZ526" s="9"/>
      <c r="SA526" s="9"/>
      <c r="SB526" s="9"/>
      <c r="SC526" s="9"/>
      <c r="SD526" s="9"/>
      <c r="SE526" s="9"/>
      <c r="SF526" s="9"/>
      <c r="SG526" s="9"/>
      <c r="SH526" s="9"/>
      <c r="SI526" s="9"/>
      <c r="SJ526" s="9"/>
      <c r="SK526" s="9"/>
      <c r="SL526" s="9"/>
      <c r="SM526" s="9"/>
      <c r="SN526" s="9"/>
      <c r="SO526" s="9"/>
      <c r="SP526" s="9"/>
      <c r="SQ526" s="9"/>
      <c r="SR526" s="9"/>
      <c r="SS526" s="9"/>
      <c r="ST526" s="9"/>
      <c r="SU526" s="9"/>
      <c r="SV526" s="9"/>
      <c r="SW526" s="9"/>
      <c r="SX526" s="9"/>
      <c r="SY526" s="9"/>
      <c r="SZ526" s="9"/>
      <c r="TA526" s="9"/>
      <c r="TB526" s="9"/>
      <c r="TC526" s="9"/>
      <c r="TD526" s="9"/>
      <c r="TE526" s="9"/>
      <c r="TF526" s="9"/>
      <c r="TG526" s="9"/>
      <c r="TH526" s="9"/>
      <c r="TI526" s="9"/>
      <c r="TJ526" s="9"/>
      <c r="TK526" s="9"/>
      <c r="TL526" s="9"/>
      <c r="TM526" s="9"/>
      <c r="TN526" s="9"/>
      <c r="TO526" s="9"/>
      <c r="TP526" s="9"/>
      <c r="TQ526" s="9"/>
      <c r="TR526" s="9"/>
      <c r="TS526" s="9"/>
      <c r="TT526" s="9"/>
      <c r="TU526" s="9"/>
      <c r="TV526" s="9"/>
      <c r="TW526" s="9"/>
      <c r="TX526" s="9"/>
      <c r="TY526" s="9"/>
      <c r="TZ526" s="9"/>
      <c r="UA526" s="9"/>
      <c r="UB526" s="9"/>
      <c r="UC526" s="9"/>
      <c r="UD526" s="9"/>
      <c r="UE526" s="9"/>
      <c r="UF526" s="9"/>
      <c r="UG526" s="9"/>
      <c r="UH526" s="9"/>
      <c r="UI526" s="9"/>
      <c r="UJ526" s="9"/>
      <c r="UK526" s="9"/>
      <c r="UL526" s="9"/>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c r="AHR526" s="6"/>
      <c r="AHS526" s="6"/>
      <c r="AHT526" s="6"/>
      <c r="AHU526" s="6"/>
      <c r="AHV526" s="6"/>
      <c r="AHW526" s="6"/>
      <c r="AHX526" s="6"/>
      <c r="AHY526" s="6"/>
    </row>
    <row r="527" spans="2:909" x14ac:dyDescent="0.25">
      <c r="B527" s="110"/>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c r="EV527" s="9"/>
      <c r="EW527" s="9"/>
      <c r="EX527" s="9"/>
      <c r="EY527" s="9"/>
      <c r="EZ527" s="9"/>
      <c r="FA527" s="9"/>
      <c r="FB527" s="9"/>
      <c r="FC527" s="9"/>
      <c r="FD527" s="9"/>
      <c r="FE527" s="9"/>
      <c r="FF527" s="9"/>
      <c r="FG527" s="9"/>
      <c r="FH527" s="9"/>
      <c r="FI527" s="9"/>
      <c r="FJ527" s="9"/>
      <c r="FK527" s="9"/>
      <c r="FL527" s="9"/>
      <c r="FM527" s="9"/>
      <c r="FN527" s="9"/>
      <c r="FO527" s="9"/>
      <c r="FP527" s="9"/>
      <c r="FQ527" s="9"/>
      <c r="FR527" s="9"/>
      <c r="FS527" s="9"/>
      <c r="FT527" s="9"/>
      <c r="FU527" s="9"/>
      <c r="FV527" s="9"/>
      <c r="FW527" s="9"/>
      <c r="FX527" s="9"/>
      <c r="FY527" s="9"/>
      <c r="FZ527" s="9"/>
      <c r="GA527" s="9"/>
      <c r="GB527" s="9"/>
      <c r="GC527" s="9"/>
      <c r="GD527" s="9"/>
      <c r="GE527" s="9"/>
      <c r="GF527" s="9"/>
      <c r="GG527" s="9"/>
      <c r="GH527" s="9"/>
      <c r="GI527" s="9"/>
      <c r="GJ527" s="9"/>
      <c r="GK527" s="9"/>
      <c r="GL527" s="9"/>
      <c r="GM527" s="9"/>
      <c r="GN527" s="9"/>
      <c r="GO527" s="9"/>
      <c r="GP527" s="9"/>
      <c r="GQ527" s="9"/>
      <c r="GR527" s="9"/>
      <c r="GS527" s="9"/>
      <c r="GT527" s="9"/>
      <c r="GU527" s="9"/>
      <c r="GV527" s="9"/>
      <c r="GW527" s="9"/>
      <c r="GX527" s="9"/>
      <c r="GY527" s="9"/>
      <c r="GZ527" s="9"/>
      <c r="HA527" s="9"/>
      <c r="HB527" s="9"/>
      <c r="HC527" s="9"/>
      <c r="HD527" s="9"/>
      <c r="HE527" s="9"/>
      <c r="HF527" s="9"/>
      <c r="HG527" s="9"/>
      <c r="HH527" s="9"/>
      <c r="HI527" s="9"/>
      <c r="HJ527" s="9"/>
      <c r="HK527" s="9"/>
      <c r="HL527" s="9"/>
      <c r="HM527" s="9"/>
      <c r="HN527" s="9"/>
      <c r="HO527" s="9"/>
      <c r="HP527" s="9"/>
      <c r="HQ527" s="9"/>
      <c r="HR527" s="9"/>
      <c r="HS527" s="9"/>
      <c r="HT527" s="9"/>
      <c r="HU527" s="9"/>
      <c r="HV527" s="9"/>
      <c r="HW527" s="9"/>
      <c r="HX527" s="9"/>
      <c r="HY527" s="9"/>
      <c r="HZ527" s="9"/>
      <c r="IA527" s="9"/>
      <c r="IB527" s="9"/>
      <c r="IC527" s="9"/>
      <c r="ID527" s="9"/>
      <c r="IE527" s="9"/>
      <c r="IF527" s="9"/>
      <c r="IG527" s="9"/>
      <c r="IH527" s="9"/>
      <c r="II527" s="9"/>
      <c r="IJ527" s="9"/>
      <c r="IK527" s="9"/>
      <c r="IL527" s="9"/>
      <c r="IM527" s="9"/>
      <c r="IN527" s="9"/>
      <c r="IO527" s="9"/>
      <c r="IP527" s="9"/>
      <c r="IQ527" s="9"/>
      <c r="IR527" s="9"/>
      <c r="IS527" s="9"/>
      <c r="IT527" s="9"/>
      <c r="IU527" s="9"/>
      <c r="IV527" s="9"/>
      <c r="IW527" s="9"/>
      <c r="IX527" s="9"/>
      <c r="IY527" s="9"/>
      <c r="IZ527" s="9"/>
      <c r="JA527" s="9"/>
      <c r="JB527" s="9"/>
      <c r="JC527" s="9"/>
      <c r="JD527" s="9"/>
      <c r="JE527" s="9"/>
      <c r="JF527" s="9"/>
      <c r="JG527" s="9"/>
      <c r="JH527" s="9"/>
      <c r="JI527" s="9"/>
      <c r="JJ527" s="9"/>
      <c r="JK527" s="9"/>
      <c r="JL527" s="9"/>
      <c r="JM527" s="9"/>
      <c r="JN527" s="9"/>
      <c r="JO527" s="9"/>
      <c r="JP527" s="9"/>
      <c r="JQ527" s="9"/>
      <c r="JR527" s="9"/>
      <c r="JS527" s="9"/>
      <c r="JT527" s="9"/>
      <c r="JU527" s="9"/>
      <c r="JV527" s="9"/>
      <c r="JW527" s="9"/>
      <c r="JX527" s="9"/>
      <c r="JY527" s="9"/>
      <c r="JZ527" s="9"/>
      <c r="KA527" s="9"/>
      <c r="KB527" s="9"/>
      <c r="KC527" s="9"/>
      <c r="KD527" s="9"/>
      <c r="KE527" s="9"/>
      <c r="KF527" s="9"/>
      <c r="KG527" s="9"/>
      <c r="KH527" s="9"/>
      <c r="KI527" s="9"/>
      <c r="KJ527" s="9"/>
      <c r="KK527" s="9"/>
      <c r="KL527" s="9"/>
      <c r="KM527" s="9"/>
      <c r="KN527" s="9"/>
      <c r="KO527" s="9"/>
      <c r="KP527" s="9"/>
      <c r="KQ527" s="9"/>
      <c r="KR527" s="9"/>
      <c r="KS527" s="9"/>
      <c r="KT527" s="9"/>
      <c r="KU527" s="9"/>
      <c r="KV527" s="9"/>
      <c r="KW527" s="9"/>
      <c r="KX527" s="9"/>
      <c r="KY527" s="9"/>
      <c r="KZ527" s="9"/>
      <c r="LA527" s="9"/>
      <c r="LB527" s="9"/>
      <c r="LC527" s="9"/>
      <c r="LD527" s="9"/>
      <c r="LE527" s="9"/>
      <c r="LF527" s="9"/>
      <c r="LG527" s="9"/>
      <c r="LH527" s="9"/>
      <c r="LI527" s="9"/>
      <c r="LJ527" s="9"/>
      <c r="LK527" s="9"/>
      <c r="LL527" s="9"/>
      <c r="LM527" s="9"/>
      <c r="LN527" s="9"/>
      <c r="LO527" s="9"/>
      <c r="LP527" s="9"/>
      <c r="LQ527" s="9"/>
      <c r="LR527" s="9"/>
      <c r="LS527" s="9"/>
      <c r="LT527" s="9"/>
      <c r="LU527" s="9"/>
      <c r="LV527" s="9"/>
      <c r="LW527" s="9"/>
      <c r="LX527" s="9"/>
      <c r="LY527" s="9"/>
      <c r="LZ527" s="9"/>
      <c r="MA527" s="9"/>
      <c r="MB527" s="9"/>
      <c r="MC527" s="9"/>
      <c r="MD527" s="9"/>
      <c r="ME527" s="9"/>
      <c r="MF527" s="9"/>
      <c r="MG527" s="9"/>
      <c r="MH527" s="9"/>
      <c r="MI527" s="9"/>
      <c r="MJ527" s="9"/>
      <c r="MK527" s="9"/>
      <c r="ML527" s="9"/>
      <c r="MM527" s="9"/>
      <c r="MN527" s="9"/>
      <c r="MO527" s="9"/>
      <c r="MP527" s="9"/>
      <c r="MQ527" s="9"/>
      <c r="MR527" s="9"/>
      <c r="MS527" s="9"/>
      <c r="MT527" s="9"/>
      <c r="MU527" s="9"/>
      <c r="MV527" s="9"/>
      <c r="MW527" s="9"/>
      <c r="MX527" s="9"/>
      <c r="MY527" s="9"/>
      <c r="MZ527" s="9"/>
      <c r="NA527" s="9"/>
      <c r="NB527" s="9"/>
      <c r="NC527" s="9"/>
      <c r="ND527" s="9"/>
      <c r="NE527" s="9"/>
      <c r="NF527" s="9"/>
      <c r="NG527" s="9"/>
      <c r="NH527" s="9"/>
      <c r="NI527" s="9"/>
      <c r="NJ527" s="9"/>
      <c r="NK527" s="9"/>
      <c r="NL527" s="9"/>
      <c r="NM527" s="9"/>
      <c r="NN527" s="9"/>
      <c r="NO527" s="9"/>
      <c r="NP527" s="9"/>
      <c r="NQ527" s="9"/>
      <c r="NR527" s="9"/>
      <c r="NS527" s="9"/>
      <c r="NT527" s="9"/>
      <c r="NU527" s="9"/>
      <c r="NV527" s="9"/>
      <c r="NW527" s="9"/>
      <c r="NX527" s="9"/>
      <c r="NY527" s="9"/>
      <c r="NZ527" s="9"/>
      <c r="OA527" s="9"/>
      <c r="OB527" s="9"/>
      <c r="OC527" s="9"/>
      <c r="OD527" s="9"/>
      <c r="OE527" s="9"/>
      <c r="OF527" s="9"/>
      <c r="OG527" s="9"/>
      <c r="OH527" s="9"/>
      <c r="OI527" s="9"/>
      <c r="OJ527" s="9"/>
      <c r="OK527" s="9"/>
      <c r="OL527" s="9"/>
      <c r="OM527" s="9"/>
      <c r="ON527" s="9"/>
      <c r="OO527" s="9"/>
      <c r="OP527" s="9"/>
      <c r="OQ527" s="9"/>
      <c r="OR527" s="9"/>
      <c r="OS527" s="9"/>
      <c r="OT527" s="9"/>
      <c r="OU527" s="9"/>
      <c r="OV527" s="9"/>
      <c r="OW527" s="9"/>
      <c r="OX527" s="9"/>
      <c r="OY527" s="9"/>
      <c r="OZ527" s="9"/>
      <c r="PA527" s="9"/>
      <c r="PB527" s="9"/>
      <c r="PC527" s="9"/>
      <c r="PD527" s="9"/>
      <c r="PE527" s="9"/>
      <c r="PF527" s="9"/>
      <c r="PG527" s="9"/>
      <c r="PH527" s="9"/>
      <c r="PI527" s="9"/>
      <c r="PJ527" s="9"/>
      <c r="PK527" s="9"/>
      <c r="PL527" s="9"/>
      <c r="PM527" s="9"/>
      <c r="PN527" s="9"/>
      <c r="PO527" s="9"/>
      <c r="PP527" s="9"/>
      <c r="PQ527" s="9"/>
      <c r="PR527" s="9"/>
      <c r="PS527" s="9"/>
      <c r="PT527" s="9"/>
      <c r="PU527" s="9"/>
      <c r="PV527" s="9"/>
      <c r="PW527" s="9"/>
      <c r="PX527" s="9"/>
      <c r="PY527" s="9"/>
      <c r="PZ527" s="9"/>
      <c r="QA527" s="9"/>
      <c r="QB527" s="9"/>
      <c r="QC527" s="9"/>
      <c r="QD527" s="9"/>
      <c r="QE527" s="9"/>
      <c r="QF527" s="9"/>
      <c r="QG527" s="9"/>
      <c r="QH527" s="9"/>
      <c r="QI527" s="9"/>
      <c r="QJ527" s="9"/>
      <c r="QK527" s="9"/>
      <c r="QL527" s="9"/>
      <c r="QM527" s="9"/>
      <c r="QN527" s="9"/>
      <c r="QO527" s="9"/>
      <c r="QP527" s="9"/>
      <c r="QQ527" s="9"/>
      <c r="QR527" s="9"/>
      <c r="QS527" s="9"/>
      <c r="QT527" s="9"/>
      <c r="QU527" s="9"/>
      <c r="QV527" s="9"/>
      <c r="QW527" s="9"/>
      <c r="QX527" s="9"/>
      <c r="QY527" s="9"/>
      <c r="QZ527" s="9"/>
      <c r="RA527" s="9"/>
      <c r="RB527" s="9"/>
      <c r="RC527" s="9"/>
      <c r="RD527" s="9"/>
      <c r="RE527" s="9"/>
      <c r="RF527" s="9"/>
      <c r="RG527" s="9"/>
      <c r="RH527" s="9"/>
      <c r="RI527" s="9"/>
      <c r="RJ527" s="9"/>
      <c r="RK527" s="9"/>
      <c r="RL527" s="9"/>
      <c r="RM527" s="9"/>
      <c r="RN527" s="9"/>
      <c r="RO527" s="9"/>
      <c r="RP527" s="9"/>
      <c r="RQ527" s="9"/>
      <c r="RR527" s="9"/>
      <c r="RS527" s="9"/>
      <c r="RT527" s="9"/>
      <c r="RU527" s="9"/>
      <c r="RV527" s="9"/>
      <c r="RW527" s="9"/>
      <c r="RX527" s="9"/>
      <c r="RY527" s="9"/>
      <c r="RZ527" s="9"/>
      <c r="SA527" s="9"/>
      <c r="SB527" s="9"/>
      <c r="SC527" s="9"/>
      <c r="SD527" s="9"/>
      <c r="SE527" s="9"/>
      <c r="SF527" s="9"/>
      <c r="SG527" s="9"/>
      <c r="SH527" s="9"/>
      <c r="SI527" s="9"/>
      <c r="SJ527" s="9"/>
      <c r="SK527" s="9"/>
      <c r="SL527" s="9"/>
      <c r="SM527" s="9"/>
      <c r="SN527" s="9"/>
      <c r="SO527" s="9"/>
      <c r="SP527" s="9"/>
      <c r="SQ527" s="9"/>
      <c r="SR527" s="9"/>
      <c r="SS527" s="9"/>
      <c r="ST527" s="9"/>
      <c r="SU527" s="9"/>
      <c r="SV527" s="9"/>
      <c r="SW527" s="9"/>
      <c r="SX527" s="9"/>
      <c r="SY527" s="9"/>
      <c r="SZ527" s="9"/>
      <c r="TA527" s="9"/>
      <c r="TB527" s="9"/>
      <c r="TC527" s="9"/>
      <c r="TD527" s="9"/>
      <c r="TE527" s="9"/>
      <c r="TF527" s="9"/>
      <c r="TG527" s="9"/>
      <c r="TH527" s="9"/>
      <c r="TI527" s="9"/>
      <c r="TJ527" s="9"/>
      <c r="TK527" s="9"/>
      <c r="TL527" s="9"/>
      <c r="TM527" s="9"/>
      <c r="TN527" s="9"/>
      <c r="TO527" s="9"/>
      <c r="TP527" s="9"/>
      <c r="TQ527" s="9"/>
      <c r="TR527" s="9"/>
      <c r="TS527" s="9"/>
      <c r="TT527" s="9"/>
      <c r="TU527" s="9"/>
      <c r="TV527" s="9"/>
      <c r="TW527" s="9"/>
      <c r="TX527" s="9"/>
      <c r="TY527" s="9"/>
      <c r="TZ527" s="9"/>
      <c r="UA527" s="9"/>
      <c r="UB527" s="9"/>
      <c r="UC527" s="9"/>
      <c r="UD527" s="9"/>
      <c r="UE527" s="9"/>
      <c r="UF527" s="9"/>
      <c r="UG527" s="9"/>
      <c r="UH527" s="9"/>
      <c r="UI527" s="9"/>
      <c r="UJ527" s="9"/>
      <c r="UK527" s="9"/>
      <c r="UL527" s="9"/>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c r="AHR527" s="6"/>
      <c r="AHS527" s="6"/>
      <c r="AHT527" s="6"/>
      <c r="AHU527" s="6"/>
      <c r="AHV527" s="6"/>
      <c r="AHW527" s="6"/>
      <c r="AHX527" s="6"/>
      <c r="AHY527" s="6"/>
    </row>
    <row r="528" spans="2:909" x14ac:dyDescent="0.25">
      <c r="B528" s="110"/>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c r="FG528" s="9"/>
      <c r="FH528" s="9"/>
      <c r="FI528" s="9"/>
      <c r="FJ528" s="9"/>
      <c r="FK528" s="9"/>
      <c r="FL528" s="9"/>
      <c r="FM528" s="9"/>
      <c r="FN528" s="9"/>
      <c r="FO528" s="9"/>
      <c r="FP528" s="9"/>
      <c r="FQ528" s="9"/>
      <c r="FR528" s="9"/>
      <c r="FS528" s="9"/>
      <c r="FT528" s="9"/>
      <c r="FU528" s="9"/>
      <c r="FV528" s="9"/>
      <c r="FW528" s="9"/>
      <c r="FX528" s="9"/>
      <c r="FY528" s="9"/>
      <c r="FZ528" s="9"/>
      <c r="GA528" s="9"/>
      <c r="GB528" s="9"/>
      <c r="GC528" s="9"/>
      <c r="GD528" s="9"/>
      <c r="GE528" s="9"/>
      <c r="GF528" s="9"/>
      <c r="GG528" s="9"/>
      <c r="GH528" s="9"/>
      <c r="GI528" s="9"/>
      <c r="GJ528" s="9"/>
      <c r="GK528" s="9"/>
      <c r="GL528" s="9"/>
      <c r="GM528" s="9"/>
      <c r="GN528" s="9"/>
      <c r="GO528" s="9"/>
      <c r="GP528" s="9"/>
      <c r="GQ528" s="9"/>
      <c r="GR528" s="9"/>
      <c r="GS528" s="9"/>
      <c r="GT528" s="9"/>
      <c r="GU528" s="9"/>
      <c r="GV528" s="9"/>
      <c r="GW528" s="9"/>
      <c r="GX528" s="9"/>
      <c r="GY528" s="9"/>
      <c r="GZ528" s="9"/>
      <c r="HA528" s="9"/>
      <c r="HB528" s="9"/>
      <c r="HC528" s="9"/>
      <c r="HD528" s="9"/>
      <c r="HE528" s="9"/>
      <c r="HF528" s="9"/>
      <c r="HG528" s="9"/>
      <c r="HH528" s="9"/>
      <c r="HI528" s="9"/>
      <c r="HJ528" s="9"/>
      <c r="HK528" s="9"/>
      <c r="HL528" s="9"/>
      <c r="HM528" s="9"/>
      <c r="HN528" s="9"/>
      <c r="HO528" s="9"/>
      <c r="HP528" s="9"/>
      <c r="HQ528" s="9"/>
      <c r="HR528" s="9"/>
      <c r="HS528" s="9"/>
      <c r="HT528" s="9"/>
      <c r="HU528" s="9"/>
      <c r="HV528" s="9"/>
      <c r="HW528" s="9"/>
      <c r="HX528" s="9"/>
      <c r="HY528" s="9"/>
      <c r="HZ528" s="9"/>
      <c r="IA528" s="9"/>
      <c r="IB528" s="9"/>
      <c r="IC528" s="9"/>
      <c r="ID528" s="9"/>
      <c r="IE528" s="9"/>
      <c r="IF528" s="9"/>
      <c r="IG528" s="9"/>
      <c r="IH528" s="9"/>
      <c r="II528" s="9"/>
      <c r="IJ528" s="9"/>
      <c r="IK528" s="9"/>
      <c r="IL528" s="9"/>
      <c r="IM528" s="9"/>
      <c r="IN528" s="9"/>
      <c r="IO528" s="9"/>
      <c r="IP528" s="9"/>
      <c r="IQ528" s="9"/>
      <c r="IR528" s="9"/>
      <c r="IS528" s="9"/>
      <c r="IT528" s="9"/>
      <c r="IU528" s="9"/>
      <c r="IV528" s="9"/>
      <c r="IW528" s="9"/>
      <c r="IX528" s="9"/>
      <c r="IY528" s="9"/>
      <c r="IZ528" s="9"/>
      <c r="JA528" s="9"/>
      <c r="JB528" s="9"/>
      <c r="JC528" s="9"/>
      <c r="JD528" s="9"/>
      <c r="JE528" s="9"/>
      <c r="JF528" s="9"/>
      <c r="JG528" s="9"/>
      <c r="JH528" s="9"/>
      <c r="JI528" s="9"/>
      <c r="JJ528" s="9"/>
      <c r="JK528" s="9"/>
      <c r="JL528" s="9"/>
      <c r="JM528" s="9"/>
      <c r="JN528" s="9"/>
      <c r="JO528" s="9"/>
      <c r="JP528" s="9"/>
      <c r="JQ528" s="9"/>
      <c r="JR528" s="9"/>
      <c r="JS528" s="9"/>
      <c r="JT528" s="9"/>
      <c r="JU528" s="9"/>
      <c r="JV528" s="9"/>
      <c r="JW528" s="9"/>
      <c r="JX528" s="9"/>
      <c r="JY528" s="9"/>
      <c r="JZ528" s="9"/>
      <c r="KA528" s="9"/>
      <c r="KB528" s="9"/>
      <c r="KC528" s="9"/>
      <c r="KD528" s="9"/>
      <c r="KE528" s="9"/>
      <c r="KF528" s="9"/>
      <c r="KG528" s="9"/>
      <c r="KH528" s="9"/>
      <c r="KI528" s="9"/>
      <c r="KJ528" s="9"/>
      <c r="KK528" s="9"/>
      <c r="KL528" s="9"/>
      <c r="KM528" s="9"/>
      <c r="KN528" s="9"/>
      <c r="KO528" s="9"/>
      <c r="KP528" s="9"/>
      <c r="KQ528" s="9"/>
      <c r="KR528" s="9"/>
      <c r="KS528" s="9"/>
      <c r="KT528" s="9"/>
      <c r="KU528" s="9"/>
      <c r="KV528" s="9"/>
      <c r="KW528" s="9"/>
      <c r="KX528" s="9"/>
      <c r="KY528" s="9"/>
      <c r="KZ528" s="9"/>
      <c r="LA528" s="9"/>
      <c r="LB528" s="9"/>
      <c r="LC528" s="9"/>
      <c r="LD528" s="9"/>
      <c r="LE528" s="9"/>
      <c r="LF528" s="9"/>
      <c r="LG528" s="9"/>
      <c r="LH528" s="9"/>
      <c r="LI528" s="9"/>
      <c r="LJ528" s="9"/>
      <c r="LK528" s="9"/>
      <c r="LL528" s="9"/>
      <c r="LM528" s="9"/>
      <c r="LN528" s="9"/>
      <c r="LO528" s="9"/>
      <c r="LP528" s="9"/>
      <c r="LQ528" s="9"/>
      <c r="LR528" s="9"/>
      <c r="LS528" s="9"/>
      <c r="LT528" s="9"/>
      <c r="LU528" s="9"/>
      <c r="LV528" s="9"/>
      <c r="LW528" s="9"/>
      <c r="LX528" s="9"/>
      <c r="LY528" s="9"/>
      <c r="LZ528" s="9"/>
      <c r="MA528" s="9"/>
      <c r="MB528" s="9"/>
      <c r="MC528" s="9"/>
      <c r="MD528" s="9"/>
      <c r="ME528" s="9"/>
      <c r="MF528" s="9"/>
      <c r="MG528" s="9"/>
      <c r="MH528" s="9"/>
      <c r="MI528" s="9"/>
      <c r="MJ528" s="9"/>
      <c r="MK528" s="9"/>
      <c r="ML528" s="9"/>
      <c r="MM528" s="9"/>
      <c r="MN528" s="9"/>
      <c r="MO528" s="9"/>
      <c r="MP528" s="9"/>
      <c r="MQ528" s="9"/>
      <c r="MR528" s="9"/>
      <c r="MS528" s="9"/>
      <c r="MT528" s="9"/>
      <c r="MU528" s="9"/>
      <c r="MV528" s="9"/>
      <c r="MW528" s="9"/>
      <c r="MX528" s="9"/>
      <c r="MY528" s="9"/>
      <c r="MZ528" s="9"/>
      <c r="NA528" s="9"/>
      <c r="NB528" s="9"/>
      <c r="NC528" s="9"/>
      <c r="ND528" s="9"/>
      <c r="NE528" s="9"/>
      <c r="NF528" s="9"/>
      <c r="NG528" s="9"/>
      <c r="NH528" s="9"/>
      <c r="NI528" s="9"/>
      <c r="NJ528" s="9"/>
      <c r="NK528" s="9"/>
      <c r="NL528" s="9"/>
      <c r="NM528" s="9"/>
      <c r="NN528" s="9"/>
      <c r="NO528" s="9"/>
      <c r="NP528" s="9"/>
      <c r="NQ528" s="9"/>
      <c r="NR528" s="9"/>
      <c r="NS528" s="9"/>
      <c r="NT528" s="9"/>
      <c r="NU528" s="9"/>
      <c r="NV528" s="9"/>
      <c r="NW528" s="9"/>
      <c r="NX528" s="9"/>
      <c r="NY528" s="9"/>
      <c r="NZ528" s="9"/>
      <c r="OA528" s="9"/>
      <c r="OB528" s="9"/>
      <c r="OC528" s="9"/>
      <c r="OD528" s="9"/>
      <c r="OE528" s="9"/>
      <c r="OF528" s="9"/>
      <c r="OG528" s="9"/>
      <c r="OH528" s="9"/>
      <c r="OI528" s="9"/>
      <c r="OJ528" s="9"/>
      <c r="OK528" s="9"/>
      <c r="OL528" s="9"/>
      <c r="OM528" s="9"/>
      <c r="ON528" s="9"/>
      <c r="OO528" s="9"/>
      <c r="OP528" s="9"/>
      <c r="OQ528" s="9"/>
      <c r="OR528" s="9"/>
      <c r="OS528" s="9"/>
      <c r="OT528" s="9"/>
      <c r="OU528" s="9"/>
      <c r="OV528" s="9"/>
      <c r="OW528" s="9"/>
      <c r="OX528" s="9"/>
      <c r="OY528" s="9"/>
      <c r="OZ528" s="9"/>
      <c r="PA528" s="9"/>
      <c r="PB528" s="9"/>
      <c r="PC528" s="9"/>
      <c r="PD528" s="9"/>
      <c r="PE528" s="9"/>
      <c r="PF528" s="9"/>
      <c r="PG528" s="9"/>
      <c r="PH528" s="9"/>
      <c r="PI528" s="9"/>
      <c r="PJ528" s="9"/>
      <c r="PK528" s="9"/>
      <c r="PL528" s="9"/>
      <c r="PM528" s="9"/>
      <c r="PN528" s="9"/>
      <c r="PO528" s="9"/>
      <c r="PP528" s="9"/>
      <c r="PQ528" s="9"/>
      <c r="PR528" s="9"/>
      <c r="PS528" s="9"/>
      <c r="PT528" s="9"/>
      <c r="PU528" s="9"/>
      <c r="PV528" s="9"/>
      <c r="PW528" s="9"/>
      <c r="PX528" s="9"/>
      <c r="PY528" s="9"/>
      <c r="PZ528" s="9"/>
      <c r="QA528" s="9"/>
      <c r="QB528" s="9"/>
      <c r="QC528" s="9"/>
      <c r="QD528" s="9"/>
      <c r="QE528" s="9"/>
      <c r="QF528" s="9"/>
      <c r="QG528" s="9"/>
      <c r="QH528" s="9"/>
      <c r="QI528" s="9"/>
      <c r="QJ528" s="9"/>
      <c r="QK528" s="9"/>
      <c r="QL528" s="9"/>
      <c r="QM528" s="9"/>
      <c r="QN528" s="9"/>
      <c r="QO528" s="9"/>
      <c r="QP528" s="9"/>
      <c r="QQ528" s="9"/>
      <c r="QR528" s="9"/>
      <c r="QS528" s="9"/>
      <c r="QT528" s="9"/>
      <c r="QU528" s="9"/>
      <c r="QV528" s="9"/>
      <c r="QW528" s="9"/>
      <c r="QX528" s="9"/>
      <c r="QY528" s="9"/>
      <c r="QZ528" s="9"/>
      <c r="RA528" s="9"/>
      <c r="RB528" s="9"/>
      <c r="RC528" s="9"/>
      <c r="RD528" s="9"/>
      <c r="RE528" s="9"/>
      <c r="RF528" s="9"/>
      <c r="RG528" s="9"/>
      <c r="RH528" s="9"/>
      <c r="RI528" s="9"/>
      <c r="RJ528" s="9"/>
      <c r="RK528" s="9"/>
      <c r="RL528" s="9"/>
      <c r="RM528" s="9"/>
      <c r="RN528" s="9"/>
      <c r="RO528" s="9"/>
      <c r="RP528" s="9"/>
      <c r="RQ528" s="9"/>
      <c r="RR528" s="9"/>
      <c r="RS528" s="9"/>
      <c r="RT528" s="9"/>
      <c r="RU528" s="9"/>
      <c r="RV528" s="9"/>
      <c r="RW528" s="9"/>
      <c r="RX528" s="9"/>
      <c r="RY528" s="9"/>
      <c r="RZ528" s="9"/>
      <c r="SA528" s="9"/>
      <c r="SB528" s="9"/>
      <c r="SC528" s="9"/>
      <c r="SD528" s="9"/>
      <c r="SE528" s="9"/>
      <c r="SF528" s="9"/>
      <c r="SG528" s="9"/>
      <c r="SH528" s="9"/>
      <c r="SI528" s="9"/>
      <c r="SJ528" s="9"/>
      <c r="SK528" s="9"/>
      <c r="SL528" s="9"/>
      <c r="SM528" s="9"/>
      <c r="SN528" s="9"/>
      <c r="SO528" s="9"/>
      <c r="SP528" s="9"/>
      <c r="SQ528" s="9"/>
      <c r="SR528" s="9"/>
      <c r="SS528" s="9"/>
      <c r="ST528" s="9"/>
      <c r="SU528" s="9"/>
      <c r="SV528" s="9"/>
      <c r="SW528" s="9"/>
      <c r="SX528" s="9"/>
      <c r="SY528" s="9"/>
      <c r="SZ528" s="9"/>
      <c r="TA528" s="9"/>
      <c r="TB528" s="9"/>
      <c r="TC528" s="9"/>
      <c r="TD528" s="9"/>
      <c r="TE528" s="9"/>
      <c r="TF528" s="9"/>
      <c r="TG528" s="9"/>
      <c r="TH528" s="9"/>
      <c r="TI528" s="9"/>
      <c r="TJ528" s="9"/>
      <c r="TK528" s="9"/>
      <c r="TL528" s="9"/>
      <c r="TM528" s="9"/>
      <c r="TN528" s="9"/>
      <c r="TO528" s="9"/>
      <c r="TP528" s="9"/>
      <c r="TQ528" s="9"/>
      <c r="TR528" s="9"/>
      <c r="TS528" s="9"/>
      <c r="TT528" s="9"/>
      <c r="TU528" s="9"/>
      <c r="TV528" s="9"/>
      <c r="TW528" s="9"/>
      <c r="TX528" s="9"/>
      <c r="TY528" s="9"/>
      <c r="TZ528" s="9"/>
      <c r="UA528" s="9"/>
      <c r="UB528" s="9"/>
      <c r="UC528" s="9"/>
      <c r="UD528" s="9"/>
      <c r="UE528" s="9"/>
      <c r="UF528" s="9"/>
      <c r="UG528" s="9"/>
      <c r="UH528" s="9"/>
      <c r="UI528" s="9"/>
      <c r="UJ528" s="9"/>
      <c r="UK528" s="9"/>
      <c r="UL528" s="9"/>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c r="AHR528" s="6"/>
      <c r="AHS528" s="6"/>
      <c r="AHT528" s="6"/>
      <c r="AHU528" s="6"/>
      <c r="AHV528" s="6"/>
      <c r="AHW528" s="6"/>
      <c r="AHX528" s="6"/>
      <c r="AHY528" s="6"/>
    </row>
    <row r="529" spans="2:909" x14ac:dyDescent="0.25">
      <c r="B529" s="110"/>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9"/>
      <c r="ED529" s="9"/>
      <c r="EE529" s="9"/>
      <c r="EF529" s="9"/>
      <c r="EG529" s="9"/>
      <c r="EH529" s="9"/>
      <c r="EI529" s="9"/>
      <c r="EJ529" s="9"/>
      <c r="EK529" s="9"/>
      <c r="EL529" s="9"/>
      <c r="EM529" s="9"/>
      <c r="EN529" s="9"/>
      <c r="EO529" s="9"/>
      <c r="EP529" s="9"/>
      <c r="EQ529" s="9"/>
      <c r="ER529" s="9"/>
      <c r="ES529" s="9"/>
      <c r="ET529" s="9"/>
      <c r="EU529" s="9"/>
      <c r="EV529" s="9"/>
      <c r="EW529" s="9"/>
      <c r="EX529" s="9"/>
      <c r="EY529" s="9"/>
      <c r="EZ529" s="9"/>
      <c r="FA529" s="9"/>
      <c r="FB529" s="9"/>
      <c r="FC529" s="9"/>
      <c r="FD529" s="9"/>
      <c r="FE529" s="9"/>
      <c r="FF529" s="9"/>
      <c r="FG529" s="9"/>
      <c r="FH529" s="9"/>
      <c r="FI529" s="9"/>
      <c r="FJ529" s="9"/>
      <c r="FK529" s="9"/>
      <c r="FL529" s="9"/>
      <c r="FM529" s="9"/>
      <c r="FN529" s="9"/>
      <c r="FO529" s="9"/>
      <c r="FP529" s="9"/>
      <c r="FQ529" s="9"/>
      <c r="FR529" s="9"/>
      <c r="FS529" s="9"/>
      <c r="FT529" s="9"/>
      <c r="FU529" s="9"/>
      <c r="FV529" s="9"/>
      <c r="FW529" s="9"/>
      <c r="FX529" s="9"/>
      <c r="FY529" s="9"/>
      <c r="FZ529" s="9"/>
      <c r="GA529" s="9"/>
      <c r="GB529" s="9"/>
      <c r="GC529" s="9"/>
      <c r="GD529" s="9"/>
      <c r="GE529" s="9"/>
      <c r="GF529" s="9"/>
      <c r="GG529" s="9"/>
      <c r="GH529" s="9"/>
      <c r="GI529" s="9"/>
      <c r="GJ529" s="9"/>
      <c r="GK529" s="9"/>
      <c r="GL529" s="9"/>
      <c r="GM529" s="9"/>
      <c r="GN529" s="9"/>
      <c r="GO529" s="9"/>
      <c r="GP529" s="9"/>
      <c r="GQ529" s="9"/>
      <c r="GR529" s="9"/>
      <c r="GS529" s="9"/>
      <c r="GT529" s="9"/>
      <c r="GU529" s="9"/>
      <c r="GV529" s="9"/>
      <c r="GW529" s="9"/>
      <c r="GX529" s="9"/>
      <c r="GY529" s="9"/>
      <c r="GZ529" s="9"/>
      <c r="HA529" s="9"/>
      <c r="HB529" s="9"/>
      <c r="HC529" s="9"/>
      <c r="HD529" s="9"/>
      <c r="HE529" s="9"/>
      <c r="HF529" s="9"/>
      <c r="HG529" s="9"/>
      <c r="HH529" s="9"/>
      <c r="HI529" s="9"/>
      <c r="HJ529" s="9"/>
      <c r="HK529" s="9"/>
      <c r="HL529" s="9"/>
      <c r="HM529" s="9"/>
      <c r="HN529" s="9"/>
      <c r="HO529" s="9"/>
      <c r="HP529" s="9"/>
      <c r="HQ529" s="9"/>
      <c r="HR529" s="9"/>
      <c r="HS529" s="9"/>
      <c r="HT529" s="9"/>
      <c r="HU529" s="9"/>
      <c r="HV529" s="9"/>
      <c r="HW529" s="9"/>
      <c r="HX529" s="9"/>
      <c r="HY529" s="9"/>
      <c r="HZ529" s="9"/>
      <c r="IA529" s="9"/>
      <c r="IB529" s="9"/>
      <c r="IC529" s="9"/>
      <c r="ID529" s="9"/>
      <c r="IE529" s="9"/>
      <c r="IF529" s="9"/>
      <c r="IG529" s="9"/>
      <c r="IH529" s="9"/>
      <c r="II529" s="9"/>
      <c r="IJ529" s="9"/>
      <c r="IK529" s="9"/>
      <c r="IL529" s="9"/>
      <c r="IM529" s="9"/>
      <c r="IN529" s="9"/>
      <c r="IO529" s="9"/>
      <c r="IP529" s="9"/>
      <c r="IQ529" s="9"/>
      <c r="IR529" s="9"/>
      <c r="IS529" s="9"/>
      <c r="IT529" s="9"/>
      <c r="IU529" s="9"/>
      <c r="IV529" s="9"/>
      <c r="IW529" s="9"/>
      <c r="IX529" s="9"/>
      <c r="IY529" s="9"/>
      <c r="IZ529" s="9"/>
      <c r="JA529" s="9"/>
      <c r="JB529" s="9"/>
      <c r="JC529" s="9"/>
      <c r="JD529" s="9"/>
      <c r="JE529" s="9"/>
      <c r="JF529" s="9"/>
      <c r="JG529" s="9"/>
      <c r="JH529" s="9"/>
      <c r="JI529" s="9"/>
      <c r="JJ529" s="9"/>
      <c r="JK529" s="9"/>
      <c r="JL529" s="9"/>
      <c r="JM529" s="9"/>
      <c r="JN529" s="9"/>
      <c r="JO529" s="9"/>
      <c r="JP529" s="9"/>
      <c r="JQ529" s="9"/>
      <c r="JR529" s="9"/>
      <c r="JS529" s="9"/>
      <c r="JT529" s="9"/>
      <c r="JU529" s="9"/>
      <c r="JV529" s="9"/>
      <c r="JW529" s="9"/>
      <c r="JX529" s="9"/>
      <c r="JY529" s="9"/>
      <c r="JZ529" s="9"/>
      <c r="KA529" s="9"/>
      <c r="KB529" s="9"/>
      <c r="KC529" s="9"/>
      <c r="KD529" s="9"/>
      <c r="KE529" s="9"/>
      <c r="KF529" s="9"/>
      <c r="KG529" s="9"/>
      <c r="KH529" s="9"/>
      <c r="KI529" s="9"/>
      <c r="KJ529" s="9"/>
      <c r="KK529" s="9"/>
      <c r="KL529" s="9"/>
      <c r="KM529" s="9"/>
      <c r="KN529" s="9"/>
      <c r="KO529" s="9"/>
      <c r="KP529" s="9"/>
      <c r="KQ529" s="9"/>
      <c r="KR529" s="9"/>
      <c r="KS529" s="9"/>
      <c r="KT529" s="9"/>
      <c r="KU529" s="9"/>
      <c r="KV529" s="9"/>
      <c r="KW529" s="9"/>
      <c r="KX529" s="9"/>
      <c r="KY529" s="9"/>
      <c r="KZ529" s="9"/>
      <c r="LA529" s="9"/>
      <c r="LB529" s="9"/>
      <c r="LC529" s="9"/>
      <c r="LD529" s="9"/>
      <c r="LE529" s="9"/>
      <c r="LF529" s="9"/>
      <c r="LG529" s="9"/>
      <c r="LH529" s="9"/>
      <c r="LI529" s="9"/>
      <c r="LJ529" s="9"/>
      <c r="LK529" s="9"/>
      <c r="LL529" s="9"/>
      <c r="LM529" s="9"/>
      <c r="LN529" s="9"/>
      <c r="LO529" s="9"/>
      <c r="LP529" s="9"/>
      <c r="LQ529" s="9"/>
      <c r="LR529" s="9"/>
      <c r="LS529" s="9"/>
      <c r="LT529" s="9"/>
      <c r="LU529" s="9"/>
      <c r="LV529" s="9"/>
      <c r="LW529" s="9"/>
      <c r="LX529" s="9"/>
      <c r="LY529" s="9"/>
      <c r="LZ529" s="9"/>
      <c r="MA529" s="9"/>
      <c r="MB529" s="9"/>
      <c r="MC529" s="9"/>
      <c r="MD529" s="9"/>
      <c r="ME529" s="9"/>
      <c r="MF529" s="9"/>
      <c r="MG529" s="9"/>
      <c r="MH529" s="9"/>
      <c r="MI529" s="9"/>
      <c r="MJ529" s="9"/>
      <c r="MK529" s="9"/>
      <c r="ML529" s="9"/>
      <c r="MM529" s="9"/>
      <c r="MN529" s="9"/>
      <c r="MO529" s="9"/>
      <c r="MP529" s="9"/>
      <c r="MQ529" s="9"/>
      <c r="MR529" s="9"/>
      <c r="MS529" s="9"/>
      <c r="MT529" s="9"/>
      <c r="MU529" s="9"/>
      <c r="MV529" s="9"/>
      <c r="MW529" s="9"/>
      <c r="MX529" s="9"/>
      <c r="MY529" s="9"/>
      <c r="MZ529" s="9"/>
      <c r="NA529" s="9"/>
      <c r="NB529" s="9"/>
      <c r="NC529" s="9"/>
      <c r="ND529" s="9"/>
      <c r="NE529" s="9"/>
      <c r="NF529" s="9"/>
      <c r="NG529" s="9"/>
      <c r="NH529" s="9"/>
      <c r="NI529" s="9"/>
      <c r="NJ529" s="9"/>
      <c r="NK529" s="9"/>
      <c r="NL529" s="9"/>
      <c r="NM529" s="9"/>
      <c r="NN529" s="9"/>
      <c r="NO529" s="9"/>
      <c r="NP529" s="9"/>
      <c r="NQ529" s="9"/>
      <c r="NR529" s="9"/>
      <c r="NS529" s="9"/>
      <c r="NT529" s="9"/>
      <c r="NU529" s="9"/>
      <c r="NV529" s="9"/>
      <c r="NW529" s="9"/>
      <c r="NX529" s="9"/>
      <c r="NY529" s="9"/>
      <c r="NZ529" s="9"/>
      <c r="OA529" s="9"/>
      <c r="OB529" s="9"/>
      <c r="OC529" s="9"/>
      <c r="OD529" s="9"/>
      <c r="OE529" s="9"/>
      <c r="OF529" s="9"/>
      <c r="OG529" s="9"/>
      <c r="OH529" s="9"/>
      <c r="OI529" s="9"/>
      <c r="OJ529" s="9"/>
      <c r="OK529" s="9"/>
      <c r="OL529" s="9"/>
      <c r="OM529" s="9"/>
      <c r="ON529" s="9"/>
      <c r="OO529" s="9"/>
      <c r="OP529" s="9"/>
      <c r="OQ529" s="9"/>
      <c r="OR529" s="9"/>
      <c r="OS529" s="9"/>
      <c r="OT529" s="9"/>
      <c r="OU529" s="9"/>
      <c r="OV529" s="9"/>
      <c r="OW529" s="9"/>
      <c r="OX529" s="9"/>
      <c r="OY529" s="9"/>
      <c r="OZ529" s="9"/>
      <c r="PA529" s="9"/>
      <c r="PB529" s="9"/>
      <c r="PC529" s="9"/>
      <c r="PD529" s="9"/>
      <c r="PE529" s="9"/>
      <c r="PF529" s="9"/>
      <c r="PG529" s="9"/>
      <c r="PH529" s="9"/>
      <c r="PI529" s="9"/>
      <c r="PJ529" s="9"/>
      <c r="PK529" s="9"/>
      <c r="PL529" s="9"/>
      <c r="PM529" s="9"/>
      <c r="PN529" s="9"/>
      <c r="PO529" s="9"/>
      <c r="PP529" s="9"/>
      <c r="PQ529" s="9"/>
      <c r="PR529" s="9"/>
      <c r="PS529" s="9"/>
      <c r="PT529" s="9"/>
      <c r="PU529" s="9"/>
      <c r="PV529" s="9"/>
      <c r="PW529" s="9"/>
      <c r="PX529" s="9"/>
      <c r="PY529" s="9"/>
      <c r="PZ529" s="9"/>
      <c r="QA529" s="9"/>
      <c r="QB529" s="9"/>
      <c r="QC529" s="9"/>
      <c r="QD529" s="9"/>
      <c r="QE529" s="9"/>
      <c r="QF529" s="9"/>
      <c r="QG529" s="9"/>
      <c r="QH529" s="9"/>
      <c r="QI529" s="9"/>
      <c r="QJ529" s="9"/>
      <c r="QK529" s="9"/>
      <c r="QL529" s="9"/>
      <c r="QM529" s="9"/>
      <c r="QN529" s="9"/>
      <c r="QO529" s="9"/>
      <c r="QP529" s="9"/>
      <c r="QQ529" s="9"/>
      <c r="QR529" s="9"/>
      <c r="QS529" s="9"/>
      <c r="QT529" s="9"/>
      <c r="QU529" s="9"/>
      <c r="QV529" s="9"/>
      <c r="QW529" s="9"/>
      <c r="QX529" s="9"/>
      <c r="QY529" s="9"/>
      <c r="QZ529" s="9"/>
      <c r="RA529" s="9"/>
      <c r="RB529" s="9"/>
      <c r="RC529" s="9"/>
      <c r="RD529" s="9"/>
      <c r="RE529" s="9"/>
      <c r="RF529" s="9"/>
      <c r="RG529" s="9"/>
      <c r="RH529" s="9"/>
      <c r="RI529" s="9"/>
      <c r="RJ529" s="9"/>
      <c r="RK529" s="9"/>
      <c r="RL529" s="9"/>
      <c r="RM529" s="9"/>
      <c r="RN529" s="9"/>
      <c r="RO529" s="9"/>
      <c r="RP529" s="9"/>
      <c r="RQ529" s="9"/>
      <c r="RR529" s="9"/>
      <c r="RS529" s="9"/>
      <c r="RT529" s="9"/>
      <c r="RU529" s="9"/>
      <c r="RV529" s="9"/>
      <c r="RW529" s="9"/>
      <c r="RX529" s="9"/>
      <c r="RY529" s="9"/>
      <c r="RZ529" s="9"/>
      <c r="SA529" s="9"/>
      <c r="SB529" s="9"/>
      <c r="SC529" s="9"/>
      <c r="SD529" s="9"/>
      <c r="SE529" s="9"/>
      <c r="SF529" s="9"/>
      <c r="SG529" s="9"/>
      <c r="SH529" s="9"/>
      <c r="SI529" s="9"/>
      <c r="SJ529" s="9"/>
      <c r="SK529" s="9"/>
      <c r="SL529" s="9"/>
      <c r="SM529" s="9"/>
      <c r="SN529" s="9"/>
      <c r="SO529" s="9"/>
      <c r="SP529" s="9"/>
      <c r="SQ529" s="9"/>
      <c r="SR529" s="9"/>
      <c r="SS529" s="9"/>
      <c r="ST529" s="9"/>
      <c r="SU529" s="9"/>
      <c r="SV529" s="9"/>
      <c r="SW529" s="9"/>
      <c r="SX529" s="9"/>
      <c r="SY529" s="9"/>
      <c r="SZ529" s="9"/>
      <c r="TA529" s="9"/>
      <c r="TB529" s="9"/>
      <c r="TC529" s="9"/>
      <c r="TD529" s="9"/>
      <c r="TE529" s="9"/>
      <c r="TF529" s="9"/>
      <c r="TG529" s="9"/>
      <c r="TH529" s="9"/>
      <c r="TI529" s="9"/>
      <c r="TJ529" s="9"/>
      <c r="TK529" s="9"/>
      <c r="TL529" s="9"/>
      <c r="TM529" s="9"/>
      <c r="TN529" s="9"/>
      <c r="TO529" s="9"/>
      <c r="TP529" s="9"/>
      <c r="TQ529" s="9"/>
      <c r="TR529" s="9"/>
      <c r="TS529" s="9"/>
      <c r="TT529" s="9"/>
      <c r="TU529" s="9"/>
      <c r="TV529" s="9"/>
      <c r="TW529" s="9"/>
      <c r="TX529" s="9"/>
      <c r="TY529" s="9"/>
      <c r="TZ529" s="9"/>
      <c r="UA529" s="9"/>
      <c r="UB529" s="9"/>
      <c r="UC529" s="9"/>
      <c r="UD529" s="9"/>
      <c r="UE529" s="9"/>
      <c r="UF529" s="9"/>
      <c r="UG529" s="9"/>
      <c r="UH529" s="9"/>
      <c r="UI529" s="9"/>
      <c r="UJ529" s="9"/>
      <c r="UK529" s="9"/>
      <c r="UL529" s="9"/>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c r="AHR529" s="6"/>
      <c r="AHS529" s="6"/>
      <c r="AHT529" s="6"/>
      <c r="AHU529" s="6"/>
      <c r="AHV529" s="6"/>
      <c r="AHW529" s="6"/>
      <c r="AHX529" s="6"/>
      <c r="AHY529" s="6"/>
    </row>
    <row r="530" spans="2:909" x14ac:dyDescent="0.25">
      <c r="B530" s="110"/>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c r="EV530" s="9"/>
      <c r="EW530" s="9"/>
      <c r="EX530" s="9"/>
      <c r="EY530" s="9"/>
      <c r="EZ530" s="9"/>
      <c r="FA530" s="9"/>
      <c r="FB530" s="9"/>
      <c r="FC530" s="9"/>
      <c r="FD530" s="9"/>
      <c r="FE530" s="9"/>
      <c r="FF530" s="9"/>
      <c r="FG530" s="9"/>
      <c r="FH530" s="9"/>
      <c r="FI530" s="9"/>
      <c r="FJ530" s="9"/>
      <c r="FK530" s="9"/>
      <c r="FL530" s="9"/>
      <c r="FM530" s="9"/>
      <c r="FN530" s="9"/>
      <c r="FO530" s="9"/>
      <c r="FP530" s="9"/>
      <c r="FQ530" s="9"/>
      <c r="FR530" s="9"/>
      <c r="FS530" s="9"/>
      <c r="FT530" s="9"/>
      <c r="FU530" s="9"/>
      <c r="FV530" s="9"/>
      <c r="FW530" s="9"/>
      <c r="FX530" s="9"/>
      <c r="FY530" s="9"/>
      <c r="FZ530" s="9"/>
      <c r="GA530" s="9"/>
      <c r="GB530" s="9"/>
      <c r="GC530" s="9"/>
      <c r="GD530" s="9"/>
      <c r="GE530" s="9"/>
      <c r="GF530" s="9"/>
      <c r="GG530" s="9"/>
      <c r="GH530" s="9"/>
      <c r="GI530" s="9"/>
      <c r="GJ530" s="9"/>
      <c r="GK530" s="9"/>
      <c r="GL530" s="9"/>
      <c r="GM530" s="9"/>
      <c r="GN530" s="9"/>
      <c r="GO530" s="9"/>
      <c r="GP530" s="9"/>
      <c r="GQ530" s="9"/>
      <c r="GR530" s="9"/>
      <c r="GS530" s="9"/>
      <c r="GT530" s="9"/>
      <c r="GU530" s="9"/>
      <c r="GV530" s="9"/>
      <c r="GW530" s="9"/>
      <c r="GX530" s="9"/>
      <c r="GY530" s="9"/>
      <c r="GZ530" s="9"/>
      <c r="HA530" s="9"/>
      <c r="HB530" s="9"/>
      <c r="HC530" s="9"/>
      <c r="HD530" s="9"/>
      <c r="HE530" s="9"/>
      <c r="HF530" s="9"/>
      <c r="HG530" s="9"/>
      <c r="HH530" s="9"/>
      <c r="HI530" s="9"/>
      <c r="HJ530" s="9"/>
      <c r="HK530" s="9"/>
      <c r="HL530" s="9"/>
      <c r="HM530" s="9"/>
      <c r="HN530" s="9"/>
      <c r="HO530" s="9"/>
      <c r="HP530" s="9"/>
      <c r="HQ530" s="9"/>
      <c r="HR530" s="9"/>
      <c r="HS530" s="9"/>
      <c r="HT530" s="9"/>
      <c r="HU530" s="9"/>
      <c r="HV530" s="9"/>
      <c r="HW530" s="9"/>
      <c r="HX530" s="9"/>
      <c r="HY530" s="9"/>
      <c r="HZ530" s="9"/>
      <c r="IA530" s="9"/>
      <c r="IB530" s="9"/>
      <c r="IC530" s="9"/>
      <c r="ID530" s="9"/>
      <c r="IE530" s="9"/>
      <c r="IF530" s="9"/>
      <c r="IG530" s="9"/>
      <c r="IH530" s="9"/>
      <c r="II530" s="9"/>
      <c r="IJ530" s="9"/>
      <c r="IK530" s="9"/>
      <c r="IL530" s="9"/>
      <c r="IM530" s="9"/>
      <c r="IN530" s="9"/>
      <c r="IO530" s="9"/>
      <c r="IP530" s="9"/>
      <c r="IQ530" s="9"/>
      <c r="IR530" s="9"/>
      <c r="IS530" s="9"/>
      <c r="IT530" s="9"/>
      <c r="IU530" s="9"/>
      <c r="IV530" s="9"/>
      <c r="IW530" s="9"/>
      <c r="IX530" s="9"/>
      <c r="IY530" s="9"/>
      <c r="IZ530" s="9"/>
      <c r="JA530" s="9"/>
      <c r="JB530" s="9"/>
      <c r="JC530" s="9"/>
      <c r="JD530" s="9"/>
      <c r="JE530" s="9"/>
      <c r="JF530" s="9"/>
      <c r="JG530" s="9"/>
      <c r="JH530" s="9"/>
      <c r="JI530" s="9"/>
      <c r="JJ530" s="9"/>
      <c r="JK530" s="9"/>
      <c r="JL530" s="9"/>
      <c r="JM530" s="9"/>
      <c r="JN530" s="9"/>
      <c r="JO530" s="9"/>
      <c r="JP530" s="9"/>
      <c r="JQ530" s="9"/>
      <c r="JR530" s="9"/>
      <c r="JS530" s="9"/>
      <c r="JT530" s="9"/>
      <c r="JU530" s="9"/>
      <c r="JV530" s="9"/>
      <c r="JW530" s="9"/>
      <c r="JX530" s="9"/>
      <c r="JY530" s="9"/>
      <c r="JZ530" s="9"/>
      <c r="KA530" s="9"/>
      <c r="KB530" s="9"/>
      <c r="KC530" s="9"/>
      <c r="KD530" s="9"/>
      <c r="KE530" s="9"/>
      <c r="KF530" s="9"/>
      <c r="KG530" s="9"/>
      <c r="KH530" s="9"/>
      <c r="KI530" s="9"/>
      <c r="KJ530" s="9"/>
      <c r="KK530" s="9"/>
      <c r="KL530" s="9"/>
      <c r="KM530" s="9"/>
      <c r="KN530" s="9"/>
      <c r="KO530" s="9"/>
      <c r="KP530" s="9"/>
      <c r="KQ530" s="9"/>
      <c r="KR530" s="9"/>
      <c r="KS530" s="9"/>
      <c r="KT530" s="9"/>
      <c r="KU530" s="9"/>
      <c r="KV530" s="9"/>
      <c r="KW530" s="9"/>
      <c r="KX530" s="9"/>
      <c r="KY530" s="9"/>
      <c r="KZ530" s="9"/>
      <c r="LA530" s="9"/>
      <c r="LB530" s="9"/>
      <c r="LC530" s="9"/>
      <c r="LD530" s="9"/>
      <c r="LE530" s="9"/>
      <c r="LF530" s="9"/>
      <c r="LG530" s="9"/>
      <c r="LH530" s="9"/>
      <c r="LI530" s="9"/>
      <c r="LJ530" s="9"/>
      <c r="LK530" s="9"/>
      <c r="LL530" s="9"/>
      <c r="LM530" s="9"/>
      <c r="LN530" s="9"/>
      <c r="LO530" s="9"/>
      <c r="LP530" s="9"/>
      <c r="LQ530" s="9"/>
      <c r="LR530" s="9"/>
      <c r="LS530" s="9"/>
      <c r="LT530" s="9"/>
      <c r="LU530" s="9"/>
      <c r="LV530" s="9"/>
      <c r="LW530" s="9"/>
      <c r="LX530" s="9"/>
      <c r="LY530" s="9"/>
      <c r="LZ530" s="9"/>
      <c r="MA530" s="9"/>
      <c r="MB530" s="9"/>
      <c r="MC530" s="9"/>
      <c r="MD530" s="9"/>
      <c r="ME530" s="9"/>
      <c r="MF530" s="9"/>
      <c r="MG530" s="9"/>
      <c r="MH530" s="9"/>
      <c r="MI530" s="9"/>
      <c r="MJ530" s="9"/>
      <c r="MK530" s="9"/>
      <c r="ML530" s="9"/>
      <c r="MM530" s="9"/>
      <c r="MN530" s="9"/>
      <c r="MO530" s="9"/>
      <c r="MP530" s="9"/>
      <c r="MQ530" s="9"/>
      <c r="MR530" s="9"/>
      <c r="MS530" s="9"/>
      <c r="MT530" s="9"/>
      <c r="MU530" s="9"/>
      <c r="MV530" s="9"/>
      <c r="MW530" s="9"/>
      <c r="MX530" s="9"/>
      <c r="MY530" s="9"/>
      <c r="MZ530" s="9"/>
      <c r="NA530" s="9"/>
      <c r="NB530" s="9"/>
      <c r="NC530" s="9"/>
      <c r="ND530" s="9"/>
      <c r="NE530" s="9"/>
      <c r="NF530" s="9"/>
      <c r="NG530" s="9"/>
      <c r="NH530" s="9"/>
      <c r="NI530" s="9"/>
      <c r="NJ530" s="9"/>
      <c r="NK530" s="9"/>
      <c r="NL530" s="9"/>
      <c r="NM530" s="9"/>
      <c r="NN530" s="9"/>
      <c r="NO530" s="9"/>
      <c r="NP530" s="9"/>
      <c r="NQ530" s="9"/>
      <c r="NR530" s="9"/>
      <c r="NS530" s="9"/>
      <c r="NT530" s="9"/>
      <c r="NU530" s="9"/>
      <c r="NV530" s="9"/>
      <c r="NW530" s="9"/>
      <c r="NX530" s="9"/>
      <c r="NY530" s="9"/>
      <c r="NZ530" s="9"/>
      <c r="OA530" s="9"/>
      <c r="OB530" s="9"/>
      <c r="OC530" s="9"/>
      <c r="OD530" s="9"/>
      <c r="OE530" s="9"/>
      <c r="OF530" s="9"/>
      <c r="OG530" s="9"/>
      <c r="OH530" s="9"/>
      <c r="OI530" s="9"/>
      <c r="OJ530" s="9"/>
      <c r="OK530" s="9"/>
      <c r="OL530" s="9"/>
      <c r="OM530" s="9"/>
      <c r="ON530" s="9"/>
      <c r="OO530" s="9"/>
      <c r="OP530" s="9"/>
      <c r="OQ530" s="9"/>
      <c r="OR530" s="9"/>
      <c r="OS530" s="9"/>
      <c r="OT530" s="9"/>
      <c r="OU530" s="9"/>
      <c r="OV530" s="9"/>
      <c r="OW530" s="9"/>
      <c r="OX530" s="9"/>
      <c r="OY530" s="9"/>
      <c r="OZ530" s="9"/>
      <c r="PA530" s="9"/>
      <c r="PB530" s="9"/>
      <c r="PC530" s="9"/>
      <c r="PD530" s="9"/>
      <c r="PE530" s="9"/>
      <c r="PF530" s="9"/>
      <c r="PG530" s="9"/>
      <c r="PH530" s="9"/>
      <c r="PI530" s="9"/>
      <c r="PJ530" s="9"/>
      <c r="PK530" s="9"/>
      <c r="PL530" s="9"/>
      <c r="PM530" s="9"/>
      <c r="PN530" s="9"/>
      <c r="PO530" s="9"/>
      <c r="PP530" s="9"/>
      <c r="PQ530" s="9"/>
      <c r="PR530" s="9"/>
      <c r="PS530" s="9"/>
      <c r="PT530" s="9"/>
      <c r="PU530" s="9"/>
      <c r="PV530" s="9"/>
      <c r="PW530" s="9"/>
      <c r="PX530" s="9"/>
      <c r="PY530" s="9"/>
      <c r="PZ530" s="9"/>
      <c r="QA530" s="9"/>
      <c r="QB530" s="9"/>
      <c r="QC530" s="9"/>
      <c r="QD530" s="9"/>
      <c r="QE530" s="9"/>
      <c r="QF530" s="9"/>
      <c r="QG530" s="9"/>
      <c r="QH530" s="9"/>
      <c r="QI530" s="9"/>
      <c r="QJ530" s="9"/>
      <c r="QK530" s="9"/>
      <c r="QL530" s="9"/>
      <c r="QM530" s="9"/>
      <c r="QN530" s="9"/>
      <c r="QO530" s="9"/>
      <c r="QP530" s="9"/>
      <c r="QQ530" s="9"/>
      <c r="QR530" s="9"/>
      <c r="QS530" s="9"/>
      <c r="QT530" s="9"/>
      <c r="QU530" s="9"/>
      <c r="QV530" s="9"/>
      <c r="QW530" s="9"/>
      <c r="QX530" s="9"/>
      <c r="QY530" s="9"/>
      <c r="QZ530" s="9"/>
      <c r="RA530" s="9"/>
      <c r="RB530" s="9"/>
      <c r="RC530" s="9"/>
      <c r="RD530" s="9"/>
      <c r="RE530" s="9"/>
      <c r="RF530" s="9"/>
      <c r="RG530" s="9"/>
      <c r="RH530" s="9"/>
      <c r="RI530" s="9"/>
      <c r="RJ530" s="9"/>
      <c r="RK530" s="9"/>
      <c r="RL530" s="9"/>
      <c r="RM530" s="9"/>
      <c r="RN530" s="9"/>
      <c r="RO530" s="9"/>
      <c r="RP530" s="9"/>
      <c r="RQ530" s="9"/>
      <c r="RR530" s="9"/>
      <c r="RS530" s="9"/>
      <c r="RT530" s="9"/>
      <c r="RU530" s="9"/>
      <c r="RV530" s="9"/>
      <c r="RW530" s="9"/>
      <c r="RX530" s="9"/>
      <c r="RY530" s="9"/>
      <c r="RZ530" s="9"/>
      <c r="SA530" s="9"/>
      <c r="SB530" s="9"/>
      <c r="SC530" s="9"/>
      <c r="SD530" s="9"/>
      <c r="SE530" s="9"/>
      <c r="SF530" s="9"/>
      <c r="SG530" s="9"/>
      <c r="SH530" s="9"/>
      <c r="SI530" s="9"/>
      <c r="SJ530" s="9"/>
      <c r="SK530" s="9"/>
      <c r="SL530" s="9"/>
      <c r="SM530" s="9"/>
      <c r="SN530" s="9"/>
      <c r="SO530" s="9"/>
      <c r="SP530" s="9"/>
      <c r="SQ530" s="9"/>
      <c r="SR530" s="9"/>
      <c r="SS530" s="9"/>
      <c r="ST530" s="9"/>
      <c r="SU530" s="9"/>
      <c r="SV530" s="9"/>
      <c r="SW530" s="9"/>
      <c r="SX530" s="9"/>
      <c r="SY530" s="9"/>
      <c r="SZ530" s="9"/>
      <c r="TA530" s="9"/>
      <c r="TB530" s="9"/>
      <c r="TC530" s="9"/>
      <c r="TD530" s="9"/>
      <c r="TE530" s="9"/>
      <c r="TF530" s="9"/>
      <c r="TG530" s="9"/>
      <c r="TH530" s="9"/>
      <c r="TI530" s="9"/>
      <c r="TJ530" s="9"/>
      <c r="TK530" s="9"/>
      <c r="TL530" s="9"/>
      <c r="TM530" s="9"/>
      <c r="TN530" s="9"/>
      <c r="TO530" s="9"/>
      <c r="TP530" s="9"/>
      <c r="TQ530" s="9"/>
      <c r="TR530" s="9"/>
      <c r="TS530" s="9"/>
      <c r="TT530" s="9"/>
      <c r="TU530" s="9"/>
      <c r="TV530" s="9"/>
      <c r="TW530" s="9"/>
      <c r="TX530" s="9"/>
      <c r="TY530" s="9"/>
      <c r="TZ530" s="9"/>
      <c r="UA530" s="9"/>
      <c r="UB530" s="9"/>
      <c r="UC530" s="9"/>
      <c r="UD530" s="9"/>
      <c r="UE530" s="9"/>
      <c r="UF530" s="9"/>
      <c r="UG530" s="9"/>
      <c r="UH530" s="9"/>
      <c r="UI530" s="9"/>
      <c r="UJ530" s="9"/>
      <c r="UK530" s="9"/>
      <c r="UL530" s="9"/>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c r="AHR530" s="6"/>
      <c r="AHS530" s="6"/>
      <c r="AHT530" s="6"/>
      <c r="AHU530" s="6"/>
      <c r="AHV530" s="6"/>
      <c r="AHW530" s="6"/>
      <c r="AHX530" s="6"/>
      <c r="AHY530" s="6"/>
    </row>
    <row r="531" spans="2:909" x14ac:dyDescent="0.25">
      <c r="B531" s="110"/>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9"/>
      <c r="DX531" s="9"/>
      <c r="DY531" s="9"/>
      <c r="DZ531" s="9"/>
      <c r="EA531" s="9"/>
      <c r="EB531" s="9"/>
      <c r="EC531" s="9"/>
      <c r="ED531" s="9"/>
      <c r="EE531" s="9"/>
      <c r="EF531" s="9"/>
      <c r="EG531" s="9"/>
      <c r="EH531" s="9"/>
      <c r="EI531" s="9"/>
      <c r="EJ531" s="9"/>
      <c r="EK531" s="9"/>
      <c r="EL531" s="9"/>
      <c r="EM531" s="9"/>
      <c r="EN531" s="9"/>
      <c r="EO531" s="9"/>
      <c r="EP531" s="9"/>
      <c r="EQ531" s="9"/>
      <c r="ER531" s="9"/>
      <c r="ES531" s="9"/>
      <c r="ET531" s="9"/>
      <c r="EU531" s="9"/>
      <c r="EV531" s="9"/>
      <c r="EW531" s="9"/>
      <c r="EX531" s="9"/>
      <c r="EY531" s="9"/>
      <c r="EZ531" s="9"/>
      <c r="FA531" s="9"/>
      <c r="FB531" s="9"/>
      <c r="FC531" s="9"/>
      <c r="FD531" s="9"/>
      <c r="FE531" s="9"/>
      <c r="FF531" s="9"/>
      <c r="FG531" s="9"/>
      <c r="FH531" s="9"/>
      <c r="FI531" s="9"/>
      <c r="FJ531" s="9"/>
      <c r="FK531" s="9"/>
      <c r="FL531" s="9"/>
      <c r="FM531" s="9"/>
      <c r="FN531" s="9"/>
      <c r="FO531" s="9"/>
      <c r="FP531" s="9"/>
      <c r="FQ531" s="9"/>
      <c r="FR531" s="9"/>
      <c r="FS531" s="9"/>
      <c r="FT531" s="9"/>
      <c r="FU531" s="9"/>
      <c r="FV531" s="9"/>
      <c r="FW531" s="9"/>
      <c r="FX531" s="9"/>
      <c r="FY531" s="9"/>
      <c r="FZ531" s="9"/>
      <c r="GA531" s="9"/>
      <c r="GB531" s="9"/>
      <c r="GC531" s="9"/>
      <c r="GD531" s="9"/>
      <c r="GE531" s="9"/>
      <c r="GF531" s="9"/>
      <c r="GG531" s="9"/>
      <c r="GH531" s="9"/>
      <c r="GI531" s="9"/>
      <c r="GJ531" s="9"/>
      <c r="GK531" s="9"/>
      <c r="GL531" s="9"/>
      <c r="GM531" s="9"/>
      <c r="GN531" s="9"/>
      <c r="GO531" s="9"/>
      <c r="GP531" s="9"/>
      <c r="GQ531" s="9"/>
      <c r="GR531" s="9"/>
      <c r="GS531" s="9"/>
      <c r="GT531" s="9"/>
      <c r="GU531" s="9"/>
      <c r="GV531" s="9"/>
      <c r="GW531" s="9"/>
      <c r="GX531" s="9"/>
      <c r="GY531" s="9"/>
      <c r="GZ531" s="9"/>
      <c r="HA531" s="9"/>
      <c r="HB531" s="9"/>
      <c r="HC531" s="9"/>
      <c r="HD531" s="9"/>
      <c r="HE531" s="9"/>
      <c r="HF531" s="9"/>
      <c r="HG531" s="9"/>
      <c r="HH531" s="9"/>
      <c r="HI531" s="9"/>
      <c r="HJ531" s="9"/>
      <c r="HK531" s="9"/>
      <c r="HL531" s="9"/>
      <c r="HM531" s="9"/>
      <c r="HN531" s="9"/>
      <c r="HO531" s="9"/>
      <c r="HP531" s="9"/>
      <c r="HQ531" s="9"/>
      <c r="HR531" s="9"/>
      <c r="HS531" s="9"/>
      <c r="HT531" s="9"/>
      <c r="HU531" s="9"/>
      <c r="HV531" s="9"/>
      <c r="HW531" s="9"/>
      <c r="HX531" s="9"/>
      <c r="HY531" s="9"/>
      <c r="HZ531" s="9"/>
      <c r="IA531" s="9"/>
      <c r="IB531" s="9"/>
      <c r="IC531" s="9"/>
      <c r="ID531" s="9"/>
      <c r="IE531" s="9"/>
      <c r="IF531" s="9"/>
      <c r="IG531" s="9"/>
      <c r="IH531" s="9"/>
      <c r="II531" s="9"/>
      <c r="IJ531" s="9"/>
      <c r="IK531" s="9"/>
      <c r="IL531" s="9"/>
      <c r="IM531" s="9"/>
      <c r="IN531" s="9"/>
      <c r="IO531" s="9"/>
      <c r="IP531" s="9"/>
      <c r="IQ531" s="9"/>
      <c r="IR531" s="9"/>
      <c r="IS531" s="9"/>
      <c r="IT531" s="9"/>
      <c r="IU531" s="9"/>
      <c r="IV531" s="9"/>
      <c r="IW531" s="9"/>
      <c r="IX531" s="9"/>
      <c r="IY531" s="9"/>
      <c r="IZ531" s="9"/>
      <c r="JA531" s="9"/>
      <c r="JB531" s="9"/>
      <c r="JC531" s="9"/>
      <c r="JD531" s="9"/>
      <c r="JE531" s="9"/>
      <c r="JF531" s="9"/>
      <c r="JG531" s="9"/>
      <c r="JH531" s="9"/>
      <c r="JI531" s="9"/>
      <c r="JJ531" s="9"/>
      <c r="JK531" s="9"/>
      <c r="JL531" s="9"/>
      <c r="JM531" s="9"/>
      <c r="JN531" s="9"/>
      <c r="JO531" s="9"/>
      <c r="JP531" s="9"/>
      <c r="JQ531" s="9"/>
      <c r="JR531" s="9"/>
      <c r="JS531" s="9"/>
      <c r="JT531" s="9"/>
      <c r="JU531" s="9"/>
      <c r="JV531" s="9"/>
      <c r="JW531" s="9"/>
      <c r="JX531" s="9"/>
      <c r="JY531" s="9"/>
      <c r="JZ531" s="9"/>
      <c r="KA531" s="9"/>
      <c r="KB531" s="9"/>
      <c r="KC531" s="9"/>
      <c r="KD531" s="9"/>
      <c r="KE531" s="9"/>
      <c r="KF531" s="9"/>
      <c r="KG531" s="9"/>
      <c r="KH531" s="9"/>
      <c r="KI531" s="9"/>
      <c r="KJ531" s="9"/>
      <c r="KK531" s="9"/>
      <c r="KL531" s="9"/>
      <c r="KM531" s="9"/>
      <c r="KN531" s="9"/>
      <c r="KO531" s="9"/>
      <c r="KP531" s="9"/>
      <c r="KQ531" s="9"/>
      <c r="KR531" s="9"/>
      <c r="KS531" s="9"/>
      <c r="KT531" s="9"/>
      <c r="KU531" s="9"/>
      <c r="KV531" s="9"/>
      <c r="KW531" s="9"/>
      <c r="KX531" s="9"/>
      <c r="KY531" s="9"/>
      <c r="KZ531" s="9"/>
      <c r="LA531" s="9"/>
      <c r="LB531" s="9"/>
      <c r="LC531" s="9"/>
      <c r="LD531" s="9"/>
      <c r="LE531" s="9"/>
      <c r="LF531" s="9"/>
      <c r="LG531" s="9"/>
      <c r="LH531" s="9"/>
      <c r="LI531" s="9"/>
      <c r="LJ531" s="9"/>
      <c r="LK531" s="9"/>
      <c r="LL531" s="9"/>
      <c r="LM531" s="9"/>
      <c r="LN531" s="9"/>
      <c r="LO531" s="9"/>
      <c r="LP531" s="9"/>
      <c r="LQ531" s="9"/>
      <c r="LR531" s="9"/>
      <c r="LS531" s="9"/>
      <c r="LT531" s="9"/>
      <c r="LU531" s="9"/>
      <c r="LV531" s="9"/>
      <c r="LW531" s="9"/>
      <c r="LX531" s="9"/>
      <c r="LY531" s="9"/>
      <c r="LZ531" s="9"/>
      <c r="MA531" s="9"/>
      <c r="MB531" s="9"/>
      <c r="MC531" s="9"/>
      <c r="MD531" s="9"/>
      <c r="ME531" s="9"/>
      <c r="MF531" s="9"/>
      <c r="MG531" s="9"/>
      <c r="MH531" s="9"/>
      <c r="MI531" s="9"/>
      <c r="MJ531" s="9"/>
      <c r="MK531" s="9"/>
      <c r="ML531" s="9"/>
      <c r="MM531" s="9"/>
      <c r="MN531" s="9"/>
      <c r="MO531" s="9"/>
      <c r="MP531" s="9"/>
      <c r="MQ531" s="9"/>
      <c r="MR531" s="9"/>
      <c r="MS531" s="9"/>
      <c r="MT531" s="9"/>
      <c r="MU531" s="9"/>
      <c r="MV531" s="9"/>
      <c r="MW531" s="9"/>
      <c r="MX531" s="9"/>
      <c r="MY531" s="9"/>
      <c r="MZ531" s="9"/>
      <c r="NA531" s="9"/>
      <c r="NB531" s="9"/>
      <c r="NC531" s="9"/>
      <c r="ND531" s="9"/>
      <c r="NE531" s="9"/>
      <c r="NF531" s="9"/>
      <c r="NG531" s="9"/>
      <c r="NH531" s="9"/>
      <c r="NI531" s="9"/>
      <c r="NJ531" s="9"/>
      <c r="NK531" s="9"/>
      <c r="NL531" s="9"/>
      <c r="NM531" s="9"/>
      <c r="NN531" s="9"/>
      <c r="NO531" s="9"/>
      <c r="NP531" s="9"/>
      <c r="NQ531" s="9"/>
      <c r="NR531" s="9"/>
      <c r="NS531" s="9"/>
      <c r="NT531" s="9"/>
      <c r="NU531" s="9"/>
      <c r="NV531" s="9"/>
      <c r="NW531" s="9"/>
      <c r="NX531" s="9"/>
      <c r="NY531" s="9"/>
      <c r="NZ531" s="9"/>
      <c r="OA531" s="9"/>
      <c r="OB531" s="9"/>
      <c r="OC531" s="9"/>
      <c r="OD531" s="9"/>
      <c r="OE531" s="9"/>
      <c r="OF531" s="9"/>
      <c r="OG531" s="9"/>
      <c r="OH531" s="9"/>
      <c r="OI531" s="9"/>
      <c r="OJ531" s="9"/>
      <c r="OK531" s="9"/>
      <c r="OL531" s="9"/>
      <c r="OM531" s="9"/>
      <c r="ON531" s="9"/>
      <c r="OO531" s="9"/>
      <c r="OP531" s="9"/>
      <c r="OQ531" s="9"/>
      <c r="OR531" s="9"/>
      <c r="OS531" s="9"/>
      <c r="OT531" s="9"/>
      <c r="OU531" s="9"/>
      <c r="OV531" s="9"/>
      <c r="OW531" s="9"/>
      <c r="OX531" s="9"/>
      <c r="OY531" s="9"/>
      <c r="OZ531" s="9"/>
      <c r="PA531" s="9"/>
      <c r="PB531" s="9"/>
      <c r="PC531" s="9"/>
      <c r="PD531" s="9"/>
      <c r="PE531" s="9"/>
      <c r="PF531" s="9"/>
      <c r="PG531" s="9"/>
      <c r="PH531" s="9"/>
      <c r="PI531" s="9"/>
      <c r="PJ531" s="9"/>
      <c r="PK531" s="9"/>
      <c r="PL531" s="9"/>
      <c r="PM531" s="9"/>
      <c r="PN531" s="9"/>
      <c r="PO531" s="9"/>
      <c r="PP531" s="9"/>
      <c r="PQ531" s="9"/>
      <c r="PR531" s="9"/>
      <c r="PS531" s="9"/>
      <c r="PT531" s="9"/>
      <c r="PU531" s="9"/>
      <c r="PV531" s="9"/>
      <c r="PW531" s="9"/>
      <c r="PX531" s="9"/>
      <c r="PY531" s="9"/>
      <c r="PZ531" s="9"/>
      <c r="QA531" s="9"/>
      <c r="QB531" s="9"/>
      <c r="QC531" s="9"/>
      <c r="QD531" s="9"/>
      <c r="QE531" s="9"/>
      <c r="QF531" s="9"/>
      <c r="QG531" s="9"/>
      <c r="QH531" s="9"/>
      <c r="QI531" s="9"/>
      <c r="QJ531" s="9"/>
      <c r="QK531" s="9"/>
      <c r="QL531" s="9"/>
      <c r="QM531" s="9"/>
      <c r="QN531" s="9"/>
      <c r="QO531" s="9"/>
      <c r="QP531" s="9"/>
      <c r="QQ531" s="9"/>
      <c r="QR531" s="9"/>
      <c r="QS531" s="9"/>
      <c r="QT531" s="9"/>
      <c r="QU531" s="9"/>
      <c r="QV531" s="9"/>
      <c r="QW531" s="9"/>
      <c r="QX531" s="9"/>
      <c r="QY531" s="9"/>
      <c r="QZ531" s="9"/>
      <c r="RA531" s="9"/>
      <c r="RB531" s="9"/>
      <c r="RC531" s="9"/>
      <c r="RD531" s="9"/>
      <c r="RE531" s="9"/>
      <c r="RF531" s="9"/>
      <c r="RG531" s="9"/>
      <c r="RH531" s="9"/>
      <c r="RI531" s="9"/>
      <c r="RJ531" s="9"/>
      <c r="RK531" s="9"/>
      <c r="RL531" s="9"/>
      <c r="RM531" s="9"/>
      <c r="RN531" s="9"/>
      <c r="RO531" s="9"/>
      <c r="RP531" s="9"/>
      <c r="RQ531" s="9"/>
      <c r="RR531" s="9"/>
      <c r="RS531" s="9"/>
      <c r="RT531" s="9"/>
      <c r="RU531" s="9"/>
      <c r="RV531" s="9"/>
      <c r="RW531" s="9"/>
      <c r="RX531" s="9"/>
      <c r="RY531" s="9"/>
      <c r="RZ531" s="9"/>
      <c r="SA531" s="9"/>
      <c r="SB531" s="9"/>
      <c r="SC531" s="9"/>
      <c r="SD531" s="9"/>
      <c r="SE531" s="9"/>
      <c r="SF531" s="9"/>
      <c r="SG531" s="9"/>
      <c r="SH531" s="9"/>
      <c r="SI531" s="9"/>
      <c r="SJ531" s="9"/>
      <c r="SK531" s="9"/>
      <c r="SL531" s="9"/>
      <c r="SM531" s="9"/>
      <c r="SN531" s="9"/>
      <c r="SO531" s="9"/>
      <c r="SP531" s="9"/>
      <c r="SQ531" s="9"/>
      <c r="SR531" s="9"/>
      <c r="SS531" s="9"/>
      <c r="ST531" s="9"/>
      <c r="SU531" s="9"/>
      <c r="SV531" s="9"/>
      <c r="SW531" s="9"/>
      <c r="SX531" s="9"/>
      <c r="SY531" s="9"/>
      <c r="SZ531" s="9"/>
      <c r="TA531" s="9"/>
      <c r="TB531" s="9"/>
      <c r="TC531" s="9"/>
      <c r="TD531" s="9"/>
      <c r="TE531" s="9"/>
      <c r="TF531" s="9"/>
      <c r="TG531" s="9"/>
      <c r="TH531" s="9"/>
      <c r="TI531" s="9"/>
      <c r="TJ531" s="9"/>
      <c r="TK531" s="9"/>
      <c r="TL531" s="9"/>
      <c r="TM531" s="9"/>
      <c r="TN531" s="9"/>
      <c r="TO531" s="9"/>
      <c r="TP531" s="9"/>
      <c r="TQ531" s="9"/>
      <c r="TR531" s="9"/>
      <c r="TS531" s="9"/>
      <c r="TT531" s="9"/>
      <c r="TU531" s="9"/>
      <c r="TV531" s="9"/>
      <c r="TW531" s="9"/>
      <c r="TX531" s="9"/>
      <c r="TY531" s="9"/>
      <c r="TZ531" s="9"/>
      <c r="UA531" s="9"/>
      <c r="UB531" s="9"/>
      <c r="UC531" s="9"/>
      <c r="UD531" s="9"/>
      <c r="UE531" s="9"/>
      <c r="UF531" s="9"/>
      <c r="UG531" s="9"/>
      <c r="UH531" s="9"/>
      <c r="UI531" s="9"/>
      <c r="UJ531" s="9"/>
      <c r="UK531" s="9"/>
      <c r="UL531" s="9"/>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c r="AHR531" s="6"/>
      <c r="AHS531" s="6"/>
      <c r="AHT531" s="6"/>
      <c r="AHU531" s="6"/>
      <c r="AHV531" s="6"/>
      <c r="AHW531" s="6"/>
      <c r="AHX531" s="6"/>
      <c r="AHY531" s="6"/>
    </row>
    <row r="532" spans="2:909" x14ac:dyDescent="0.25">
      <c r="B532" s="110"/>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c r="IQ532" s="9"/>
      <c r="IR532" s="9"/>
      <c r="IS532" s="9"/>
      <c r="IT532" s="9"/>
      <c r="IU532" s="9"/>
      <c r="IV532" s="9"/>
      <c r="IW532" s="9"/>
      <c r="IX532" s="9"/>
      <c r="IY532" s="9"/>
      <c r="IZ532" s="9"/>
      <c r="JA532" s="9"/>
      <c r="JB532" s="9"/>
      <c r="JC532" s="9"/>
      <c r="JD532" s="9"/>
      <c r="JE532" s="9"/>
      <c r="JF532" s="9"/>
      <c r="JG532" s="9"/>
      <c r="JH532" s="9"/>
      <c r="JI532" s="9"/>
      <c r="JJ532" s="9"/>
      <c r="JK532" s="9"/>
      <c r="JL532" s="9"/>
      <c r="JM532" s="9"/>
      <c r="JN532" s="9"/>
      <c r="JO532" s="9"/>
      <c r="JP532" s="9"/>
      <c r="JQ532" s="9"/>
      <c r="JR532" s="9"/>
      <c r="JS532" s="9"/>
      <c r="JT532" s="9"/>
      <c r="JU532" s="9"/>
      <c r="JV532" s="9"/>
      <c r="JW532" s="9"/>
      <c r="JX532" s="9"/>
      <c r="JY532" s="9"/>
      <c r="JZ532" s="9"/>
      <c r="KA532" s="9"/>
      <c r="KB532" s="9"/>
      <c r="KC532" s="9"/>
      <c r="KD532" s="9"/>
      <c r="KE532" s="9"/>
      <c r="KF532" s="9"/>
      <c r="KG532" s="9"/>
      <c r="KH532" s="9"/>
      <c r="KI532" s="9"/>
      <c r="KJ532" s="9"/>
      <c r="KK532" s="9"/>
      <c r="KL532" s="9"/>
      <c r="KM532" s="9"/>
      <c r="KN532" s="9"/>
      <c r="KO532" s="9"/>
      <c r="KP532" s="9"/>
      <c r="KQ532" s="9"/>
      <c r="KR532" s="9"/>
      <c r="KS532" s="9"/>
      <c r="KT532" s="9"/>
      <c r="KU532" s="9"/>
      <c r="KV532" s="9"/>
      <c r="KW532" s="9"/>
      <c r="KX532" s="9"/>
      <c r="KY532" s="9"/>
      <c r="KZ532" s="9"/>
      <c r="LA532" s="9"/>
      <c r="LB532" s="9"/>
      <c r="LC532" s="9"/>
      <c r="LD532" s="9"/>
      <c r="LE532" s="9"/>
      <c r="LF532" s="9"/>
      <c r="LG532" s="9"/>
      <c r="LH532" s="9"/>
      <c r="LI532" s="9"/>
      <c r="LJ532" s="9"/>
      <c r="LK532" s="9"/>
      <c r="LL532" s="9"/>
      <c r="LM532" s="9"/>
      <c r="LN532" s="9"/>
      <c r="LO532" s="9"/>
      <c r="LP532" s="9"/>
      <c r="LQ532" s="9"/>
      <c r="LR532" s="9"/>
      <c r="LS532" s="9"/>
      <c r="LT532" s="9"/>
      <c r="LU532" s="9"/>
      <c r="LV532" s="9"/>
      <c r="LW532" s="9"/>
      <c r="LX532" s="9"/>
      <c r="LY532" s="9"/>
      <c r="LZ532" s="9"/>
      <c r="MA532" s="9"/>
      <c r="MB532" s="9"/>
      <c r="MC532" s="9"/>
      <c r="MD532" s="9"/>
      <c r="ME532" s="9"/>
      <c r="MF532" s="9"/>
      <c r="MG532" s="9"/>
      <c r="MH532" s="9"/>
      <c r="MI532" s="9"/>
      <c r="MJ532" s="9"/>
      <c r="MK532" s="9"/>
      <c r="ML532" s="9"/>
      <c r="MM532" s="9"/>
      <c r="MN532" s="9"/>
      <c r="MO532" s="9"/>
      <c r="MP532" s="9"/>
      <c r="MQ532" s="9"/>
      <c r="MR532" s="9"/>
      <c r="MS532" s="9"/>
      <c r="MT532" s="9"/>
      <c r="MU532" s="9"/>
      <c r="MV532" s="9"/>
      <c r="MW532" s="9"/>
      <c r="MX532" s="9"/>
      <c r="MY532" s="9"/>
      <c r="MZ532" s="9"/>
      <c r="NA532" s="9"/>
      <c r="NB532" s="9"/>
      <c r="NC532" s="9"/>
      <c r="ND532" s="9"/>
      <c r="NE532" s="9"/>
      <c r="NF532" s="9"/>
      <c r="NG532" s="9"/>
      <c r="NH532" s="9"/>
      <c r="NI532" s="9"/>
      <c r="NJ532" s="9"/>
      <c r="NK532" s="9"/>
      <c r="NL532" s="9"/>
      <c r="NM532" s="9"/>
      <c r="NN532" s="9"/>
      <c r="NO532" s="9"/>
      <c r="NP532" s="9"/>
      <c r="NQ532" s="9"/>
      <c r="NR532" s="9"/>
      <c r="NS532" s="9"/>
      <c r="NT532" s="9"/>
      <c r="NU532" s="9"/>
      <c r="NV532" s="9"/>
      <c r="NW532" s="9"/>
      <c r="NX532" s="9"/>
      <c r="NY532" s="9"/>
      <c r="NZ532" s="9"/>
      <c r="OA532" s="9"/>
      <c r="OB532" s="9"/>
      <c r="OC532" s="9"/>
      <c r="OD532" s="9"/>
      <c r="OE532" s="9"/>
      <c r="OF532" s="9"/>
      <c r="OG532" s="9"/>
      <c r="OH532" s="9"/>
      <c r="OI532" s="9"/>
      <c r="OJ532" s="9"/>
      <c r="OK532" s="9"/>
      <c r="OL532" s="9"/>
      <c r="OM532" s="9"/>
      <c r="ON532" s="9"/>
      <c r="OO532" s="9"/>
      <c r="OP532" s="9"/>
      <c r="OQ532" s="9"/>
      <c r="OR532" s="9"/>
      <c r="OS532" s="9"/>
      <c r="OT532" s="9"/>
      <c r="OU532" s="9"/>
      <c r="OV532" s="9"/>
      <c r="OW532" s="9"/>
      <c r="OX532" s="9"/>
      <c r="OY532" s="9"/>
      <c r="OZ532" s="9"/>
      <c r="PA532" s="9"/>
      <c r="PB532" s="9"/>
      <c r="PC532" s="9"/>
      <c r="PD532" s="9"/>
      <c r="PE532" s="9"/>
      <c r="PF532" s="9"/>
      <c r="PG532" s="9"/>
      <c r="PH532" s="9"/>
      <c r="PI532" s="9"/>
      <c r="PJ532" s="9"/>
      <c r="PK532" s="9"/>
      <c r="PL532" s="9"/>
      <c r="PM532" s="9"/>
      <c r="PN532" s="9"/>
      <c r="PO532" s="9"/>
      <c r="PP532" s="9"/>
      <c r="PQ532" s="9"/>
      <c r="PR532" s="9"/>
      <c r="PS532" s="9"/>
      <c r="PT532" s="9"/>
      <c r="PU532" s="9"/>
      <c r="PV532" s="9"/>
      <c r="PW532" s="9"/>
      <c r="PX532" s="9"/>
      <c r="PY532" s="9"/>
      <c r="PZ532" s="9"/>
      <c r="QA532" s="9"/>
      <c r="QB532" s="9"/>
      <c r="QC532" s="9"/>
      <c r="QD532" s="9"/>
      <c r="QE532" s="9"/>
      <c r="QF532" s="9"/>
      <c r="QG532" s="9"/>
      <c r="QH532" s="9"/>
      <c r="QI532" s="9"/>
      <c r="QJ532" s="9"/>
      <c r="QK532" s="9"/>
      <c r="QL532" s="9"/>
      <c r="QM532" s="9"/>
      <c r="QN532" s="9"/>
      <c r="QO532" s="9"/>
      <c r="QP532" s="9"/>
      <c r="QQ532" s="9"/>
      <c r="QR532" s="9"/>
      <c r="QS532" s="9"/>
      <c r="QT532" s="9"/>
      <c r="QU532" s="9"/>
      <c r="QV532" s="9"/>
      <c r="QW532" s="9"/>
      <c r="QX532" s="9"/>
      <c r="QY532" s="9"/>
      <c r="QZ532" s="9"/>
      <c r="RA532" s="9"/>
      <c r="RB532" s="9"/>
      <c r="RC532" s="9"/>
      <c r="RD532" s="9"/>
      <c r="RE532" s="9"/>
      <c r="RF532" s="9"/>
      <c r="RG532" s="9"/>
      <c r="RH532" s="9"/>
      <c r="RI532" s="9"/>
      <c r="RJ532" s="9"/>
      <c r="RK532" s="9"/>
      <c r="RL532" s="9"/>
      <c r="RM532" s="9"/>
      <c r="RN532" s="9"/>
      <c r="RO532" s="9"/>
      <c r="RP532" s="9"/>
      <c r="RQ532" s="9"/>
      <c r="RR532" s="9"/>
      <c r="RS532" s="9"/>
      <c r="RT532" s="9"/>
      <c r="RU532" s="9"/>
      <c r="RV532" s="9"/>
      <c r="RW532" s="9"/>
      <c r="RX532" s="9"/>
      <c r="RY532" s="9"/>
      <c r="RZ532" s="9"/>
      <c r="SA532" s="9"/>
      <c r="SB532" s="9"/>
      <c r="SC532" s="9"/>
      <c r="SD532" s="9"/>
      <c r="SE532" s="9"/>
      <c r="SF532" s="9"/>
      <c r="SG532" s="9"/>
      <c r="SH532" s="9"/>
      <c r="SI532" s="9"/>
      <c r="SJ532" s="9"/>
      <c r="SK532" s="9"/>
      <c r="SL532" s="9"/>
      <c r="SM532" s="9"/>
      <c r="SN532" s="9"/>
      <c r="SO532" s="9"/>
      <c r="SP532" s="9"/>
      <c r="SQ532" s="9"/>
      <c r="SR532" s="9"/>
      <c r="SS532" s="9"/>
      <c r="ST532" s="9"/>
      <c r="SU532" s="9"/>
      <c r="SV532" s="9"/>
      <c r="SW532" s="9"/>
      <c r="SX532" s="9"/>
      <c r="SY532" s="9"/>
      <c r="SZ532" s="9"/>
      <c r="TA532" s="9"/>
      <c r="TB532" s="9"/>
      <c r="TC532" s="9"/>
      <c r="TD532" s="9"/>
      <c r="TE532" s="9"/>
      <c r="TF532" s="9"/>
      <c r="TG532" s="9"/>
      <c r="TH532" s="9"/>
      <c r="TI532" s="9"/>
      <c r="TJ532" s="9"/>
      <c r="TK532" s="9"/>
      <c r="TL532" s="9"/>
      <c r="TM532" s="9"/>
      <c r="TN532" s="9"/>
      <c r="TO532" s="9"/>
      <c r="TP532" s="9"/>
      <c r="TQ532" s="9"/>
      <c r="TR532" s="9"/>
      <c r="TS532" s="9"/>
      <c r="TT532" s="9"/>
      <c r="TU532" s="9"/>
      <c r="TV532" s="9"/>
      <c r="TW532" s="9"/>
      <c r="TX532" s="9"/>
      <c r="TY532" s="9"/>
      <c r="TZ532" s="9"/>
      <c r="UA532" s="9"/>
      <c r="UB532" s="9"/>
      <c r="UC532" s="9"/>
      <c r="UD532" s="9"/>
      <c r="UE532" s="9"/>
      <c r="UF532" s="9"/>
      <c r="UG532" s="9"/>
      <c r="UH532" s="9"/>
      <c r="UI532" s="9"/>
      <c r="UJ532" s="9"/>
      <c r="UK532" s="9"/>
      <c r="UL532" s="9"/>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c r="AHR532" s="6"/>
      <c r="AHS532" s="6"/>
      <c r="AHT532" s="6"/>
      <c r="AHU532" s="6"/>
      <c r="AHV532" s="6"/>
      <c r="AHW532" s="6"/>
      <c r="AHX532" s="6"/>
      <c r="AHY532" s="6"/>
    </row>
    <row r="533" spans="2:909" x14ac:dyDescent="0.25">
      <c r="B533" s="110"/>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c r="IQ533" s="9"/>
      <c r="IR533" s="9"/>
      <c r="IS533" s="9"/>
      <c r="IT533" s="9"/>
      <c r="IU533" s="9"/>
      <c r="IV533" s="9"/>
      <c r="IW533" s="9"/>
      <c r="IX533" s="9"/>
      <c r="IY533" s="9"/>
      <c r="IZ533" s="9"/>
      <c r="JA533" s="9"/>
      <c r="JB533" s="9"/>
      <c r="JC533" s="9"/>
      <c r="JD533" s="9"/>
      <c r="JE533" s="9"/>
      <c r="JF533" s="9"/>
      <c r="JG533" s="9"/>
      <c r="JH533" s="9"/>
      <c r="JI533" s="9"/>
      <c r="JJ533" s="9"/>
      <c r="JK533" s="9"/>
      <c r="JL533" s="9"/>
      <c r="JM533" s="9"/>
      <c r="JN533" s="9"/>
      <c r="JO533" s="9"/>
      <c r="JP533" s="9"/>
      <c r="JQ533" s="9"/>
      <c r="JR533" s="9"/>
      <c r="JS533" s="9"/>
      <c r="JT533" s="9"/>
      <c r="JU533" s="9"/>
      <c r="JV533" s="9"/>
      <c r="JW533" s="9"/>
      <c r="JX533" s="9"/>
      <c r="JY533" s="9"/>
      <c r="JZ533" s="9"/>
      <c r="KA533" s="9"/>
      <c r="KB533" s="9"/>
      <c r="KC533" s="9"/>
      <c r="KD533" s="9"/>
      <c r="KE533" s="9"/>
      <c r="KF533" s="9"/>
      <c r="KG533" s="9"/>
      <c r="KH533" s="9"/>
      <c r="KI533" s="9"/>
      <c r="KJ533" s="9"/>
      <c r="KK533" s="9"/>
      <c r="KL533" s="9"/>
      <c r="KM533" s="9"/>
      <c r="KN533" s="9"/>
      <c r="KO533" s="9"/>
      <c r="KP533" s="9"/>
      <c r="KQ533" s="9"/>
      <c r="KR533" s="9"/>
      <c r="KS533" s="9"/>
      <c r="KT533" s="9"/>
      <c r="KU533" s="9"/>
      <c r="KV533" s="9"/>
      <c r="KW533" s="9"/>
      <c r="KX533" s="9"/>
      <c r="KY533" s="9"/>
      <c r="KZ533" s="9"/>
      <c r="LA533" s="9"/>
      <c r="LB533" s="9"/>
      <c r="LC533" s="9"/>
      <c r="LD533" s="9"/>
      <c r="LE533" s="9"/>
      <c r="LF533" s="9"/>
      <c r="LG533" s="9"/>
      <c r="LH533" s="9"/>
      <c r="LI533" s="9"/>
      <c r="LJ533" s="9"/>
      <c r="LK533" s="9"/>
      <c r="LL533" s="9"/>
      <c r="LM533" s="9"/>
      <c r="LN533" s="9"/>
      <c r="LO533" s="9"/>
      <c r="LP533" s="9"/>
      <c r="LQ533" s="9"/>
      <c r="LR533" s="9"/>
      <c r="LS533" s="9"/>
      <c r="LT533" s="9"/>
      <c r="LU533" s="9"/>
      <c r="LV533" s="9"/>
      <c r="LW533" s="9"/>
      <c r="LX533" s="9"/>
      <c r="LY533" s="9"/>
      <c r="LZ533" s="9"/>
      <c r="MA533" s="9"/>
      <c r="MB533" s="9"/>
      <c r="MC533" s="9"/>
      <c r="MD533" s="9"/>
      <c r="ME533" s="9"/>
      <c r="MF533" s="9"/>
      <c r="MG533" s="9"/>
      <c r="MH533" s="9"/>
      <c r="MI533" s="9"/>
      <c r="MJ533" s="9"/>
      <c r="MK533" s="9"/>
      <c r="ML533" s="9"/>
      <c r="MM533" s="9"/>
      <c r="MN533" s="9"/>
      <c r="MO533" s="9"/>
      <c r="MP533" s="9"/>
      <c r="MQ533" s="9"/>
      <c r="MR533" s="9"/>
      <c r="MS533" s="9"/>
      <c r="MT533" s="9"/>
      <c r="MU533" s="9"/>
      <c r="MV533" s="9"/>
      <c r="MW533" s="9"/>
      <c r="MX533" s="9"/>
      <c r="MY533" s="9"/>
      <c r="MZ533" s="9"/>
      <c r="NA533" s="9"/>
      <c r="NB533" s="9"/>
      <c r="NC533" s="9"/>
      <c r="ND533" s="9"/>
      <c r="NE533" s="9"/>
      <c r="NF533" s="9"/>
      <c r="NG533" s="9"/>
      <c r="NH533" s="9"/>
      <c r="NI533" s="9"/>
      <c r="NJ533" s="9"/>
      <c r="NK533" s="9"/>
      <c r="NL533" s="9"/>
      <c r="NM533" s="9"/>
      <c r="NN533" s="9"/>
      <c r="NO533" s="9"/>
      <c r="NP533" s="9"/>
      <c r="NQ533" s="9"/>
      <c r="NR533" s="9"/>
      <c r="NS533" s="9"/>
      <c r="NT533" s="9"/>
      <c r="NU533" s="9"/>
      <c r="NV533" s="9"/>
      <c r="NW533" s="9"/>
      <c r="NX533" s="9"/>
      <c r="NY533" s="9"/>
      <c r="NZ533" s="9"/>
      <c r="OA533" s="9"/>
      <c r="OB533" s="9"/>
      <c r="OC533" s="9"/>
      <c r="OD533" s="9"/>
      <c r="OE533" s="9"/>
      <c r="OF533" s="9"/>
      <c r="OG533" s="9"/>
      <c r="OH533" s="9"/>
      <c r="OI533" s="9"/>
      <c r="OJ533" s="9"/>
      <c r="OK533" s="9"/>
      <c r="OL533" s="9"/>
      <c r="OM533" s="9"/>
      <c r="ON533" s="9"/>
      <c r="OO533" s="9"/>
      <c r="OP533" s="9"/>
      <c r="OQ533" s="9"/>
      <c r="OR533" s="9"/>
      <c r="OS533" s="9"/>
      <c r="OT533" s="9"/>
      <c r="OU533" s="9"/>
      <c r="OV533" s="9"/>
      <c r="OW533" s="9"/>
      <c r="OX533" s="9"/>
      <c r="OY533" s="9"/>
      <c r="OZ533" s="9"/>
      <c r="PA533" s="9"/>
      <c r="PB533" s="9"/>
      <c r="PC533" s="9"/>
      <c r="PD533" s="9"/>
      <c r="PE533" s="9"/>
      <c r="PF533" s="9"/>
      <c r="PG533" s="9"/>
      <c r="PH533" s="9"/>
      <c r="PI533" s="9"/>
      <c r="PJ533" s="9"/>
      <c r="PK533" s="9"/>
      <c r="PL533" s="9"/>
      <c r="PM533" s="9"/>
      <c r="PN533" s="9"/>
      <c r="PO533" s="9"/>
      <c r="PP533" s="9"/>
      <c r="PQ533" s="9"/>
      <c r="PR533" s="9"/>
      <c r="PS533" s="9"/>
      <c r="PT533" s="9"/>
      <c r="PU533" s="9"/>
      <c r="PV533" s="9"/>
      <c r="PW533" s="9"/>
      <c r="PX533" s="9"/>
      <c r="PY533" s="9"/>
      <c r="PZ533" s="9"/>
      <c r="QA533" s="9"/>
      <c r="QB533" s="9"/>
      <c r="QC533" s="9"/>
      <c r="QD533" s="9"/>
      <c r="QE533" s="9"/>
      <c r="QF533" s="9"/>
      <c r="QG533" s="9"/>
      <c r="QH533" s="9"/>
      <c r="QI533" s="9"/>
      <c r="QJ533" s="9"/>
      <c r="QK533" s="9"/>
      <c r="QL533" s="9"/>
      <c r="QM533" s="9"/>
      <c r="QN533" s="9"/>
      <c r="QO533" s="9"/>
      <c r="QP533" s="9"/>
      <c r="QQ533" s="9"/>
      <c r="QR533" s="9"/>
      <c r="QS533" s="9"/>
      <c r="QT533" s="9"/>
      <c r="QU533" s="9"/>
      <c r="QV533" s="9"/>
      <c r="QW533" s="9"/>
      <c r="QX533" s="9"/>
      <c r="QY533" s="9"/>
      <c r="QZ533" s="9"/>
      <c r="RA533" s="9"/>
      <c r="RB533" s="9"/>
      <c r="RC533" s="9"/>
      <c r="RD533" s="9"/>
      <c r="RE533" s="9"/>
      <c r="RF533" s="9"/>
      <c r="RG533" s="9"/>
      <c r="RH533" s="9"/>
      <c r="RI533" s="9"/>
      <c r="RJ533" s="9"/>
      <c r="RK533" s="9"/>
      <c r="RL533" s="9"/>
      <c r="RM533" s="9"/>
      <c r="RN533" s="9"/>
      <c r="RO533" s="9"/>
      <c r="RP533" s="9"/>
      <c r="RQ533" s="9"/>
      <c r="RR533" s="9"/>
      <c r="RS533" s="9"/>
      <c r="RT533" s="9"/>
      <c r="RU533" s="9"/>
      <c r="RV533" s="9"/>
      <c r="RW533" s="9"/>
      <c r="RX533" s="9"/>
      <c r="RY533" s="9"/>
      <c r="RZ533" s="9"/>
      <c r="SA533" s="9"/>
      <c r="SB533" s="9"/>
      <c r="SC533" s="9"/>
      <c r="SD533" s="9"/>
      <c r="SE533" s="9"/>
      <c r="SF533" s="9"/>
      <c r="SG533" s="9"/>
      <c r="SH533" s="9"/>
      <c r="SI533" s="9"/>
      <c r="SJ533" s="9"/>
      <c r="SK533" s="9"/>
      <c r="SL533" s="9"/>
      <c r="SM533" s="9"/>
      <c r="SN533" s="9"/>
      <c r="SO533" s="9"/>
      <c r="SP533" s="9"/>
      <c r="SQ533" s="9"/>
      <c r="SR533" s="9"/>
      <c r="SS533" s="9"/>
      <c r="ST533" s="9"/>
      <c r="SU533" s="9"/>
      <c r="SV533" s="9"/>
      <c r="SW533" s="9"/>
      <c r="SX533" s="9"/>
      <c r="SY533" s="9"/>
      <c r="SZ533" s="9"/>
      <c r="TA533" s="9"/>
      <c r="TB533" s="9"/>
      <c r="TC533" s="9"/>
      <c r="TD533" s="9"/>
      <c r="TE533" s="9"/>
      <c r="TF533" s="9"/>
      <c r="TG533" s="9"/>
      <c r="TH533" s="9"/>
      <c r="TI533" s="9"/>
      <c r="TJ533" s="9"/>
      <c r="TK533" s="9"/>
      <c r="TL533" s="9"/>
      <c r="TM533" s="9"/>
      <c r="TN533" s="9"/>
      <c r="TO533" s="9"/>
      <c r="TP533" s="9"/>
      <c r="TQ533" s="9"/>
      <c r="TR533" s="9"/>
      <c r="TS533" s="9"/>
      <c r="TT533" s="9"/>
      <c r="TU533" s="9"/>
      <c r="TV533" s="9"/>
      <c r="TW533" s="9"/>
      <c r="TX533" s="9"/>
      <c r="TY533" s="9"/>
      <c r="TZ533" s="9"/>
      <c r="UA533" s="9"/>
      <c r="UB533" s="9"/>
      <c r="UC533" s="9"/>
      <c r="UD533" s="9"/>
      <c r="UE533" s="9"/>
      <c r="UF533" s="9"/>
      <c r="UG533" s="9"/>
      <c r="UH533" s="9"/>
      <c r="UI533" s="9"/>
      <c r="UJ533" s="9"/>
      <c r="UK533" s="9"/>
      <c r="UL533" s="9"/>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c r="AHR533" s="6"/>
      <c r="AHS533" s="6"/>
      <c r="AHT533" s="6"/>
      <c r="AHU533" s="6"/>
      <c r="AHV533" s="6"/>
      <c r="AHW533" s="6"/>
      <c r="AHX533" s="6"/>
      <c r="AHY533" s="6"/>
    </row>
    <row r="534" spans="2:909" x14ac:dyDescent="0.25">
      <c r="B534" s="110"/>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c r="FG534" s="9"/>
      <c r="FH534" s="9"/>
      <c r="FI534" s="9"/>
      <c r="FJ534" s="9"/>
      <c r="FK534" s="9"/>
      <c r="FL534" s="9"/>
      <c r="FM534" s="9"/>
      <c r="FN534" s="9"/>
      <c r="FO534" s="9"/>
      <c r="FP534" s="9"/>
      <c r="FQ534" s="9"/>
      <c r="FR534" s="9"/>
      <c r="FS534" s="9"/>
      <c r="FT534" s="9"/>
      <c r="FU534" s="9"/>
      <c r="FV534" s="9"/>
      <c r="FW534" s="9"/>
      <c r="FX534" s="9"/>
      <c r="FY534" s="9"/>
      <c r="FZ534" s="9"/>
      <c r="GA534" s="9"/>
      <c r="GB534" s="9"/>
      <c r="GC534" s="9"/>
      <c r="GD534" s="9"/>
      <c r="GE534" s="9"/>
      <c r="GF534" s="9"/>
      <c r="GG534" s="9"/>
      <c r="GH534" s="9"/>
      <c r="GI534" s="9"/>
      <c r="GJ534" s="9"/>
      <c r="GK534" s="9"/>
      <c r="GL534" s="9"/>
      <c r="GM534" s="9"/>
      <c r="GN534" s="9"/>
      <c r="GO534" s="9"/>
      <c r="GP534" s="9"/>
      <c r="GQ534" s="9"/>
      <c r="GR534" s="9"/>
      <c r="GS534" s="9"/>
      <c r="GT534" s="9"/>
      <c r="GU534" s="9"/>
      <c r="GV534" s="9"/>
      <c r="GW534" s="9"/>
      <c r="GX534" s="9"/>
      <c r="GY534" s="9"/>
      <c r="GZ534" s="9"/>
      <c r="HA534" s="9"/>
      <c r="HB534" s="9"/>
      <c r="HC534" s="9"/>
      <c r="HD534" s="9"/>
      <c r="HE534" s="9"/>
      <c r="HF534" s="9"/>
      <c r="HG534" s="9"/>
      <c r="HH534" s="9"/>
      <c r="HI534" s="9"/>
      <c r="HJ534" s="9"/>
      <c r="HK534" s="9"/>
      <c r="HL534" s="9"/>
      <c r="HM534" s="9"/>
      <c r="HN534" s="9"/>
      <c r="HO534" s="9"/>
      <c r="HP534" s="9"/>
      <c r="HQ534" s="9"/>
      <c r="HR534" s="9"/>
      <c r="HS534" s="9"/>
      <c r="HT534" s="9"/>
      <c r="HU534" s="9"/>
      <c r="HV534" s="9"/>
      <c r="HW534" s="9"/>
      <c r="HX534" s="9"/>
      <c r="HY534" s="9"/>
      <c r="HZ534" s="9"/>
      <c r="IA534" s="9"/>
      <c r="IB534" s="9"/>
      <c r="IC534" s="9"/>
      <c r="ID534" s="9"/>
      <c r="IE534" s="9"/>
      <c r="IF534" s="9"/>
      <c r="IG534" s="9"/>
      <c r="IH534" s="9"/>
      <c r="II534" s="9"/>
      <c r="IJ534" s="9"/>
      <c r="IK534" s="9"/>
      <c r="IL534" s="9"/>
      <c r="IM534" s="9"/>
      <c r="IN534" s="9"/>
      <c r="IO534" s="9"/>
      <c r="IP534" s="9"/>
      <c r="IQ534" s="9"/>
      <c r="IR534" s="9"/>
      <c r="IS534" s="9"/>
      <c r="IT534" s="9"/>
      <c r="IU534" s="9"/>
      <c r="IV534" s="9"/>
      <c r="IW534" s="9"/>
      <c r="IX534" s="9"/>
      <c r="IY534" s="9"/>
      <c r="IZ534" s="9"/>
      <c r="JA534" s="9"/>
      <c r="JB534" s="9"/>
      <c r="JC534" s="9"/>
      <c r="JD534" s="9"/>
      <c r="JE534" s="9"/>
      <c r="JF534" s="9"/>
      <c r="JG534" s="9"/>
      <c r="JH534" s="9"/>
      <c r="JI534" s="9"/>
      <c r="JJ534" s="9"/>
      <c r="JK534" s="9"/>
      <c r="JL534" s="9"/>
      <c r="JM534" s="9"/>
      <c r="JN534" s="9"/>
      <c r="JO534" s="9"/>
      <c r="JP534" s="9"/>
      <c r="JQ534" s="9"/>
      <c r="JR534" s="9"/>
      <c r="JS534" s="9"/>
      <c r="JT534" s="9"/>
      <c r="JU534" s="9"/>
      <c r="JV534" s="9"/>
      <c r="JW534" s="9"/>
      <c r="JX534" s="9"/>
      <c r="JY534" s="9"/>
      <c r="JZ534" s="9"/>
      <c r="KA534" s="9"/>
      <c r="KB534" s="9"/>
      <c r="KC534" s="9"/>
      <c r="KD534" s="9"/>
      <c r="KE534" s="9"/>
      <c r="KF534" s="9"/>
      <c r="KG534" s="9"/>
      <c r="KH534" s="9"/>
      <c r="KI534" s="9"/>
      <c r="KJ534" s="9"/>
      <c r="KK534" s="9"/>
      <c r="KL534" s="9"/>
      <c r="KM534" s="9"/>
      <c r="KN534" s="9"/>
      <c r="KO534" s="9"/>
      <c r="KP534" s="9"/>
      <c r="KQ534" s="9"/>
      <c r="KR534" s="9"/>
      <c r="KS534" s="9"/>
      <c r="KT534" s="9"/>
      <c r="KU534" s="9"/>
      <c r="KV534" s="9"/>
      <c r="KW534" s="9"/>
      <c r="KX534" s="9"/>
      <c r="KY534" s="9"/>
      <c r="KZ534" s="9"/>
      <c r="LA534" s="9"/>
      <c r="LB534" s="9"/>
      <c r="LC534" s="9"/>
      <c r="LD534" s="9"/>
      <c r="LE534" s="9"/>
      <c r="LF534" s="9"/>
      <c r="LG534" s="9"/>
      <c r="LH534" s="9"/>
      <c r="LI534" s="9"/>
      <c r="LJ534" s="9"/>
      <c r="LK534" s="9"/>
      <c r="LL534" s="9"/>
      <c r="LM534" s="9"/>
      <c r="LN534" s="9"/>
      <c r="LO534" s="9"/>
      <c r="LP534" s="9"/>
      <c r="LQ534" s="9"/>
      <c r="LR534" s="9"/>
      <c r="LS534" s="9"/>
      <c r="LT534" s="9"/>
      <c r="LU534" s="9"/>
      <c r="LV534" s="9"/>
      <c r="LW534" s="9"/>
      <c r="LX534" s="9"/>
      <c r="LY534" s="9"/>
      <c r="LZ534" s="9"/>
      <c r="MA534" s="9"/>
      <c r="MB534" s="9"/>
      <c r="MC534" s="9"/>
      <c r="MD534" s="9"/>
      <c r="ME534" s="9"/>
      <c r="MF534" s="9"/>
      <c r="MG534" s="9"/>
      <c r="MH534" s="9"/>
      <c r="MI534" s="9"/>
      <c r="MJ534" s="9"/>
      <c r="MK534" s="9"/>
      <c r="ML534" s="9"/>
      <c r="MM534" s="9"/>
      <c r="MN534" s="9"/>
      <c r="MO534" s="9"/>
      <c r="MP534" s="9"/>
      <c r="MQ534" s="9"/>
      <c r="MR534" s="9"/>
      <c r="MS534" s="9"/>
      <c r="MT534" s="9"/>
      <c r="MU534" s="9"/>
      <c r="MV534" s="9"/>
      <c r="MW534" s="9"/>
      <c r="MX534" s="9"/>
      <c r="MY534" s="9"/>
      <c r="MZ534" s="9"/>
      <c r="NA534" s="9"/>
      <c r="NB534" s="9"/>
      <c r="NC534" s="9"/>
      <c r="ND534" s="9"/>
      <c r="NE534" s="9"/>
      <c r="NF534" s="9"/>
      <c r="NG534" s="9"/>
      <c r="NH534" s="9"/>
      <c r="NI534" s="9"/>
      <c r="NJ534" s="9"/>
      <c r="NK534" s="9"/>
      <c r="NL534" s="9"/>
      <c r="NM534" s="9"/>
      <c r="NN534" s="9"/>
      <c r="NO534" s="9"/>
      <c r="NP534" s="9"/>
      <c r="NQ534" s="9"/>
      <c r="NR534" s="9"/>
      <c r="NS534" s="9"/>
      <c r="NT534" s="9"/>
      <c r="NU534" s="9"/>
      <c r="NV534" s="9"/>
      <c r="NW534" s="9"/>
      <c r="NX534" s="9"/>
      <c r="NY534" s="9"/>
      <c r="NZ534" s="9"/>
      <c r="OA534" s="9"/>
      <c r="OB534" s="9"/>
      <c r="OC534" s="9"/>
      <c r="OD534" s="9"/>
      <c r="OE534" s="9"/>
      <c r="OF534" s="9"/>
      <c r="OG534" s="9"/>
      <c r="OH534" s="9"/>
      <c r="OI534" s="9"/>
      <c r="OJ534" s="9"/>
      <c r="OK534" s="9"/>
      <c r="OL534" s="9"/>
      <c r="OM534" s="9"/>
      <c r="ON534" s="9"/>
      <c r="OO534" s="9"/>
      <c r="OP534" s="9"/>
      <c r="OQ534" s="9"/>
      <c r="OR534" s="9"/>
      <c r="OS534" s="9"/>
      <c r="OT534" s="9"/>
      <c r="OU534" s="9"/>
      <c r="OV534" s="9"/>
      <c r="OW534" s="9"/>
      <c r="OX534" s="9"/>
      <c r="OY534" s="9"/>
      <c r="OZ534" s="9"/>
      <c r="PA534" s="9"/>
      <c r="PB534" s="9"/>
      <c r="PC534" s="9"/>
      <c r="PD534" s="9"/>
      <c r="PE534" s="9"/>
      <c r="PF534" s="9"/>
      <c r="PG534" s="9"/>
      <c r="PH534" s="9"/>
      <c r="PI534" s="9"/>
      <c r="PJ534" s="9"/>
      <c r="PK534" s="9"/>
      <c r="PL534" s="9"/>
      <c r="PM534" s="9"/>
      <c r="PN534" s="9"/>
      <c r="PO534" s="9"/>
      <c r="PP534" s="9"/>
      <c r="PQ534" s="9"/>
      <c r="PR534" s="9"/>
      <c r="PS534" s="9"/>
      <c r="PT534" s="9"/>
      <c r="PU534" s="9"/>
      <c r="PV534" s="9"/>
      <c r="PW534" s="9"/>
      <c r="PX534" s="9"/>
      <c r="PY534" s="9"/>
      <c r="PZ534" s="9"/>
      <c r="QA534" s="9"/>
      <c r="QB534" s="9"/>
      <c r="QC534" s="9"/>
      <c r="QD534" s="9"/>
      <c r="QE534" s="9"/>
      <c r="QF534" s="9"/>
      <c r="QG534" s="9"/>
      <c r="QH534" s="9"/>
      <c r="QI534" s="9"/>
      <c r="QJ534" s="9"/>
      <c r="QK534" s="9"/>
      <c r="QL534" s="9"/>
      <c r="QM534" s="9"/>
      <c r="QN534" s="9"/>
      <c r="QO534" s="9"/>
      <c r="QP534" s="9"/>
      <c r="QQ534" s="9"/>
      <c r="QR534" s="9"/>
      <c r="QS534" s="9"/>
      <c r="QT534" s="9"/>
      <c r="QU534" s="9"/>
      <c r="QV534" s="9"/>
      <c r="QW534" s="9"/>
      <c r="QX534" s="9"/>
      <c r="QY534" s="9"/>
      <c r="QZ534" s="9"/>
      <c r="RA534" s="9"/>
      <c r="RB534" s="9"/>
      <c r="RC534" s="9"/>
      <c r="RD534" s="9"/>
      <c r="RE534" s="9"/>
      <c r="RF534" s="9"/>
      <c r="RG534" s="9"/>
      <c r="RH534" s="9"/>
      <c r="RI534" s="9"/>
      <c r="RJ534" s="9"/>
      <c r="RK534" s="9"/>
      <c r="RL534" s="9"/>
      <c r="RM534" s="9"/>
      <c r="RN534" s="9"/>
      <c r="RO534" s="9"/>
      <c r="RP534" s="9"/>
      <c r="RQ534" s="9"/>
      <c r="RR534" s="9"/>
      <c r="RS534" s="9"/>
      <c r="RT534" s="9"/>
      <c r="RU534" s="9"/>
      <c r="RV534" s="9"/>
      <c r="RW534" s="9"/>
      <c r="RX534" s="9"/>
      <c r="RY534" s="9"/>
      <c r="RZ534" s="9"/>
      <c r="SA534" s="9"/>
      <c r="SB534" s="9"/>
      <c r="SC534" s="9"/>
      <c r="SD534" s="9"/>
      <c r="SE534" s="9"/>
      <c r="SF534" s="9"/>
      <c r="SG534" s="9"/>
      <c r="SH534" s="9"/>
      <c r="SI534" s="9"/>
      <c r="SJ534" s="9"/>
      <c r="SK534" s="9"/>
      <c r="SL534" s="9"/>
      <c r="SM534" s="9"/>
      <c r="SN534" s="9"/>
      <c r="SO534" s="9"/>
      <c r="SP534" s="9"/>
      <c r="SQ534" s="9"/>
      <c r="SR534" s="9"/>
      <c r="SS534" s="9"/>
      <c r="ST534" s="9"/>
      <c r="SU534" s="9"/>
      <c r="SV534" s="9"/>
      <c r="SW534" s="9"/>
      <c r="SX534" s="9"/>
      <c r="SY534" s="9"/>
      <c r="SZ534" s="9"/>
      <c r="TA534" s="9"/>
      <c r="TB534" s="9"/>
      <c r="TC534" s="9"/>
      <c r="TD534" s="9"/>
      <c r="TE534" s="9"/>
      <c r="TF534" s="9"/>
      <c r="TG534" s="9"/>
      <c r="TH534" s="9"/>
      <c r="TI534" s="9"/>
      <c r="TJ534" s="9"/>
      <c r="TK534" s="9"/>
      <c r="TL534" s="9"/>
      <c r="TM534" s="9"/>
      <c r="TN534" s="9"/>
      <c r="TO534" s="9"/>
      <c r="TP534" s="9"/>
      <c r="TQ534" s="9"/>
      <c r="TR534" s="9"/>
      <c r="TS534" s="9"/>
      <c r="TT534" s="9"/>
      <c r="TU534" s="9"/>
      <c r="TV534" s="9"/>
      <c r="TW534" s="9"/>
      <c r="TX534" s="9"/>
      <c r="TY534" s="9"/>
      <c r="TZ534" s="9"/>
      <c r="UA534" s="9"/>
      <c r="UB534" s="9"/>
      <c r="UC534" s="9"/>
      <c r="UD534" s="9"/>
      <c r="UE534" s="9"/>
      <c r="UF534" s="9"/>
      <c r="UG534" s="9"/>
      <c r="UH534" s="9"/>
      <c r="UI534" s="9"/>
      <c r="UJ534" s="9"/>
      <c r="UK534" s="9"/>
      <c r="UL534" s="9"/>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c r="AHR534" s="6"/>
      <c r="AHS534" s="6"/>
      <c r="AHT534" s="6"/>
      <c r="AHU534" s="6"/>
      <c r="AHV534" s="6"/>
      <c r="AHW534" s="6"/>
      <c r="AHX534" s="6"/>
      <c r="AHY534" s="6"/>
    </row>
    <row r="535" spans="2:909" x14ac:dyDescent="0.25">
      <c r="B535" s="110"/>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9"/>
      <c r="DX535" s="9"/>
      <c r="DY535" s="9"/>
      <c r="DZ535" s="9"/>
      <c r="EA535" s="9"/>
      <c r="EB535" s="9"/>
      <c r="EC535" s="9"/>
      <c r="ED535" s="9"/>
      <c r="EE535" s="9"/>
      <c r="EF535" s="9"/>
      <c r="EG535" s="9"/>
      <c r="EH535" s="9"/>
      <c r="EI535" s="9"/>
      <c r="EJ535" s="9"/>
      <c r="EK535" s="9"/>
      <c r="EL535" s="9"/>
      <c r="EM535" s="9"/>
      <c r="EN535" s="9"/>
      <c r="EO535" s="9"/>
      <c r="EP535" s="9"/>
      <c r="EQ535" s="9"/>
      <c r="ER535" s="9"/>
      <c r="ES535" s="9"/>
      <c r="ET535" s="9"/>
      <c r="EU535" s="9"/>
      <c r="EV535" s="9"/>
      <c r="EW535" s="9"/>
      <c r="EX535" s="9"/>
      <c r="EY535" s="9"/>
      <c r="EZ535" s="9"/>
      <c r="FA535" s="9"/>
      <c r="FB535" s="9"/>
      <c r="FC535" s="9"/>
      <c r="FD535" s="9"/>
      <c r="FE535" s="9"/>
      <c r="FF535" s="9"/>
      <c r="FG535" s="9"/>
      <c r="FH535" s="9"/>
      <c r="FI535" s="9"/>
      <c r="FJ535" s="9"/>
      <c r="FK535" s="9"/>
      <c r="FL535" s="9"/>
      <c r="FM535" s="9"/>
      <c r="FN535" s="9"/>
      <c r="FO535" s="9"/>
      <c r="FP535" s="9"/>
      <c r="FQ535" s="9"/>
      <c r="FR535" s="9"/>
      <c r="FS535" s="9"/>
      <c r="FT535" s="9"/>
      <c r="FU535" s="9"/>
      <c r="FV535" s="9"/>
      <c r="FW535" s="9"/>
      <c r="FX535" s="9"/>
      <c r="FY535" s="9"/>
      <c r="FZ535" s="9"/>
      <c r="GA535" s="9"/>
      <c r="GB535" s="9"/>
      <c r="GC535" s="9"/>
      <c r="GD535" s="9"/>
      <c r="GE535" s="9"/>
      <c r="GF535" s="9"/>
      <c r="GG535" s="9"/>
      <c r="GH535" s="9"/>
      <c r="GI535" s="9"/>
      <c r="GJ535" s="9"/>
      <c r="GK535" s="9"/>
      <c r="GL535" s="9"/>
      <c r="GM535" s="9"/>
      <c r="GN535" s="9"/>
      <c r="GO535" s="9"/>
      <c r="GP535" s="9"/>
      <c r="GQ535" s="9"/>
      <c r="GR535" s="9"/>
      <c r="GS535" s="9"/>
      <c r="GT535" s="9"/>
      <c r="GU535" s="9"/>
      <c r="GV535" s="9"/>
      <c r="GW535" s="9"/>
      <c r="GX535" s="9"/>
      <c r="GY535" s="9"/>
      <c r="GZ535" s="9"/>
      <c r="HA535" s="9"/>
      <c r="HB535" s="9"/>
      <c r="HC535" s="9"/>
      <c r="HD535" s="9"/>
      <c r="HE535" s="9"/>
      <c r="HF535" s="9"/>
      <c r="HG535" s="9"/>
      <c r="HH535" s="9"/>
      <c r="HI535" s="9"/>
      <c r="HJ535" s="9"/>
      <c r="HK535" s="9"/>
      <c r="HL535" s="9"/>
      <c r="HM535" s="9"/>
      <c r="HN535" s="9"/>
      <c r="HO535" s="9"/>
      <c r="HP535" s="9"/>
      <c r="HQ535" s="9"/>
      <c r="HR535" s="9"/>
      <c r="HS535" s="9"/>
      <c r="HT535" s="9"/>
      <c r="HU535" s="9"/>
      <c r="HV535" s="9"/>
      <c r="HW535" s="9"/>
      <c r="HX535" s="9"/>
      <c r="HY535" s="9"/>
      <c r="HZ535" s="9"/>
      <c r="IA535" s="9"/>
      <c r="IB535" s="9"/>
      <c r="IC535" s="9"/>
      <c r="ID535" s="9"/>
      <c r="IE535" s="9"/>
      <c r="IF535" s="9"/>
      <c r="IG535" s="9"/>
      <c r="IH535" s="9"/>
      <c r="II535" s="9"/>
      <c r="IJ535" s="9"/>
      <c r="IK535" s="9"/>
      <c r="IL535" s="9"/>
      <c r="IM535" s="9"/>
      <c r="IN535" s="9"/>
      <c r="IO535" s="9"/>
      <c r="IP535" s="9"/>
      <c r="IQ535" s="9"/>
      <c r="IR535" s="9"/>
      <c r="IS535" s="9"/>
      <c r="IT535" s="9"/>
      <c r="IU535" s="9"/>
      <c r="IV535" s="9"/>
      <c r="IW535" s="9"/>
      <c r="IX535" s="9"/>
      <c r="IY535" s="9"/>
      <c r="IZ535" s="9"/>
      <c r="JA535" s="9"/>
      <c r="JB535" s="9"/>
      <c r="JC535" s="9"/>
      <c r="JD535" s="9"/>
      <c r="JE535" s="9"/>
      <c r="JF535" s="9"/>
      <c r="JG535" s="9"/>
      <c r="JH535" s="9"/>
      <c r="JI535" s="9"/>
      <c r="JJ535" s="9"/>
      <c r="JK535" s="9"/>
      <c r="JL535" s="9"/>
      <c r="JM535" s="9"/>
      <c r="JN535" s="9"/>
      <c r="JO535" s="9"/>
      <c r="JP535" s="9"/>
      <c r="JQ535" s="9"/>
      <c r="JR535" s="9"/>
      <c r="JS535" s="9"/>
      <c r="JT535" s="9"/>
      <c r="JU535" s="9"/>
      <c r="JV535" s="9"/>
      <c r="JW535" s="9"/>
      <c r="JX535" s="9"/>
      <c r="JY535" s="9"/>
      <c r="JZ535" s="9"/>
      <c r="KA535" s="9"/>
      <c r="KB535" s="9"/>
      <c r="KC535" s="9"/>
      <c r="KD535" s="9"/>
      <c r="KE535" s="9"/>
      <c r="KF535" s="9"/>
      <c r="KG535" s="9"/>
      <c r="KH535" s="9"/>
      <c r="KI535" s="9"/>
      <c r="KJ535" s="9"/>
      <c r="KK535" s="9"/>
      <c r="KL535" s="9"/>
      <c r="KM535" s="9"/>
      <c r="KN535" s="9"/>
      <c r="KO535" s="9"/>
      <c r="KP535" s="9"/>
      <c r="KQ535" s="9"/>
      <c r="KR535" s="9"/>
      <c r="KS535" s="9"/>
      <c r="KT535" s="9"/>
      <c r="KU535" s="9"/>
      <c r="KV535" s="9"/>
      <c r="KW535" s="9"/>
      <c r="KX535" s="9"/>
      <c r="KY535" s="9"/>
      <c r="KZ535" s="9"/>
      <c r="LA535" s="9"/>
      <c r="LB535" s="9"/>
      <c r="LC535" s="9"/>
      <c r="LD535" s="9"/>
      <c r="LE535" s="9"/>
      <c r="LF535" s="9"/>
      <c r="LG535" s="9"/>
      <c r="LH535" s="9"/>
      <c r="LI535" s="9"/>
      <c r="LJ535" s="9"/>
      <c r="LK535" s="9"/>
      <c r="LL535" s="9"/>
      <c r="LM535" s="9"/>
      <c r="LN535" s="9"/>
      <c r="LO535" s="9"/>
      <c r="LP535" s="9"/>
      <c r="LQ535" s="9"/>
      <c r="LR535" s="9"/>
      <c r="LS535" s="9"/>
      <c r="LT535" s="9"/>
      <c r="LU535" s="9"/>
      <c r="LV535" s="9"/>
      <c r="LW535" s="9"/>
      <c r="LX535" s="9"/>
      <c r="LY535" s="9"/>
      <c r="LZ535" s="9"/>
      <c r="MA535" s="9"/>
      <c r="MB535" s="9"/>
      <c r="MC535" s="9"/>
      <c r="MD535" s="9"/>
      <c r="ME535" s="9"/>
      <c r="MF535" s="9"/>
      <c r="MG535" s="9"/>
      <c r="MH535" s="9"/>
      <c r="MI535" s="9"/>
      <c r="MJ535" s="9"/>
      <c r="MK535" s="9"/>
      <c r="ML535" s="9"/>
      <c r="MM535" s="9"/>
      <c r="MN535" s="9"/>
      <c r="MO535" s="9"/>
      <c r="MP535" s="9"/>
      <c r="MQ535" s="9"/>
      <c r="MR535" s="9"/>
      <c r="MS535" s="9"/>
      <c r="MT535" s="9"/>
      <c r="MU535" s="9"/>
      <c r="MV535" s="9"/>
      <c r="MW535" s="9"/>
      <c r="MX535" s="9"/>
      <c r="MY535" s="9"/>
      <c r="MZ535" s="9"/>
      <c r="NA535" s="9"/>
      <c r="NB535" s="9"/>
      <c r="NC535" s="9"/>
      <c r="ND535" s="9"/>
      <c r="NE535" s="9"/>
      <c r="NF535" s="9"/>
      <c r="NG535" s="9"/>
      <c r="NH535" s="9"/>
      <c r="NI535" s="9"/>
      <c r="NJ535" s="9"/>
      <c r="NK535" s="9"/>
      <c r="NL535" s="9"/>
      <c r="NM535" s="9"/>
      <c r="NN535" s="9"/>
      <c r="NO535" s="9"/>
      <c r="NP535" s="9"/>
      <c r="NQ535" s="9"/>
      <c r="NR535" s="9"/>
      <c r="NS535" s="9"/>
      <c r="NT535" s="9"/>
      <c r="NU535" s="9"/>
      <c r="NV535" s="9"/>
      <c r="NW535" s="9"/>
      <c r="NX535" s="9"/>
      <c r="NY535" s="9"/>
      <c r="NZ535" s="9"/>
      <c r="OA535" s="9"/>
      <c r="OB535" s="9"/>
      <c r="OC535" s="9"/>
      <c r="OD535" s="9"/>
      <c r="OE535" s="9"/>
      <c r="OF535" s="9"/>
      <c r="OG535" s="9"/>
      <c r="OH535" s="9"/>
      <c r="OI535" s="9"/>
      <c r="OJ535" s="9"/>
      <c r="OK535" s="9"/>
      <c r="OL535" s="9"/>
      <c r="OM535" s="9"/>
      <c r="ON535" s="9"/>
      <c r="OO535" s="9"/>
      <c r="OP535" s="9"/>
      <c r="OQ535" s="9"/>
      <c r="OR535" s="9"/>
      <c r="OS535" s="9"/>
      <c r="OT535" s="9"/>
      <c r="OU535" s="9"/>
      <c r="OV535" s="9"/>
      <c r="OW535" s="9"/>
      <c r="OX535" s="9"/>
      <c r="OY535" s="9"/>
      <c r="OZ535" s="9"/>
      <c r="PA535" s="9"/>
      <c r="PB535" s="9"/>
      <c r="PC535" s="9"/>
      <c r="PD535" s="9"/>
      <c r="PE535" s="9"/>
      <c r="PF535" s="9"/>
      <c r="PG535" s="9"/>
      <c r="PH535" s="9"/>
      <c r="PI535" s="9"/>
      <c r="PJ535" s="9"/>
      <c r="PK535" s="9"/>
      <c r="PL535" s="9"/>
      <c r="PM535" s="9"/>
      <c r="PN535" s="9"/>
      <c r="PO535" s="9"/>
      <c r="PP535" s="9"/>
      <c r="PQ535" s="9"/>
      <c r="PR535" s="9"/>
      <c r="PS535" s="9"/>
      <c r="PT535" s="9"/>
      <c r="PU535" s="9"/>
      <c r="PV535" s="9"/>
      <c r="PW535" s="9"/>
      <c r="PX535" s="9"/>
      <c r="PY535" s="9"/>
      <c r="PZ535" s="9"/>
      <c r="QA535" s="9"/>
      <c r="QB535" s="9"/>
      <c r="QC535" s="9"/>
      <c r="QD535" s="9"/>
      <c r="QE535" s="9"/>
      <c r="QF535" s="9"/>
      <c r="QG535" s="9"/>
      <c r="QH535" s="9"/>
      <c r="QI535" s="9"/>
      <c r="QJ535" s="9"/>
      <c r="QK535" s="9"/>
      <c r="QL535" s="9"/>
      <c r="QM535" s="9"/>
      <c r="QN535" s="9"/>
      <c r="QO535" s="9"/>
      <c r="QP535" s="9"/>
      <c r="QQ535" s="9"/>
      <c r="QR535" s="9"/>
      <c r="QS535" s="9"/>
      <c r="QT535" s="9"/>
      <c r="QU535" s="9"/>
      <c r="QV535" s="9"/>
      <c r="QW535" s="9"/>
      <c r="QX535" s="9"/>
      <c r="QY535" s="9"/>
      <c r="QZ535" s="9"/>
      <c r="RA535" s="9"/>
      <c r="RB535" s="9"/>
      <c r="RC535" s="9"/>
      <c r="RD535" s="9"/>
      <c r="RE535" s="9"/>
      <c r="RF535" s="9"/>
      <c r="RG535" s="9"/>
      <c r="RH535" s="9"/>
      <c r="RI535" s="9"/>
      <c r="RJ535" s="9"/>
      <c r="RK535" s="9"/>
      <c r="RL535" s="9"/>
      <c r="RM535" s="9"/>
      <c r="RN535" s="9"/>
      <c r="RO535" s="9"/>
      <c r="RP535" s="9"/>
      <c r="RQ535" s="9"/>
      <c r="RR535" s="9"/>
      <c r="RS535" s="9"/>
      <c r="RT535" s="9"/>
      <c r="RU535" s="9"/>
      <c r="RV535" s="9"/>
      <c r="RW535" s="9"/>
      <c r="RX535" s="9"/>
      <c r="RY535" s="9"/>
      <c r="RZ535" s="9"/>
      <c r="SA535" s="9"/>
      <c r="SB535" s="9"/>
      <c r="SC535" s="9"/>
      <c r="SD535" s="9"/>
      <c r="SE535" s="9"/>
      <c r="SF535" s="9"/>
      <c r="SG535" s="9"/>
      <c r="SH535" s="9"/>
      <c r="SI535" s="9"/>
      <c r="SJ535" s="9"/>
      <c r="SK535" s="9"/>
      <c r="SL535" s="9"/>
      <c r="SM535" s="9"/>
      <c r="SN535" s="9"/>
      <c r="SO535" s="9"/>
      <c r="SP535" s="9"/>
      <c r="SQ535" s="9"/>
      <c r="SR535" s="9"/>
      <c r="SS535" s="9"/>
      <c r="ST535" s="9"/>
      <c r="SU535" s="9"/>
      <c r="SV535" s="9"/>
      <c r="SW535" s="9"/>
      <c r="SX535" s="9"/>
      <c r="SY535" s="9"/>
      <c r="SZ535" s="9"/>
      <c r="TA535" s="9"/>
      <c r="TB535" s="9"/>
      <c r="TC535" s="9"/>
      <c r="TD535" s="9"/>
      <c r="TE535" s="9"/>
      <c r="TF535" s="9"/>
      <c r="TG535" s="9"/>
      <c r="TH535" s="9"/>
      <c r="TI535" s="9"/>
      <c r="TJ535" s="9"/>
      <c r="TK535" s="9"/>
      <c r="TL535" s="9"/>
      <c r="TM535" s="9"/>
      <c r="TN535" s="9"/>
      <c r="TO535" s="9"/>
      <c r="TP535" s="9"/>
      <c r="TQ535" s="9"/>
      <c r="TR535" s="9"/>
      <c r="TS535" s="9"/>
      <c r="TT535" s="9"/>
      <c r="TU535" s="9"/>
      <c r="TV535" s="9"/>
      <c r="TW535" s="9"/>
      <c r="TX535" s="9"/>
      <c r="TY535" s="9"/>
      <c r="TZ535" s="9"/>
      <c r="UA535" s="9"/>
      <c r="UB535" s="9"/>
      <c r="UC535" s="9"/>
      <c r="UD535" s="9"/>
      <c r="UE535" s="9"/>
      <c r="UF535" s="9"/>
      <c r="UG535" s="9"/>
      <c r="UH535" s="9"/>
      <c r="UI535" s="9"/>
      <c r="UJ535" s="9"/>
      <c r="UK535" s="9"/>
      <c r="UL535" s="9"/>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c r="AHR535" s="6"/>
      <c r="AHS535" s="6"/>
      <c r="AHT535" s="6"/>
      <c r="AHU535" s="6"/>
      <c r="AHV535" s="6"/>
      <c r="AHW535" s="6"/>
      <c r="AHX535" s="6"/>
      <c r="AHY535" s="6"/>
    </row>
    <row r="536" spans="2:909" x14ac:dyDescent="0.25">
      <c r="B536" s="110"/>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c r="EV536" s="9"/>
      <c r="EW536" s="9"/>
      <c r="EX536" s="9"/>
      <c r="EY536" s="9"/>
      <c r="EZ536" s="9"/>
      <c r="FA536" s="9"/>
      <c r="FB536" s="9"/>
      <c r="FC536" s="9"/>
      <c r="FD536" s="9"/>
      <c r="FE536" s="9"/>
      <c r="FF536" s="9"/>
      <c r="FG536" s="9"/>
      <c r="FH536" s="9"/>
      <c r="FI536" s="9"/>
      <c r="FJ536" s="9"/>
      <c r="FK536" s="9"/>
      <c r="FL536" s="9"/>
      <c r="FM536" s="9"/>
      <c r="FN536" s="9"/>
      <c r="FO536" s="9"/>
      <c r="FP536" s="9"/>
      <c r="FQ536" s="9"/>
      <c r="FR536" s="9"/>
      <c r="FS536" s="9"/>
      <c r="FT536" s="9"/>
      <c r="FU536" s="9"/>
      <c r="FV536" s="9"/>
      <c r="FW536" s="9"/>
      <c r="FX536" s="9"/>
      <c r="FY536" s="9"/>
      <c r="FZ536" s="9"/>
      <c r="GA536" s="9"/>
      <c r="GB536" s="9"/>
      <c r="GC536" s="9"/>
      <c r="GD536" s="9"/>
      <c r="GE536" s="9"/>
      <c r="GF536" s="9"/>
      <c r="GG536" s="9"/>
      <c r="GH536" s="9"/>
      <c r="GI536" s="9"/>
      <c r="GJ536" s="9"/>
      <c r="GK536" s="9"/>
      <c r="GL536" s="9"/>
      <c r="GM536" s="9"/>
      <c r="GN536" s="9"/>
      <c r="GO536" s="9"/>
      <c r="GP536" s="9"/>
      <c r="GQ536" s="9"/>
      <c r="GR536" s="9"/>
      <c r="GS536" s="9"/>
      <c r="GT536" s="9"/>
      <c r="GU536" s="9"/>
      <c r="GV536" s="9"/>
      <c r="GW536" s="9"/>
      <c r="GX536" s="9"/>
      <c r="GY536" s="9"/>
      <c r="GZ536" s="9"/>
      <c r="HA536" s="9"/>
      <c r="HB536" s="9"/>
      <c r="HC536" s="9"/>
      <c r="HD536" s="9"/>
      <c r="HE536" s="9"/>
      <c r="HF536" s="9"/>
      <c r="HG536" s="9"/>
      <c r="HH536" s="9"/>
      <c r="HI536" s="9"/>
      <c r="HJ536" s="9"/>
      <c r="HK536" s="9"/>
      <c r="HL536" s="9"/>
      <c r="HM536" s="9"/>
      <c r="HN536" s="9"/>
      <c r="HO536" s="9"/>
      <c r="HP536" s="9"/>
      <c r="HQ536" s="9"/>
      <c r="HR536" s="9"/>
      <c r="HS536" s="9"/>
      <c r="HT536" s="9"/>
      <c r="HU536" s="9"/>
      <c r="HV536" s="9"/>
      <c r="HW536" s="9"/>
      <c r="HX536" s="9"/>
      <c r="HY536" s="9"/>
      <c r="HZ536" s="9"/>
      <c r="IA536" s="9"/>
      <c r="IB536" s="9"/>
      <c r="IC536" s="9"/>
      <c r="ID536" s="9"/>
      <c r="IE536" s="9"/>
      <c r="IF536" s="9"/>
      <c r="IG536" s="9"/>
      <c r="IH536" s="9"/>
      <c r="II536" s="9"/>
      <c r="IJ536" s="9"/>
      <c r="IK536" s="9"/>
      <c r="IL536" s="9"/>
      <c r="IM536" s="9"/>
      <c r="IN536" s="9"/>
      <c r="IO536" s="9"/>
      <c r="IP536" s="9"/>
      <c r="IQ536" s="9"/>
      <c r="IR536" s="9"/>
      <c r="IS536" s="9"/>
      <c r="IT536" s="9"/>
      <c r="IU536" s="9"/>
      <c r="IV536" s="9"/>
      <c r="IW536" s="9"/>
      <c r="IX536" s="9"/>
      <c r="IY536" s="9"/>
      <c r="IZ536" s="9"/>
      <c r="JA536" s="9"/>
      <c r="JB536" s="9"/>
      <c r="JC536" s="9"/>
      <c r="JD536" s="9"/>
      <c r="JE536" s="9"/>
      <c r="JF536" s="9"/>
      <c r="JG536" s="9"/>
      <c r="JH536" s="9"/>
      <c r="JI536" s="9"/>
      <c r="JJ536" s="9"/>
      <c r="JK536" s="9"/>
      <c r="JL536" s="9"/>
      <c r="JM536" s="9"/>
      <c r="JN536" s="9"/>
      <c r="JO536" s="9"/>
      <c r="JP536" s="9"/>
      <c r="JQ536" s="9"/>
      <c r="JR536" s="9"/>
      <c r="JS536" s="9"/>
      <c r="JT536" s="9"/>
      <c r="JU536" s="9"/>
      <c r="JV536" s="9"/>
      <c r="JW536" s="9"/>
      <c r="JX536" s="9"/>
      <c r="JY536" s="9"/>
      <c r="JZ536" s="9"/>
      <c r="KA536" s="9"/>
      <c r="KB536" s="9"/>
      <c r="KC536" s="9"/>
      <c r="KD536" s="9"/>
      <c r="KE536" s="9"/>
      <c r="KF536" s="9"/>
      <c r="KG536" s="9"/>
      <c r="KH536" s="9"/>
      <c r="KI536" s="9"/>
      <c r="KJ536" s="9"/>
      <c r="KK536" s="9"/>
      <c r="KL536" s="9"/>
      <c r="KM536" s="9"/>
      <c r="KN536" s="9"/>
      <c r="KO536" s="9"/>
      <c r="KP536" s="9"/>
      <c r="KQ536" s="9"/>
      <c r="KR536" s="9"/>
      <c r="KS536" s="9"/>
      <c r="KT536" s="9"/>
      <c r="KU536" s="9"/>
      <c r="KV536" s="9"/>
      <c r="KW536" s="9"/>
      <c r="KX536" s="9"/>
      <c r="KY536" s="9"/>
      <c r="KZ536" s="9"/>
      <c r="LA536" s="9"/>
      <c r="LB536" s="9"/>
      <c r="LC536" s="9"/>
      <c r="LD536" s="9"/>
      <c r="LE536" s="9"/>
      <c r="LF536" s="9"/>
      <c r="LG536" s="9"/>
      <c r="LH536" s="9"/>
      <c r="LI536" s="9"/>
      <c r="LJ536" s="9"/>
      <c r="LK536" s="9"/>
      <c r="LL536" s="9"/>
      <c r="LM536" s="9"/>
      <c r="LN536" s="9"/>
      <c r="LO536" s="9"/>
      <c r="LP536" s="9"/>
      <c r="LQ536" s="9"/>
      <c r="LR536" s="9"/>
      <c r="LS536" s="9"/>
      <c r="LT536" s="9"/>
      <c r="LU536" s="9"/>
      <c r="LV536" s="9"/>
      <c r="LW536" s="9"/>
      <c r="LX536" s="9"/>
      <c r="LY536" s="9"/>
      <c r="LZ536" s="9"/>
      <c r="MA536" s="9"/>
      <c r="MB536" s="9"/>
      <c r="MC536" s="9"/>
      <c r="MD536" s="9"/>
      <c r="ME536" s="9"/>
      <c r="MF536" s="9"/>
      <c r="MG536" s="9"/>
      <c r="MH536" s="9"/>
      <c r="MI536" s="9"/>
      <c r="MJ536" s="9"/>
      <c r="MK536" s="9"/>
      <c r="ML536" s="9"/>
      <c r="MM536" s="9"/>
      <c r="MN536" s="9"/>
      <c r="MO536" s="9"/>
      <c r="MP536" s="9"/>
      <c r="MQ536" s="9"/>
      <c r="MR536" s="9"/>
      <c r="MS536" s="9"/>
      <c r="MT536" s="9"/>
      <c r="MU536" s="9"/>
      <c r="MV536" s="9"/>
      <c r="MW536" s="9"/>
      <c r="MX536" s="9"/>
      <c r="MY536" s="9"/>
      <c r="MZ536" s="9"/>
      <c r="NA536" s="9"/>
      <c r="NB536" s="9"/>
      <c r="NC536" s="9"/>
      <c r="ND536" s="9"/>
      <c r="NE536" s="9"/>
      <c r="NF536" s="9"/>
      <c r="NG536" s="9"/>
      <c r="NH536" s="9"/>
      <c r="NI536" s="9"/>
      <c r="NJ536" s="9"/>
      <c r="NK536" s="9"/>
      <c r="NL536" s="9"/>
      <c r="NM536" s="9"/>
      <c r="NN536" s="9"/>
      <c r="NO536" s="9"/>
      <c r="NP536" s="9"/>
      <c r="NQ536" s="9"/>
      <c r="NR536" s="9"/>
      <c r="NS536" s="9"/>
      <c r="NT536" s="9"/>
      <c r="NU536" s="9"/>
      <c r="NV536" s="9"/>
      <c r="NW536" s="9"/>
      <c r="NX536" s="9"/>
      <c r="NY536" s="9"/>
      <c r="NZ536" s="9"/>
      <c r="OA536" s="9"/>
      <c r="OB536" s="9"/>
      <c r="OC536" s="9"/>
      <c r="OD536" s="9"/>
      <c r="OE536" s="9"/>
      <c r="OF536" s="9"/>
      <c r="OG536" s="9"/>
      <c r="OH536" s="9"/>
      <c r="OI536" s="9"/>
      <c r="OJ536" s="9"/>
      <c r="OK536" s="9"/>
      <c r="OL536" s="9"/>
      <c r="OM536" s="9"/>
      <c r="ON536" s="9"/>
      <c r="OO536" s="9"/>
      <c r="OP536" s="9"/>
      <c r="OQ536" s="9"/>
      <c r="OR536" s="9"/>
      <c r="OS536" s="9"/>
      <c r="OT536" s="9"/>
      <c r="OU536" s="9"/>
      <c r="OV536" s="9"/>
      <c r="OW536" s="9"/>
      <c r="OX536" s="9"/>
      <c r="OY536" s="9"/>
      <c r="OZ536" s="9"/>
      <c r="PA536" s="9"/>
      <c r="PB536" s="9"/>
      <c r="PC536" s="9"/>
      <c r="PD536" s="9"/>
      <c r="PE536" s="9"/>
      <c r="PF536" s="9"/>
      <c r="PG536" s="9"/>
      <c r="PH536" s="9"/>
      <c r="PI536" s="9"/>
      <c r="PJ536" s="9"/>
      <c r="PK536" s="9"/>
      <c r="PL536" s="9"/>
      <c r="PM536" s="9"/>
      <c r="PN536" s="9"/>
      <c r="PO536" s="9"/>
      <c r="PP536" s="9"/>
      <c r="PQ536" s="9"/>
      <c r="PR536" s="9"/>
      <c r="PS536" s="9"/>
      <c r="PT536" s="9"/>
      <c r="PU536" s="9"/>
      <c r="PV536" s="9"/>
      <c r="PW536" s="9"/>
      <c r="PX536" s="9"/>
      <c r="PY536" s="9"/>
      <c r="PZ536" s="9"/>
      <c r="QA536" s="9"/>
      <c r="QB536" s="9"/>
      <c r="QC536" s="9"/>
      <c r="QD536" s="9"/>
      <c r="QE536" s="9"/>
      <c r="QF536" s="9"/>
      <c r="QG536" s="9"/>
      <c r="QH536" s="9"/>
      <c r="QI536" s="9"/>
      <c r="QJ536" s="9"/>
      <c r="QK536" s="9"/>
      <c r="QL536" s="9"/>
      <c r="QM536" s="9"/>
      <c r="QN536" s="9"/>
      <c r="QO536" s="9"/>
      <c r="QP536" s="9"/>
      <c r="QQ536" s="9"/>
      <c r="QR536" s="9"/>
      <c r="QS536" s="9"/>
      <c r="QT536" s="9"/>
      <c r="QU536" s="9"/>
      <c r="QV536" s="9"/>
      <c r="QW536" s="9"/>
      <c r="QX536" s="9"/>
      <c r="QY536" s="9"/>
      <c r="QZ536" s="9"/>
      <c r="RA536" s="9"/>
      <c r="RB536" s="9"/>
      <c r="RC536" s="9"/>
      <c r="RD536" s="9"/>
      <c r="RE536" s="9"/>
      <c r="RF536" s="9"/>
      <c r="RG536" s="9"/>
      <c r="RH536" s="9"/>
      <c r="RI536" s="9"/>
      <c r="RJ536" s="9"/>
      <c r="RK536" s="9"/>
      <c r="RL536" s="9"/>
      <c r="RM536" s="9"/>
      <c r="RN536" s="9"/>
      <c r="RO536" s="9"/>
      <c r="RP536" s="9"/>
      <c r="RQ536" s="9"/>
      <c r="RR536" s="9"/>
      <c r="RS536" s="9"/>
      <c r="RT536" s="9"/>
      <c r="RU536" s="9"/>
      <c r="RV536" s="9"/>
      <c r="RW536" s="9"/>
      <c r="RX536" s="9"/>
      <c r="RY536" s="9"/>
      <c r="RZ536" s="9"/>
      <c r="SA536" s="9"/>
      <c r="SB536" s="9"/>
      <c r="SC536" s="9"/>
      <c r="SD536" s="9"/>
      <c r="SE536" s="9"/>
      <c r="SF536" s="9"/>
      <c r="SG536" s="9"/>
      <c r="SH536" s="9"/>
      <c r="SI536" s="9"/>
      <c r="SJ536" s="9"/>
      <c r="SK536" s="9"/>
      <c r="SL536" s="9"/>
      <c r="SM536" s="9"/>
      <c r="SN536" s="9"/>
      <c r="SO536" s="9"/>
      <c r="SP536" s="9"/>
      <c r="SQ536" s="9"/>
      <c r="SR536" s="9"/>
      <c r="SS536" s="9"/>
      <c r="ST536" s="9"/>
      <c r="SU536" s="9"/>
      <c r="SV536" s="9"/>
      <c r="SW536" s="9"/>
      <c r="SX536" s="9"/>
      <c r="SY536" s="9"/>
      <c r="SZ536" s="9"/>
      <c r="TA536" s="9"/>
      <c r="TB536" s="9"/>
      <c r="TC536" s="9"/>
      <c r="TD536" s="9"/>
      <c r="TE536" s="9"/>
      <c r="TF536" s="9"/>
      <c r="TG536" s="9"/>
      <c r="TH536" s="9"/>
      <c r="TI536" s="9"/>
      <c r="TJ536" s="9"/>
      <c r="TK536" s="9"/>
      <c r="TL536" s="9"/>
      <c r="TM536" s="9"/>
      <c r="TN536" s="9"/>
      <c r="TO536" s="9"/>
      <c r="TP536" s="9"/>
      <c r="TQ536" s="9"/>
      <c r="TR536" s="9"/>
      <c r="TS536" s="9"/>
      <c r="TT536" s="9"/>
      <c r="TU536" s="9"/>
      <c r="TV536" s="9"/>
      <c r="TW536" s="9"/>
      <c r="TX536" s="9"/>
      <c r="TY536" s="9"/>
      <c r="TZ536" s="9"/>
      <c r="UA536" s="9"/>
      <c r="UB536" s="9"/>
      <c r="UC536" s="9"/>
      <c r="UD536" s="9"/>
      <c r="UE536" s="9"/>
      <c r="UF536" s="9"/>
      <c r="UG536" s="9"/>
      <c r="UH536" s="9"/>
      <c r="UI536" s="9"/>
      <c r="UJ536" s="9"/>
      <c r="UK536" s="9"/>
      <c r="UL536" s="9"/>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c r="AHR536" s="6"/>
      <c r="AHS536" s="6"/>
      <c r="AHT536" s="6"/>
      <c r="AHU536" s="6"/>
      <c r="AHV536" s="6"/>
      <c r="AHW536" s="6"/>
      <c r="AHX536" s="6"/>
      <c r="AHY536" s="6"/>
    </row>
    <row r="537" spans="2:909" x14ac:dyDescent="0.25">
      <c r="B537" s="110"/>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c r="FG537" s="9"/>
      <c r="FH537" s="9"/>
      <c r="FI537" s="9"/>
      <c r="FJ537" s="9"/>
      <c r="FK537" s="9"/>
      <c r="FL537" s="9"/>
      <c r="FM537" s="9"/>
      <c r="FN537" s="9"/>
      <c r="FO537" s="9"/>
      <c r="FP537" s="9"/>
      <c r="FQ537" s="9"/>
      <c r="FR537" s="9"/>
      <c r="FS537" s="9"/>
      <c r="FT537" s="9"/>
      <c r="FU537" s="9"/>
      <c r="FV537" s="9"/>
      <c r="FW537" s="9"/>
      <c r="FX537" s="9"/>
      <c r="FY537" s="9"/>
      <c r="FZ537" s="9"/>
      <c r="GA537" s="9"/>
      <c r="GB537" s="9"/>
      <c r="GC537" s="9"/>
      <c r="GD537" s="9"/>
      <c r="GE537" s="9"/>
      <c r="GF537" s="9"/>
      <c r="GG537" s="9"/>
      <c r="GH537" s="9"/>
      <c r="GI537" s="9"/>
      <c r="GJ537" s="9"/>
      <c r="GK537" s="9"/>
      <c r="GL537" s="9"/>
      <c r="GM537" s="9"/>
      <c r="GN537" s="9"/>
      <c r="GO537" s="9"/>
      <c r="GP537" s="9"/>
      <c r="GQ537" s="9"/>
      <c r="GR537" s="9"/>
      <c r="GS537" s="9"/>
      <c r="GT537" s="9"/>
      <c r="GU537" s="9"/>
      <c r="GV537" s="9"/>
      <c r="GW537" s="9"/>
      <c r="GX537" s="9"/>
      <c r="GY537" s="9"/>
      <c r="GZ537" s="9"/>
      <c r="HA537" s="9"/>
      <c r="HB537" s="9"/>
      <c r="HC537" s="9"/>
      <c r="HD537" s="9"/>
      <c r="HE537" s="9"/>
      <c r="HF537" s="9"/>
      <c r="HG537" s="9"/>
      <c r="HH537" s="9"/>
      <c r="HI537" s="9"/>
      <c r="HJ537" s="9"/>
      <c r="HK537" s="9"/>
      <c r="HL537" s="9"/>
      <c r="HM537" s="9"/>
      <c r="HN537" s="9"/>
      <c r="HO537" s="9"/>
      <c r="HP537" s="9"/>
      <c r="HQ537" s="9"/>
      <c r="HR537" s="9"/>
      <c r="HS537" s="9"/>
      <c r="HT537" s="9"/>
      <c r="HU537" s="9"/>
      <c r="HV537" s="9"/>
      <c r="HW537" s="9"/>
      <c r="HX537" s="9"/>
      <c r="HY537" s="9"/>
      <c r="HZ537" s="9"/>
      <c r="IA537" s="9"/>
      <c r="IB537" s="9"/>
      <c r="IC537" s="9"/>
      <c r="ID537" s="9"/>
      <c r="IE537" s="9"/>
      <c r="IF537" s="9"/>
      <c r="IG537" s="9"/>
      <c r="IH537" s="9"/>
      <c r="II537" s="9"/>
      <c r="IJ537" s="9"/>
      <c r="IK537" s="9"/>
      <c r="IL537" s="9"/>
      <c r="IM537" s="9"/>
      <c r="IN537" s="9"/>
      <c r="IO537" s="9"/>
      <c r="IP537" s="9"/>
      <c r="IQ537" s="9"/>
      <c r="IR537" s="9"/>
      <c r="IS537" s="9"/>
      <c r="IT537" s="9"/>
      <c r="IU537" s="9"/>
      <c r="IV537" s="9"/>
      <c r="IW537" s="9"/>
      <c r="IX537" s="9"/>
      <c r="IY537" s="9"/>
      <c r="IZ537" s="9"/>
      <c r="JA537" s="9"/>
      <c r="JB537" s="9"/>
      <c r="JC537" s="9"/>
      <c r="JD537" s="9"/>
      <c r="JE537" s="9"/>
      <c r="JF537" s="9"/>
      <c r="JG537" s="9"/>
      <c r="JH537" s="9"/>
      <c r="JI537" s="9"/>
      <c r="JJ537" s="9"/>
      <c r="JK537" s="9"/>
      <c r="JL537" s="9"/>
      <c r="JM537" s="9"/>
      <c r="JN537" s="9"/>
      <c r="JO537" s="9"/>
      <c r="JP537" s="9"/>
      <c r="JQ537" s="9"/>
      <c r="JR537" s="9"/>
      <c r="JS537" s="9"/>
      <c r="JT537" s="9"/>
      <c r="JU537" s="9"/>
      <c r="JV537" s="9"/>
      <c r="JW537" s="9"/>
      <c r="JX537" s="9"/>
      <c r="JY537" s="9"/>
      <c r="JZ537" s="9"/>
      <c r="KA537" s="9"/>
      <c r="KB537" s="9"/>
      <c r="KC537" s="9"/>
      <c r="KD537" s="9"/>
      <c r="KE537" s="9"/>
      <c r="KF537" s="9"/>
      <c r="KG537" s="9"/>
      <c r="KH537" s="9"/>
      <c r="KI537" s="9"/>
      <c r="KJ537" s="9"/>
      <c r="KK537" s="9"/>
      <c r="KL537" s="9"/>
      <c r="KM537" s="9"/>
      <c r="KN537" s="9"/>
      <c r="KO537" s="9"/>
      <c r="KP537" s="9"/>
      <c r="KQ537" s="9"/>
      <c r="KR537" s="9"/>
      <c r="KS537" s="9"/>
      <c r="KT537" s="9"/>
      <c r="KU537" s="9"/>
      <c r="KV537" s="9"/>
      <c r="KW537" s="9"/>
      <c r="KX537" s="9"/>
      <c r="KY537" s="9"/>
      <c r="KZ537" s="9"/>
      <c r="LA537" s="9"/>
      <c r="LB537" s="9"/>
      <c r="LC537" s="9"/>
      <c r="LD537" s="9"/>
      <c r="LE537" s="9"/>
      <c r="LF537" s="9"/>
      <c r="LG537" s="9"/>
      <c r="LH537" s="9"/>
      <c r="LI537" s="9"/>
      <c r="LJ537" s="9"/>
      <c r="LK537" s="9"/>
      <c r="LL537" s="9"/>
      <c r="LM537" s="9"/>
      <c r="LN537" s="9"/>
      <c r="LO537" s="9"/>
      <c r="LP537" s="9"/>
      <c r="LQ537" s="9"/>
      <c r="LR537" s="9"/>
      <c r="LS537" s="9"/>
      <c r="LT537" s="9"/>
      <c r="LU537" s="9"/>
      <c r="LV537" s="9"/>
      <c r="LW537" s="9"/>
      <c r="LX537" s="9"/>
      <c r="LY537" s="9"/>
      <c r="LZ537" s="9"/>
      <c r="MA537" s="9"/>
      <c r="MB537" s="9"/>
      <c r="MC537" s="9"/>
      <c r="MD537" s="9"/>
      <c r="ME537" s="9"/>
      <c r="MF537" s="9"/>
      <c r="MG537" s="9"/>
      <c r="MH537" s="9"/>
      <c r="MI537" s="9"/>
      <c r="MJ537" s="9"/>
      <c r="MK537" s="9"/>
      <c r="ML537" s="9"/>
      <c r="MM537" s="9"/>
      <c r="MN537" s="9"/>
      <c r="MO537" s="9"/>
      <c r="MP537" s="9"/>
      <c r="MQ537" s="9"/>
      <c r="MR537" s="9"/>
      <c r="MS537" s="9"/>
      <c r="MT537" s="9"/>
      <c r="MU537" s="9"/>
      <c r="MV537" s="9"/>
      <c r="MW537" s="9"/>
      <c r="MX537" s="9"/>
      <c r="MY537" s="9"/>
      <c r="MZ537" s="9"/>
      <c r="NA537" s="9"/>
      <c r="NB537" s="9"/>
      <c r="NC537" s="9"/>
      <c r="ND537" s="9"/>
      <c r="NE537" s="9"/>
      <c r="NF537" s="9"/>
      <c r="NG537" s="9"/>
      <c r="NH537" s="9"/>
      <c r="NI537" s="9"/>
      <c r="NJ537" s="9"/>
      <c r="NK537" s="9"/>
      <c r="NL537" s="9"/>
      <c r="NM537" s="9"/>
      <c r="NN537" s="9"/>
      <c r="NO537" s="9"/>
      <c r="NP537" s="9"/>
      <c r="NQ537" s="9"/>
      <c r="NR537" s="9"/>
      <c r="NS537" s="9"/>
      <c r="NT537" s="9"/>
      <c r="NU537" s="9"/>
      <c r="NV537" s="9"/>
      <c r="NW537" s="9"/>
      <c r="NX537" s="9"/>
      <c r="NY537" s="9"/>
      <c r="NZ537" s="9"/>
      <c r="OA537" s="9"/>
      <c r="OB537" s="9"/>
      <c r="OC537" s="9"/>
      <c r="OD537" s="9"/>
      <c r="OE537" s="9"/>
      <c r="OF537" s="9"/>
      <c r="OG537" s="9"/>
      <c r="OH537" s="9"/>
      <c r="OI537" s="9"/>
      <c r="OJ537" s="9"/>
      <c r="OK537" s="9"/>
      <c r="OL537" s="9"/>
      <c r="OM537" s="9"/>
      <c r="ON537" s="9"/>
      <c r="OO537" s="9"/>
      <c r="OP537" s="9"/>
      <c r="OQ537" s="9"/>
      <c r="OR537" s="9"/>
      <c r="OS537" s="9"/>
      <c r="OT537" s="9"/>
      <c r="OU537" s="9"/>
      <c r="OV537" s="9"/>
      <c r="OW537" s="9"/>
      <c r="OX537" s="9"/>
      <c r="OY537" s="9"/>
      <c r="OZ537" s="9"/>
      <c r="PA537" s="9"/>
      <c r="PB537" s="9"/>
      <c r="PC537" s="9"/>
      <c r="PD537" s="9"/>
      <c r="PE537" s="9"/>
      <c r="PF537" s="9"/>
      <c r="PG537" s="9"/>
      <c r="PH537" s="9"/>
      <c r="PI537" s="9"/>
      <c r="PJ537" s="9"/>
      <c r="PK537" s="9"/>
      <c r="PL537" s="9"/>
      <c r="PM537" s="9"/>
      <c r="PN537" s="9"/>
      <c r="PO537" s="9"/>
      <c r="PP537" s="9"/>
      <c r="PQ537" s="9"/>
      <c r="PR537" s="9"/>
      <c r="PS537" s="9"/>
      <c r="PT537" s="9"/>
      <c r="PU537" s="9"/>
      <c r="PV537" s="9"/>
      <c r="PW537" s="9"/>
      <c r="PX537" s="9"/>
      <c r="PY537" s="9"/>
      <c r="PZ537" s="9"/>
      <c r="QA537" s="9"/>
      <c r="QB537" s="9"/>
      <c r="QC537" s="9"/>
      <c r="QD537" s="9"/>
      <c r="QE537" s="9"/>
      <c r="QF537" s="9"/>
      <c r="QG537" s="9"/>
      <c r="QH537" s="9"/>
      <c r="QI537" s="9"/>
      <c r="QJ537" s="9"/>
      <c r="QK537" s="9"/>
      <c r="QL537" s="9"/>
      <c r="QM537" s="9"/>
      <c r="QN537" s="9"/>
      <c r="QO537" s="9"/>
      <c r="QP537" s="9"/>
      <c r="QQ537" s="9"/>
      <c r="QR537" s="9"/>
      <c r="QS537" s="9"/>
      <c r="QT537" s="9"/>
      <c r="QU537" s="9"/>
      <c r="QV537" s="9"/>
      <c r="QW537" s="9"/>
      <c r="QX537" s="9"/>
      <c r="QY537" s="9"/>
      <c r="QZ537" s="9"/>
      <c r="RA537" s="9"/>
      <c r="RB537" s="9"/>
      <c r="RC537" s="9"/>
      <c r="RD537" s="9"/>
      <c r="RE537" s="9"/>
      <c r="RF537" s="9"/>
      <c r="RG537" s="9"/>
      <c r="RH537" s="9"/>
      <c r="RI537" s="9"/>
      <c r="RJ537" s="9"/>
      <c r="RK537" s="9"/>
      <c r="RL537" s="9"/>
      <c r="RM537" s="9"/>
      <c r="RN537" s="9"/>
      <c r="RO537" s="9"/>
      <c r="RP537" s="9"/>
      <c r="RQ537" s="9"/>
      <c r="RR537" s="9"/>
      <c r="RS537" s="9"/>
      <c r="RT537" s="9"/>
      <c r="RU537" s="9"/>
      <c r="RV537" s="9"/>
      <c r="RW537" s="9"/>
      <c r="RX537" s="9"/>
      <c r="RY537" s="9"/>
      <c r="RZ537" s="9"/>
      <c r="SA537" s="9"/>
      <c r="SB537" s="9"/>
      <c r="SC537" s="9"/>
      <c r="SD537" s="9"/>
      <c r="SE537" s="9"/>
      <c r="SF537" s="9"/>
      <c r="SG537" s="9"/>
      <c r="SH537" s="9"/>
      <c r="SI537" s="9"/>
      <c r="SJ537" s="9"/>
      <c r="SK537" s="9"/>
      <c r="SL537" s="9"/>
      <c r="SM537" s="9"/>
      <c r="SN537" s="9"/>
      <c r="SO537" s="9"/>
      <c r="SP537" s="9"/>
      <c r="SQ537" s="9"/>
      <c r="SR537" s="9"/>
      <c r="SS537" s="9"/>
      <c r="ST537" s="9"/>
      <c r="SU537" s="9"/>
      <c r="SV537" s="9"/>
      <c r="SW537" s="9"/>
      <c r="SX537" s="9"/>
      <c r="SY537" s="9"/>
      <c r="SZ537" s="9"/>
      <c r="TA537" s="9"/>
      <c r="TB537" s="9"/>
      <c r="TC537" s="9"/>
      <c r="TD537" s="9"/>
      <c r="TE537" s="9"/>
      <c r="TF537" s="9"/>
      <c r="TG537" s="9"/>
      <c r="TH537" s="9"/>
      <c r="TI537" s="9"/>
      <c r="TJ537" s="9"/>
      <c r="TK537" s="9"/>
      <c r="TL537" s="9"/>
      <c r="TM537" s="9"/>
      <c r="TN537" s="9"/>
      <c r="TO537" s="9"/>
      <c r="TP537" s="9"/>
      <c r="TQ537" s="9"/>
      <c r="TR537" s="9"/>
      <c r="TS537" s="9"/>
      <c r="TT537" s="9"/>
      <c r="TU537" s="9"/>
      <c r="TV537" s="9"/>
      <c r="TW537" s="9"/>
      <c r="TX537" s="9"/>
      <c r="TY537" s="9"/>
      <c r="TZ537" s="9"/>
      <c r="UA537" s="9"/>
      <c r="UB537" s="9"/>
      <c r="UC537" s="9"/>
      <c r="UD537" s="9"/>
      <c r="UE537" s="9"/>
      <c r="UF537" s="9"/>
      <c r="UG537" s="9"/>
      <c r="UH537" s="9"/>
      <c r="UI537" s="9"/>
      <c r="UJ537" s="9"/>
      <c r="UK537" s="9"/>
      <c r="UL537" s="9"/>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c r="AHR537" s="6"/>
      <c r="AHS537" s="6"/>
      <c r="AHT537" s="6"/>
      <c r="AHU537" s="6"/>
      <c r="AHV537" s="6"/>
      <c r="AHW537" s="6"/>
      <c r="AHX537" s="6"/>
      <c r="AHY537" s="6"/>
    </row>
    <row r="538" spans="2:909" x14ac:dyDescent="0.25">
      <c r="B538" s="110"/>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c r="FG538" s="9"/>
      <c r="FH538" s="9"/>
      <c r="FI538" s="9"/>
      <c r="FJ538" s="9"/>
      <c r="FK538" s="9"/>
      <c r="FL538" s="9"/>
      <c r="FM538" s="9"/>
      <c r="FN538" s="9"/>
      <c r="FO538" s="9"/>
      <c r="FP538" s="9"/>
      <c r="FQ538" s="9"/>
      <c r="FR538" s="9"/>
      <c r="FS538" s="9"/>
      <c r="FT538" s="9"/>
      <c r="FU538" s="9"/>
      <c r="FV538" s="9"/>
      <c r="FW538" s="9"/>
      <c r="FX538" s="9"/>
      <c r="FY538" s="9"/>
      <c r="FZ538" s="9"/>
      <c r="GA538" s="9"/>
      <c r="GB538" s="9"/>
      <c r="GC538" s="9"/>
      <c r="GD538" s="9"/>
      <c r="GE538" s="9"/>
      <c r="GF538" s="9"/>
      <c r="GG538" s="9"/>
      <c r="GH538" s="9"/>
      <c r="GI538" s="9"/>
      <c r="GJ538" s="9"/>
      <c r="GK538" s="9"/>
      <c r="GL538" s="9"/>
      <c r="GM538" s="9"/>
      <c r="GN538" s="9"/>
      <c r="GO538" s="9"/>
      <c r="GP538" s="9"/>
      <c r="GQ538" s="9"/>
      <c r="GR538" s="9"/>
      <c r="GS538" s="9"/>
      <c r="GT538" s="9"/>
      <c r="GU538" s="9"/>
      <c r="GV538" s="9"/>
      <c r="GW538" s="9"/>
      <c r="GX538" s="9"/>
      <c r="GY538" s="9"/>
      <c r="GZ538" s="9"/>
      <c r="HA538" s="9"/>
      <c r="HB538" s="9"/>
      <c r="HC538" s="9"/>
      <c r="HD538" s="9"/>
      <c r="HE538" s="9"/>
      <c r="HF538" s="9"/>
      <c r="HG538" s="9"/>
      <c r="HH538" s="9"/>
      <c r="HI538" s="9"/>
      <c r="HJ538" s="9"/>
      <c r="HK538" s="9"/>
      <c r="HL538" s="9"/>
      <c r="HM538" s="9"/>
      <c r="HN538" s="9"/>
      <c r="HO538" s="9"/>
      <c r="HP538" s="9"/>
      <c r="HQ538" s="9"/>
      <c r="HR538" s="9"/>
      <c r="HS538" s="9"/>
      <c r="HT538" s="9"/>
      <c r="HU538" s="9"/>
      <c r="HV538" s="9"/>
      <c r="HW538" s="9"/>
      <c r="HX538" s="9"/>
      <c r="HY538" s="9"/>
      <c r="HZ538" s="9"/>
      <c r="IA538" s="9"/>
      <c r="IB538" s="9"/>
      <c r="IC538" s="9"/>
      <c r="ID538" s="9"/>
      <c r="IE538" s="9"/>
      <c r="IF538" s="9"/>
      <c r="IG538" s="9"/>
      <c r="IH538" s="9"/>
      <c r="II538" s="9"/>
      <c r="IJ538" s="9"/>
      <c r="IK538" s="9"/>
      <c r="IL538" s="9"/>
      <c r="IM538" s="9"/>
      <c r="IN538" s="9"/>
      <c r="IO538" s="9"/>
      <c r="IP538" s="9"/>
      <c r="IQ538" s="9"/>
      <c r="IR538" s="9"/>
      <c r="IS538" s="9"/>
      <c r="IT538" s="9"/>
      <c r="IU538" s="9"/>
      <c r="IV538" s="9"/>
      <c r="IW538" s="9"/>
      <c r="IX538" s="9"/>
      <c r="IY538" s="9"/>
      <c r="IZ538" s="9"/>
      <c r="JA538" s="9"/>
      <c r="JB538" s="9"/>
      <c r="JC538" s="9"/>
      <c r="JD538" s="9"/>
      <c r="JE538" s="9"/>
      <c r="JF538" s="9"/>
      <c r="JG538" s="9"/>
      <c r="JH538" s="9"/>
      <c r="JI538" s="9"/>
      <c r="JJ538" s="9"/>
      <c r="JK538" s="9"/>
      <c r="JL538" s="9"/>
      <c r="JM538" s="9"/>
      <c r="JN538" s="9"/>
      <c r="JO538" s="9"/>
      <c r="JP538" s="9"/>
      <c r="JQ538" s="9"/>
      <c r="JR538" s="9"/>
      <c r="JS538" s="9"/>
      <c r="JT538" s="9"/>
      <c r="JU538" s="9"/>
      <c r="JV538" s="9"/>
      <c r="JW538" s="9"/>
      <c r="JX538" s="9"/>
      <c r="JY538" s="9"/>
      <c r="JZ538" s="9"/>
      <c r="KA538" s="9"/>
      <c r="KB538" s="9"/>
      <c r="KC538" s="9"/>
      <c r="KD538" s="9"/>
      <c r="KE538" s="9"/>
      <c r="KF538" s="9"/>
      <c r="KG538" s="9"/>
      <c r="KH538" s="9"/>
      <c r="KI538" s="9"/>
      <c r="KJ538" s="9"/>
      <c r="KK538" s="9"/>
      <c r="KL538" s="9"/>
      <c r="KM538" s="9"/>
      <c r="KN538" s="9"/>
      <c r="KO538" s="9"/>
      <c r="KP538" s="9"/>
      <c r="KQ538" s="9"/>
      <c r="KR538" s="9"/>
      <c r="KS538" s="9"/>
      <c r="KT538" s="9"/>
      <c r="KU538" s="9"/>
      <c r="KV538" s="9"/>
      <c r="KW538" s="9"/>
      <c r="KX538" s="9"/>
      <c r="KY538" s="9"/>
      <c r="KZ538" s="9"/>
      <c r="LA538" s="9"/>
      <c r="LB538" s="9"/>
      <c r="LC538" s="9"/>
      <c r="LD538" s="9"/>
      <c r="LE538" s="9"/>
      <c r="LF538" s="9"/>
      <c r="LG538" s="9"/>
      <c r="LH538" s="9"/>
      <c r="LI538" s="9"/>
      <c r="LJ538" s="9"/>
      <c r="LK538" s="9"/>
      <c r="LL538" s="9"/>
      <c r="LM538" s="9"/>
      <c r="LN538" s="9"/>
      <c r="LO538" s="9"/>
      <c r="LP538" s="9"/>
      <c r="LQ538" s="9"/>
      <c r="LR538" s="9"/>
      <c r="LS538" s="9"/>
      <c r="LT538" s="9"/>
      <c r="LU538" s="9"/>
      <c r="LV538" s="9"/>
      <c r="LW538" s="9"/>
      <c r="LX538" s="9"/>
      <c r="LY538" s="9"/>
      <c r="LZ538" s="9"/>
      <c r="MA538" s="9"/>
      <c r="MB538" s="9"/>
      <c r="MC538" s="9"/>
      <c r="MD538" s="9"/>
      <c r="ME538" s="9"/>
      <c r="MF538" s="9"/>
      <c r="MG538" s="9"/>
      <c r="MH538" s="9"/>
      <c r="MI538" s="9"/>
      <c r="MJ538" s="9"/>
      <c r="MK538" s="9"/>
      <c r="ML538" s="9"/>
      <c r="MM538" s="9"/>
      <c r="MN538" s="9"/>
      <c r="MO538" s="9"/>
      <c r="MP538" s="9"/>
      <c r="MQ538" s="9"/>
      <c r="MR538" s="9"/>
      <c r="MS538" s="9"/>
      <c r="MT538" s="9"/>
      <c r="MU538" s="9"/>
      <c r="MV538" s="9"/>
      <c r="MW538" s="9"/>
      <c r="MX538" s="9"/>
      <c r="MY538" s="9"/>
      <c r="MZ538" s="9"/>
      <c r="NA538" s="9"/>
      <c r="NB538" s="9"/>
      <c r="NC538" s="9"/>
      <c r="ND538" s="9"/>
      <c r="NE538" s="9"/>
      <c r="NF538" s="9"/>
      <c r="NG538" s="9"/>
      <c r="NH538" s="9"/>
      <c r="NI538" s="9"/>
      <c r="NJ538" s="9"/>
      <c r="NK538" s="9"/>
      <c r="NL538" s="9"/>
      <c r="NM538" s="9"/>
      <c r="NN538" s="9"/>
      <c r="NO538" s="9"/>
      <c r="NP538" s="9"/>
      <c r="NQ538" s="9"/>
      <c r="NR538" s="9"/>
      <c r="NS538" s="9"/>
      <c r="NT538" s="9"/>
      <c r="NU538" s="9"/>
      <c r="NV538" s="9"/>
      <c r="NW538" s="9"/>
      <c r="NX538" s="9"/>
      <c r="NY538" s="9"/>
      <c r="NZ538" s="9"/>
      <c r="OA538" s="9"/>
      <c r="OB538" s="9"/>
      <c r="OC538" s="9"/>
      <c r="OD538" s="9"/>
      <c r="OE538" s="9"/>
      <c r="OF538" s="9"/>
      <c r="OG538" s="9"/>
      <c r="OH538" s="9"/>
      <c r="OI538" s="9"/>
      <c r="OJ538" s="9"/>
      <c r="OK538" s="9"/>
      <c r="OL538" s="9"/>
      <c r="OM538" s="9"/>
      <c r="ON538" s="9"/>
      <c r="OO538" s="9"/>
      <c r="OP538" s="9"/>
      <c r="OQ538" s="9"/>
      <c r="OR538" s="9"/>
      <c r="OS538" s="9"/>
      <c r="OT538" s="9"/>
      <c r="OU538" s="9"/>
      <c r="OV538" s="9"/>
      <c r="OW538" s="9"/>
      <c r="OX538" s="9"/>
      <c r="OY538" s="9"/>
      <c r="OZ538" s="9"/>
      <c r="PA538" s="9"/>
      <c r="PB538" s="9"/>
      <c r="PC538" s="9"/>
      <c r="PD538" s="9"/>
      <c r="PE538" s="9"/>
      <c r="PF538" s="9"/>
      <c r="PG538" s="9"/>
      <c r="PH538" s="9"/>
      <c r="PI538" s="9"/>
      <c r="PJ538" s="9"/>
      <c r="PK538" s="9"/>
      <c r="PL538" s="9"/>
      <c r="PM538" s="9"/>
      <c r="PN538" s="9"/>
      <c r="PO538" s="9"/>
      <c r="PP538" s="9"/>
      <c r="PQ538" s="9"/>
      <c r="PR538" s="9"/>
      <c r="PS538" s="9"/>
      <c r="PT538" s="9"/>
      <c r="PU538" s="9"/>
      <c r="PV538" s="9"/>
      <c r="PW538" s="9"/>
      <c r="PX538" s="9"/>
      <c r="PY538" s="9"/>
      <c r="PZ538" s="9"/>
      <c r="QA538" s="9"/>
      <c r="QB538" s="9"/>
      <c r="QC538" s="9"/>
      <c r="QD538" s="9"/>
      <c r="QE538" s="9"/>
      <c r="QF538" s="9"/>
      <c r="QG538" s="9"/>
      <c r="QH538" s="9"/>
      <c r="QI538" s="9"/>
      <c r="QJ538" s="9"/>
      <c r="QK538" s="9"/>
      <c r="QL538" s="9"/>
      <c r="QM538" s="9"/>
      <c r="QN538" s="9"/>
      <c r="QO538" s="9"/>
      <c r="QP538" s="9"/>
      <c r="QQ538" s="9"/>
      <c r="QR538" s="9"/>
      <c r="QS538" s="9"/>
      <c r="QT538" s="9"/>
      <c r="QU538" s="9"/>
      <c r="QV538" s="9"/>
      <c r="QW538" s="9"/>
      <c r="QX538" s="9"/>
      <c r="QY538" s="9"/>
      <c r="QZ538" s="9"/>
      <c r="RA538" s="9"/>
      <c r="RB538" s="9"/>
      <c r="RC538" s="9"/>
      <c r="RD538" s="9"/>
      <c r="RE538" s="9"/>
      <c r="RF538" s="9"/>
      <c r="RG538" s="9"/>
      <c r="RH538" s="9"/>
      <c r="RI538" s="9"/>
      <c r="RJ538" s="9"/>
      <c r="RK538" s="9"/>
      <c r="RL538" s="9"/>
      <c r="RM538" s="9"/>
      <c r="RN538" s="9"/>
      <c r="RO538" s="9"/>
      <c r="RP538" s="9"/>
      <c r="RQ538" s="9"/>
      <c r="RR538" s="9"/>
      <c r="RS538" s="9"/>
      <c r="RT538" s="9"/>
      <c r="RU538" s="9"/>
      <c r="RV538" s="9"/>
      <c r="RW538" s="9"/>
      <c r="RX538" s="9"/>
      <c r="RY538" s="9"/>
      <c r="RZ538" s="9"/>
      <c r="SA538" s="9"/>
      <c r="SB538" s="9"/>
      <c r="SC538" s="9"/>
      <c r="SD538" s="9"/>
      <c r="SE538" s="9"/>
      <c r="SF538" s="9"/>
      <c r="SG538" s="9"/>
      <c r="SH538" s="9"/>
      <c r="SI538" s="9"/>
      <c r="SJ538" s="9"/>
      <c r="SK538" s="9"/>
      <c r="SL538" s="9"/>
      <c r="SM538" s="9"/>
      <c r="SN538" s="9"/>
      <c r="SO538" s="9"/>
      <c r="SP538" s="9"/>
      <c r="SQ538" s="9"/>
      <c r="SR538" s="9"/>
      <c r="SS538" s="9"/>
      <c r="ST538" s="9"/>
      <c r="SU538" s="9"/>
      <c r="SV538" s="9"/>
      <c r="SW538" s="9"/>
      <c r="SX538" s="9"/>
      <c r="SY538" s="9"/>
      <c r="SZ538" s="9"/>
      <c r="TA538" s="9"/>
      <c r="TB538" s="9"/>
      <c r="TC538" s="9"/>
      <c r="TD538" s="9"/>
      <c r="TE538" s="9"/>
      <c r="TF538" s="9"/>
      <c r="TG538" s="9"/>
      <c r="TH538" s="9"/>
      <c r="TI538" s="9"/>
      <c r="TJ538" s="9"/>
      <c r="TK538" s="9"/>
      <c r="TL538" s="9"/>
      <c r="TM538" s="9"/>
      <c r="TN538" s="9"/>
      <c r="TO538" s="9"/>
      <c r="TP538" s="9"/>
      <c r="TQ538" s="9"/>
      <c r="TR538" s="9"/>
      <c r="TS538" s="9"/>
      <c r="TT538" s="9"/>
      <c r="TU538" s="9"/>
      <c r="TV538" s="9"/>
      <c r="TW538" s="9"/>
      <c r="TX538" s="9"/>
      <c r="TY538" s="9"/>
      <c r="TZ538" s="9"/>
      <c r="UA538" s="9"/>
      <c r="UB538" s="9"/>
      <c r="UC538" s="9"/>
      <c r="UD538" s="9"/>
      <c r="UE538" s="9"/>
      <c r="UF538" s="9"/>
      <c r="UG538" s="9"/>
      <c r="UH538" s="9"/>
      <c r="UI538" s="9"/>
      <c r="UJ538" s="9"/>
      <c r="UK538" s="9"/>
      <c r="UL538" s="9"/>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c r="AHR538" s="6"/>
      <c r="AHS538" s="6"/>
      <c r="AHT538" s="6"/>
      <c r="AHU538" s="6"/>
      <c r="AHV538" s="6"/>
      <c r="AHW538" s="6"/>
      <c r="AHX538" s="6"/>
      <c r="AHY538" s="6"/>
    </row>
    <row r="539" spans="2:909" x14ac:dyDescent="0.25">
      <c r="B539" s="110"/>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c r="EV539" s="9"/>
      <c r="EW539" s="9"/>
      <c r="EX539" s="9"/>
      <c r="EY539" s="9"/>
      <c r="EZ539" s="9"/>
      <c r="FA539" s="9"/>
      <c r="FB539" s="9"/>
      <c r="FC539" s="9"/>
      <c r="FD539" s="9"/>
      <c r="FE539" s="9"/>
      <c r="FF539" s="9"/>
      <c r="FG539" s="9"/>
      <c r="FH539" s="9"/>
      <c r="FI539" s="9"/>
      <c r="FJ539" s="9"/>
      <c r="FK539" s="9"/>
      <c r="FL539" s="9"/>
      <c r="FM539" s="9"/>
      <c r="FN539" s="9"/>
      <c r="FO539" s="9"/>
      <c r="FP539" s="9"/>
      <c r="FQ539" s="9"/>
      <c r="FR539" s="9"/>
      <c r="FS539" s="9"/>
      <c r="FT539" s="9"/>
      <c r="FU539" s="9"/>
      <c r="FV539" s="9"/>
      <c r="FW539" s="9"/>
      <c r="FX539" s="9"/>
      <c r="FY539" s="9"/>
      <c r="FZ539" s="9"/>
      <c r="GA539" s="9"/>
      <c r="GB539" s="9"/>
      <c r="GC539" s="9"/>
      <c r="GD539" s="9"/>
      <c r="GE539" s="9"/>
      <c r="GF539" s="9"/>
      <c r="GG539" s="9"/>
      <c r="GH539" s="9"/>
      <c r="GI539" s="9"/>
      <c r="GJ539" s="9"/>
      <c r="GK539" s="9"/>
      <c r="GL539" s="9"/>
      <c r="GM539" s="9"/>
      <c r="GN539" s="9"/>
      <c r="GO539" s="9"/>
      <c r="GP539" s="9"/>
      <c r="GQ539" s="9"/>
      <c r="GR539" s="9"/>
      <c r="GS539" s="9"/>
      <c r="GT539" s="9"/>
      <c r="GU539" s="9"/>
      <c r="GV539" s="9"/>
      <c r="GW539" s="9"/>
      <c r="GX539" s="9"/>
      <c r="GY539" s="9"/>
      <c r="GZ539" s="9"/>
      <c r="HA539" s="9"/>
      <c r="HB539" s="9"/>
      <c r="HC539" s="9"/>
      <c r="HD539" s="9"/>
      <c r="HE539" s="9"/>
      <c r="HF539" s="9"/>
      <c r="HG539" s="9"/>
      <c r="HH539" s="9"/>
      <c r="HI539" s="9"/>
      <c r="HJ539" s="9"/>
      <c r="HK539" s="9"/>
      <c r="HL539" s="9"/>
      <c r="HM539" s="9"/>
      <c r="HN539" s="9"/>
      <c r="HO539" s="9"/>
      <c r="HP539" s="9"/>
      <c r="HQ539" s="9"/>
      <c r="HR539" s="9"/>
      <c r="HS539" s="9"/>
      <c r="HT539" s="9"/>
      <c r="HU539" s="9"/>
      <c r="HV539" s="9"/>
      <c r="HW539" s="9"/>
      <c r="HX539" s="9"/>
      <c r="HY539" s="9"/>
      <c r="HZ539" s="9"/>
      <c r="IA539" s="9"/>
      <c r="IB539" s="9"/>
      <c r="IC539" s="9"/>
      <c r="ID539" s="9"/>
      <c r="IE539" s="9"/>
      <c r="IF539" s="9"/>
      <c r="IG539" s="9"/>
      <c r="IH539" s="9"/>
      <c r="II539" s="9"/>
      <c r="IJ539" s="9"/>
      <c r="IK539" s="9"/>
      <c r="IL539" s="9"/>
      <c r="IM539" s="9"/>
      <c r="IN539" s="9"/>
      <c r="IO539" s="9"/>
      <c r="IP539" s="9"/>
      <c r="IQ539" s="9"/>
      <c r="IR539" s="9"/>
      <c r="IS539" s="9"/>
      <c r="IT539" s="9"/>
      <c r="IU539" s="9"/>
      <c r="IV539" s="9"/>
      <c r="IW539" s="9"/>
      <c r="IX539" s="9"/>
      <c r="IY539" s="9"/>
      <c r="IZ539" s="9"/>
      <c r="JA539" s="9"/>
      <c r="JB539" s="9"/>
      <c r="JC539" s="9"/>
      <c r="JD539" s="9"/>
      <c r="JE539" s="9"/>
      <c r="JF539" s="9"/>
      <c r="JG539" s="9"/>
      <c r="JH539" s="9"/>
      <c r="JI539" s="9"/>
      <c r="JJ539" s="9"/>
      <c r="JK539" s="9"/>
      <c r="JL539" s="9"/>
      <c r="JM539" s="9"/>
      <c r="JN539" s="9"/>
      <c r="JO539" s="9"/>
      <c r="JP539" s="9"/>
      <c r="JQ539" s="9"/>
      <c r="JR539" s="9"/>
      <c r="JS539" s="9"/>
      <c r="JT539" s="9"/>
      <c r="JU539" s="9"/>
      <c r="JV539" s="9"/>
      <c r="JW539" s="9"/>
      <c r="JX539" s="9"/>
      <c r="JY539" s="9"/>
      <c r="JZ539" s="9"/>
      <c r="KA539" s="9"/>
      <c r="KB539" s="9"/>
      <c r="KC539" s="9"/>
      <c r="KD539" s="9"/>
      <c r="KE539" s="9"/>
      <c r="KF539" s="9"/>
      <c r="KG539" s="9"/>
      <c r="KH539" s="9"/>
      <c r="KI539" s="9"/>
      <c r="KJ539" s="9"/>
      <c r="KK539" s="9"/>
      <c r="KL539" s="9"/>
      <c r="KM539" s="9"/>
      <c r="KN539" s="9"/>
      <c r="KO539" s="9"/>
      <c r="KP539" s="9"/>
      <c r="KQ539" s="9"/>
      <c r="KR539" s="9"/>
      <c r="KS539" s="9"/>
      <c r="KT539" s="9"/>
      <c r="KU539" s="9"/>
      <c r="KV539" s="9"/>
      <c r="KW539" s="9"/>
      <c r="KX539" s="9"/>
      <c r="KY539" s="9"/>
      <c r="KZ539" s="9"/>
      <c r="LA539" s="9"/>
      <c r="LB539" s="9"/>
      <c r="LC539" s="9"/>
      <c r="LD539" s="9"/>
      <c r="LE539" s="9"/>
      <c r="LF539" s="9"/>
      <c r="LG539" s="9"/>
      <c r="LH539" s="9"/>
      <c r="LI539" s="9"/>
      <c r="LJ539" s="9"/>
      <c r="LK539" s="9"/>
      <c r="LL539" s="9"/>
      <c r="LM539" s="9"/>
      <c r="LN539" s="9"/>
      <c r="LO539" s="9"/>
      <c r="LP539" s="9"/>
      <c r="LQ539" s="9"/>
      <c r="LR539" s="9"/>
      <c r="LS539" s="9"/>
      <c r="LT539" s="9"/>
      <c r="LU539" s="9"/>
      <c r="LV539" s="9"/>
      <c r="LW539" s="9"/>
      <c r="LX539" s="9"/>
      <c r="LY539" s="9"/>
      <c r="LZ539" s="9"/>
      <c r="MA539" s="9"/>
      <c r="MB539" s="9"/>
      <c r="MC539" s="9"/>
      <c r="MD539" s="9"/>
      <c r="ME539" s="9"/>
      <c r="MF539" s="9"/>
      <c r="MG539" s="9"/>
      <c r="MH539" s="9"/>
      <c r="MI539" s="9"/>
      <c r="MJ539" s="9"/>
      <c r="MK539" s="9"/>
      <c r="ML539" s="9"/>
      <c r="MM539" s="9"/>
      <c r="MN539" s="9"/>
      <c r="MO539" s="9"/>
      <c r="MP539" s="9"/>
      <c r="MQ539" s="9"/>
      <c r="MR539" s="9"/>
      <c r="MS539" s="9"/>
      <c r="MT539" s="9"/>
      <c r="MU539" s="9"/>
      <c r="MV539" s="9"/>
      <c r="MW539" s="9"/>
      <c r="MX539" s="9"/>
      <c r="MY539" s="9"/>
      <c r="MZ539" s="9"/>
      <c r="NA539" s="9"/>
      <c r="NB539" s="9"/>
      <c r="NC539" s="9"/>
      <c r="ND539" s="9"/>
      <c r="NE539" s="9"/>
      <c r="NF539" s="9"/>
      <c r="NG539" s="9"/>
      <c r="NH539" s="9"/>
      <c r="NI539" s="9"/>
      <c r="NJ539" s="9"/>
      <c r="NK539" s="9"/>
      <c r="NL539" s="9"/>
      <c r="NM539" s="9"/>
      <c r="NN539" s="9"/>
      <c r="NO539" s="9"/>
      <c r="NP539" s="9"/>
      <c r="NQ539" s="9"/>
      <c r="NR539" s="9"/>
      <c r="NS539" s="9"/>
      <c r="NT539" s="9"/>
      <c r="NU539" s="9"/>
      <c r="NV539" s="9"/>
      <c r="NW539" s="9"/>
      <c r="NX539" s="9"/>
      <c r="NY539" s="9"/>
      <c r="NZ539" s="9"/>
      <c r="OA539" s="9"/>
      <c r="OB539" s="9"/>
      <c r="OC539" s="9"/>
      <c r="OD539" s="9"/>
      <c r="OE539" s="9"/>
      <c r="OF539" s="9"/>
      <c r="OG539" s="9"/>
      <c r="OH539" s="9"/>
      <c r="OI539" s="9"/>
      <c r="OJ539" s="9"/>
      <c r="OK539" s="9"/>
      <c r="OL539" s="9"/>
      <c r="OM539" s="9"/>
      <c r="ON539" s="9"/>
      <c r="OO539" s="9"/>
      <c r="OP539" s="9"/>
      <c r="OQ539" s="9"/>
      <c r="OR539" s="9"/>
      <c r="OS539" s="9"/>
      <c r="OT539" s="9"/>
      <c r="OU539" s="9"/>
      <c r="OV539" s="9"/>
      <c r="OW539" s="9"/>
      <c r="OX539" s="9"/>
      <c r="OY539" s="9"/>
      <c r="OZ539" s="9"/>
      <c r="PA539" s="9"/>
      <c r="PB539" s="9"/>
      <c r="PC539" s="9"/>
      <c r="PD539" s="9"/>
      <c r="PE539" s="9"/>
      <c r="PF539" s="9"/>
      <c r="PG539" s="9"/>
      <c r="PH539" s="9"/>
      <c r="PI539" s="9"/>
      <c r="PJ539" s="9"/>
      <c r="PK539" s="9"/>
      <c r="PL539" s="9"/>
      <c r="PM539" s="9"/>
      <c r="PN539" s="9"/>
      <c r="PO539" s="9"/>
      <c r="PP539" s="9"/>
      <c r="PQ539" s="9"/>
      <c r="PR539" s="9"/>
      <c r="PS539" s="9"/>
      <c r="PT539" s="9"/>
      <c r="PU539" s="9"/>
      <c r="PV539" s="9"/>
      <c r="PW539" s="9"/>
      <c r="PX539" s="9"/>
      <c r="PY539" s="9"/>
      <c r="PZ539" s="9"/>
      <c r="QA539" s="9"/>
      <c r="QB539" s="9"/>
      <c r="QC539" s="9"/>
      <c r="QD539" s="9"/>
      <c r="QE539" s="9"/>
      <c r="QF539" s="9"/>
      <c r="QG539" s="9"/>
      <c r="QH539" s="9"/>
      <c r="QI539" s="9"/>
      <c r="QJ539" s="9"/>
      <c r="QK539" s="9"/>
      <c r="QL539" s="9"/>
      <c r="QM539" s="9"/>
      <c r="QN539" s="9"/>
      <c r="QO539" s="9"/>
      <c r="QP539" s="9"/>
      <c r="QQ539" s="9"/>
      <c r="QR539" s="9"/>
      <c r="QS539" s="9"/>
      <c r="QT539" s="9"/>
      <c r="QU539" s="9"/>
      <c r="QV539" s="9"/>
      <c r="QW539" s="9"/>
      <c r="QX539" s="9"/>
      <c r="QY539" s="9"/>
      <c r="QZ539" s="9"/>
      <c r="RA539" s="9"/>
      <c r="RB539" s="9"/>
      <c r="RC539" s="9"/>
      <c r="RD539" s="9"/>
      <c r="RE539" s="9"/>
      <c r="RF539" s="9"/>
      <c r="RG539" s="9"/>
      <c r="RH539" s="9"/>
      <c r="RI539" s="9"/>
      <c r="RJ539" s="9"/>
      <c r="RK539" s="9"/>
      <c r="RL539" s="9"/>
      <c r="RM539" s="9"/>
      <c r="RN539" s="9"/>
      <c r="RO539" s="9"/>
      <c r="RP539" s="9"/>
      <c r="RQ539" s="9"/>
      <c r="RR539" s="9"/>
      <c r="RS539" s="9"/>
      <c r="RT539" s="9"/>
      <c r="RU539" s="9"/>
      <c r="RV539" s="9"/>
      <c r="RW539" s="9"/>
      <c r="RX539" s="9"/>
      <c r="RY539" s="9"/>
      <c r="RZ539" s="9"/>
      <c r="SA539" s="9"/>
      <c r="SB539" s="9"/>
      <c r="SC539" s="9"/>
      <c r="SD539" s="9"/>
      <c r="SE539" s="9"/>
      <c r="SF539" s="9"/>
      <c r="SG539" s="9"/>
      <c r="SH539" s="9"/>
      <c r="SI539" s="9"/>
      <c r="SJ539" s="9"/>
      <c r="SK539" s="9"/>
      <c r="SL539" s="9"/>
      <c r="SM539" s="9"/>
      <c r="SN539" s="9"/>
      <c r="SO539" s="9"/>
      <c r="SP539" s="9"/>
      <c r="SQ539" s="9"/>
      <c r="SR539" s="9"/>
      <c r="SS539" s="9"/>
      <c r="ST539" s="9"/>
      <c r="SU539" s="9"/>
      <c r="SV539" s="9"/>
      <c r="SW539" s="9"/>
      <c r="SX539" s="9"/>
      <c r="SY539" s="9"/>
      <c r="SZ539" s="9"/>
      <c r="TA539" s="9"/>
      <c r="TB539" s="9"/>
      <c r="TC539" s="9"/>
      <c r="TD539" s="9"/>
      <c r="TE539" s="9"/>
      <c r="TF539" s="9"/>
      <c r="TG539" s="9"/>
      <c r="TH539" s="9"/>
      <c r="TI539" s="9"/>
      <c r="TJ539" s="9"/>
      <c r="TK539" s="9"/>
      <c r="TL539" s="9"/>
      <c r="TM539" s="9"/>
      <c r="TN539" s="9"/>
      <c r="TO539" s="9"/>
      <c r="TP539" s="9"/>
      <c r="TQ539" s="9"/>
      <c r="TR539" s="9"/>
      <c r="TS539" s="9"/>
      <c r="TT539" s="9"/>
      <c r="TU539" s="9"/>
      <c r="TV539" s="9"/>
      <c r="TW539" s="9"/>
      <c r="TX539" s="9"/>
      <c r="TY539" s="9"/>
      <c r="TZ539" s="9"/>
      <c r="UA539" s="9"/>
      <c r="UB539" s="9"/>
      <c r="UC539" s="9"/>
      <c r="UD539" s="9"/>
      <c r="UE539" s="9"/>
      <c r="UF539" s="9"/>
      <c r="UG539" s="9"/>
      <c r="UH539" s="9"/>
      <c r="UI539" s="9"/>
      <c r="UJ539" s="9"/>
      <c r="UK539" s="9"/>
      <c r="UL539" s="9"/>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c r="AHR539" s="6"/>
      <c r="AHS539" s="6"/>
      <c r="AHT539" s="6"/>
      <c r="AHU539" s="6"/>
      <c r="AHV539" s="6"/>
      <c r="AHW539" s="6"/>
      <c r="AHX539" s="6"/>
      <c r="AHY539" s="6"/>
    </row>
    <row r="540" spans="2:909" x14ac:dyDescent="0.25">
      <c r="B540" s="110"/>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9"/>
      <c r="DX540" s="9"/>
      <c r="DY540" s="9"/>
      <c r="DZ540" s="9"/>
      <c r="EA540" s="9"/>
      <c r="EB540" s="9"/>
      <c r="EC540" s="9"/>
      <c r="ED540" s="9"/>
      <c r="EE540" s="9"/>
      <c r="EF540" s="9"/>
      <c r="EG540" s="9"/>
      <c r="EH540" s="9"/>
      <c r="EI540" s="9"/>
      <c r="EJ540" s="9"/>
      <c r="EK540" s="9"/>
      <c r="EL540" s="9"/>
      <c r="EM540" s="9"/>
      <c r="EN540" s="9"/>
      <c r="EO540" s="9"/>
      <c r="EP540" s="9"/>
      <c r="EQ540" s="9"/>
      <c r="ER540" s="9"/>
      <c r="ES540" s="9"/>
      <c r="ET540" s="9"/>
      <c r="EU540" s="9"/>
      <c r="EV540" s="9"/>
      <c r="EW540" s="9"/>
      <c r="EX540" s="9"/>
      <c r="EY540" s="9"/>
      <c r="EZ540" s="9"/>
      <c r="FA540" s="9"/>
      <c r="FB540" s="9"/>
      <c r="FC540" s="9"/>
      <c r="FD540" s="9"/>
      <c r="FE540" s="9"/>
      <c r="FF540" s="9"/>
      <c r="FG540" s="9"/>
      <c r="FH540" s="9"/>
      <c r="FI540" s="9"/>
      <c r="FJ540" s="9"/>
      <c r="FK540" s="9"/>
      <c r="FL540" s="9"/>
      <c r="FM540" s="9"/>
      <c r="FN540" s="9"/>
      <c r="FO540" s="9"/>
      <c r="FP540" s="9"/>
      <c r="FQ540" s="9"/>
      <c r="FR540" s="9"/>
      <c r="FS540" s="9"/>
      <c r="FT540" s="9"/>
      <c r="FU540" s="9"/>
      <c r="FV540" s="9"/>
      <c r="FW540" s="9"/>
      <c r="FX540" s="9"/>
      <c r="FY540" s="9"/>
      <c r="FZ540" s="9"/>
      <c r="GA540" s="9"/>
      <c r="GB540" s="9"/>
      <c r="GC540" s="9"/>
      <c r="GD540" s="9"/>
      <c r="GE540" s="9"/>
      <c r="GF540" s="9"/>
      <c r="GG540" s="9"/>
      <c r="GH540" s="9"/>
      <c r="GI540" s="9"/>
      <c r="GJ540" s="9"/>
      <c r="GK540" s="9"/>
      <c r="GL540" s="9"/>
      <c r="GM540" s="9"/>
      <c r="GN540" s="9"/>
      <c r="GO540" s="9"/>
      <c r="GP540" s="9"/>
      <c r="GQ540" s="9"/>
      <c r="GR540" s="9"/>
      <c r="GS540" s="9"/>
      <c r="GT540" s="9"/>
      <c r="GU540" s="9"/>
      <c r="GV540" s="9"/>
      <c r="GW540" s="9"/>
      <c r="GX540" s="9"/>
      <c r="GY540" s="9"/>
      <c r="GZ540" s="9"/>
      <c r="HA540" s="9"/>
      <c r="HB540" s="9"/>
      <c r="HC540" s="9"/>
      <c r="HD540" s="9"/>
      <c r="HE540" s="9"/>
      <c r="HF540" s="9"/>
      <c r="HG540" s="9"/>
      <c r="HH540" s="9"/>
      <c r="HI540" s="9"/>
      <c r="HJ540" s="9"/>
      <c r="HK540" s="9"/>
      <c r="HL540" s="9"/>
      <c r="HM540" s="9"/>
      <c r="HN540" s="9"/>
      <c r="HO540" s="9"/>
      <c r="HP540" s="9"/>
      <c r="HQ540" s="9"/>
      <c r="HR540" s="9"/>
      <c r="HS540" s="9"/>
      <c r="HT540" s="9"/>
      <c r="HU540" s="9"/>
      <c r="HV540" s="9"/>
      <c r="HW540" s="9"/>
      <c r="HX540" s="9"/>
      <c r="HY540" s="9"/>
      <c r="HZ540" s="9"/>
      <c r="IA540" s="9"/>
      <c r="IB540" s="9"/>
      <c r="IC540" s="9"/>
      <c r="ID540" s="9"/>
      <c r="IE540" s="9"/>
      <c r="IF540" s="9"/>
      <c r="IG540" s="9"/>
      <c r="IH540" s="9"/>
      <c r="II540" s="9"/>
      <c r="IJ540" s="9"/>
      <c r="IK540" s="9"/>
      <c r="IL540" s="9"/>
      <c r="IM540" s="9"/>
      <c r="IN540" s="9"/>
      <c r="IO540" s="9"/>
      <c r="IP540" s="9"/>
      <c r="IQ540" s="9"/>
      <c r="IR540" s="9"/>
      <c r="IS540" s="9"/>
      <c r="IT540" s="9"/>
      <c r="IU540" s="9"/>
      <c r="IV540" s="9"/>
      <c r="IW540" s="9"/>
      <c r="IX540" s="9"/>
      <c r="IY540" s="9"/>
      <c r="IZ540" s="9"/>
      <c r="JA540" s="9"/>
      <c r="JB540" s="9"/>
      <c r="JC540" s="9"/>
      <c r="JD540" s="9"/>
      <c r="JE540" s="9"/>
      <c r="JF540" s="9"/>
      <c r="JG540" s="9"/>
      <c r="JH540" s="9"/>
      <c r="JI540" s="9"/>
      <c r="JJ540" s="9"/>
      <c r="JK540" s="9"/>
      <c r="JL540" s="9"/>
      <c r="JM540" s="9"/>
      <c r="JN540" s="9"/>
      <c r="JO540" s="9"/>
      <c r="JP540" s="9"/>
      <c r="JQ540" s="9"/>
      <c r="JR540" s="9"/>
      <c r="JS540" s="9"/>
      <c r="JT540" s="9"/>
      <c r="JU540" s="9"/>
      <c r="JV540" s="9"/>
      <c r="JW540" s="9"/>
      <c r="JX540" s="9"/>
      <c r="JY540" s="9"/>
      <c r="JZ540" s="9"/>
      <c r="KA540" s="9"/>
      <c r="KB540" s="9"/>
      <c r="KC540" s="9"/>
      <c r="KD540" s="9"/>
      <c r="KE540" s="9"/>
      <c r="KF540" s="9"/>
      <c r="KG540" s="9"/>
      <c r="KH540" s="9"/>
      <c r="KI540" s="9"/>
      <c r="KJ540" s="9"/>
      <c r="KK540" s="9"/>
      <c r="KL540" s="9"/>
      <c r="KM540" s="9"/>
      <c r="KN540" s="9"/>
      <c r="KO540" s="9"/>
      <c r="KP540" s="9"/>
      <c r="KQ540" s="9"/>
      <c r="KR540" s="9"/>
      <c r="KS540" s="9"/>
      <c r="KT540" s="9"/>
      <c r="KU540" s="9"/>
      <c r="KV540" s="9"/>
      <c r="KW540" s="9"/>
      <c r="KX540" s="9"/>
      <c r="KY540" s="9"/>
      <c r="KZ540" s="9"/>
      <c r="LA540" s="9"/>
      <c r="LB540" s="9"/>
      <c r="LC540" s="9"/>
      <c r="LD540" s="9"/>
      <c r="LE540" s="9"/>
      <c r="LF540" s="9"/>
      <c r="LG540" s="9"/>
      <c r="LH540" s="9"/>
      <c r="LI540" s="9"/>
      <c r="LJ540" s="9"/>
      <c r="LK540" s="9"/>
      <c r="LL540" s="9"/>
      <c r="LM540" s="9"/>
      <c r="LN540" s="9"/>
      <c r="LO540" s="9"/>
      <c r="LP540" s="9"/>
      <c r="LQ540" s="9"/>
      <c r="LR540" s="9"/>
      <c r="LS540" s="9"/>
      <c r="LT540" s="9"/>
      <c r="LU540" s="9"/>
      <c r="LV540" s="9"/>
      <c r="LW540" s="9"/>
      <c r="LX540" s="9"/>
      <c r="LY540" s="9"/>
      <c r="LZ540" s="9"/>
      <c r="MA540" s="9"/>
      <c r="MB540" s="9"/>
      <c r="MC540" s="9"/>
      <c r="MD540" s="9"/>
      <c r="ME540" s="9"/>
      <c r="MF540" s="9"/>
      <c r="MG540" s="9"/>
      <c r="MH540" s="9"/>
      <c r="MI540" s="9"/>
      <c r="MJ540" s="9"/>
      <c r="MK540" s="9"/>
      <c r="ML540" s="9"/>
      <c r="MM540" s="9"/>
      <c r="MN540" s="9"/>
      <c r="MO540" s="9"/>
      <c r="MP540" s="9"/>
      <c r="MQ540" s="9"/>
      <c r="MR540" s="9"/>
      <c r="MS540" s="9"/>
      <c r="MT540" s="9"/>
      <c r="MU540" s="9"/>
      <c r="MV540" s="9"/>
      <c r="MW540" s="9"/>
      <c r="MX540" s="9"/>
      <c r="MY540" s="9"/>
      <c r="MZ540" s="9"/>
      <c r="NA540" s="9"/>
      <c r="NB540" s="9"/>
      <c r="NC540" s="9"/>
      <c r="ND540" s="9"/>
      <c r="NE540" s="9"/>
      <c r="NF540" s="9"/>
      <c r="NG540" s="9"/>
      <c r="NH540" s="9"/>
      <c r="NI540" s="9"/>
      <c r="NJ540" s="9"/>
      <c r="NK540" s="9"/>
      <c r="NL540" s="9"/>
      <c r="NM540" s="9"/>
      <c r="NN540" s="9"/>
      <c r="NO540" s="9"/>
      <c r="NP540" s="9"/>
      <c r="NQ540" s="9"/>
      <c r="NR540" s="9"/>
      <c r="NS540" s="9"/>
      <c r="NT540" s="9"/>
      <c r="NU540" s="9"/>
      <c r="NV540" s="9"/>
      <c r="NW540" s="9"/>
      <c r="NX540" s="9"/>
      <c r="NY540" s="9"/>
      <c r="NZ540" s="9"/>
      <c r="OA540" s="9"/>
      <c r="OB540" s="9"/>
      <c r="OC540" s="9"/>
      <c r="OD540" s="9"/>
      <c r="OE540" s="9"/>
      <c r="OF540" s="9"/>
      <c r="OG540" s="9"/>
      <c r="OH540" s="9"/>
      <c r="OI540" s="9"/>
      <c r="OJ540" s="9"/>
      <c r="OK540" s="9"/>
      <c r="OL540" s="9"/>
      <c r="OM540" s="9"/>
      <c r="ON540" s="9"/>
      <c r="OO540" s="9"/>
      <c r="OP540" s="9"/>
      <c r="OQ540" s="9"/>
      <c r="OR540" s="9"/>
      <c r="OS540" s="9"/>
      <c r="OT540" s="9"/>
      <c r="OU540" s="9"/>
      <c r="OV540" s="9"/>
      <c r="OW540" s="9"/>
      <c r="OX540" s="9"/>
      <c r="OY540" s="9"/>
      <c r="OZ540" s="9"/>
      <c r="PA540" s="9"/>
      <c r="PB540" s="9"/>
      <c r="PC540" s="9"/>
      <c r="PD540" s="9"/>
      <c r="PE540" s="9"/>
      <c r="PF540" s="9"/>
      <c r="PG540" s="9"/>
      <c r="PH540" s="9"/>
      <c r="PI540" s="9"/>
      <c r="PJ540" s="9"/>
      <c r="PK540" s="9"/>
      <c r="PL540" s="9"/>
      <c r="PM540" s="9"/>
      <c r="PN540" s="9"/>
      <c r="PO540" s="9"/>
      <c r="PP540" s="9"/>
      <c r="PQ540" s="9"/>
      <c r="PR540" s="9"/>
      <c r="PS540" s="9"/>
      <c r="PT540" s="9"/>
      <c r="PU540" s="9"/>
      <c r="PV540" s="9"/>
      <c r="PW540" s="9"/>
      <c r="PX540" s="9"/>
      <c r="PY540" s="9"/>
      <c r="PZ540" s="9"/>
      <c r="QA540" s="9"/>
      <c r="QB540" s="9"/>
      <c r="QC540" s="9"/>
      <c r="QD540" s="9"/>
      <c r="QE540" s="9"/>
      <c r="QF540" s="9"/>
      <c r="QG540" s="9"/>
      <c r="QH540" s="9"/>
      <c r="QI540" s="9"/>
      <c r="QJ540" s="9"/>
      <c r="QK540" s="9"/>
      <c r="QL540" s="9"/>
      <c r="QM540" s="9"/>
      <c r="QN540" s="9"/>
      <c r="QO540" s="9"/>
      <c r="QP540" s="9"/>
      <c r="QQ540" s="9"/>
      <c r="QR540" s="9"/>
      <c r="QS540" s="9"/>
      <c r="QT540" s="9"/>
      <c r="QU540" s="9"/>
      <c r="QV540" s="9"/>
      <c r="QW540" s="9"/>
      <c r="QX540" s="9"/>
      <c r="QY540" s="9"/>
      <c r="QZ540" s="9"/>
      <c r="RA540" s="9"/>
      <c r="RB540" s="9"/>
      <c r="RC540" s="9"/>
      <c r="RD540" s="9"/>
      <c r="RE540" s="9"/>
      <c r="RF540" s="9"/>
      <c r="RG540" s="9"/>
      <c r="RH540" s="9"/>
      <c r="RI540" s="9"/>
      <c r="RJ540" s="9"/>
      <c r="RK540" s="9"/>
      <c r="RL540" s="9"/>
      <c r="RM540" s="9"/>
      <c r="RN540" s="9"/>
      <c r="RO540" s="9"/>
      <c r="RP540" s="9"/>
      <c r="RQ540" s="9"/>
      <c r="RR540" s="9"/>
      <c r="RS540" s="9"/>
      <c r="RT540" s="9"/>
      <c r="RU540" s="9"/>
      <c r="RV540" s="9"/>
      <c r="RW540" s="9"/>
      <c r="RX540" s="9"/>
      <c r="RY540" s="9"/>
      <c r="RZ540" s="9"/>
      <c r="SA540" s="9"/>
      <c r="SB540" s="9"/>
      <c r="SC540" s="9"/>
      <c r="SD540" s="9"/>
      <c r="SE540" s="9"/>
      <c r="SF540" s="9"/>
      <c r="SG540" s="9"/>
      <c r="SH540" s="9"/>
      <c r="SI540" s="9"/>
      <c r="SJ540" s="9"/>
      <c r="SK540" s="9"/>
      <c r="SL540" s="9"/>
      <c r="SM540" s="9"/>
      <c r="SN540" s="9"/>
      <c r="SO540" s="9"/>
      <c r="SP540" s="9"/>
      <c r="SQ540" s="9"/>
      <c r="SR540" s="9"/>
      <c r="SS540" s="9"/>
      <c r="ST540" s="9"/>
      <c r="SU540" s="9"/>
      <c r="SV540" s="9"/>
      <c r="SW540" s="9"/>
      <c r="SX540" s="9"/>
      <c r="SY540" s="9"/>
      <c r="SZ540" s="9"/>
      <c r="TA540" s="9"/>
      <c r="TB540" s="9"/>
      <c r="TC540" s="9"/>
      <c r="TD540" s="9"/>
      <c r="TE540" s="9"/>
      <c r="TF540" s="9"/>
      <c r="TG540" s="9"/>
      <c r="TH540" s="9"/>
      <c r="TI540" s="9"/>
      <c r="TJ540" s="9"/>
      <c r="TK540" s="9"/>
      <c r="TL540" s="9"/>
      <c r="TM540" s="9"/>
      <c r="TN540" s="9"/>
      <c r="TO540" s="9"/>
      <c r="TP540" s="9"/>
      <c r="TQ540" s="9"/>
      <c r="TR540" s="9"/>
      <c r="TS540" s="9"/>
      <c r="TT540" s="9"/>
      <c r="TU540" s="9"/>
      <c r="TV540" s="9"/>
      <c r="TW540" s="9"/>
      <c r="TX540" s="9"/>
      <c r="TY540" s="9"/>
      <c r="TZ540" s="9"/>
      <c r="UA540" s="9"/>
      <c r="UB540" s="9"/>
      <c r="UC540" s="9"/>
      <c r="UD540" s="9"/>
      <c r="UE540" s="9"/>
      <c r="UF540" s="9"/>
      <c r="UG540" s="9"/>
      <c r="UH540" s="9"/>
      <c r="UI540" s="9"/>
      <c r="UJ540" s="9"/>
      <c r="UK540" s="9"/>
      <c r="UL540" s="9"/>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c r="AHR540" s="6"/>
      <c r="AHS540" s="6"/>
      <c r="AHT540" s="6"/>
      <c r="AHU540" s="6"/>
      <c r="AHV540" s="6"/>
      <c r="AHW540" s="6"/>
      <c r="AHX540" s="6"/>
      <c r="AHY540" s="6"/>
    </row>
    <row r="541" spans="2:909" x14ac:dyDescent="0.25">
      <c r="B541" s="110"/>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c r="EV541" s="9"/>
      <c r="EW541" s="9"/>
      <c r="EX541" s="9"/>
      <c r="EY541" s="9"/>
      <c r="EZ541" s="9"/>
      <c r="FA541" s="9"/>
      <c r="FB541" s="9"/>
      <c r="FC541" s="9"/>
      <c r="FD541" s="9"/>
      <c r="FE541" s="9"/>
      <c r="FF541" s="9"/>
      <c r="FG541" s="9"/>
      <c r="FH541" s="9"/>
      <c r="FI541" s="9"/>
      <c r="FJ541" s="9"/>
      <c r="FK541" s="9"/>
      <c r="FL541" s="9"/>
      <c r="FM541" s="9"/>
      <c r="FN541" s="9"/>
      <c r="FO541" s="9"/>
      <c r="FP541" s="9"/>
      <c r="FQ541" s="9"/>
      <c r="FR541" s="9"/>
      <c r="FS541" s="9"/>
      <c r="FT541" s="9"/>
      <c r="FU541" s="9"/>
      <c r="FV541" s="9"/>
      <c r="FW541" s="9"/>
      <c r="FX541" s="9"/>
      <c r="FY541" s="9"/>
      <c r="FZ541" s="9"/>
      <c r="GA541" s="9"/>
      <c r="GB541" s="9"/>
      <c r="GC541" s="9"/>
      <c r="GD541" s="9"/>
      <c r="GE541" s="9"/>
      <c r="GF541" s="9"/>
      <c r="GG541" s="9"/>
      <c r="GH541" s="9"/>
      <c r="GI541" s="9"/>
      <c r="GJ541" s="9"/>
      <c r="GK541" s="9"/>
      <c r="GL541" s="9"/>
      <c r="GM541" s="9"/>
      <c r="GN541" s="9"/>
      <c r="GO541" s="9"/>
      <c r="GP541" s="9"/>
      <c r="GQ541" s="9"/>
      <c r="GR541" s="9"/>
      <c r="GS541" s="9"/>
      <c r="GT541" s="9"/>
      <c r="GU541" s="9"/>
      <c r="GV541" s="9"/>
      <c r="GW541" s="9"/>
      <c r="GX541" s="9"/>
      <c r="GY541" s="9"/>
      <c r="GZ541" s="9"/>
      <c r="HA541" s="9"/>
      <c r="HB541" s="9"/>
      <c r="HC541" s="9"/>
      <c r="HD541" s="9"/>
      <c r="HE541" s="9"/>
      <c r="HF541" s="9"/>
      <c r="HG541" s="9"/>
      <c r="HH541" s="9"/>
      <c r="HI541" s="9"/>
      <c r="HJ541" s="9"/>
      <c r="HK541" s="9"/>
      <c r="HL541" s="9"/>
      <c r="HM541" s="9"/>
      <c r="HN541" s="9"/>
      <c r="HO541" s="9"/>
      <c r="HP541" s="9"/>
      <c r="HQ541" s="9"/>
      <c r="HR541" s="9"/>
      <c r="HS541" s="9"/>
      <c r="HT541" s="9"/>
      <c r="HU541" s="9"/>
      <c r="HV541" s="9"/>
      <c r="HW541" s="9"/>
      <c r="HX541" s="9"/>
      <c r="HY541" s="9"/>
      <c r="HZ541" s="9"/>
      <c r="IA541" s="9"/>
      <c r="IB541" s="9"/>
      <c r="IC541" s="9"/>
      <c r="ID541" s="9"/>
      <c r="IE541" s="9"/>
      <c r="IF541" s="9"/>
      <c r="IG541" s="9"/>
      <c r="IH541" s="9"/>
      <c r="II541" s="9"/>
      <c r="IJ541" s="9"/>
      <c r="IK541" s="9"/>
      <c r="IL541" s="9"/>
      <c r="IM541" s="9"/>
      <c r="IN541" s="9"/>
      <c r="IO541" s="9"/>
      <c r="IP541" s="9"/>
      <c r="IQ541" s="9"/>
      <c r="IR541" s="9"/>
      <c r="IS541" s="9"/>
      <c r="IT541" s="9"/>
      <c r="IU541" s="9"/>
      <c r="IV541" s="9"/>
      <c r="IW541" s="9"/>
      <c r="IX541" s="9"/>
      <c r="IY541" s="9"/>
      <c r="IZ541" s="9"/>
      <c r="JA541" s="9"/>
      <c r="JB541" s="9"/>
      <c r="JC541" s="9"/>
      <c r="JD541" s="9"/>
      <c r="JE541" s="9"/>
      <c r="JF541" s="9"/>
      <c r="JG541" s="9"/>
      <c r="JH541" s="9"/>
      <c r="JI541" s="9"/>
      <c r="JJ541" s="9"/>
      <c r="JK541" s="9"/>
      <c r="JL541" s="9"/>
      <c r="JM541" s="9"/>
      <c r="JN541" s="9"/>
      <c r="JO541" s="9"/>
      <c r="JP541" s="9"/>
      <c r="JQ541" s="9"/>
      <c r="JR541" s="9"/>
      <c r="JS541" s="9"/>
      <c r="JT541" s="9"/>
      <c r="JU541" s="9"/>
      <c r="JV541" s="9"/>
      <c r="JW541" s="9"/>
      <c r="JX541" s="9"/>
      <c r="JY541" s="9"/>
      <c r="JZ541" s="9"/>
      <c r="KA541" s="9"/>
      <c r="KB541" s="9"/>
      <c r="KC541" s="9"/>
      <c r="KD541" s="9"/>
      <c r="KE541" s="9"/>
      <c r="KF541" s="9"/>
      <c r="KG541" s="9"/>
      <c r="KH541" s="9"/>
      <c r="KI541" s="9"/>
      <c r="KJ541" s="9"/>
      <c r="KK541" s="9"/>
      <c r="KL541" s="9"/>
      <c r="KM541" s="9"/>
      <c r="KN541" s="9"/>
      <c r="KO541" s="9"/>
      <c r="KP541" s="9"/>
      <c r="KQ541" s="9"/>
      <c r="KR541" s="9"/>
      <c r="KS541" s="9"/>
      <c r="KT541" s="9"/>
      <c r="KU541" s="9"/>
      <c r="KV541" s="9"/>
      <c r="KW541" s="9"/>
      <c r="KX541" s="9"/>
      <c r="KY541" s="9"/>
      <c r="KZ541" s="9"/>
      <c r="LA541" s="9"/>
      <c r="LB541" s="9"/>
      <c r="LC541" s="9"/>
      <c r="LD541" s="9"/>
      <c r="LE541" s="9"/>
      <c r="LF541" s="9"/>
      <c r="LG541" s="9"/>
      <c r="LH541" s="9"/>
      <c r="LI541" s="9"/>
      <c r="LJ541" s="9"/>
      <c r="LK541" s="9"/>
      <c r="LL541" s="9"/>
      <c r="LM541" s="9"/>
      <c r="LN541" s="9"/>
      <c r="LO541" s="9"/>
      <c r="LP541" s="9"/>
      <c r="LQ541" s="9"/>
      <c r="LR541" s="9"/>
      <c r="LS541" s="9"/>
      <c r="LT541" s="9"/>
      <c r="LU541" s="9"/>
      <c r="LV541" s="9"/>
      <c r="LW541" s="9"/>
      <c r="LX541" s="9"/>
      <c r="LY541" s="9"/>
      <c r="LZ541" s="9"/>
      <c r="MA541" s="9"/>
      <c r="MB541" s="9"/>
      <c r="MC541" s="9"/>
      <c r="MD541" s="9"/>
      <c r="ME541" s="9"/>
      <c r="MF541" s="9"/>
      <c r="MG541" s="9"/>
      <c r="MH541" s="9"/>
      <c r="MI541" s="9"/>
      <c r="MJ541" s="9"/>
      <c r="MK541" s="9"/>
      <c r="ML541" s="9"/>
      <c r="MM541" s="9"/>
      <c r="MN541" s="9"/>
      <c r="MO541" s="9"/>
      <c r="MP541" s="9"/>
      <c r="MQ541" s="9"/>
      <c r="MR541" s="9"/>
      <c r="MS541" s="9"/>
      <c r="MT541" s="9"/>
      <c r="MU541" s="9"/>
      <c r="MV541" s="9"/>
      <c r="MW541" s="9"/>
      <c r="MX541" s="9"/>
      <c r="MY541" s="9"/>
      <c r="MZ541" s="9"/>
      <c r="NA541" s="9"/>
      <c r="NB541" s="9"/>
      <c r="NC541" s="9"/>
      <c r="ND541" s="9"/>
      <c r="NE541" s="9"/>
      <c r="NF541" s="9"/>
      <c r="NG541" s="9"/>
      <c r="NH541" s="9"/>
      <c r="NI541" s="9"/>
      <c r="NJ541" s="9"/>
      <c r="NK541" s="9"/>
      <c r="NL541" s="9"/>
      <c r="NM541" s="9"/>
      <c r="NN541" s="9"/>
      <c r="NO541" s="9"/>
      <c r="NP541" s="9"/>
      <c r="NQ541" s="9"/>
      <c r="NR541" s="9"/>
      <c r="NS541" s="9"/>
      <c r="NT541" s="9"/>
      <c r="NU541" s="9"/>
      <c r="NV541" s="9"/>
      <c r="NW541" s="9"/>
      <c r="NX541" s="9"/>
      <c r="NY541" s="9"/>
      <c r="NZ541" s="9"/>
      <c r="OA541" s="9"/>
      <c r="OB541" s="9"/>
      <c r="OC541" s="9"/>
      <c r="OD541" s="9"/>
      <c r="OE541" s="9"/>
      <c r="OF541" s="9"/>
      <c r="OG541" s="9"/>
      <c r="OH541" s="9"/>
      <c r="OI541" s="9"/>
      <c r="OJ541" s="9"/>
      <c r="OK541" s="9"/>
      <c r="OL541" s="9"/>
      <c r="OM541" s="9"/>
      <c r="ON541" s="9"/>
      <c r="OO541" s="9"/>
      <c r="OP541" s="9"/>
      <c r="OQ541" s="9"/>
      <c r="OR541" s="9"/>
      <c r="OS541" s="9"/>
      <c r="OT541" s="9"/>
      <c r="OU541" s="9"/>
      <c r="OV541" s="9"/>
      <c r="OW541" s="9"/>
      <c r="OX541" s="9"/>
      <c r="OY541" s="9"/>
      <c r="OZ541" s="9"/>
      <c r="PA541" s="9"/>
      <c r="PB541" s="9"/>
      <c r="PC541" s="9"/>
      <c r="PD541" s="9"/>
      <c r="PE541" s="9"/>
      <c r="PF541" s="9"/>
      <c r="PG541" s="9"/>
      <c r="PH541" s="9"/>
      <c r="PI541" s="9"/>
      <c r="PJ541" s="9"/>
      <c r="PK541" s="9"/>
      <c r="PL541" s="9"/>
      <c r="PM541" s="9"/>
      <c r="PN541" s="9"/>
      <c r="PO541" s="9"/>
      <c r="PP541" s="9"/>
      <c r="PQ541" s="9"/>
      <c r="PR541" s="9"/>
      <c r="PS541" s="9"/>
      <c r="PT541" s="9"/>
      <c r="PU541" s="9"/>
      <c r="PV541" s="9"/>
      <c r="PW541" s="9"/>
      <c r="PX541" s="9"/>
      <c r="PY541" s="9"/>
      <c r="PZ541" s="9"/>
      <c r="QA541" s="9"/>
      <c r="QB541" s="9"/>
      <c r="QC541" s="9"/>
      <c r="QD541" s="9"/>
      <c r="QE541" s="9"/>
      <c r="QF541" s="9"/>
      <c r="QG541" s="9"/>
      <c r="QH541" s="9"/>
      <c r="QI541" s="9"/>
      <c r="QJ541" s="9"/>
      <c r="QK541" s="9"/>
      <c r="QL541" s="9"/>
      <c r="QM541" s="9"/>
      <c r="QN541" s="9"/>
      <c r="QO541" s="9"/>
      <c r="QP541" s="9"/>
      <c r="QQ541" s="9"/>
      <c r="QR541" s="9"/>
      <c r="QS541" s="9"/>
      <c r="QT541" s="9"/>
      <c r="QU541" s="9"/>
      <c r="QV541" s="9"/>
      <c r="QW541" s="9"/>
      <c r="QX541" s="9"/>
      <c r="QY541" s="9"/>
      <c r="QZ541" s="9"/>
      <c r="RA541" s="9"/>
      <c r="RB541" s="9"/>
      <c r="RC541" s="9"/>
      <c r="RD541" s="9"/>
      <c r="RE541" s="9"/>
      <c r="RF541" s="9"/>
      <c r="RG541" s="9"/>
      <c r="RH541" s="9"/>
      <c r="RI541" s="9"/>
      <c r="RJ541" s="9"/>
      <c r="RK541" s="9"/>
      <c r="RL541" s="9"/>
      <c r="RM541" s="9"/>
      <c r="RN541" s="9"/>
      <c r="RO541" s="9"/>
      <c r="RP541" s="9"/>
      <c r="RQ541" s="9"/>
      <c r="RR541" s="9"/>
      <c r="RS541" s="9"/>
      <c r="RT541" s="9"/>
      <c r="RU541" s="9"/>
      <c r="RV541" s="9"/>
      <c r="RW541" s="9"/>
      <c r="RX541" s="9"/>
      <c r="RY541" s="9"/>
      <c r="RZ541" s="9"/>
      <c r="SA541" s="9"/>
      <c r="SB541" s="9"/>
      <c r="SC541" s="9"/>
      <c r="SD541" s="9"/>
      <c r="SE541" s="9"/>
      <c r="SF541" s="9"/>
      <c r="SG541" s="9"/>
      <c r="SH541" s="9"/>
      <c r="SI541" s="9"/>
      <c r="SJ541" s="9"/>
      <c r="SK541" s="9"/>
      <c r="SL541" s="9"/>
      <c r="SM541" s="9"/>
      <c r="SN541" s="9"/>
      <c r="SO541" s="9"/>
      <c r="SP541" s="9"/>
      <c r="SQ541" s="9"/>
      <c r="SR541" s="9"/>
      <c r="SS541" s="9"/>
      <c r="ST541" s="9"/>
      <c r="SU541" s="9"/>
      <c r="SV541" s="9"/>
      <c r="SW541" s="9"/>
      <c r="SX541" s="9"/>
      <c r="SY541" s="9"/>
      <c r="SZ541" s="9"/>
      <c r="TA541" s="9"/>
      <c r="TB541" s="9"/>
      <c r="TC541" s="9"/>
      <c r="TD541" s="9"/>
      <c r="TE541" s="9"/>
      <c r="TF541" s="9"/>
      <c r="TG541" s="9"/>
      <c r="TH541" s="9"/>
      <c r="TI541" s="9"/>
      <c r="TJ541" s="9"/>
      <c r="TK541" s="9"/>
      <c r="TL541" s="9"/>
      <c r="TM541" s="9"/>
      <c r="TN541" s="9"/>
      <c r="TO541" s="9"/>
      <c r="TP541" s="9"/>
      <c r="TQ541" s="9"/>
      <c r="TR541" s="9"/>
      <c r="TS541" s="9"/>
      <c r="TT541" s="9"/>
      <c r="TU541" s="9"/>
      <c r="TV541" s="9"/>
      <c r="TW541" s="9"/>
      <c r="TX541" s="9"/>
      <c r="TY541" s="9"/>
      <c r="TZ541" s="9"/>
      <c r="UA541" s="9"/>
      <c r="UB541" s="9"/>
      <c r="UC541" s="9"/>
      <c r="UD541" s="9"/>
      <c r="UE541" s="9"/>
      <c r="UF541" s="9"/>
      <c r="UG541" s="9"/>
      <c r="UH541" s="9"/>
      <c r="UI541" s="9"/>
      <c r="UJ541" s="9"/>
      <c r="UK541" s="9"/>
      <c r="UL541" s="9"/>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c r="AHR541" s="6"/>
      <c r="AHS541" s="6"/>
      <c r="AHT541" s="6"/>
      <c r="AHU541" s="6"/>
      <c r="AHV541" s="6"/>
      <c r="AHW541" s="6"/>
      <c r="AHX541" s="6"/>
      <c r="AHY541" s="6"/>
    </row>
    <row r="542" spans="2:909" x14ac:dyDescent="0.25">
      <c r="B542" s="110"/>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c r="EV542" s="9"/>
      <c r="EW542" s="9"/>
      <c r="EX542" s="9"/>
      <c r="EY542" s="9"/>
      <c r="EZ542" s="9"/>
      <c r="FA542" s="9"/>
      <c r="FB542" s="9"/>
      <c r="FC542" s="9"/>
      <c r="FD542" s="9"/>
      <c r="FE542" s="9"/>
      <c r="FF542" s="9"/>
      <c r="FG542" s="9"/>
      <c r="FH542" s="9"/>
      <c r="FI542" s="9"/>
      <c r="FJ542" s="9"/>
      <c r="FK542" s="9"/>
      <c r="FL542" s="9"/>
      <c r="FM542" s="9"/>
      <c r="FN542" s="9"/>
      <c r="FO542" s="9"/>
      <c r="FP542" s="9"/>
      <c r="FQ542" s="9"/>
      <c r="FR542" s="9"/>
      <c r="FS542" s="9"/>
      <c r="FT542" s="9"/>
      <c r="FU542" s="9"/>
      <c r="FV542" s="9"/>
      <c r="FW542" s="9"/>
      <c r="FX542" s="9"/>
      <c r="FY542" s="9"/>
      <c r="FZ542" s="9"/>
      <c r="GA542" s="9"/>
      <c r="GB542" s="9"/>
      <c r="GC542" s="9"/>
      <c r="GD542" s="9"/>
      <c r="GE542" s="9"/>
      <c r="GF542" s="9"/>
      <c r="GG542" s="9"/>
      <c r="GH542" s="9"/>
      <c r="GI542" s="9"/>
      <c r="GJ542" s="9"/>
      <c r="GK542" s="9"/>
      <c r="GL542" s="9"/>
      <c r="GM542" s="9"/>
      <c r="GN542" s="9"/>
      <c r="GO542" s="9"/>
      <c r="GP542" s="9"/>
      <c r="GQ542" s="9"/>
      <c r="GR542" s="9"/>
      <c r="GS542" s="9"/>
      <c r="GT542" s="9"/>
      <c r="GU542" s="9"/>
      <c r="GV542" s="9"/>
      <c r="GW542" s="9"/>
      <c r="GX542" s="9"/>
      <c r="GY542" s="9"/>
      <c r="GZ542" s="9"/>
      <c r="HA542" s="9"/>
      <c r="HB542" s="9"/>
      <c r="HC542" s="9"/>
      <c r="HD542" s="9"/>
      <c r="HE542" s="9"/>
      <c r="HF542" s="9"/>
      <c r="HG542" s="9"/>
      <c r="HH542" s="9"/>
      <c r="HI542" s="9"/>
      <c r="HJ542" s="9"/>
      <c r="HK542" s="9"/>
      <c r="HL542" s="9"/>
      <c r="HM542" s="9"/>
      <c r="HN542" s="9"/>
      <c r="HO542" s="9"/>
      <c r="HP542" s="9"/>
      <c r="HQ542" s="9"/>
      <c r="HR542" s="9"/>
      <c r="HS542" s="9"/>
      <c r="HT542" s="9"/>
      <c r="HU542" s="9"/>
      <c r="HV542" s="9"/>
      <c r="HW542" s="9"/>
      <c r="HX542" s="9"/>
      <c r="HY542" s="9"/>
      <c r="HZ542" s="9"/>
      <c r="IA542" s="9"/>
      <c r="IB542" s="9"/>
      <c r="IC542" s="9"/>
      <c r="ID542" s="9"/>
      <c r="IE542" s="9"/>
      <c r="IF542" s="9"/>
      <c r="IG542" s="9"/>
      <c r="IH542" s="9"/>
      <c r="II542" s="9"/>
      <c r="IJ542" s="9"/>
      <c r="IK542" s="9"/>
      <c r="IL542" s="9"/>
      <c r="IM542" s="9"/>
      <c r="IN542" s="9"/>
      <c r="IO542" s="9"/>
      <c r="IP542" s="9"/>
      <c r="IQ542" s="9"/>
      <c r="IR542" s="9"/>
      <c r="IS542" s="9"/>
      <c r="IT542" s="9"/>
      <c r="IU542" s="9"/>
      <c r="IV542" s="9"/>
      <c r="IW542" s="9"/>
      <c r="IX542" s="9"/>
      <c r="IY542" s="9"/>
      <c r="IZ542" s="9"/>
      <c r="JA542" s="9"/>
      <c r="JB542" s="9"/>
      <c r="JC542" s="9"/>
      <c r="JD542" s="9"/>
      <c r="JE542" s="9"/>
      <c r="JF542" s="9"/>
      <c r="JG542" s="9"/>
      <c r="JH542" s="9"/>
      <c r="JI542" s="9"/>
      <c r="JJ542" s="9"/>
      <c r="JK542" s="9"/>
      <c r="JL542" s="9"/>
      <c r="JM542" s="9"/>
      <c r="JN542" s="9"/>
      <c r="JO542" s="9"/>
      <c r="JP542" s="9"/>
      <c r="JQ542" s="9"/>
      <c r="JR542" s="9"/>
      <c r="JS542" s="9"/>
      <c r="JT542" s="9"/>
      <c r="JU542" s="9"/>
      <c r="JV542" s="9"/>
      <c r="JW542" s="9"/>
      <c r="JX542" s="9"/>
      <c r="JY542" s="9"/>
      <c r="JZ542" s="9"/>
      <c r="KA542" s="9"/>
      <c r="KB542" s="9"/>
      <c r="KC542" s="9"/>
      <c r="KD542" s="9"/>
      <c r="KE542" s="9"/>
      <c r="KF542" s="9"/>
      <c r="KG542" s="9"/>
      <c r="KH542" s="9"/>
      <c r="KI542" s="9"/>
      <c r="KJ542" s="9"/>
      <c r="KK542" s="9"/>
      <c r="KL542" s="9"/>
      <c r="KM542" s="9"/>
      <c r="KN542" s="9"/>
      <c r="KO542" s="9"/>
      <c r="KP542" s="9"/>
      <c r="KQ542" s="9"/>
      <c r="KR542" s="9"/>
      <c r="KS542" s="9"/>
      <c r="KT542" s="9"/>
      <c r="KU542" s="9"/>
      <c r="KV542" s="9"/>
      <c r="KW542" s="9"/>
      <c r="KX542" s="9"/>
      <c r="KY542" s="9"/>
      <c r="KZ542" s="9"/>
      <c r="LA542" s="9"/>
      <c r="LB542" s="9"/>
      <c r="LC542" s="9"/>
      <c r="LD542" s="9"/>
      <c r="LE542" s="9"/>
      <c r="LF542" s="9"/>
      <c r="LG542" s="9"/>
      <c r="LH542" s="9"/>
      <c r="LI542" s="9"/>
      <c r="LJ542" s="9"/>
      <c r="LK542" s="9"/>
      <c r="LL542" s="9"/>
      <c r="LM542" s="9"/>
      <c r="LN542" s="9"/>
      <c r="LO542" s="9"/>
      <c r="LP542" s="9"/>
      <c r="LQ542" s="9"/>
      <c r="LR542" s="9"/>
      <c r="LS542" s="9"/>
      <c r="LT542" s="9"/>
      <c r="LU542" s="9"/>
      <c r="LV542" s="9"/>
      <c r="LW542" s="9"/>
      <c r="LX542" s="9"/>
      <c r="LY542" s="9"/>
      <c r="LZ542" s="9"/>
      <c r="MA542" s="9"/>
      <c r="MB542" s="9"/>
      <c r="MC542" s="9"/>
      <c r="MD542" s="9"/>
      <c r="ME542" s="9"/>
      <c r="MF542" s="9"/>
      <c r="MG542" s="9"/>
      <c r="MH542" s="9"/>
      <c r="MI542" s="9"/>
      <c r="MJ542" s="9"/>
      <c r="MK542" s="9"/>
      <c r="ML542" s="9"/>
      <c r="MM542" s="9"/>
      <c r="MN542" s="9"/>
      <c r="MO542" s="9"/>
      <c r="MP542" s="9"/>
      <c r="MQ542" s="9"/>
      <c r="MR542" s="9"/>
      <c r="MS542" s="9"/>
      <c r="MT542" s="9"/>
      <c r="MU542" s="9"/>
      <c r="MV542" s="9"/>
      <c r="MW542" s="9"/>
      <c r="MX542" s="9"/>
      <c r="MY542" s="9"/>
      <c r="MZ542" s="9"/>
      <c r="NA542" s="9"/>
      <c r="NB542" s="9"/>
      <c r="NC542" s="9"/>
      <c r="ND542" s="9"/>
      <c r="NE542" s="9"/>
      <c r="NF542" s="9"/>
      <c r="NG542" s="9"/>
      <c r="NH542" s="9"/>
      <c r="NI542" s="9"/>
      <c r="NJ542" s="9"/>
      <c r="NK542" s="9"/>
      <c r="NL542" s="9"/>
      <c r="NM542" s="9"/>
      <c r="NN542" s="9"/>
      <c r="NO542" s="9"/>
      <c r="NP542" s="9"/>
      <c r="NQ542" s="9"/>
      <c r="NR542" s="9"/>
      <c r="NS542" s="9"/>
      <c r="NT542" s="9"/>
      <c r="NU542" s="9"/>
      <c r="NV542" s="9"/>
      <c r="NW542" s="9"/>
      <c r="NX542" s="9"/>
      <c r="NY542" s="9"/>
      <c r="NZ542" s="9"/>
      <c r="OA542" s="9"/>
      <c r="OB542" s="9"/>
      <c r="OC542" s="9"/>
      <c r="OD542" s="9"/>
      <c r="OE542" s="9"/>
      <c r="OF542" s="9"/>
      <c r="OG542" s="9"/>
      <c r="OH542" s="9"/>
      <c r="OI542" s="9"/>
      <c r="OJ542" s="9"/>
      <c r="OK542" s="9"/>
      <c r="OL542" s="9"/>
      <c r="OM542" s="9"/>
      <c r="ON542" s="9"/>
      <c r="OO542" s="9"/>
      <c r="OP542" s="9"/>
      <c r="OQ542" s="9"/>
      <c r="OR542" s="9"/>
      <c r="OS542" s="9"/>
      <c r="OT542" s="9"/>
      <c r="OU542" s="9"/>
      <c r="OV542" s="9"/>
      <c r="OW542" s="9"/>
      <c r="OX542" s="9"/>
      <c r="OY542" s="9"/>
      <c r="OZ542" s="9"/>
      <c r="PA542" s="9"/>
      <c r="PB542" s="9"/>
      <c r="PC542" s="9"/>
      <c r="PD542" s="9"/>
      <c r="PE542" s="9"/>
      <c r="PF542" s="9"/>
      <c r="PG542" s="9"/>
      <c r="PH542" s="9"/>
      <c r="PI542" s="9"/>
      <c r="PJ542" s="9"/>
      <c r="PK542" s="9"/>
      <c r="PL542" s="9"/>
      <c r="PM542" s="9"/>
      <c r="PN542" s="9"/>
      <c r="PO542" s="9"/>
      <c r="PP542" s="9"/>
      <c r="PQ542" s="9"/>
      <c r="PR542" s="9"/>
      <c r="PS542" s="9"/>
      <c r="PT542" s="9"/>
      <c r="PU542" s="9"/>
      <c r="PV542" s="9"/>
      <c r="PW542" s="9"/>
      <c r="PX542" s="9"/>
      <c r="PY542" s="9"/>
      <c r="PZ542" s="9"/>
      <c r="QA542" s="9"/>
      <c r="QB542" s="9"/>
      <c r="QC542" s="9"/>
      <c r="QD542" s="9"/>
      <c r="QE542" s="9"/>
      <c r="QF542" s="9"/>
      <c r="QG542" s="9"/>
      <c r="QH542" s="9"/>
      <c r="QI542" s="9"/>
      <c r="QJ542" s="9"/>
      <c r="QK542" s="9"/>
      <c r="QL542" s="9"/>
      <c r="QM542" s="9"/>
      <c r="QN542" s="9"/>
      <c r="QO542" s="9"/>
      <c r="QP542" s="9"/>
      <c r="QQ542" s="9"/>
      <c r="QR542" s="9"/>
      <c r="QS542" s="9"/>
      <c r="QT542" s="9"/>
      <c r="QU542" s="9"/>
      <c r="QV542" s="9"/>
      <c r="QW542" s="9"/>
      <c r="QX542" s="9"/>
      <c r="QY542" s="9"/>
      <c r="QZ542" s="9"/>
      <c r="RA542" s="9"/>
      <c r="RB542" s="9"/>
      <c r="RC542" s="9"/>
      <c r="RD542" s="9"/>
      <c r="RE542" s="9"/>
      <c r="RF542" s="9"/>
      <c r="RG542" s="9"/>
      <c r="RH542" s="9"/>
      <c r="RI542" s="9"/>
      <c r="RJ542" s="9"/>
      <c r="RK542" s="9"/>
      <c r="RL542" s="9"/>
      <c r="RM542" s="9"/>
      <c r="RN542" s="9"/>
      <c r="RO542" s="9"/>
      <c r="RP542" s="9"/>
      <c r="RQ542" s="9"/>
      <c r="RR542" s="9"/>
      <c r="RS542" s="9"/>
      <c r="RT542" s="9"/>
      <c r="RU542" s="9"/>
      <c r="RV542" s="9"/>
      <c r="RW542" s="9"/>
      <c r="RX542" s="9"/>
      <c r="RY542" s="9"/>
      <c r="RZ542" s="9"/>
      <c r="SA542" s="9"/>
      <c r="SB542" s="9"/>
      <c r="SC542" s="9"/>
      <c r="SD542" s="9"/>
      <c r="SE542" s="9"/>
      <c r="SF542" s="9"/>
      <c r="SG542" s="9"/>
      <c r="SH542" s="9"/>
      <c r="SI542" s="9"/>
      <c r="SJ542" s="9"/>
      <c r="SK542" s="9"/>
      <c r="SL542" s="9"/>
      <c r="SM542" s="9"/>
      <c r="SN542" s="9"/>
      <c r="SO542" s="9"/>
      <c r="SP542" s="9"/>
      <c r="SQ542" s="9"/>
      <c r="SR542" s="9"/>
      <c r="SS542" s="9"/>
      <c r="ST542" s="9"/>
      <c r="SU542" s="9"/>
      <c r="SV542" s="9"/>
      <c r="SW542" s="9"/>
      <c r="SX542" s="9"/>
      <c r="SY542" s="9"/>
      <c r="SZ542" s="9"/>
      <c r="TA542" s="9"/>
      <c r="TB542" s="9"/>
      <c r="TC542" s="9"/>
      <c r="TD542" s="9"/>
      <c r="TE542" s="9"/>
      <c r="TF542" s="9"/>
      <c r="TG542" s="9"/>
      <c r="TH542" s="9"/>
      <c r="TI542" s="9"/>
      <c r="TJ542" s="9"/>
      <c r="TK542" s="9"/>
      <c r="TL542" s="9"/>
      <c r="TM542" s="9"/>
      <c r="TN542" s="9"/>
      <c r="TO542" s="9"/>
      <c r="TP542" s="9"/>
      <c r="TQ542" s="9"/>
      <c r="TR542" s="9"/>
      <c r="TS542" s="9"/>
      <c r="TT542" s="9"/>
      <c r="TU542" s="9"/>
      <c r="TV542" s="9"/>
      <c r="TW542" s="9"/>
      <c r="TX542" s="9"/>
      <c r="TY542" s="9"/>
      <c r="TZ542" s="9"/>
      <c r="UA542" s="9"/>
      <c r="UB542" s="9"/>
      <c r="UC542" s="9"/>
      <c r="UD542" s="9"/>
      <c r="UE542" s="9"/>
      <c r="UF542" s="9"/>
      <c r="UG542" s="9"/>
      <c r="UH542" s="9"/>
      <c r="UI542" s="9"/>
      <c r="UJ542" s="9"/>
      <c r="UK542" s="9"/>
      <c r="UL542" s="9"/>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c r="AHR542" s="6"/>
      <c r="AHS542" s="6"/>
      <c r="AHT542" s="6"/>
      <c r="AHU542" s="6"/>
      <c r="AHV542" s="6"/>
      <c r="AHW542" s="6"/>
      <c r="AHX542" s="6"/>
      <c r="AHY542" s="6"/>
    </row>
    <row r="543" spans="2:909" x14ac:dyDescent="0.25">
      <c r="B543" s="110"/>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9"/>
      <c r="DX543" s="9"/>
      <c r="DY543" s="9"/>
      <c r="DZ543" s="9"/>
      <c r="EA543" s="9"/>
      <c r="EB543" s="9"/>
      <c r="EC543" s="9"/>
      <c r="ED543" s="9"/>
      <c r="EE543" s="9"/>
      <c r="EF543" s="9"/>
      <c r="EG543" s="9"/>
      <c r="EH543" s="9"/>
      <c r="EI543" s="9"/>
      <c r="EJ543" s="9"/>
      <c r="EK543" s="9"/>
      <c r="EL543" s="9"/>
      <c r="EM543" s="9"/>
      <c r="EN543" s="9"/>
      <c r="EO543" s="9"/>
      <c r="EP543" s="9"/>
      <c r="EQ543" s="9"/>
      <c r="ER543" s="9"/>
      <c r="ES543" s="9"/>
      <c r="ET543" s="9"/>
      <c r="EU543" s="9"/>
      <c r="EV543" s="9"/>
      <c r="EW543" s="9"/>
      <c r="EX543" s="9"/>
      <c r="EY543" s="9"/>
      <c r="EZ543" s="9"/>
      <c r="FA543" s="9"/>
      <c r="FB543" s="9"/>
      <c r="FC543" s="9"/>
      <c r="FD543" s="9"/>
      <c r="FE543" s="9"/>
      <c r="FF543" s="9"/>
      <c r="FG543" s="9"/>
      <c r="FH543" s="9"/>
      <c r="FI543" s="9"/>
      <c r="FJ543" s="9"/>
      <c r="FK543" s="9"/>
      <c r="FL543" s="9"/>
      <c r="FM543" s="9"/>
      <c r="FN543" s="9"/>
      <c r="FO543" s="9"/>
      <c r="FP543" s="9"/>
      <c r="FQ543" s="9"/>
      <c r="FR543" s="9"/>
      <c r="FS543" s="9"/>
      <c r="FT543" s="9"/>
      <c r="FU543" s="9"/>
      <c r="FV543" s="9"/>
      <c r="FW543" s="9"/>
      <c r="FX543" s="9"/>
      <c r="FY543" s="9"/>
      <c r="FZ543" s="9"/>
      <c r="GA543" s="9"/>
      <c r="GB543" s="9"/>
      <c r="GC543" s="9"/>
      <c r="GD543" s="9"/>
      <c r="GE543" s="9"/>
      <c r="GF543" s="9"/>
      <c r="GG543" s="9"/>
      <c r="GH543" s="9"/>
      <c r="GI543" s="9"/>
      <c r="GJ543" s="9"/>
      <c r="GK543" s="9"/>
      <c r="GL543" s="9"/>
      <c r="GM543" s="9"/>
      <c r="GN543" s="9"/>
      <c r="GO543" s="9"/>
      <c r="GP543" s="9"/>
      <c r="GQ543" s="9"/>
      <c r="GR543" s="9"/>
      <c r="GS543" s="9"/>
      <c r="GT543" s="9"/>
      <c r="GU543" s="9"/>
      <c r="GV543" s="9"/>
      <c r="GW543" s="9"/>
      <c r="GX543" s="9"/>
      <c r="GY543" s="9"/>
      <c r="GZ543" s="9"/>
      <c r="HA543" s="9"/>
      <c r="HB543" s="9"/>
      <c r="HC543" s="9"/>
      <c r="HD543" s="9"/>
      <c r="HE543" s="9"/>
      <c r="HF543" s="9"/>
      <c r="HG543" s="9"/>
      <c r="HH543" s="9"/>
      <c r="HI543" s="9"/>
      <c r="HJ543" s="9"/>
      <c r="HK543" s="9"/>
      <c r="HL543" s="9"/>
      <c r="HM543" s="9"/>
      <c r="HN543" s="9"/>
      <c r="HO543" s="9"/>
      <c r="HP543" s="9"/>
      <c r="HQ543" s="9"/>
      <c r="HR543" s="9"/>
      <c r="HS543" s="9"/>
      <c r="HT543" s="9"/>
      <c r="HU543" s="9"/>
      <c r="HV543" s="9"/>
      <c r="HW543" s="9"/>
      <c r="HX543" s="9"/>
      <c r="HY543" s="9"/>
      <c r="HZ543" s="9"/>
      <c r="IA543" s="9"/>
      <c r="IB543" s="9"/>
      <c r="IC543" s="9"/>
      <c r="ID543" s="9"/>
      <c r="IE543" s="9"/>
      <c r="IF543" s="9"/>
      <c r="IG543" s="9"/>
      <c r="IH543" s="9"/>
      <c r="II543" s="9"/>
      <c r="IJ543" s="9"/>
      <c r="IK543" s="9"/>
      <c r="IL543" s="9"/>
      <c r="IM543" s="9"/>
      <c r="IN543" s="9"/>
      <c r="IO543" s="9"/>
      <c r="IP543" s="9"/>
      <c r="IQ543" s="9"/>
      <c r="IR543" s="9"/>
      <c r="IS543" s="9"/>
      <c r="IT543" s="9"/>
      <c r="IU543" s="9"/>
      <c r="IV543" s="9"/>
      <c r="IW543" s="9"/>
      <c r="IX543" s="9"/>
      <c r="IY543" s="9"/>
      <c r="IZ543" s="9"/>
      <c r="JA543" s="9"/>
      <c r="JB543" s="9"/>
      <c r="JC543" s="9"/>
      <c r="JD543" s="9"/>
      <c r="JE543" s="9"/>
      <c r="JF543" s="9"/>
      <c r="JG543" s="9"/>
      <c r="JH543" s="9"/>
      <c r="JI543" s="9"/>
      <c r="JJ543" s="9"/>
      <c r="JK543" s="9"/>
      <c r="JL543" s="9"/>
      <c r="JM543" s="9"/>
      <c r="JN543" s="9"/>
      <c r="JO543" s="9"/>
      <c r="JP543" s="9"/>
      <c r="JQ543" s="9"/>
      <c r="JR543" s="9"/>
      <c r="JS543" s="9"/>
      <c r="JT543" s="9"/>
      <c r="JU543" s="9"/>
      <c r="JV543" s="9"/>
      <c r="JW543" s="9"/>
      <c r="JX543" s="9"/>
      <c r="JY543" s="9"/>
      <c r="JZ543" s="9"/>
      <c r="KA543" s="9"/>
      <c r="KB543" s="9"/>
      <c r="KC543" s="9"/>
      <c r="KD543" s="9"/>
      <c r="KE543" s="9"/>
      <c r="KF543" s="9"/>
      <c r="KG543" s="9"/>
      <c r="KH543" s="9"/>
      <c r="KI543" s="9"/>
      <c r="KJ543" s="9"/>
      <c r="KK543" s="9"/>
      <c r="KL543" s="9"/>
      <c r="KM543" s="9"/>
      <c r="KN543" s="9"/>
      <c r="KO543" s="9"/>
      <c r="KP543" s="9"/>
      <c r="KQ543" s="9"/>
      <c r="KR543" s="9"/>
      <c r="KS543" s="9"/>
      <c r="KT543" s="9"/>
      <c r="KU543" s="9"/>
      <c r="KV543" s="9"/>
      <c r="KW543" s="9"/>
      <c r="KX543" s="9"/>
      <c r="KY543" s="9"/>
      <c r="KZ543" s="9"/>
      <c r="LA543" s="9"/>
      <c r="LB543" s="9"/>
      <c r="LC543" s="9"/>
      <c r="LD543" s="9"/>
      <c r="LE543" s="9"/>
      <c r="LF543" s="9"/>
      <c r="LG543" s="9"/>
      <c r="LH543" s="9"/>
      <c r="LI543" s="9"/>
      <c r="LJ543" s="9"/>
      <c r="LK543" s="9"/>
      <c r="LL543" s="9"/>
      <c r="LM543" s="9"/>
      <c r="LN543" s="9"/>
      <c r="LO543" s="9"/>
      <c r="LP543" s="9"/>
      <c r="LQ543" s="9"/>
      <c r="LR543" s="9"/>
      <c r="LS543" s="9"/>
      <c r="LT543" s="9"/>
      <c r="LU543" s="9"/>
      <c r="LV543" s="9"/>
      <c r="LW543" s="9"/>
      <c r="LX543" s="9"/>
      <c r="LY543" s="9"/>
      <c r="LZ543" s="9"/>
      <c r="MA543" s="9"/>
      <c r="MB543" s="9"/>
      <c r="MC543" s="9"/>
      <c r="MD543" s="9"/>
      <c r="ME543" s="9"/>
      <c r="MF543" s="9"/>
      <c r="MG543" s="9"/>
      <c r="MH543" s="9"/>
      <c r="MI543" s="9"/>
      <c r="MJ543" s="9"/>
      <c r="MK543" s="9"/>
      <c r="ML543" s="9"/>
      <c r="MM543" s="9"/>
      <c r="MN543" s="9"/>
      <c r="MO543" s="9"/>
      <c r="MP543" s="9"/>
      <c r="MQ543" s="9"/>
      <c r="MR543" s="9"/>
      <c r="MS543" s="9"/>
      <c r="MT543" s="9"/>
      <c r="MU543" s="9"/>
      <c r="MV543" s="9"/>
      <c r="MW543" s="9"/>
      <c r="MX543" s="9"/>
      <c r="MY543" s="9"/>
      <c r="MZ543" s="9"/>
      <c r="NA543" s="9"/>
      <c r="NB543" s="9"/>
      <c r="NC543" s="9"/>
      <c r="ND543" s="9"/>
      <c r="NE543" s="9"/>
      <c r="NF543" s="9"/>
      <c r="NG543" s="9"/>
      <c r="NH543" s="9"/>
      <c r="NI543" s="9"/>
      <c r="NJ543" s="9"/>
      <c r="NK543" s="9"/>
      <c r="NL543" s="9"/>
      <c r="NM543" s="9"/>
      <c r="NN543" s="9"/>
      <c r="NO543" s="9"/>
      <c r="NP543" s="9"/>
      <c r="NQ543" s="9"/>
      <c r="NR543" s="9"/>
      <c r="NS543" s="9"/>
      <c r="NT543" s="9"/>
      <c r="NU543" s="9"/>
      <c r="NV543" s="9"/>
      <c r="NW543" s="9"/>
      <c r="NX543" s="9"/>
      <c r="NY543" s="9"/>
      <c r="NZ543" s="9"/>
      <c r="OA543" s="9"/>
      <c r="OB543" s="9"/>
      <c r="OC543" s="9"/>
      <c r="OD543" s="9"/>
      <c r="OE543" s="9"/>
      <c r="OF543" s="9"/>
      <c r="OG543" s="9"/>
      <c r="OH543" s="9"/>
      <c r="OI543" s="9"/>
      <c r="OJ543" s="9"/>
      <c r="OK543" s="9"/>
      <c r="OL543" s="9"/>
      <c r="OM543" s="9"/>
      <c r="ON543" s="9"/>
      <c r="OO543" s="9"/>
      <c r="OP543" s="9"/>
      <c r="OQ543" s="9"/>
      <c r="OR543" s="9"/>
      <c r="OS543" s="9"/>
      <c r="OT543" s="9"/>
      <c r="OU543" s="9"/>
      <c r="OV543" s="9"/>
      <c r="OW543" s="9"/>
      <c r="OX543" s="9"/>
      <c r="OY543" s="9"/>
      <c r="OZ543" s="9"/>
      <c r="PA543" s="9"/>
      <c r="PB543" s="9"/>
      <c r="PC543" s="9"/>
      <c r="PD543" s="9"/>
      <c r="PE543" s="9"/>
      <c r="PF543" s="9"/>
      <c r="PG543" s="9"/>
      <c r="PH543" s="9"/>
      <c r="PI543" s="9"/>
      <c r="PJ543" s="9"/>
      <c r="PK543" s="9"/>
      <c r="PL543" s="9"/>
      <c r="PM543" s="9"/>
      <c r="PN543" s="9"/>
      <c r="PO543" s="9"/>
      <c r="PP543" s="9"/>
      <c r="PQ543" s="9"/>
      <c r="PR543" s="9"/>
      <c r="PS543" s="9"/>
      <c r="PT543" s="9"/>
      <c r="PU543" s="9"/>
      <c r="PV543" s="9"/>
      <c r="PW543" s="9"/>
      <c r="PX543" s="9"/>
      <c r="PY543" s="9"/>
      <c r="PZ543" s="9"/>
      <c r="QA543" s="9"/>
      <c r="QB543" s="9"/>
      <c r="QC543" s="9"/>
      <c r="QD543" s="9"/>
      <c r="QE543" s="9"/>
      <c r="QF543" s="9"/>
      <c r="QG543" s="9"/>
      <c r="QH543" s="9"/>
      <c r="QI543" s="9"/>
      <c r="QJ543" s="9"/>
      <c r="QK543" s="9"/>
      <c r="QL543" s="9"/>
      <c r="QM543" s="9"/>
      <c r="QN543" s="9"/>
      <c r="QO543" s="9"/>
      <c r="QP543" s="9"/>
      <c r="QQ543" s="9"/>
      <c r="QR543" s="9"/>
      <c r="QS543" s="9"/>
      <c r="QT543" s="9"/>
      <c r="QU543" s="9"/>
      <c r="QV543" s="9"/>
      <c r="QW543" s="9"/>
      <c r="QX543" s="9"/>
      <c r="QY543" s="9"/>
      <c r="QZ543" s="9"/>
      <c r="RA543" s="9"/>
      <c r="RB543" s="9"/>
      <c r="RC543" s="9"/>
      <c r="RD543" s="9"/>
      <c r="RE543" s="9"/>
      <c r="RF543" s="9"/>
      <c r="RG543" s="9"/>
      <c r="RH543" s="9"/>
      <c r="RI543" s="9"/>
      <c r="RJ543" s="9"/>
      <c r="RK543" s="9"/>
      <c r="RL543" s="9"/>
      <c r="RM543" s="9"/>
      <c r="RN543" s="9"/>
      <c r="RO543" s="9"/>
      <c r="RP543" s="9"/>
      <c r="RQ543" s="9"/>
      <c r="RR543" s="9"/>
      <c r="RS543" s="9"/>
      <c r="RT543" s="9"/>
      <c r="RU543" s="9"/>
      <c r="RV543" s="9"/>
      <c r="RW543" s="9"/>
      <c r="RX543" s="9"/>
      <c r="RY543" s="9"/>
      <c r="RZ543" s="9"/>
      <c r="SA543" s="9"/>
      <c r="SB543" s="9"/>
      <c r="SC543" s="9"/>
      <c r="SD543" s="9"/>
      <c r="SE543" s="9"/>
      <c r="SF543" s="9"/>
      <c r="SG543" s="9"/>
      <c r="SH543" s="9"/>
      <c r="SI543" s="9"/>
      <c r="SJ543" s="9"/>
      <c r="SK543" s="9"/>
      <c r="SL543" s="9"/>
      <c r="SM543" s="9"/>
      <c r="SN543" s="9"/>
      <c r="SO543" s="9"/>
      <c r="SP543" s="9"/>
      <c r="SQ543" s="9"/>
      <c r="SR543" s="9"/>
      <c r="SS543" s="9"/>
      <c r="ST543" s="9"/>
      <c r="SU543" s="9"/>
      <c r="SV543" s="9"/>
      <c r="SW543" s="9"/>
      <c r="SX543" s="9"/>
      <c r="SY543" s="9"/>
      <c r="SZ543" s="9"/>
      <c r="TA543" s="9"/>
      <c r="TB543" s="9"/>
      <c r="TC543" s="9"/>
      <c r="TD543" s="9"/>
      <c r="TE543" s="9"/>
      <c r="TF543" s="9"/>
      <c r="TG543" s="9"/>
      <c r="TH543" s="9"/>
      <c r="TI543" s="9"/>
      <c r="TJ543" s="9"/>
      <c r="TK543" s="9"/>
      <c r="TL543" s="9"/>
      <c r="TM543" s="9"/>
      <c r="TN543" s="9"/>
      <c r="TO543" s="9"/>
      <c r="TP543" s="9"/>
      <c r="TQ543" s="9"/>
      <c r="TR543" s="9"/>
      <c r="TS543" s="9"/>
      <c r="TT543" s="9"/>
      <c r="TU543" s="9"/>
      <c r="TV543" s="9"/>
      <c r="TW543" s="9"/>
      <c r="TX543" s="9"/>
      <c r="TY543" s="9"/>
      <c r="TZ543" s="9"/>
      <c r="UA543" s="9"/>
      <c r="UB543" s="9"/>
      <c r="UC543" s="9"/>
      <c r="UD543" s="9"/>
      <c r="UE543" s="9"/>
      <c r="UF543" s="9"/>
      <c r="UG543" s="9"/>
      <c r="UH543" s="9"/>
      <c r="UI543" s="9"/>
      <c r="UJ543" s="9"/>
      <c r="UK543" s="9"/>
      <c r="UL543" s="9"/>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c r="AHR543" s="6"/>
      <c r="AHS543" s="6"/>
      <c r="AHT543" s="6"/>
      <c r="AHU543" s="6"/>
      <c r="AHV543" s="6"/>
      <c r="AHW543" s="6"/>
      <c r="AHX543" s="6"/>
      <c r="AHY543" s="6"/>
    </row>
    <row r="544" spans="2:909" x14ac:dyDescent="0.25">
      <c r="B544" s="110"/>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9"/>
      <c r="DX544" s="9"/>
      <c r="DY544" s="9"/>
      <c r="DZ544" s="9"/>
      <c r="EA544" s="9"/>
      <c r="EB544" s="9"/>
      <c r="EC544" s="9"/>
      <c r="ED544" s="9"/>
      <c r="EE544" s="9"/>
      <c r="EF544" s="9"/>
      <c r="EG544" s="9"/>
      <c r="EH544" s="9"/>
      <c r="EI544" s="9"/>
      <c r="EJ544" s="9"/>
      <c r="EK544" s="9"/>
      <c r="EL544" s="9"/>
      <c r="EM544" s="9"/>
      <c r="EN544" s="9"/>
      <c r="EO544" s="9"/>
      <c r="EP544" s="9"/>
      <c r="EQ544" s="9"/>
      <c r="ER544" s="9"/>
      <c r="ES544" s="9"/>
      <c r="ET544" s="9"/>
      <c r="EU544" s="9"/>
      <c r="EV544" s="9"/>
      <c r="EW544" s="9"/>
      <c r="EX544" s="9"/>
      <c r="EY544" s="9"/>
      <c r="EZ544" s="9"/>
      <c r="FA544" s="9"/>
      <c r="FB544" s="9"/>
      <c r="FC544" s="9"/>
      <c r="FD544" s="9"/>
      <c r="FE544" s="9"/>
      <c r="FF544" s="9"/>
      <c r="FG544" s="9"/>
      <c r="FH544" s="9"/>
      <c r="FI544" s="9"/>
      <c r="FJ544" s="9"/>
      <c r="FK544" s="9"/>
      <c r="FL544" s="9"/>
      <c r="FM544" s="9"/>
      <c r="FN544" s="9"/>
      <c r="FO544" s="9"/>
      <c r="FP544" s="9"/>
      <c r="FQ544" s="9"/>
      <c r="FR544" s="9"/>
      <c r="FS544" s="9"/>
      <c r="FT544" s="9"/>
      <c r="FU544" s="9"/>
      <c r="FV544" s="9"/>
      <c r="FW544" s="9"/>
      <c r="FX544" s="9"/>
      <c r="FY544" s="9"/>
      <c r="FZ544" s="9"/>
      <c r="GA544" s="9"/>
      <c r="GB544" s="9"/>
      <c r="GC544" s="9"/>
      <c r="GD544" s="9"/>
      <c r="GE544" s="9"/>
      <c r="GF544" s="9"/>
      <c r="GG544" s="9"/>
      <c r="GH544" s="9"/>
      <c r="GI544" s="9"/>
      <c r="GJ544" s="9"/>
      <c r="GK544" s="9"/>
      <c r="GL544" s="9"/>
      <c r="GM544" s="9"/>
      <c r="GN544" s="9"/>
      <c r="GO544" s="9"/>
      <c r="GP544" s="9"/>
      <c r="GQ544" s="9"/>
      <c r="GR544" s="9"/>
      <c r="GS544" s="9"/>
      <c r="GT544" s="9"/>
      <c r="GU544" s="9"/>
      <c r="GV544" s="9"/>
      <c r="GW544" s="9"/>
      <c r="GX544" s="9"/>
      <c r="GY544" s="9"/>
      <c r="GZ544" s="9"/>
      <c r="HA544" s="9"/>
      <c r="HB544" s="9"/>
      <c r="HC544" s="9"/>
      <c r="HD544" s="9"/>
      <c r="HE544" s="9"/>
      <c r="HF544" s="9"/>
      <c r="HG544" s="9"/>
      <c r="HH544" s="9"/>
      <c r="HI544" s="9"/>
      <c r="HJ544" s="9"/>
      <c r="HK544" s="9"/>
      <c r="HL544" s="9"/>
      <c r="HM544" s="9"/>
      <c r="HN544" s="9"/>
      <c r="HO544" s="9"/>
      <c r="HP544" s="9"/>
      <c r="HQ544" s="9"/>
      <c r="HR544" s="9"/>
      <c r="HS544" s="9"/>
      <c r="HT544" s="9"/>
      <c r="HU544" s="9"/>
      <c r="HV544" s="9"/>
      <c r="HW544" s="9"/>
      <c r="HX544" s="9"/>
      <c r="HY544" s="9"/>
      <c r="HZ544" s="9"/>
      <c r="IA544" s="9"/>
      <c r="IB544" s="9"/>
      <c r="IC544" s="9"/>
      <c r="ID544" s="9"/>
      <c r="IE544" s="9"/>
      <c r="IF544" s="9"/>
      <c r="IG544" s="9"/>
      <c r="IH544" s="9"/>
      <c r="II544" s="9"/>
      <c r="IJ544" s="9"/>
      <c r="IK544" s="9"/>
      <c r="IL544" s="9"/>
      <c r="IM544" s="9"/>
      <c r="IN544" s="9"/>
      <c r="IO544" s="9"/>
      <c r="IP544" s="9"/>
      <c r="IQ544" s="9"/>
      <c r="IR544" s="9"/>
      <c r="IS544" s="9"/>
      <c r="IT544" s="9"/>
      <c r="IU544" s="9"/>
      <c r="IV544" s="9"/>
      <c r="IW544" s="9"/>
      <c r="IX544" s="9"/>
      <c r="IY544" s="9"/>
      <c r="IZ544" s="9"/>
      <c r="JA544" s="9"/>
      <c r="JB544" s="9"/>
      <c r="JC544" s="9"/>
      <c r="JD544" s="9"/>
      <c r="JE544" s="9"/>
      <c r="JF544" s="9"/>
      <c r="JG544" s="9"/>
      <c r="JH544" s="9"/>
      <c r="JI544" s="9"/>
      <c r="JJ544" s="9"/>
      <c r="JK544" s="9"/>
      <c r="JL544" s="9"/>
      <c r="JM544" s="9"/>
      <c r="JN544" s="9"/>
      <c r="JO544" s="9"/>
      <c r="JP544" s="9"/>
      <c r="JQ544" s="9"/>
      <c r="JR544" s="9"/>
      <c r="JS544" s="9"/>
      <c r="JT544" s="9"/>
      <c r="JU544" s="9"/>
      <c r="JV544" s="9"/>
      <c r="JW544" s="9"/>
      <c r="JX544" s="9"/>
      <c r="JY544" s="9"/>
      <c r="JZ544" s="9"/>
      <c r="KA544" s="9"/>
      <c r="KB544" s="9"/>
      <c r="KC544" s="9"/>
      <c r="KD544" s="9"/>
      <c r="KE544" s="9"/>
      <c r="KF544" s="9"/>
      <c r="KG544" s="9"/>
      <c r="KH544" s="9"/>
      <c r="KI544" s="9"/>
      <c r="KJ544" s="9"/>
      <c r="KK544" s="9"/>
      <c r="KL544" s="9"/>
      <c r="KM544" s="9"/>
      <c r="KN544" s="9"/>
      <c r="KO544" s="9"/>
      <c r="KP544" s="9"/>
      <c r="KQ544" s="9"/>
      <c r="KR544" s="9"/>
      <c r="KS544" s="9"/>
      <c r="KT544" s="9"/>
      <c r="KU544" s="9"/>
      <c r="KV544" s="9"/>
      <c r="KW544" s="9"/>
      <c r="KX544" s="9"/>
      <c r="KY544" s="9"/>
      <c r="KZ544" s="9"/>
      <c r="LA544" s="9"/>
      <c r="LB544" s="9"/>
      <c r="LC544" s="9"/>
      <c r="LD544" s="9"/>
      <c r="LE544" s="9"/>
      <c r="LF544" s="9"/>
      <c r="LG544" s="9"/>
      <c r="LH544" s="9"/>
      <c r="LI544" s="9"/>
      <c r="LJ544" s="9"/>
      <c r="LK544" s="9"/>
      <c r="LL544" s="9"/>
      <c r="LM544" s="9"/>
      <c r="LN544" s="9"/>
      <c r="LO544" s="9"/>
      <c r="LP544" s="9"/>
      <c r="LQ544" s="9"/>
      <c r="LR544" s="9"/>
      <c r="LS544" s="9"/>
      <c r="LT544" s="9"/>
      <c r="LU544" s="9"/>
      <c r="LV544" s="9"/>
      <c r="LW544" s="9"/>
      <c r="LX544" s="9"/>
      <c r="LY544" s="9"/>
      <c r="LZ544" s="9"/>
      <c r="MA544" s="9"/>
      <c r="MB544" s="9"/>
      <c r="MC544" s="9"/>
      <c r="MD544" s="9"/>
      <c r="ME544" s="9"/>
      <c r="MF544" s="9"/>
      <c r="MG544" s="9"/>
      <c r="MH544" s="9"/>
      <c r="MI544" s="9"/>
      <c r="MJ544" s="9"/>
      <c r="MK544" s="9"/>
      <c r="ML544" s="9"/>
      <c r="MM544" s="9"/>
      <c r="MN544" s="9"/>
      <c r="MO544" s="9"/>
      <c r="MP544" s="9"/>
      <c r="MQ544" s="9"/>
      <c r="MR544" s="9"/>
      <c r="MS544" s="9"/>
      <c r="MT544" s="9"/>
      <c r="MU544" s="9"/>
      <c r="MV544" s="9"/>
      <c r="MW544" s="9"/>
      <c r="MX544" s="9"/>
      <c r="MY544" s="9"/>
      <c r="MZ544" s="9"/>
      <c r="NA544" s="9"/>
      <c r="NB544" s="9"/>
      <c r="NC544" s="9"/>
      <c r="ND544" s="9"/>
      <c r="NE544" s="9"/>
      <c r="NF544" s="9"/>
      <c r="NG544" s="9"/>
      <c r="NH544" s="9"/>
      <c r="NI544" s="9"/>
      <c r="NJ544" s="9"/>
      <c r="NK544" s="9"/>
      <c r="NL544" s="9"/>
      <c r="NM544" s="9"/>
      <c r="NN544" s="9"/>
      <c r="NO544" s="9"/>
      <c r="NP544" s="9"/>
      <c r="NQ544" s="9"/>
      <c r="NR544" s="9"/>
      <c r="NS544" s="9"/>
      <c r="NT544" s="9"/>
      <c r="NU544" s="9"/>
      <c r="NV544" s="9"/>
      <c r="NW544" s="9"/>
      <c r="NX544" s="9"/>
      <c r="NY544" s="9"/>
      <c r="NZ544" s="9"/>
      <c r="OA544" s="9"/>
      <c r="OB544" s="9"/>
      <c r="OC544" s="9"/>
      <c r="OD544" s="9"/>
      <c r="OE544" s="9"/>
      <c r="OF544" s="9"/>
      <c r="OG544" s="9"/>
      <c r="OH544" s="9"/>
      <c r="OI544" s="9"/>
      <c r="OJ544" s="9"/>
      <c r="OK544" s="9"/>
      <c r="OL544" s="9"/>
      <c r="OM544" s="9"/>
      <c r="ON544" s="9"/>
      <c r="OO544" s="9"/>
      <c r="OP544" s="9"/>
      <c r="OQ544" s="9"/>
      <c r="OR544" s="9"/>
      <c r="OS544" s="9"/>
      <c r="OT544" s="9"/>
      <c r="OU544" s="9"/>
      <c r="OV544" s="9"/>
      <c r="OW544" s="9"/>
      <c r="OX544" s="9"/>
      <c r="OY544" s="9"/>
      <c r="OZ544" s="9"/>
      <c r="PA544" s="9"/>
      <c r="PB544" s="9"/>
      <c r="PC544" s="9"/>
      <c r="PD544" s="9"/>
      <c r="PE544" s="9"/>
      <c r="PF544" s="9"/>
      <c r="PG544" s="9"/>
      <c r="PH544" s="9"/>
      <c r="PI544" s="9"/>
      <c r="PJ544" s="9"/>
      <c r="PK544" s="9"/>
      <c r="PL544" s="9"/>
      <c r="PM544" s="9"/>
      <c r="PN544" s="9"/>
      <c r="PO544" s="9"/>
      <c r="PP544" s="9"/>
      <c r="PQ544" s="9"/>
      <c r="PR544" s="9"/>
      <c r="PS544" s="9"/>
      <c r="PT544" s="9"/>
      <c r="PU544" s="9"/>
      <c r="PV544" s="9"/>
      <c r="PW544" s="9"/>
      <c r="PX544" s="9"/>
      <c r="PY544" s="9"/>
      <c r="PZ544" s="9"/>
      <c r="QA544" s="9"/>
      <c r="QB544" s="9"/>
      <c r="QC544" s="9"/>
      <c r="QD544" s="9"/>
      <c r="QE544" s="9"/>
      <c r="QF544" s="9"/>
      <c r="QG544" s="9"/>
      <c r="QH544" s="9"/>
      <c r="QI544" s="9"/>
      <c r="QJ544" s="9"/>
      <c r="QK544" s="9"/>
      <c r="QL544" s="9"/>
      <c r="QM544" s="9"/>
      <c r="QN544" s="9"/>
      <c r="QO544" s="9"/>
      <c r="QP544" s="9"/>
      <c r="QQ544" s="9"/>
      <c r="QR544" s="9"/>
      <c r="QS544" s="9"/>
      <c r="QT544" s="9"/>
      <c r="QU544" s="9"/>
      <c r="QV544" s="9"/>
      <c r="QW544" s="9"/>
      <c r="QX544" s="9"/>
      <c r="QY544" s="9"/>
      <c r="QZ544" s="9"/>
      <c r="RA544" s="9"/>
      <c r="RB544" s="9"/>
      <c r="RC544" s="9"/>
      <c r="RD544" s="9"/>
      <c r="RE544" s="9"/>
      <c r="RF544" s="9"/>
      <c r="RG544" s="9"/>
      <c r="RH544" s="9"/>
      <c r="RI544" s="9"/>
      <c r="RJ544" s="9"/>
      <c r="RK544" s="9"/>
      <c r="RL544" s="9"/>
      <c r="RM544" s="9"/>
      <c r="RN544" s="9"/>
      <c r="RO544" s="9"/>
      <c r="RP544" s="9"/>
      <c r="RQ544" s="9"/>
      <c r="RR544" s="9"/>
      <c r="RS544" s="9"/>
      <c r="RT544" s="9"/>
      <c r="RU544" s="9"/>
      <c r="RV544" s="9"/>
      <c r="RW544" s="9"/>
      <c r="RX544" s="9"/>
      <c r="RY544" s="9"/>
      <c r="RZ544" s="9"/>
      <c r="SA544" s="9"/>
      <c r="SB544" s="9"/>
      <c r="SC544" s="9"/>
      <c r="SD544" s="9"/>
      <c r="SE544" s="9"/>
      <c r="SF544" s="9"/>
      <c r="SG544" s="9"/>
      <c r="SH544" s="9"/>
      <c r="SI544" s="9"/>
      <c r="SJ544" s="9"/>
      <c r="SK544" s="9"/>
      <c r="SL544" s="9"/>
      <c r="SM544" s="9"/>
      <c r="SN544" s="9"/>
      <c r="SO544" s="9"/>
      <c r="SP544" s="9"/>
      <c r="SQ544" s="9"/>
      <c r="SR544" s="9"/>
      <c r="SS544" s="9"/>
      <c r="ST544" s="9"/>
      <c r="SU544" s="9"/>
      <c r="SV544" s="9"/>
      <c r="SW544" s="9"/>
      <c r="SX544" s="9"/>
      <c r="SY544" s="9"/>
      <c r="SZ544" s="9"/>
      <c r="TA544" s="9"/>
      <c r="TB544" s="9"/>
      <c r="TC544" s="9"/>
      <c r="TD544" s="9"/>
      <c r="TE544" s="9"/>
      <c r="TF544" s="9"/>
      <c r="TG544" s="9"/>
      <c r="TH544" s="9"/>
      <c r="TI544" s="9"/>
      <c r="TJ544" s="9"/>
      <c r="TK544" s="9"/>
      <c r="TL544" s="9"/>
      <c r="TM544" s="9"/>
      <c r="TN544" s="9"/>
      <c r="TO544" s="9"/>
      <c r="TP544" s="9"/>
      <c r="TQ544" s="9"/>
      <c r="TR544" s="9"/>
      <c r="TS544" s="9"/>
      <c r="TT544" s="9"/>
      <c r="TU544" s="9"/>
      <c r="TV544" s="9"/>
      <c r="TW544" s="9"/>
      <c r="TX544" s="9"/>
      <c r="TY544" s="9"/>
      <c r="TZ544" s="9"/>
      <c r="UA544" s="9"/>
      <c r="UB544" s="9"/>
      <c r="UC544" s="9"/>
      <c r="UD544" s="9"/>
      <c r="UE544" s="9"/>
      <c r="UF544" s="9"/>
      <c r="UG544" s="9"/>
      <c r="UH544" s="9"/>
      <c r="UI544" s="9"/>
      <c r="UJ544" s="9"/>
      <c r="UK544" s="9"/>
      <c r="UL544" s="9"/>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c r="AHR544" s="6"/>
      <c r="AHS544" s="6"/>
      <c r="AHT544" s="6"/>
      <c r="AHU544" s="6"/>
      <c r="AHV544" s="6"/>
      <c r="AHW544" s="6"/>
      <c r="AHX544" s="6"/>
      <c r="AHY544" s="6"/>
    </row>
    <row r="545" spans="2:909" x14ac:dyDescent="0.25">
      <c r="B545" s="110"/>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c r="EV545" s="9"/>
      <c r="EW545" s="9"/>
      <c r="EX545" s="9"/>
      <c r="EY545" s="9"/>
      <c r="EZ545" s="9"/>
      <c r="FA545" s="9"/>
      <c r="FB545" s="9"/>
      <c r="FC545" s="9"/>
      <c r="FD545" s="9"/>
      <c r="FE545" s="9"/>
      <c r="FF545" s="9"/>
      <c r="FG545" s="9"/>
      <c r="FH545" s="9"/>
      <c r="FI545" s="9"/>
      <c r="FJ545" s="9"/>
      <c r="FK545" s="9"/>
      <c r="FL545" s="9"/>
      <c r="FM545" s="9"/>
      <c r="FN545" s="9"/>
      <c r="FO545" s="9"/>
      <c r="FP545" s="9"/>
      <c r="FQ545" s="9"/>
      <c r="FR545" s="9"/>
      <c r="FS545" s="9"/>
      <c r="FT545" s="9"/>
      <c r="FU545" s="9"/>
      <c r="FV545" s="9"/>
      <c r="FW545" s="9"/>
      <c r="FX545" s="9"/>
      <c r="FY545" s="9"/>
      <c r="FZ545" s="9"/>
      <c r="GA545" s="9"/>
      <c r="GB545" s="9"/>
      <c r="GC545" s="9"/>
      <c r="GD545" s="9"/>
      <c r="GE545" s="9"/>
      <c r="GF545" s="9"/>
      <c r="GG545" s="9"/>
      <c r="GH545" s="9"/>
      <c r="GI545" s="9"/>
      <c r="GJ545" s="9"/>
      <c r="GK545" s="9"/>
      <c r="GL545" s="9"/>
      <c r="GM545" s="9"/>
      <c r="GN545" s="9"/>
      <c r="GO545" s="9"/>
      <c r="GP545" s="9"/>
      <c r="GQ545" s="9"/>
      <c r="GR545" s="9"/>
      <c r="GS545" s="9"/>
      <c r="GT545" s="9"/>
      <c r="GU545" s="9"/>
      <c r="GV545" s="9"/>
      <c r="GW545" s="9"/>
      <c r="GX545" s="9"/>
      <c r="GY545" s="9"/>
      <c r="GZ545" s="9"/>
      <c r="HA545" s="9"/>
      <c r="HB545" s="9"/>
      <c r="HC545" s="9"/>
      <c r="HD545" s="9"/>
      <c r="HE545" s="9"/>
      <c r="HF545" s="9"/>
      <c r="HG545" s="9"/>
      <c r="HH545" s="9"/>
      <c r="HI545" s="9"/>
      <c r="HJ545" s="9"/>
      <c r="HK545" s="9"/>
      <c r="HL545" s="9"/>
      <c r="HM545" s="9"/>
      <c r="HN545" s="9"/>
      <c r="HO545" s="9"/>
      <c r="HP545" s="9"/>
      <c r="HQ545" s="9"/>
      <c r="HR545" s="9"/>
      <c r="HS545" s="9"/>
      <c r="HT545" s="9"/>
      <c r="HU545" s="9"/>
      <c r="HV545" s="9"/>
      <c r="HW545" s="9"/>
      <c r="HX545" s="9"/>
      <c r="HY545" s="9"/>
      <c r="HZ545" s="9"/>
      <c r="IA545" s="9"/>
      <c r="IB545" s="9"/>
      <c r="IC545" s="9"/>
      <c r="ID545" s="9"/>
      <c r="IE545" s="9"/>
      <c r="IF545" s="9"/>
      <c r="IG545" s="9"/>
      <c r="IH545" s="9"/>
      <c r="II545" s="9"/>
      <c r="IJ545" s="9"/>
      <c r="IK545" s="9"/>
      <c r="IL545" s="9"/>
      <c r="IM545" s="9"/>
      <c r="IN545" s="9"/>
      <c r="IO545" s="9"/>
      <c r="IP545" s="9"/>
      <c r="IQ545" s="9"/>
      <c r="IR545" s="9"/>
      <c r="IS545" s="9"/>
      <c r="IT545" s="9"/>
      <c r="IU545" s="9"/>
      <c r="IV545" s="9"/>
      <c r="IW545" s="9"/>
      <c r="IX545" s="9"/>
      <c r="IY545" s="9"/>
      <c r="IZ545" s="9"/>
      <c r="JA545" s="9"/>
      <c r="JB545" s="9"/>
      <c r="JC545" s="9"/>
      <c r="JD545" s="9"/>
      <c r="JE545" s="9"/>
      <c r="JF545" s="9"/>
      <c r="JG545" s="9"/>
      <c r="JH545" s="9"/>
      <c r="JI545" s="9"/>
      <c r="JJ545" s="9"/>
      <c r="JK545" s="9"/>
      <c r="JL545" s="9"/>
      <c r="JM545" s="9"/>
      <c r="JN545" s="9"/>
      <c r="JO545" s="9"/>
      <c r="JP545" s="9"/>
      <c r="JQ545" s="9"/>
      <c r="JR545" s="9"/>
      <c r="JS545" s="9"/>
      <c r="JT545" s="9"/>
      <c r="JU545" s="9"/>
      <c r="JV545" s="9"/>
      <c r="JW545" s="9"/>
      <c r="JX545" s="9"/>
      <c r="JY545" s="9"/>
      <c r="JZ545" s="9"/>
      <c r="KA545" s="9"/>
      <c r="KB545" s="9"/>
      <c r="KC545" s="9"/>
      <c r="KD545" s="9"/>
      <c r="KE545" s="9"/>
      <c r="KF545" s="9"/>
      <c r="KG545" s="9"/>
      <c r="KH545" s="9"/>
      <c r="KI545" s="9"/>
      <c r="KJ545" s="9"/>
      <c r="KK545" s="9"/>
      <c r="KL545" s="9"/>
      <c r="KM545" s="9"/>
      <c r="KN545" s="9"/>
      <c r="KO545" s="9"/>
      <c r="KP545" s="9"/>
      <c r="KQ545" s="9"/>
      <c r="KR545" s="9"/>
      <c r="KS545" s="9"/>
      <c r="KT545" s="9"/>
      <c r="KU545" s="9"/>
      <c r="KV545" s="9"/>
      <c r="KW545" s="9"/>
      <c r="KX545" s="9"/>
      <c r="KY545" s="9"/>
      <c r="KZ545" s="9"/>
      <c r="LA545" s="9"/>
      <c r="LB545" s="9"/>
      <c r="LC545" s="9"/>
      <c r="LD545" s="9"/>
      <c r="LE545" s="9"/>
      <c r="LF545" s="9"/>
      <c r="LG545" s="9"/>
      <c r="LH545" s="9"/>
      <c r="LI545" s="9"/>
      <c r="LJ545" s="9"/>
      <c r="LK545" s="9"/>
      <c r="LL545" s="9"/>
      <c r="LM545" s="9"/>
      <c r="LN545" s="9"/>
      <c r="LO545" s="9"/>
      <c r="LP545" s="9"/>
      <c r="LQ545" s="9"/>
      <c r="LR545" s="9"/>
      <c r="LS545" s="9"/>
      <c r="LT545" s="9"/>
      <c r="LU545" s="9"/>
      <c r="LV545" s="9"/>
      <c r="LW545" s="9"/>
      <c r="LX545" s="9"/>
      <c r="LY545" s="9"/>
      <c r="LZ545" s="9"/>
      <c r="MA545" s="9"/>
      <c r="MB545" s="9"/>
      <c r="MC545" s="9"/>
      <c r="MD545" s="9"/>
      <c r="ME545" s="9"/>
      <c r="MF545" s="9"/>
      <c r="MG545" s="9"/>
      <c r="MH545" s="9"/>
      <c r="MI545" s="9"/>
      <c r="MJ545" s="9"/>
      <c r="MK545" s="9"/>
      <c r="ML545" s="9"/>
      <c r="MM545" s="9"/>
      <c r="MN545" s="9"/>
      <c r="MO545" s="9"/>
      <c r="MP545" s="9"/>
      <c r="MQ545" s="9"/>
      <c r="MR545" s="9"/>
      <c r="MS545" s="9"/>
      <c r="MT545" s="9"/>
      <c r="MU545" s="9"/>
      <c r="MV545" s="9"/>
      <c r="MW545" s="9"/>
      <c r="MX545" s="9"/>
      <c r="MY545" s="9"/>
      <c r="MZ545" s="9"/>
      <c r="NA545" s="9"/>
      <c r="NB545" s="9"/>
      <c r="NC545" s="9"/>
      <c r="ND545" s="9"/>
      <c r="NE545" s="9"/>
      <c r="NF545" s="9"/>
      <c r="NG545" s="9"/>
      <c r="NH545" s="9"/>
      <c r="NI545" s="9"/>
      <c r="NJ545" s="9"/>
      <c r="NK545" s="9"/>
      <c r="NL545" s="9"/>
      <c r="NM545" s="9"/>
      <c r="NN545" s="9"/>
      <c r="NO545" s="9"/>
      <c r="NP545" s="9"/>
      <c r="NQ545" s="9"/>
      <c r="NR545" s="9"/>
      <c r="NS545" s="9"/>
      <c r="NT545" s="9"/>
      <c r="NU545" s="9"/>
      <c r="NV545" s="9"/>
      <c r="NW545" s="9"/>
      <c r="NX545" s="9"/>
      <c r="NY545" s="9"/>
      <c r="NZ545" s="9"/>
      <c r="OA545" s="9"/>
      <c r="OB545" s="9"/>
      <c r="OC545" s="9"/>
      <c r="OD545" s="9"/>
      <c r="OE545" s="9"/>
      <c r="OF545" s="9"/>
      <c r="OG545" s="9"/>
      <c r="OH545" s="9"/>
      <c r="OI545" s="9"/>
      <c r="OJ545" s="9"/>
      <c r="OK545" s="9"/>
      <c r="OL545" s="9"/>
      <c r="OM545" s="9"/>
      <c r="ON545" s="9"/>
      <c r="OO545" s="9"/>
      <c r="OP545" s="9"/>
      <c r="OQ545" s="9"/>
      <c r="OR545" s="9"/>
      <c r="OS545" s="9"/>
      <c r="OT545" s="9"/>
      <c r="OU545" s="9"/>
      <c r="OV545" s="9"/>
      <c r="OW545" s="9"/>
      <c r="OX545" s="9"/>
      <c r="OY545" s="9"/>
      <c r="OZ545" s="9"/>
      <c r="PA545" s="9"/>
      <c r="PB545" s="9"/>
      <c r="PC545" s="9"/>
      <c r="PD545" s="9"/>
      <c r="PE545" s="9"/>
      <c r="PF545" s="9"/>
      <c r="PG545" s="9"/>
      <c r="PH545" s="9"/>
      <c r="PI545" s="9"/>
      <c r="PJ545" s="9"/>
      <c r="PK545" s="9"/>
      <c r="PL545" s="9"/>
      <c r="PM545" s="9"/>
      <c r="PN545" s="9"/>
      <c r="PO545" s="9"/>
      <c r="PP545" s="9"/>
      <c r="PQ545" s="9"/>
      <c r="PR545" s="9"/>
      <c r="PS545" s="9"/>
      <c r="PT545" s="9"/>
      <c r="PU545" s="9"/>
      <c r="PV545" s="9"/>
      <c r="PW545" s="9"/>
      <c r="PX545" s="9"/>
      <c r="PY545" s="9"/>
      <c r="PZ545" s="9"/>
      <c r="QA545" s="9"/>
      <c r="QB545" s="9"/>
      <c r="QC545" s="9"/>
      <c r="QD545" s="9"/>
      <c r="QE545" s="9"/>
      <c r="QF545" s="9"/>
      <c r="QG545" s="9"/>
      <c r="QH545" s="9"/>
      <c r="QI545" s="9"/>
      <c r="QJ545" s="9"/>
      <c r="QK545" s="9"/>
      <c r="QL545" s="9"/>
      <c r="QM545" s="9"/>
      <c r="QN545" s="9"/>
      <c r="QO545" s="9"/>
      <c r="QP545" s="9"/>
      <c r="QQ545" s="9"/>
      <c r="QR545" s="9"/>
      <c r="QS545" s="9"/>
      <c r="QT545" s="9"/>
      <c r="QU545" s="9"/>
      <c r="QV545" s="9"/>
      <c r="QW545" s="9"/>
      <c r="QX545" s="9"/>
      <c r="QY545" s="9"/>
      <c r="QZ545" s="9"/>
      <c r="RA545" s="9"/>
      <c r="RB545" s="9"/>
      <c r="RC545" s="9"/>
      <c r="RD545" s="9"/>
      <c r="RE545" s="9"/>
      <c r="RF545" s="9"/>
      <c r="RG545" s="9"/>
      <c r="RH545" s="9"/>
      <c r="RI545" s="9"/>
      <c r="RJ545" s="9"/>
      <c r="RK545" s="9"/>
      <c r="RL545" s="9"/>
      <c r="RM545" s="9"/>
      <c r="RN545" s="9"/>
      <c r="RO545" s="9"/>
      <c r="RP545" s="9"/>
      <c r="RQ545" s="9"/>
      <c r="RR545" s="9"/>
      <c r="RS545" s="9"/>
      <c r="RT545" s="9"/>
      <c r="RU545" s="9"/>
      <c r="RV545" s="9"/>
      <c r="RW545" s="9"/>
      <c r="RX545" s="9"/>
      <c r="RY545" s="9"/>
      <c r="RZ545" s="9"/>
      <c r="SA545" s="9"/>
      <c r="SB545" s="9"/>
      <c r="SC545" s="9"/>
      <c r="SD545" s="9"/>
      <c r="SE545" s="9"/>
      <c r="SF545" s="9"/>
      <c r="SG545" s="9"/>
      <c r="SH545" s="9"/>
      <c r="SI545" s="9"/>
      <c r="SJ545" s="9"/>
      <c r="SK545" s="9"/>
      <c r="SL545" s="9"/>
      <c r="SM545" s="9"/>
      <c r="SN545" s="9"/>
      <c r="SO545" s="9"/>
      <c r="SP545" s="9"/>
      <c r="SQ545" s="9"/>
      <c r="SR545" s="9"/>
      <c r="SS545" s="9"/>
      <c r="ST545" s="9"/>
      <c r="SU545" s="9"/>
      <c r="SV545" s="9"/>
      <c r="SW545" s="9"/>
      <c r="SX545" s="9"/>
      <c r="SY545" s="9"/>
      <c r="SZ545" s="9"/>
      <c r="TA545" s="9"/>
      <c r="TB545" s="9"/>
      <c r="TC545" s="9"/>
      <c r="TD545" s="9"/>
      <c r="TE545" s="9"/>
      <c r="TF545" s="9"/>
      <c r="TG545" s="9"/>
      <c r="TH545" s="9"/>
      <c r="TI545" s="9"/>
      <c r="TJ545" s="9"/>
      <c r="TK545" s="9"/>
      <c r="TL545" s="9"/>
      <c r="TM545" s="9"/>
      <c r="TN545" s="9"/>
      <c r="TO545" s="9"/>
      <c r="TP545" s="9"/>
      <c r="TQ545" s="9"/>
      <c r="TR545" s="9"/>
      <c r="TS545" s="9"/>
      <c r="TT545" s="9"/>
      <c r="TU545" s="9"/>
      <c r="TV545" s="9"/>
      <c r="TW545" s="9"/>
      <c r="TX545" s="9"/>
      <c r="TY545" s="9"/>
      <c r="TZ545" s="9"/>
      <c r="UA545" s="9"/>
      <c r="UB545" s="9"/>
      <c r="UC545" s="9"/>
      <c r="UD545" s="9"/>
      <c r="UE545" s="9"/>
      <c r="UF545" s="9"/>
      <c r="UG545" s="9"/>
      <c r="UH545" s="9"/>
      <c r="UI545" s="9"/>
      <c r="UJ545" s="9"/>
      <c r="UK545" s="9"/>
      <c r="UL545" s="9"/>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c r="AHR545" s="6"/>
      <c r="AHS545" s="6"/>
      <c r="AHT545" s="6"/>
      <c r="AHU545" s="6"/>
      <c r="AHV545" s="6"/>
      <c r="AHW545" s="6"/>
      <c r="AHX545" s="6"/>
      <c r="AHY545" s="6"/>
    </row>
    <row r="546" spans="2:909" x14ac:dyDescent="0.25">
      <c r="B546" s="110"/>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9"/>
      <c r="DX546" s="9"/>
      <c r="DY546" s="9"/>
      <c r="DZ546" s="9"/>
      <c r="EA546" s="9"/>
      <c r="EB546" s="9"/>
      <c r="EC546" s="9"/>
      <c r="ED546" s="9"/>
      <c r="EE546" s="9"/>
      <c r="EF546" s="9"/>
      <c r="EG546" s="9"/>
      <c r="EH546" s="9"/>
      <c r="EI546" s="9"/>
      <c r="EJ546" s="9"/>
      <c r="EK546" s="9"/>
      <c r="EL546" s="9"/>
      <c r="EM546" s="9"/>
      <c r="EN546" s="9"/>
      <c r="EO546" s="9"/>
      <c r="EP546" s="9"/>
      <c r="EQ546" s="9"/>
      <c r="ER546" s="9"/>
      <c r="ES546" s="9"/>
      <c r="ET546" s="9"/>
      <c r="EU546" s="9"/>
      <c r="EV546" s="9"/>
      <c r="EW546" s="9"/>
      <c r="EX546" s="9"/>
      <c r="EY546" s="9"/>
      <c r="EZ546" s="9"/>
      <c r="FA546" s="9"/>
      <c r="FB546" s="9"/>
      <c r="FC546" s="9"/>
      <c r="FD546" s="9"/>
      <c r="FE546" s="9"/>
      <c r="FF546" s="9"/>
      <c r="FG546" s="9"/>
      <c r="FH546" s="9"/>
      <c r="FI546" s="9"/>
      <c r="FJ546" s="9"/>
      <c r="FK546" s="9"/>
      <c r="FL546" s="9"/>
      <c r="FM546" s="9"/>
      <c r="FN546" s="9"/>
      <c r="FO546" s="9"/>
      <c r="FP546" s="9"/>
      <c r="FQ546" s="9"/>
      <c r="FR546" s="9"/>
      <c r="FS546" s="9"/>
      <c r="FT546" s="9"/>
      <c r="FU546" s="9"/>
      <c r="FV546" s="9"/>
      <c r="FW546" s="9"/>
      <c r="FX546" s="9"/>
      <c r="FY546" s="9"/>
      <c r="FZ546" s="9"/>
      <c r="GA546" s="9"/>
      <c r="GB546" s="9"/>
      <c r="GC546" s="9"/>
      <c r="GD546" s="9"/>
      <c r="GE546" s="9"/>
      <c r="GF546" s="9"/>
      <c r="GG546" s="9"/>
      <c r="GH546" s="9"/>
      <c r="GI546" s="9"/>
      <c r="GJ546" s="9"/>
      <c r="GK546" s="9"/>
      <c r="GL546" s="9"/>
      <c r="GM546" s="9"/>
      <c r="GN546" s="9"/>
      <c r="GO546" s="9"/>
      <c r="GP546" s="9"/>
      <c r="GQ546" s="9"/>
      <c r="GR546" s="9"/>
      <c r="GS546" s="9"/>
      <c r="GT546" s="9"/>
      <c r="GU546" s="9"/>
      <c r="GV546" s="9"/>
      <c r="GW546" s="9"/>
      <c r="GX546" s="9"/>
      <c r="GY546" s="9"/>
      <c r="GZ546" s="9"/>
      <c r="HA546" s="9"/>
      <c r="HB546" s="9"/>
      <c r="HC546" s="9"/>
      <c r="HD546" s="9"/>
      <c r="HE546" s="9"/>
      <c r="HF546" s="9"/>
      <c r="HG546" s="9"/>
      <c r="HH546" s="9"/>
      <c r="HI546" s="9"/>
      <c r="HJ546" s="9"/>
      <c r="HK546" s="9"/>
      <c r="HL546" s="9"/>
      <c r="HM546" s="9"/>
      <c r="HN546" s="9"/>
      <c r="HO546" s="9"/>
      <c r="HP546" s="9"/>
      <c r="HQ546" s="9"/>
      <c r="HR546" s="9"/>
      <c r="HS546" s="9"/>
      <c r="HT546" s="9"/>
      <c r="HU546" s="9"/>
      <c r="HV546" s="9"/>
      <c r="HW546" s="9"/>
      <c r="HX546" s="9"/>
      <c r="HY546" s="9"/>
      <c r="HZ546" s="9"/>
      <c r="IA546" s="9"/>
      <c r="IB546" s="9"/>
      <c r="IC546" s="9"/>
      <c r="ID546" s="9"/>
      <c r="IE546" s="9"/>
      <c r="IF546" s="9"/>
      <c r="IG546" s="9"/>
      <c r="IH546" s="9"/>
      <c r="II546" s="9"/>
      <c r="IJ546" s="9"/>
      <c r="IK546" s="9"/>
      <c r="IL546" s="9"/>
      <c r="IM546" s="9"/>
      <c r="IN546" s="9"/>
      <c r="IO546" s="9"/>
      <c r="IP546" s="9"/>
      <c r="IQ546" s="9"/>
      <c r="IR546" s="9"/>
      <c r="IS546" s="9"/>
      <c r="IT546" s="9"/>
      <c r="IU546" s="9"/>
      <c r="IV546" s="9"/>
      <c r="IW546" s="9"/>
      <c r="IX546" s="9"/>
      <c r="IY546" s="9"/>
      <c r="IZ546" s="9"/>
      <c r="JA546" s="9"/>
      <c r="JB546" s="9"/>
      <c r="JC546" s="9"/>
      <c r="JD546" s="9"/>
      <c r="JE546" s="9"/>
      <c r="JF546" s="9"/>
      <c r="JG546" s="9"/>
      <c r="JH546" s="9"/>
      <c r="JI546" s="9"/>
      <c r="JJ546" s="9"/>
      <c r="JK546" s="9"/>
      <c r="JL546" s="9"/>
      <c r="JM546" s="9"/>
      <c r="JN546" s="9"/>
      <c r="JO546" s="9"/>
      <c r="JP546" s="9"/>
      <c r="JQ546" s="9"/>
      <c r="JR546" s="9"/>
      <c r="JS546" s="9"/>
      <c r="JT546" s="9"/>
      <c r="JU546" s="9"/>
      <c r="JV546" s="9"/>
      <c r="JW546" s="9"/>
      <c r="JX546" s="9"/>
      <c r="JY546" s="9"/>
      <c r="JZ546" s="9"/>
      <c r="KA546" s="9"/>
      <c r="KB546" s="9"/>
      <c r="KC546" s="9"/>
      <c r="KD546" s="9"/>
      <c r="KE546" s="9"/>
      <c r="KF546" s="9"/>
      <c r="KG546" s="9"/>
      <c r="KH546" s="9"/>
      <c r="KI546" s="9"/>
      <c r="KJ546" s="9"/>
      <c r="KK546" s="9"/>
      <c r="KL546" s="9"/>
      <c r="KM546" s="9"/>
      <c r="KN546" s="9"/>
      <c r="KO546" s="9"/>
      <c r="KP546" s="9"/>
      <c r="KQ546" s="9"/>
      <c r="KR546" s="9"/>
      <c r="KS546" s="9"/>
      <c r="KT546" s="9"/>
      <c r="KU546" s="9"/>
      <c r="KV546" s="9"/>
      <c r="KW546" s="9"/>
      <c r="KX546" s="9"/>
      <c r="KY546" s="9"/>
      <c r="KZ546" s="9"/>
      <c r="LA546" s="9"/>
      <c r="LB546" s="9"/>
      <c r="LC546" s="9"/>
      <c r="LD546" s="9"/>
      <c r="LE546" s="9"/>
      <c r="LF546" s="9"/>
      <c r="LG546" s="9"/>
      <c r="LH546" s="9"/>
      <c r="LI546" s="9"/>
      <c r="LJ546" s="9"/>
      <c r="LK546" s="9"/>
      <c r="LL546" s="9"/>
      <c r="LM546" s="9"/>
      <c r="LN546" s="9"/>
      <c r="LO546" s="9"/>
      <c r="LP546" s="9"/>
      <c r="LQ546" s="9"/>
      <c r="LR546" s="9"/>
      <c r="LS546" s="9"/>
      <c r="LT546" s="9"/>
      <c r="LU546" s="9"/>
      <c r="LV546" s="9"/>
      <c r="LW546" s="9"/>
      <c r="LX546" s="9"/>
      <c r="LY546" s="9"/>
      <c r="LZ546" s="9"/>
      <c r="MA546" s="9"/>
      <c r="MB546" s="9"/>
      <c r="MC546" s="9"/>
      <c r="MD546" s="9"/>
      <c r="ME546" s="9"/>
      <c r="MF546" s="9"/>
      <c r="MG546" s="9"/>
      <c r="MH546" s="9"/>
      <c r="MI546" s="9"/>
      <c r="MJ546" s="9"/>
      <c r="MK546" s="9"/>
      <c r="ML546" s="9"/>
      <c r="MM546" s="9"/>
      <c r="MN546" s="9"/>
      <c r="MO546" s="9"/>
      <c r="MP546" s="9"/>
      <c r="MQ546" s="9"/>
      <c r="MR546" s="9"/>
      <c r="MS546" s="9"/>
      <c r="MT546" s="9"/>
      <c r="MU546" s="9"/>
      <c r="MV546" s="9"/>
      <c r="MW546" s="9"/>
      <c r="MX546" s="9"/>
      <c r="MY546" s="9"/>
      <c r="MZ546" s="9"/>
      <c r="NA546" s="9"/>
      <c r="NB546" s="9"/>
      <c r="NC546" s="9"/>
      <c r="ND546" s="9"/>
      <c r="NE546" s="9"/>
      <c r="NF546" s="9"/>
      <c r="NG546" s="9"/>
      <c r="NH546" s="9"/>
      <c r="NI546" s="9"/>
      <c r="NJ546" s="9"/>
      <c r="NK546" s="9"/>
      <c r="NL546" s="9"/>
      <c r="NM546" s="9"/>
      <c r="NN546" s="9"/>
      <c r="NO546" s="9"/>
      <c r="NP546" s="9"/>
      <c r="NQ546" s="9"/>
      <c r="NR546" s="9"/>
      <c r="NS546" s="9"/>
      <c r="NT546" s="9"/>
      <c r="NU546" s="9"/>
      <c r="NV546" s="9"/>
      <c r="NW546" s="9"/>
      <c r="NX546" s="9"/>
      <c r="NY546" s="9"/>
      <c r="NZ546" s="9"/>
      <c r="OA546" s="9"/>
      <c r="OB546" s="9"/>
      <c r="OC546" s="9"/>
      <c r="OD546" s="9"/>
      <c r="OE546" s="9"/>
      <c r="OF546" s="9"/>
      <c r="OG546" s="9"/>
      <c r="OH546" s="9"/>
      <c r="OI546" s="9"/>
      <c r="OJ546" s="9"/>
      <c r="OK546" s="9"/>
      <c r="OL546" s="9"/>
      <c r="OM546" s="9"/>
      <c r="ON546" s="9"/>
      <c r="OO546" s="9"/>
      <c r="OP546" s="9"/>
      <c r="OQ546" s="9"/>
      <c r="OR546" s="9"/>
      <c r="OS546" s="9"/>
      <c r="OT546" s="9"/>
      <c r="OU546" s="9"/>
      <c r="OV546" s="9"/>
      <c r="OW546" s="9"/>
      <c r="OX546" s="9"/>
      <c r="OY546" s="9"/>
      <c r="OZ546" s="9"/>
      <c r="PA546" s="9"/>
      <c r="PB546" s="9"/>
      <c r="PC546" s="9"/>
      <c r="PD546" s="9"/>
      <c r="PE546" s="9"/>
      <c r="PF546" s="9"/>
      <c r="PG546" s="9"/>
      <c r="PH546" s="9"/>
      <c r="PI546" s="9"/>
      <c r="PJ546" s="9"/>
      <c r="PK546" s="9"/>
      <c r="PL546" s="9"/>
      <c r="PM546" s="9"/>
      <c r="PN546" s="9"/>
      <c r="PO546" s="9"/>
      <c r="PP546" s="9"/>
      <c r="PQ546" s="9"/>
      <c r="PR546" s="9"/>
      <c r="PS546" s="9"/>
      <c r="PT546" s="9"/>
      <c r="PU546" s="9"/>
      <c r="PV546" s="9"/>
      <c r="PW546" s="9"/>
      <c r="PX546" s="9"/>
      <c r="PY546" s="9"/>
      <c r="PZ546" s="9"/>
      <c r="QA546" s="9"/>
      <c r="QB546" s="9"/>
      <c r="QC546" s="9"/>
      <c r="QD546" s="9"/>
      <c r="QE546" s="9"/>
      <c r="QF546" s="9"/>
      <c r="QG546" s="9"/>
      <c r="QH546" s="9"/>
      <c r="QI546" s="9"/>
      <c r="QJ546" s="9"/>
      <c r="QK546" s="9"/>
      <c r="QL546" s="9"/>
      <c r="QM546" s="9"/>
      <c r="QN546" s="9"/>
      <c r="QO546" s="9"/>
      <c r="QP546" s="9"/>
      <c r="QQ546" s="9"/>
      <c r="QR546" s="9"/>
      <c r="QS546" s="9"/>
      <c r="QT546" s="9"/>
      <c r="QU546" s="9"/>
      <c r="QV546" s="9"/>
      <c r="QW546" s="9"/>
      <c r="QX546" s="9"/>
      <c r="QY546" s="9"/>
      <c r="QZ546" s="9"/>
      <c r="RA546" s="9"/>
      <c r="RB546" s="9"/>
      <c r="RC546" s="9"/>
      <c r="RD546" s="9"/>
      <c r="RE546" s="9"/>
      <c r="RF546" s="9"/>
      <c r="RG546" s="9"/>
      <c r="RH546" s="9"/>
      <c r="RI546" s="9"/>
      <c r="RJ546" s="9"/>
      <c r="RK546" s="9"/>
      <c r="RL546" s="9"/>
      <c r="RM546" s="9"/>
      <c r="RN546" s="9"/>
      <c r="RO546" s="9"/>
      <c r="RP546" s="9"/>
      <c r="RQ546" s="9"/>
      <c r="RR546" s="9"/>
      <c r="RS546" s="9"/>
      <c r="RT546" s="9"/>
      <c r="RU546" s="9"/>
      <c r="RV546" s="9"/>
      <c r="RW546" s="9"/>
      <c r="RX546" s="9"/>
      <c r="RY546" s="9"/>
      <c r="RZ546" s="9"/>
      <c r="SA546" s="9"/>
      <c r="SB546" s="9"/>
      <c r="SC546" s="9"/>
      <c r="SD546" s="9"/>
      <c r="SE546" s="9"/>
      <c r="SF546" s="9"/>
      <c r="SG546" s="9"/>
      <c r="SH546" s="9"/>
      <c r="SI546" s="9"/>
      <c r="SJ546" s="9"/>
      <c r="SK546" s="9"/>
      <c r="SL546" s="9"/>
      <c r="SM546" s="9"/>
      <c r="SN546" s="9"/>
      <c r="SO546" s="9"/>
      <c r="SP546" s="9"/>
      <c r="SQ546" s="9"/>
      <c r="SR546" s="9"/>
      <c r="SS546" s="9"/>
      <c r="ST546" s="9"/>
      <c r="SU546" s="9"/>
      <c r="SV546" s="9"/>
      <c r="SW546" s="9"/>
      <c r="SX546" s="9"/>
      <c r="SY546" s="9"/>
      <c r="SZ546" s="9"/>
      <c r="TA546" s="9"/>
      <c r="TB546" s="9"/>
      <c r="TC546" s="9"/>
      <c r="TD546" s="9"/>
      <c r="TE546" s="9"/>
      <c r="TF546" s="9"/>
      <c r="TG546" s="9"/>
      <c r="TH546" s="9"/>
      <c r="TI546" s="9"/>
      <c r="TJ546" s="9"/>
      <c r="TK546" s="9"/>
      <c r="TL546" s="9"/>
      <c r="TM546" s="9"/>
      <c r="TN546" s="9"/>
      <c r="TO546" s="9"/>
      <c r="TP546" s="9"/>
      <c r="TQ546" s="9"/>
      <c r="TR546" s="9"/>
      <c r="TS546" s="9"/>
      <c r="TT546" s="9"/>
      <c r="TU546" s="9"/>
      <c r="TV546" s="9"/>
      <c r="TW546" s="9"/>
      <c r="TX546" s="9"/>
      <c r="TY546" s="9"/>
      <c r="TZ546" s="9"/>
      <c r="UA546" s="9"/>
      <c r="UB546" s="9"/>
      <c r="UC546" s="9"/>
      <c r="UD546" s="9"/>
      <c r="UE546" s="9"/>
      <c r="UF546" s="9"/>
      <c r="UG546" s="9"/>
      <c r="UH546" s="9"/>
      <c r="UI546" s="9"/>
      <c r="UJ546" s="9"/>
      <c r="UK546" s="9"/>
      <c r="UL546" s="9"/>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c r="AHR546" s="6"/>
      <c r="AHS546" s="6"/>
      <c r="AHT546" s="6"/>
      <c r="AHU546" s="6"/>
      <c r="AHV546" s="6"/>
      <c r="AHW546" s="6"/>
      <c r="AHX546" s="6"/>
      <c r="AHY546" s="6"/>
    </row>
    <row r="547" spans="2:909" x14ac:dyDescent="0.25">
      <c r="B547" s="110"/>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9"/>
      <c r="DX547" s="9"/>
      <c r="DY547" s="9"/>
      <c r="DZ547" s="9"/>
      <c r="EA547" s="9"/>
      <c r="EB547" s="9"/>
      <c r="EC547" s="9"/>
      <c r="ED547" s="9"/>
      <c r="EE547" s="9"/>
      <c r="EF547" s="9"/>
      <c r="EG547" s="9"/>
      <c r="EH547" s="9"/>
      <c r="EI547" s="9"/>
      <c r="EJ547" s="9"/>
      <c r="EK547" s="9"/>
      <c r="EL547" s="9"/>
      <c r="EM547" s="9"/>
      <c r="EN547" s="9"/>
      <c r="EO547" s="9"/>
      <c r="EP547" s="9"/>
      <c r="EQ547" s="9"/>
      <c r="ER547" s="9"/>
      <c r="ES547" s="9"/>
      <c r="ET547" s="9"/>
      <c r="EU547" s="9"/>
      <c r="EV547" s="9"/>
      <c r="EW547" s="9"/>
      <c r="EX547" s="9"/>
      <c r="EY547" s="9"/>
      <c r="EZ547" s="9"/>
      <c r="FA547" s="9"/>
      <c r="FB547" s="9"/>
      <c r="FC547" s="9"/>
      <c r="FD547" s="9"/>
      <c r="FE547" s="9"/>
      <c r="FF547" s="9"/>
      <c r="FG547" s="9"/>
      <c r="FH547" s="9"/>
      <c r="FI547" s="9"/>
      <c r="FJ547" s="9"/>
      <c r="FK547" s="9"/>
      <c r="FL547" s="9"/>
      <c r="FM547" s="9"/>
      <c r="FN547" s="9"/>
      <c r="FO547" s="9"/>
      <c r="FP547" s="9"/>
      <c r="FQ547" s="9"/>
      <c r="FR547" s="9"/>
      <c r="FS547" s="9"/>
      <c r="FT547" s="9"/>
      <c r="FU547" s="9"/>
      <c r="FV547" s="9"/>
      <c r="FW547" s="9"/>
      <c r="FX547" s="9"/>
      <c r="FY547" s="9"/>
      <c r="FZ547" s="9"/>
      <c r="GA547" s="9"/>
      <c r="GB547" s="9"/>
      <c r="GC547" s="9"/>
      <c r="GD547" s="9"/>
      <c r="GE547" s="9"/>
      <c r="GF547" s="9"/>
      <c r="GG547" s="9"/>
      <c r="GH547" s="9"/>
      <c r="GI547" s="9"/>
      <c r="GJ547" s="9"/>
      <c r="GK547" s="9"/>
      <c r="GL547" s="9"/>
      <c r="GM547" s="9"/>
      <c r="GN547" s="9"/>
      <c r="GO547" s="9"/>
      <c r="GP547" s="9"/>
      <c r="GQ547" s="9"/>
      <c r="GR547" s="9"/>
      <c r="GS547" s="9"/>
      <c r="GT547" s="9"/>
      <c r="GU547" s="9"/>
      <c r="GV547" s="9"/>
      <c r="GW547" s="9"/>
      <c r="GX547" s="9"/>
      <c r="GY547" s="9"/>
      <c r="GZ547" s="9"/>
      <c r="HA547" s="9"/>
      <c r="HB547" s="9"/>
      <c r="HC547" s="9"/>
      <c r="HD547" s="9"/>
      <c r="HE547" s="9"/>
      <c r="HF547" s="9"/>
      <c r="HG547" s="9"/>
      <c r="HH547" s="9"/>
      <c r="HI547" s="9"/>
      <c r="HJ547" s="9"/>
      <c r="HK547" s="9"/>
      <c r="HL547" s="9"/>
      <c r="HM547" s="9"/>
      <c r="HN547" s="9"/>
      <c r="HO547" s="9"/>
      <c r="HP547" s="9"/>
      <c r="HQ547" s="9"/>
      <c r="HR547" s="9"/>
      <c r="HS547" s="9"/>
      <c r="HT547" s="9"/>
      <c r="HU547" s="9"/>
      <c r="HV547" s="9"/>
      <c r="HW547" s="9"/>
      <c r="HX547" s="9"/>
      <c r="HY547" s="9"/>
      <c r="HZ547" s="9"/>
      <c r="IA547" s="9"/>
      <c r="IB547" s="9"/>
      <c r="IC547" s="9"/>
      <c r="ID547" s="9"/>
      <c r="IE547" s="9"/>
      <c r="IF547" s="9"/>
      <c r="IG547" s="9"/>
      <c r="IH547" s="9"/>
      <c r="II547" s="9"/>
      <c r="IJ547" s="9"/>
      <c r="IK547" s="9"/>
      <c r="IL547" s="9"/>
      <c r="IM547" s="9"/>
      <c r="IN547" s="9"/>
      <c r="IO547" s="9"/>
      <c r="IP547" s="9"/>
      <c r="IQ547" s="9"/>
      <c r="IR547" s="9"/>
      <c r="IS547" s="9"/>
      <c r="IT547" s="9"/>
      <c r="IU547" s="9"/>
      <c r="IV547" s="9"/>
      <c r="IW547" s="9"/>
      <c r="IX547" s="9"/>
      <c r="IY547" s="9"/>
      <c r="IZ547" s="9"/>
      <c r="JA547" s="9"/>
      <c r="JB547" s="9"/>
      <c r="JC547" s="9"/>
      <c r="JD547" s="9"/>
      <c r="JE547" s="9"/>
      <c r="JF547" s="9"/>
      <c r="JG547" s="9"/>
      <c r="JH547" s="9"/>
      <c r="JI547" s="9"/>
      <c r="JJ547" s="9"/>
      <c r="JK547" s="9"/>
      <c r="JL547" s="9"/>
      <c r="JM547" s="9"/>
      <c r="JN547" s="9"/>
      <c r="JO547" s="9"/>
      <c r="JP547" s="9"/>
      <c r="JQ547" s="9"/>
      <c r="JR547" s="9"/>
      <c r="JS547" s="9"/>
      <c r="JT547" s="9"/>
      <c r="JU547" s="9"/>
      <c r="JV547" s="9"/>
      <c r="JW547" s="9"/>
      <c r="JX547" s="9"/>
      <c r="JY547" s="9"/>
      <c r="JZ547" s="9"/>
      <c r="KA547" s="9"/>
      <c r="KB547" s="9"/>
      <c r="KC547" s="9"/>
      <c r="KD547" s="9"/>
      <c r="KE547" s="9"/>
      <c r="KF547" s="9"/>
      <c r="KG547" s="9"/>
      <c r="KH547" s="9"/>
      <c r="KI547" s="9"/>
      <c r="KJ547" s="9"/>
      <c r="KK547" s="9"/>
      <c r="KL547" s="9"/>
      <c r="KM547" s="9"/>
      <c r="KN547" s="9"/>
      <c r="KO547" s="9"/>
      <c r="KP547" s="9"/>
      <c r="KQ547" s="9"/>
      <c r="KR547" s="9"/>
      <c r="KS547" s="9"/>
      <c r="KT547" s="9"/>
      <c r="KU547" s="9"/>
      <c r="KV547" s="9"/>
      <c r="KW547" s="9"/>
      <c r="KX547" s="9"/>
      <c r="KY547" s="9"/>
      <c r="KZ547" s="9"/>
      <c r="LA547" s="9"/>
      <c r="LB547" s="9"/>
      <c r="LC547" s="9"/>
      <c r="LD547" s="9"/>
      <c r="LE547" s="9"/>
      <c r="LF547" s="9"/>
      <c r="LG547" s="9"/>
      <c r="LH547" s="9"/>
      <c r="LI547" s="9"/>
      <c r="LJ547" s="9"/>
      <c r="LK547" s="9"/>
      <c r="LL547" s="9"/>
      <c r="LM547" s="9"/>
      <c r="LN547" s="9"/>
      <c r="LO547" s="9"/>
      <c r="LP547" s="9"/>
      <c r="LQ547" s="9"/>
      <c r="LR547" s="9"/>
      <c r="LS547" s="9"/>
      <c r="LT547" s="9"/>
      <c r="LU547" s="9"/>
      <c r="LV547" s="9"/>
      <c r="LW547" s="9"/>
      <c r="LX547" s="9"/>
      <c r="LY547" s="9"/>
      <c r="LZ547" s="9"/>
      <c r="MA547" s="9"/>
      <c r="MB547" s="9"/>
      <c r="MC547" s="9"/>
      <c r="MD547" s="9"/>
      <c r="ME547" s="9"/>
      <c r="MF547" s="9"/>
      <c r="MG547" s="9"/>
      <c r="MH547" s="9"/>
      <c r="MI547" s="9"/>
      <c r="MJ547" s="9"/>
      <c r="MK547" s="9"/>
      <c r="ML547" s="9"/>
      <c r="MM547" s="9"/>
      <c r="MN547" s="9"/>
      <c r="MO547" s="9"/>
      <c r="MP547" s="9"/>
      <c r="MQ547" s="9"/>
      <c r="MR547" s="9"/>
      <c r="MS547" s="9"/>
      <c r="MT547" s="9"/>
      <c r="MU547" s="9"/>
      <c r="MV547" s="9"/>
      <c r="MW547" s="9"/>
      <c r="MX547" s="9"/>
      <c r="MY547" s="9"/>
      <c r="MZ547" s="9"/>
      <c r="NA547" s="9"/>
      <c r="NB547" s="9"/>
      <c r="NC547" s="9"/>
      <c r="ND547" s="9"/>
      <c r="NE547" s="9"/>
      <c r="NF547" s="9"/>
      <c r="NG547" s="9"/>
      <c r="NH547" s="9"/>
      <c r="NI547" s="9"/>
      <c r="NJ547" s="9"/>
      <c r="NK547" s="9"/>
      <c r="NL547" s="9"/>
      <c r="NM547" s="9"/>
      <c r="NN547" s="9"/>
      <c r="NO547" s="9"/>
      <c r="NP547" s="9"/>
      <c r="NQ547" s="9"/>
      <c r="NR547" s="9"/>
      <c r="NS547" s="9"/>
      <c r="NT547" s="9"/>
      <c r="NU547" s="9"/>
      <c r="NV547" s="9"/>
      <c r="NW547" s="9"/>
      <c r="NX547" s="9"/>
      <c r="NY547" s="9"/>
      <c r="NZ547" s="9"/>
      <c r="OA547" s="9"/>
      <c r="OB547" s="9"/>
      <c r="OC547" s="9"/>
      <c r="OD547" s="9"/>
      <c r="OE547" s="9"/>
      <c r="OF547" s="9"/>
      <c r="OG547" s="9"/>
      <c r="OH547" s="9"/>
      <c r="OI547" s="9"/>
      <c r="OJ547" s="9"/>
      <c r="OK547" s="9"/>
      <c r="OL547" s="9"/>
      <c r="OM547" s="9"/>
      <c r="ON547" s="9"/>
      <c r="OO547" s="9"/>
      <c r="OP547" s="9"/>
      <c r="OQ547" s="9"/>
      <c r="OR547" s="9"/>
      <c r="OS547" s="9"/>
      <c r="OT547" s="9"/>
      <c r="OU547" s="9"/>
      <c r="OV547" s="9"/>
      <c r="OW547" s="9"/>
      <c r="OX547" s="9"/>
      <c r="OY547" s="9"/>
      <c r="OZ547" s="9"/>
      <c r="PA547" s="9"/>
      <c r="PB547" s="9"/>
      <c r="PC547" s="9"/>
      <c r="PD547" s="9"/>
      <c r="PE547" s="9"/>
      <c r="PF547" s="9"/>
      <c r="PG547" s="9"/>
      <c r="PH547" s="9"/>
      <c r="PI547" s="9"/>
      <c r="PJ547" s="9"/>
      <c r="PK547" s="9"/>
      <c r="PL547" s="9"/>
      <c r="PM547" s="9"/>
      <c r="PN547" s="9"/>
      <c r="PO547" s="9"/>
      <c r="PP547" s="9"/>
      <c r="PQ547" s="9"/>
      <c r="PR547" s="9"/>
      <c r="PS547" s="9"/>
      <c r="PT547" s="9"/>
      <c r="PU547" s="9"/>
      <c r="PV547" s="9"/>
      <c r="PW547" s="9"/>
      <c r="PX547" s="9"/>
      <c r="PY547" s="9"/>
      <c r="PZ547" s="9"/>
      <c r="QA547" s="9"/>
      <c r="QB547" s="9"/>
      <c r="QC547" s="9"/>
      <c r="QD547" s="9"/>
      <c r="QE547" s="9"/>
      <c r="QF547" s="9"/>
      <c r="QG547" s="9"/>
      <c r="QH547" s="9"/>
      <c r="QI547" s="9"/>
      <c r="QJ547" s="9"/>
      <c r="QK547" s="9"/>
      <c r="QL547" s="9"/>
      <c r="QM547" s="9"/>
      <c r="QN547" s="9"/>
      <c r="QO547" s="9"/>
      <c r="QP547" s="9"/>
      <c r="QQ547" s="9"/>
      <c r="QR547" s="9"/>
      <c r="QS547" s="9"/>
      <c r="QT547" s="9"/>
      <c r="QU547" s="9"/>
      <c r="QV547" s="9"/>
      <c r="QW547" s="9"/>
      <c r="QX547" s="9"/>
      <c r="QY547" s="9"/>
      <c r="QZ547" s="9"/>
      <c r="RA547" s="9"/>
      <c r="RB547" s="9"/>
      <c r="RC547" s="9"/>
      <c r="RD547" s="9"/>
      <c r="RE547" s="9"/>
      <c r="RF547" s="9"/>
      <c r="RG547" s="9"/>
      <c r="RH547" s="9"/>
      <c r="RI547" s="9"/>
      <c r="RJ547" s="9"/>
      <c r="RK547" s="9"/>
      <c r="RL547" s="9"/>
      <c r="RM547" s="9"/>
      <c r="RN547" s="9"/>
      <c r="RO547" s="9"/>
      <c r="RP547" s="9"/>
      <c r="RQ547" s="9"/>
      <c r="RR547" s="9"/>
      <c r="RS547" s="9"/>
      <c r="RT547" s="9"/>
      <c r="RU547" s="9"/>
      <c r="RV547" s="9"/>
      <c r="RW547" s="9"/>
      <c r="RX547" s="9"/>
      <c r="RY547" s="9"/>
      <c r="RZ547" s="9"/>
      <c r="SA547" s="9"/>
      <c r="SB547" s="9"/>
      <c r="SC547" s="9"/>
      <c r="SD547" s="9"/>
      <c r="SE547" s="9"/>
      <c r="SF547" s="9"/>
      <c r="SG547" s="9"/>
      <c r="SH547" s="9"/>
      <c r="SI547" s="9"/>
      <c r="SJ547" s="9"/>
      <c r="SK547" s="9"/>
      <c r="SL547" s="9"/>
      <c r="SM547" s="9"/>
      <c r="SN547" s="9"/>
      <c r="SO547" s="9"/>
      <c r="SP547" s="9"/>
      <c r="SQ547" s="9"/>
      <c r="SR547" s="9"/>
      <c r="SS547" s="9"/>
      <c r="ST547" s="9"/>
      <c r="SU547" s="9"/>
      <c r="SV547" s="9"/>
      <c r="SW547" s="9"/>
      <c r="SX547" s="9"/>
      <c r="SY547" s="9"/>
      <c r="SZ547" s="9"/>
      <c r="TA547" s="9"/>
      <c r="TB547" s="9"/>
      <c r="TC547" s="9"/>
      <c r="TD547" s="9"/>
      <c r="TE547" s="9"/>
      <c r="TF547" s="9"/>
      <c r="TG547" s="9"/>
      <c r="TH547" s="9"/>
      <c r="TI547" s="9"/>
      <c r="TJ547" s="9"/>
      <c r="TK547" s="9"/>
      <c r="TL547" s="9"/>
      <c r="TM547" s="9"/>
      <c r="TN547" s="9"/>
      <c r="TO547" s="9"/>
      <c r="TP547" s="9"/>
      <c r="TQ547" s="9"/>
      <c r="TR547" s="9"/>
      <c r="TS547" s="9"/>
      <c r="TT547" s="9"/>
      <c r="TU547" s="9"/>
      <c r="TV547" s="9"/>
      <c r="TW547" s="9"/>
      <c r="TX547" s="9"/>
      <c r="TY547" s="9"/>
      <c r="TZ547" s="9"/>
      <c r="UA547" s="9"/>
      <c r="UB547" s="9"/>
      <c r="UC547" s="9"/>
      <c r="UD547" s="9"/>
      <c r="UE547" s="9"/>
      <c r="UF547" s="9"/>
      <c r="UG547" s="9"/>
      <c r="UH547" s="9"/>
      <c r="UI547" s="9"/>
      <c r="UJ547" s="9"/>
      <c r="UK547" s="9"/>
      <c r="UL547" s="9"/>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c r="AHR547" s="6"/>
      <c r="AHS547" s="6"/>
      <c r="AHT547" s="6"/>
      <c r="AHU547" s="6"/>
      <c r="AHV547" s="6"/>
      <c r="AHW547" s="6"/>
      <c r="AHX547" s="6"/>
      <c r="AHY547" s="6"/>
    </row>
    <row r="548" spans="2:909" x14ac:dyDescent="0.25">
      <c r="B548" s="110"/>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9"/>
      <c r="EV548" s="9"/>
      <c r="EW548" s="9"/>
      <c r="EX548" s="9"/>
      <c r="EY548" s="9"/>
      <c r="EZ548" s="9"/>
      <c r="FA548" s="9"/>
      <c r="FB548" s="9"/>
      <c r="FC548" s="9"/>
      <c r="FD548" s="9"/>
      <c r="FE548" s="9"/>
      <c r="FF548" s="9"/>
      <c r="FG548" s="9"/>
      <c r="FH548" s="9"/>
      <c r="FI548" s="9"/>
      <c r="FJ548" s="9"/>
      <c r="FK548" s="9"/>
      <c r="FL548" s="9"/>
      <c r="FM548" s="9"/>
      <c r="FN548" s="9"/>
      <c r="FO548" s="9"/>
      <c r="FP548" s="9"/>
      <c r="FQ548" s="9"/>
      <c r="FR548" s="9"/>
      <c r="FS548" s="9"/>
      <c r="FT548" s="9"/>
      <c r="FU548" s="9"/>
      <c r="FV548" s="9"/>
      <c r="FW548" s="9"/>
      <c r="FX548" s="9"/>
      <c r="FY548" s="9"/>
      <c r="FZ548" s="9"/>
      <c r="GA548" s="9"/>
      <c r="GB548" s="9"/>
      <c r="GC548" s="9"/>
      <c r="GD548" s="9"/>
      <c r="GE548" s="9"/>
      <c r="GF548" s="9"/>
      <c r="GG548" s="9"/>
      <c r="GH548" s="9"/>
      <c r="GI548" s="9"/>
      <c r="GJ548" s="9"/>
      <c r="GK548" s="9"/>
      <c r="GL548" s="9"/>
      <c r="GM548" s="9"/>
      <c r="GN548" s="9"/>
      <c r="GO548" s="9"/>
      <c r="GP548" s="9"/>
      <c r="GQ548" s="9"/>
      <c r="GR548" s="9"/>
      <c r="GS548" s="9"/>
      <c r="GT548" s="9"/>
      <c r="GU548" s="9"/>
      <c r="GV548" s="9"/>
      <c r="GW548" s="9"/>
      <c r="GX548" s="9"/>
      <c r="GY548" s="9"/>
      <c r="GZ548" s="9"/>
      <c r="HA548" s="9"/>
      <c r="HB548" s="9"/>
      <c r="HC548" s="9"/>
      <c r="HD548" s="9"/>
      <c r="HE548" s="9"/>
      <c r="HF548" s="9"/>
      <c r="HG548" s="9"/>
      <c r="HH548" s="9"/>
      <c r="HI548" s="9"/>
      <c r="HJ548" s="9"/>
      <c r="HK548" s="9"/>
      <c r="HL548" s="9"/>
      <c r="HM548" s="9"/>
      <c r="HN548" s="9"/>
      <c r="HO548" s="9"/>
      <c r="HP548" s="9"/>
      <c r="HQ548" s="9"/>
      <c r="HR548" s="9"/>
      <c r="HS548" s="9"/>
      <c r="HT548" s="9"/>
      <c r="HU548" s="9"/>
      <c r="HV548" s="9"/>
      <c r="HW548" s="9"/>
      <c r="HX548" s="9"/>
      <c r="HY548" s="9"/>
      <c r="HZ548" s="9"/>
      <c r="IA548" s="9"/>
      <c r="IB548" s="9"/>
      <c r="IC548" s="9"/>
      <c r="ID548" s="9"/>
      <c r="IE548" s="9"/>
      <c r="IF548" s="9"/>
      <c r="IG548" s="9"/>
      <c r="IH548" s="9"/>
      <c r="II548" s="9"/>
      <c r="IJ548" s="9"/>
      <c r="IK548" s="9"/>
      <c r="IL548" s="9"/>
      <c r="IM548" s="9"/>
      <c r="IN548" s="9"/>
      <c r="IO548" s="9"/>
      <c r="IP548" s="9"/>
      <c r="IQ548" s="9"/>
      <c r="IR548" s="9"/>
      <c r="IS548" s="9"/>
      <c r="IT548" s="9"/>
      <c r="IU548" s="9"/>
      <c r="IV548" s="9"/>
      <c r="IW548" s="9"/>
      <c r="IX548" s="9"/>
      <c r="IY548" s="9"/>
      <c r="IZ548" s="9"/>
      <c r="JA548" s="9"/>
      <c r="JB548" s="9"/>
      <c r="JC548" s="9"/>
      <c r="JD548" s="9"/>
      <c r="JE548" s="9"/>
      <c r="JF548" s="9"/>
      <c r="JG548" s="9"/>
      <c r="JH548" s="9"/>
      <c r="JI548" s="9"/>
      <c r="JJ548" s="9"/>
      <c r="JK548" s="9"/>
      <c r="JL548" s="9"/>
      <c r="JM548" s="9"/>
      <c r="JN548" s="9"/>
      <c r="JO548" s="9"/>
      <c r="JP548" s="9"/>
      <c r="JQ548" s="9"/>
      <c r="JR548" s="9"/>
      <c r="JS548" s="9"/>
      <c r="JT548" s="9"/>
      <c r="JU548" s="9"/>
      <c r="JV548" s="9"/>
      <c r="JW548" s="9"/>
      <c r="JX548" s="9"/>
      <c r="JY548" s="9"/>
      <c r="JZ548" s="9"/>
      <c r="KA548" s="9"/>
      <c r="KB548" s="9"/>
      <c r="KC548" s="9"/>
      <c r="KD548" s="9"/>
      <c r="KE548" s="9"/>
      <c r="KF548" s="9"/>
      <c r="KG548" s="9"/>
      <c r="KH548" s="9"/>
      <c r="KI548" s="9"/>
      <c r="KJ548" s="9"/>
      <c r="KK548" s="9"/>
      <c r="KL548" s="9"/>
      <c r="KM548" s="9"/>
      <c r="KN548" s="9"/>
      <c r="KO548" s="9"/>
      <c r="KP548" s="9"/>
      <c r="KQ548" s="9"/>
      <c r="KR548" s="9"/>
      <c r="KS548" s="9"/>
      <c r="KT548" s="9"/>
      <c r="KU548" s="9"/>
      <c r="KV548" s="9"/>
      <c r="KW548" s="9"/>
      <c r="KX548" s="9"/>
      <c r="KY548" s="9"/>
      <c r="KZ548" s="9"/>
      <c r="LA548" s="9"/>
      <c r="LB548" s="9"/>
      <c r="LC548" s="9"/>
      <c r="LD548" s="9"/>
      <c r="LE548" s="9"/>
      <c r="LF548" s="9"/>
      <c r="LG548" s="9"/>
      <c r="LH548" s="9"/>
      <c r="LI548" s="9"/>
      <c r="LJ548" s="9"/>
      <c r="LK548" s="9"/>
      <c r="LL548" s="9"/>
      <c r="LM548" s="9"/>
      <c r="LN548" s="9"/>
      <c r="LO548" s="9"/>
      <c r="LP548" s="9"/>
      <c r="LQ548" s="9"/>
      <c r="LR548" s="9"/>
      <c r="LS548" s="9"/>
      <c r="LT548" s="9"/>
      <c r="LU548" s="9"/>
      <c r="LV548" s="9"/>
      <c r="LW548" s="9"/>
      <c r="LX548" s="9"/>
      <c r="LY548" s="9"/>
      <c r="LZ548" s="9"/>
      <c r="MA548" s="9"/>
      <c r="MB548" s="9"/>
      <c r="MC548" s="9"/>
      <c r="MD548" s="9"/>
      <c r="ME548" s="9"/>
      <c r="MF548" s="9"/>
      <c r="MG548" s="9"/>
      <c r="MH548" s="9"/>
      <c r="MI548" s="9"/>
      <c r="MJ548" s="9"/>
      <c r="MK548" s="9"/>
      <c r="ML548" s="9"/>
      <c r="MM548" s="9"/>
      <c r="MN548" s="9"/>
      <c r="MO548" s="9"/>
      <c r="MP548" s="9"/>
      <c r="MQ548" s="9"/>
      <c r="MR548" s="9"/>
      <c r="MS548" s="9"/>
      <c r="MT548" s="9"/>
      <c r="MU548" s="9"/>
      <c r="MV548" s="9"/>
      <c r="MW548" s="9"/>
      <c r="MX548" s="9"/>
      <c r="MY548" s="9"/>
      <c r="MZ548" s="9"/>
      <c r="NA548" s="9"/>
      <c r="NB548" s="9"/>
      <c r="NC548" s="9"/>
      <c r="ND548" s="9"/>
      <c r="NE548" s="9"/>
      <c r="NF548" s="9"/>
      <c r="NG548" s="9"/>
      <c r="NH548" s="9"/>
      <c r="NI548" s="9"/>
      <c r="NJ548" s="9"/>
      <c r="NK548" s="9"/>
      <c r="NL548" s="9"/>
      <c r="NM548" s="9"/>
      <c r="NN548" s="9"/>
      <c r="NO548" s="9"/>
      <c r="NP548" s="9"/>
      <c r="NQ548" s="9"/>
      <c r="NR548" s="9"/>
      <c r="NS548" s="9"/>
      <c r="NT548" s="9"/>
      <c r="NU548" s="9"/>
      <c r="NV548" s="9"/>
      <c r="NW548" s="9"/>
      <c r="NX548" s="9"/>
      <c r="NY548" s="9"/>
      <c r="NZ548" s="9"/>
      <c r="OA548" s="9"/>
      <c r="OB548" s="9"/>
      <c r="OC548" s="9"/>
      <c r="OD548" s="9"/>
      <c r="OE548" s="9"/>
      <c r="OF548" s="9"/>
      <c r="OG548" s="9"/>
      <c r="OH548" s="9"/>
      <c r="OI548" s="9"/>
      <c r="OJ548" s="9"/>
      <c r="OK548" s="9"/>
      <c r="OL548" s="9"/>
      <c r="OM548" s="9"/>
      <c r="ON548" s="9"/>
      <c r="OO548" s="9"/>
      <c r="OP548" s="9"/>
      <c r="OQ548" s="9"/>
      <c r="OR548" s="9"/>
      <c r="OS548" s="9"/>
      <c r="OT548" s="9"/>
      <c r="OU548" s="9"/>
      <c r="OV548" s="9"/>
      <c r="OW548" s="9"/>
      <c r="OX548" s="9"/>
      <c r="OY548" s="9"/>
      <c r="OZ548" s="9"/>
      <c r="PA548" s="9"/>
      <c r="PB548" s="9"/>
      <c r="PC548" s="9"/>
      <c r="PD548" s="9"/>
      <c r="PE548" s="9"/>
      <c r="PF548" s="9"/>
      <c r="PG548" s="9"/>
      <c r="PH548" s="9"/>
      <c r="PI548" s="9"/>
      <c r="PJ548" s="9"/>
      <c r="PK548" s="9"/>
      <c r="PL548" s="9"/>
      <c r="PM548" s="9"/>
      <c r="PN548" s="9"/>
      <c r="PO548" s="9"/>
      <c r="PP548" s="9"/>
      <c r="PQ548" s="9"/>
      <c r="PR548" s="9"/>
      <c r="PS548" s="9"/>
      <c r="PT548" s="9"/>
      <c r="PU548" s="9"/>
      <c r="PV548" s="9"/>
      <c r="PW548" s="9"/>
      <c r="PX548" s="9"/>
      <c r="PY548" s="9"/>
      <c r="PZ548" s="9"/>
      <c r="QA548" s="9"/>
      <c r="QB548" s="9"/>
      <c r="QC548" s="9"/>
      <c r="QD548" s="9"/>
      <c r="QE548" s="9"/>
      <c r="QF548" s="9"/>
      <c r="QG548" s="9"/>
      <c r="QH548" s="9"/>
      <c r="QI548" s="9"/>
      <c r="QJ548" s="9"/>
      <c r="QK548" s="9"/>
      <c r="QL548" s="9"/>
      <c r="QM548" s="9"/>
      <c r="QN548" s="9"/>
      <c r="QO548" s="9"/>
      <c r="QP548" s="9"/>
      <c r="QQ548" s="9"/>
      <c r="QR548" s="9"/>
      <c r="QS548" s="9"/>
      <c r="QT548" s="9"/>
      <c r="QU548" s="9"/>
      <c r="QV548" s="9"/>
      <c r="QW548" s="9"/>
      <c r="QX548" s="9"/>
      <c r="QY548" s="9"/>
      <c r="QZ548" s="9"/>
      <c r="RA548" s="9"/>
      <c r="RB548" s="9"/>
      <c r="RC548" s="9"/>
      <c r="RD548" s="9"/>
      <c r="RE548" s="9"/>
      <c r="RF548" s="9"/>
      <c r="RG548" s="9"/>
      <c r="RH548" s="9"/>
      <c r="RI548" s="9"/>
      <c r="RJ548" s="9"/>
      <c r="RK548" s="9"/>
      <c r="RL548" s="9"/>
      <c r="RM548" s="9"/>
      <c r="RN548" s="9"/>
      <c r="RO548" s="9"/>
      <c r="RP548" s="9"/>
      <c r="RQ548" s="9"/>
      <c r="RR548" s="9"/>
      <c r="RS548" s="9"/>
      <c r="RT548" s="9"/>
      <c r="RU548" s="9"/>
      <c r="RV548" s="9"/>
      <c r="RW548" s="9"/>
      <c r="RX548" s="9"/>
      <c r="RY548" s="9"/>
      <c r="RZ548" s="9"/>
      <c r="SA548" s="9"/>
      <c r="SB548" s="9"/>
      <c r="SC548" s="9"/>
      <c r="SD548" s="9"/>
      <c r="SE548" s="9"/>
      <c r="SF548" s="9"/>
      <c r="SG548" s="9"/>
      <c r="SH548" s="9"/>
      <c r="SI548" s="9"/>
      <c r="SJ548" s="9"/>
      <c r="SK548" s="9"/>
      <c r="SL548" s="9"/>
      <c r="SM548" s="9"/>
      <c r="SN548" s="9"/>
      <c r="SO548" s="9"/>
      <c r="SP548" s="9"/>
      <c r="SQ548" s="9"/>
      <c r="SR548" s="9"/>
      <c r="SS548" s="9"/>
      <c r="ST548" s="9"/>
      <c r="SU548" s="9"/>
      <c r="SV548" s="9"/>
      <c r="SW548" s="9"/>
      <c r="SX548" s="9"/>
      <c r="SY548" s="9"/>
      <c r="SZ548" s="9"/>
      <c r="TA548" s="9"/>
      <c r="TB548" s="9"/>
      <c r="TC548" s="9"/>
      <c r="TD548" s="9"/>
      <c r="TE548" s="9"/>
      <c r="TF548" s="9"/>
      <c r="TG548" s="9"/>
      <c r="TH548" s="9"/>
      <c r="TI548" s="9"/>
      <c r="TJ548" s="9"/>
      <c r="TK548" s="9"/>
      <c r="TL548" s="9"/>
      <c r="TM548" s="9"/>
      <c r="TN548" s="9"/>
      <c r="TO548" s="9"/>
      <c r="TP548" s="9"/>
      <c r="TQ548" s="9"/>
      <c r="TR548" s="9"/>
      <c r="TS548" s="9"/>
      <c r="TT548" s="9"/>
      <c r="TU548" s="9"/>
      <c r="TV548" s="9"/>
      <c r="TW548" s="9"/>
      <c r="TX548" s="9"/>
      <c r="TY548" s="9"/>
      <c r="TZ548" s="9"/>
      <c r="UA548" s="9"/>
      <c r="UB548" s="9"/>
      <c r="UC548" s="9"/>
      <c r="UD548" s="9"/>
      <c r="UE548" s="9"/>
      <c r="UF548" s="9"/>
      <c r="UG548" s="9"/>
      <c r="UH548" s="9"/>
      <c r="UI548" s="9"/>
      <c r="UJ548" s="9"/>
      <c r="UK548" s="9"/>
      <c r="UL548" s="9"/>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c r="AHR548" s="6"/>
      <c r="AHS548" s="6"/>
      <c r="AHT548" s="6"/>
      <c r="AHU548" s="6"/>
      <c r="AHV548" s="6"/>
      <c r="AHW548" s="6"/>
      <c r="AHX548" s="6"/>
      <c r="AHY548" s="6"/>
    </row>
    <row r="549" spans="2:909" x14ac:dyDescent="0.25">
      <c r="B549" s="110"/>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9"/>
      <c r="DX549" s="9"/>
      <c r="DY549" s="9"/>
      <c r="DZ549" s="9"/>
      <c r="EA549" s="9"/>
      <c r="EB549" s="9"/>
      <c r="EC549" s="9"/>
      <c r="ED549" s="9"/>
      <c r="EE549" s="9"/>
      <c r="EF549" s="9"/>
      <c r="EG549" s="9"/>
      <c r="EH549" s="9"/>
      <c r="EI549" s="9"/>
      <c r="EJ549" s="9"/>
      <c r="EK549" s="9"/>
      <c r="EL549" s="9"/>
      <c r="EM549" s="9"/>
      <c r="EN549" s="9"/>
      <c r="EO549" s="9"/>
      <c r="EP549" s="9"/>
      <c r="EQ549" s="9"/>
      <c r="ER549" s="9"/>
      <c r="ES549" s="9"/>
      <c r="ET549" s="9"/>
      <c r="EU549" s="9"/>
      <c r="EV549" s="9"/>
      <c r="EW549" s="9"/>
      <c r="EX549" s="9"/>
      <c r="EY549" s="9"/>
      <c r="EZ549" s="9"/>
      <c r="FA549" s="9"/>
      <c r="FB549" s="9"/>
      <c r="FC549" s="9"/>
      <c r="FD549" s="9"/>
      <c r="FE549" s="9"/>
      <c r="FF549" s="9"/>
      <c r="FG549" s="9"/>
      <c r="FH549" s="9"/>
      <c r="FI549" s="9"/>
      <c r="FJ549" s="9"/>
      <c r="FK549" s="9"/>
      <c r="FL549" s="9"/>
      <c r="FM549" s="9"/>
      <c r="FN549" s="9"/>
      <c r="FO549" s="9"/>
      <c r="FP549" s="9"/>
      <c r="FQ549" s="9"/>
      <c r="FR549" s="9"/>
      <c r="FS549" s="9"/>
      <c r="FT549" s="9"/>
      <c r="FU549" s="9"/>
      <c r="FV549" s="9"/>
      <c r="FW549" s="9"/>
      <c r="FX549" s="9"/>
      <c r="FY549" s="9"/>
      <c r="FZ549" s="9"/>
      <c r="GA549" s="9"/>
      <c r="GB549" s="9"/>
      <c r="GC549" s="9"/>
      <c r="GD549" s="9"/>
      <c r="GE549" s="9"/>
      <c r="GF549" s="9"/>
      <c r="GG549" s="9"/>
      <c r="GH549" s="9"/>
      <c r="GI549" s="9"/>
      <c r="GJ549" s="9"/>
      <c r="GK549" s="9"/>
      <c r="GL549" s="9"/>
      <c r="GM549" s="9"/>
      <c r="GN549" s="9"/>
      <c r="GO549" s="9"/>
      <c r="GP549" s="9"/>
      <c r="GQ549" s="9"/>
      <c r="GR549" s="9"/>
      <c r="GS549" s="9"/>
      <c r="GT549" s="9"/>
      <c r="GU549" s="9"/>
      <c r="GV549" s="9"/>
      <c r="GW549" s="9"/>
      <c r="GX549" s="9"/>
      <c r="GY549" s="9"/>
      <c r="GZ549" s="9"/>
      <c r="HA549" s="9"/>
      <c r="HB549" s="9"/>
      <c r="HC549" s="9"/>
      <c r="HD549" s="9"/>
      <c r="HE549" s="9"/>
      <c r="HF549" s="9"/>
      <c r="HG549" s="9"/>
      <c r="HH549" s="9"/>
      <c r="HI549" s="9"/>
      <c r="HJ549" s="9"/>
      <c r="HK549" s="9"/>
      <c r="HL549" s="9"/>
      <c r="HM549" s="9"/>
      <c r="HN549" s="9"/>
      <c r="HO549" s="9"/>
      <c r="HP549" s="9"/>
      <c r="HQ549" s="9"/>
      <c r="HR549" s="9"/>
      <c r="HS549" s="9"/>
      <c r="HT549" s="9"/>
      <c r="HU549" s="9"/>
      <c r="HV549" s="9"/>
      <c r="HW549" s="9"/>
      <c r="HX549" s="9"/>
      <c r="HY549" s="9"/>
      <c r="HZ549" s="9"/>
      <c r="IA549" s="9"/>
      <c r="IB549" s="9"/>
      <c r="IC549" s="9"/>
      <c r="ID549" s="9"/>
      <c r="IE549" s="9"/>
      <c r="IF549" s="9"/>
      <c r="IG549" s="9"/>
      <c r="IH549" s="9"/>
      <c r="II549" s="9"/>
      <c r="IJ549" s="9"/>
      <c r="IK549" s="9"/>
      <c r="IL549" s="9"/>
      <c r="IM549" s="9"/>
      <c r="IN549" s="9"/>
      <c r="IO549" s="9"/>
      <c r="IP549" s="9"/>
      <c r="IQ549" s="9"/>
      <c r="IR549" s="9"/>
      <c r="IS549" s="9"/>
      <c r="IT549" s="9"/>
      <c r="IU549" s="9"/>
      <c r="IV549" s="9"/>
      <c r="IW549" s="9"/>
      <c r="IX549" s="9"/>
      <c r="IY549" s="9"/>
      <c r="IZ549" s="9"/>
      <c r="JA549" s="9"/>
      <c r="JB549" s="9"/>
      <c r="JC549" s="9"/>
      <c r="JD549" s="9"/>
      <c r="JE549" s="9"/>
      <c r="JF549" s="9"/>
      <c r="JG549" s="9"/>
      <c r="JH549" s="9"/>
      <c r="JI549" s="9"/>
      <c r="JJ549" s="9"/>
      <c r="JK549" s="9"/>
      <c r="JL549" s="9"/>
      <c r="JM549" s="9"/>
      <c r="JN549" s="9"/>
      <c r="JO549" s="9"/>
      <c r="JP549" s="9"/>
      <c r="JQ549" s="9"/>
      <c r="JR549" s="9"/>
      <c r="JS549" s="9"/>
      <c r="JT549" s="9"/>
      <c r="JU549" s="9"/>
      <c r="JV549" s="9"/>
      <c r="JW549" s="9"/>
      <c r="JX549" s="9"/>
      <c r="JY549" s="9"/>
      <c r="JZ549" s="9"/>
      <c r="KA549" s="9"/>
      <c r="KB549" s="9"/>
      <c r="KC549" s="9"/>
      <c r="KD549" s="9"/>
      <c r="KE549" s="9"/>
      <c r="KF549" s="9"/>
      <c r="KG549" s="9"/>
      <c r="KH549" s="9"/>
      <c r="KI549" s="9"/>
      <c r="KJ549" s="9"/>
      <c r="KK549" s="9"/>
      <c r="KL549" s="9"/>
      <c r="KM549" s="9"/>
      <c r="KN549" s="9"/>
      <c r="KO549" s="9"/>
      <c r="KP549" s="9"/>
      <c r="KQ549" s="9"/>
      <c r="KR549" s="9"/>
      <c r="KS549" s="9"/>
      <c r="KT549" s="9"/>
      <c r="KU549" s="9"/>
      <c r="KV549" s="9"/>
      <c r="KW549" s="9"/>
      <c r="KX549" s="9"/>
      <c r="KY549" s="9"/>
      <c r="KZ549" s="9"/>
      <c r="LA549" s="9"/>
      <c r="LB549" s="9"/>
      <c r="LC549" s="9"/>
      <c r="LD549" s="9"/>
      <c r="LE549" s="9"/>
      <c r="LF549" s="9"/>
      <c r="LG549" s="9"/>
      <c r="LH549" s="9"/>
      <c r="LI549" s="9"/>
      <c r="LJ549" s="9"/>
      <c r="LK549" s="9"/>
      <c r="LL549" s="9"/>
      <c r="LM549" s="9"/>
      <c r="LN549" s="9"/>
      <c r="LO549" s="9"/>
      <c r="LP549" s="9"/>
      <c r="LQ549" s="9"/>
      <c r="LR549" s="9"/>
      <c r="LS549" s="9"/>
      <c r="LT549" s="9"/>
      <c r="LU549" s="9"/>
      <c r="LV549" s="9"/>
      <c r="LW549" s="9"/>
      <c r="LX549" s="9"/>
      <c r="LY549" s="9"/>
      <c r="LZ549" s="9"/>
      <c r="MA549" s="9"/>
      <c r="MB549" s="9"/>
      <c r="MC549" s="9"/>
      <c r="MD549" s="9"/>
      <c r="ME549" s="9"/>
      <c r="MF549" s="9"/>
      <c r="MG549" s="9"/>
      <c r="MH549" s="9"/>
      <c r="MI549" s="9"/>
      <c r="MJ549" s="9"/>
      <c r="MK549" s="9"/>
      <c r="ML549" s="9"/>
      <c r="MM549" s="9"/>
      <c r="MN549" s="9"/>
      <c r="MO549" s="9"/>
      <c r="MP549" s="9"/>
      <c r="MQ549" s="9"/>
      <c r="MR549" s="9"/>
      <c r="MS549" s="9"/>
      <c r="MT549" s="9"/>
      <c r="MU549" s="9"/>
      <c r="MV549" s="9"/>
      <c r="MW549" s="9"/>
      <c r="MX549" s="9"/>
      <c r="MY549" s="9"/>
      <c r="MZ549" s="9"/>
      <c r="NA549" s="9"/>
      <c r="NB549" s="9"/>
      <c r="NC549" s="9"/>
      <c r="ND549" s="9"/>
      <c r="NE549" s="9"/>
      <c r="NF549" s="9"/>
      <c r="NG549" s="9"/>
      <c r="NH549" s="9"/>
      <c r="NI549" s="9"/>
      <c r="NJ549" s="9"/>
      <c r="NK549" s="9"/>
      <c r="NL549" s="9"/>
      <c r="NM549" s="9"/>
      <c r="NN549" s="9"/>
      <c r="NO549" s="9"/>
      <c r="NP549" s="9"/>
      <c r="NQ549" s="9"/>
      <c r="NR549" s="9"/>
      <c r="NS549" s="9"/>
      <c r="NT549" s="9"/>
      <c r="NU549" s="9"/>
      <c r="NV549" s="9"/>
      <c r="NW549" s="9"/>
      <c r="NX549" s="9"/>
      <c r="NY549" s="9"/>
      <c r="NZ549" s="9"/>
      <c r="OA549" s="9"/>
      <c r="OB549" s="9"/>
      <c r="OC549" s="9"/>
      <c r="OD549" s="9"/>
      <c r="OE549" s="9"/>
      <c r="OF549" s="9"/>
      <c r="OG549" s="9"/>
      <c r="OH549" s="9"/>
      <c r="OI549" s="9"/>
      <c r="OJ549" s="9"/>
      <c r="OK549" s="9"/>
      <c r="OL549" s="9"/>
      <c r="OM549" s="9"/>
      <c r="ON549" s="9"/>
      <c r="OO549" s="9"/>
      <c r="OP549" s="9"/>
      <c r="OQ549" s="9"/>
      <c r="OR549" s="9"/>
      <c r="OS549" s="9"/>
      <c r="OT549" s="9"/>
      <c r="OU549" s="9"/>
      <c r="OV549" s="9"/>
      <c r="OW549" s="9"/>
      <c r="OX549" s="9"/>
      <c r="OY549" s="9"/>
      <c r="OZ549" s="9"/>
      <c r="PA549" s="9"/>
      <c r="PB549" s="9"/>
      <c r="PC549" s="9"/>
      <c r="PD549" s="9"/>
      <c r="PE549" s="9"/>
      <c r="PF549" s="9"/>
      <c r="PG549" s="9"/>
      <c r="PH549" s="9"/>
      <c r="PI549" s="9"/>
      <c r="PJ549" s="9"/>
      <c r="PK549" s="9"/>
      <c r="PL549" s="9"/>
      <c r="PM549" s="9"/>
      <c r="PN549" s="9"/>
      <c r="PO549" s="9"/>
      <c r="PP549" s="9"/>
      <c r="PQ549" s="9"/>
      <c r="PR549" s="9"/>
      <c r="PS549" s="9"/>
      <c r="PT549" s="9"/>
      <c r="PU549" s="9"/>
      <c r="PV549" s="9"/>
      <c r="PW549" s="9"/>
      <c r="PX549" s="9"/>
      <c r="PY549" s="9"/>
      <c r="PZ549" s="9"/>
      <c r="QA549" s="9"/>
      <c r="QB549" s="9"/>
      <c r="QC549" s="9"/>
      <c r="QD549" s="9"/>
      <c r="QE549" s="9"/>
      <c r="QF549" s="9"/>
      <c r="QG549" s="9"/>
      <c r="QH549" s="9"/>
      <c r="QI549" s="9"/>
      <c r="QJ549" s="9"/>
      <c r="QK549" s="9"/>
      <c r="QL549" s="9"/>
      <c r="QM549" s="9"/>
      <c r="QN549" s="9"/>
      <c r="QO549" s="9"/>
      <c r="QP549" s="9"/>
      <c r="QQ549" s="9"/>
      <c r="QR549" s="9"/>
      <c r="QS549" s="9"/>
      <c r="QT549" s="9"/>
      <c r="QU549" s="9"/>
      <c r="QV549" s="9"/>
      <c r="QW549" s="9"/>
      <c r="QX549" s="9"/>
      <c r="QY549" s="9"/>
      <c r="QZ549" s="9"/>
      <c r="RA549" s="9"/>
      <c r="RB549" s="9"/>
      <c r="RC549" s="9"/>
      <c r="RD549" s="9"/>
      <c r="RE549" s="9"/>
      <c r="RF549" s="9"/>
      <c r="RG549" s="9"/>
      <c r="RH549" s="9"/>
      <c r="RI549" s="9"/>
      <c r="RJ549" s="9"/>
      <c r="RK549" s="9"/>
      <c r="RL549" s="9"/>
      <c r="RM549" s="9"/>
      <c r="RN549" s="9"/>
      <c r="RO549" s="9"/>
      <c r="RP549" s="9"/>
      <c r="RQ549" s="9"/>
      <c r="RR549" s="9"/>
      <c r="RS549" s="9"/>
      <c r="RT549" s="9"/>
      <c r="RU549" s="9"/>
      <c r="RV549" s="9"/>
      <c r="RW549" s="9"/>
      <c r="RX549" s="9"/>
      <c r="RY549" s="9"/>
      <c r="RZ549" s="9"/>
      <c r="SA549" s="9"/>
      <c r="SB549" s="9"/>
      <c r="SC549" s="9"/>
      <c r="SD549" s="9"/>
      <c r="SE549" s="9"/>
      <c r="SF549" s="9"/>
      <c r="SG549" s="9"/>
      <c r="SH549" s="9"/>
      <c r="SI549" s="9"/>
      <c r="SJ549" s="9"/>
      <c r="SK549" s="9"/>
      <c r="SL549" s="9"/>
      <c r="SM549" s="9"/>
      <c r="SN549" s="9"/>
      <c r="SO549" s="9"/>
      <c r="SP549" s="9"/>
      <c r="SQ549" s="9"/>
      <c r="SR549" s="9"/>
      <c r="SS549" s="9"/>
      <c r="ST549" s="9"/>
      <c r="SU549" s="9"/>
      <c r="SV549" s="9"/>
      <c r="SW549" s="9"/>
      <c r="SX549" s="9"/>
      <c r="SY549" s="9"/>
      <c r="SZ549" s="9"/>
      <c r="TA549" s="9"/>
      <c r="TB549" s="9"/>
      <c r="TC549" s="9"/>
      <c r="TD549" s="9"/>
      <c r="TE549" s="9"/>
      <c r="TF549" s="9"/>
      <c r="TG549" s="9"/>
      <c r="TH549" s="9"/>
      <c r="TI549" s="9"/>
      <c r="TJ549" s="9"/>
      <c r="TK549" s="9"/>
      <c r="TL549" s="9"/>
      <c r="TM549" s="9"/>
      <c r="TN549" s="9"/>
      <c r="TO549" s="9"/>
      <c r="TP549" s="9"/>
      <c r="TQ549" s="9"/>
      <c r="TR549" s="9"/>
      <c r="TS549" s="9"/>
      <c r="TT549" s="9"/>
      <c r="TU549" s="9"/>
      <c r="TV549" s="9"/>
      <c r="TW549" s="9"/>
      <c r="TX549" s="9"/>
      <c r="TY549" s="9"/>
      <c r="TZ549" s="9"/>
      <c r="UA549" s="9"/>
      <c r="UB549" s="9"/>
      <c r="UC549" s="9"/>
      <c r="UD549" s="9"/>
      <c r="UE549" s="9"/>
      <c r="UF549" s="9"/>
      <c r="UG549" s="9"/>
      <c r="UH549" s="9"/>
      <c r="UI549" s="9"/>
      <c r="UJ549" s="9"/>
      <c r="UK549" s="9"/>
      <c r="UL549" s="9"/>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c r="AHR549" s="6"/>
      <c r="AHS549" s="6"/>
      <c r="AHT549" s="6"/>
      <c r="AHU549" s="6"/>
      <c r="AHV549" s="6"/>
      <c r="AHW549" s="6"/>
      <c r="AHX549" s="6"/>
      <c r="AHY549" s="6"/>
    </row>
    <row r="550" spans="2:909" x14ac:dyDescent="0.25">
      <c r="B550" s="110"/>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c r="EV550" s="9"/>
      <c r="EW550" s="9"/>
      <c r="EX550" s="9"/>
      <c r="EY550" s="9"/>
      <c r="EZ550" s="9"/>
      <c r="FA550" s="9"/>
      <c r="FB550" s="9"/>
      <c r="FC550" s="9"/>
      <c r="FD550" s="9"/>
      <c r="FE550" s="9"/>
      <c r="FF550" s="9"/>
      <c r="FG550" s="9"/>
      <c r="FH550" s="9"/>
      <c r="FI550" s="9"/>
      <c r="FJ550" s="9"/>
      <c r="FK550" s="9"/>
      <c r="FL550" s="9"/>
      <c r="FM550" s="9"/>
      <c r="FN550" s="9"/>
      <c r="FO550" s="9"/>
      <c r="FP550" s="9"/>
      <c r="FQ550" s="9"/>
      <c r="FR550" s="9"/>
      <c r="FS550" s="9"/>
      <c r="FT550" s="9"/>
      <c r="FU550" s="9"/>
      <c r="FV550" s="9"/>
      <c r="FW550" s="9"/>
      <c r="FX550" s="9"/>
      <c r="FY550" s="9"/>
      <c r="FZ550" s="9"/>
      <c r="GA550" s="9"/>
      <c r="GB550" s="9"/>
      <c r="GC550" s="9"/>
      <c r="GD550" s="9"/>
      <c r="GE550" s="9"/>
      <c r="GF550" s="9"/>
      <c r="GG550" s="9"/>
      <c r="GH550" s="9"/>
      <c r="GI550" s="9"/>
      <c r="GJ550" s="9"/>
      <c r="GK550" s="9"/>
      <c r="GL550" s="9"/>
      <c r="GM550" s="9"/>
      <c r="GN550" s="9"/>
      <c r="GO550" s="9"/>
      <c r="GP550" s="9"/>
      <c r="GQ550" s="9"/>
      <c r="GR550" s="9"/>
      <c r="GS550" s="9"/>
      <c r="GT550" s="9"/>
      <c r="GU550" s="9"/>
      <c r="GV550" s="9"/>
      <c r="GW550" s="9"/>
      <c r="GX550" s="9"/>
      <c r="GY550" s="9"/>
      <c r="GZ550" s="9"/>
      <c r="HA550" s="9"/>
      <c r="HB550" s="9"/>
      <c r="HC550" s="9"/>
      <c r="HD550" s="9"/>
      <c r="HE550" s="9"/>
      <c r="HF550" s="9"/>
      <c r="HG550" s="9"/>
      <c r="HH550" s="9"/>
      <c r="HI550" s="9"/>
      <c r="HJ550" s="9"/>
      <c r="HK550" s="9"/>
      <c r="HL550" s="9"/>
      <c r="HM550" s="9"/>
      <c r="HN550" s="9"/>
      <c r="HO550" s="9"/>
      <c r="HP550" s="9"/>
      <c r="HQ550" s="9"/>
      <c r="HR550" s="9"/>
      <c r="HS550" s="9"/>
      <c r="HT550" s="9"/>
      <c r="HU550" s="9"/>
      <c r="HV550" s="9"/>
      <c r="HW550" s="9"/>
      <c r="HX550" s="9"/>
      <c r="HY550" s="9"/>
      <c r="HZ550" s="9"/>
      <c r="IA550" s="9"/>
      <c r="IB550" s="9"/>
      <c r="IC550" s="9"/>
      <c r="ID550" s="9"/>
      <c r="IE550" s="9"/>
      <c r="IF550" s="9"/>
      <c r="IG550" s="9"/>
      <c r="IH550" s="9"/>
      <c r="II550" s="9"/>
      <c r="IJ550" s="9"/>
      <c r="IK550" s="9"/>
      <c r="IL550" s="9"/>
      <c r="IM550" s="9"/>
      <c r="IN550" s="9"/>
      <c r="IO550" s="9"/>
      <c r="IP550" s="9"/>
      <c r="IQ550" s="9"/>
      <c r="IR550" s="9"/>
      <c r="IS550" s="9"/>
      <c r="IT550" s="9"/>
      <c r="IU550" s="9"/>
      <c r="IV550" s="9"/>
      <c r="IW550" s="9"/>
      <c r="IX550" s="9"/>
      <c r="IY550" s="9"/>
      <c r="IZ550" s="9"/>
      <c r="JA550" s="9"/>
      <c r="JB550" s="9"/>
      <c r="JC550" s="9"/>
      <c r="JD550" s="9"/>
      <c r="JE550" s="9"/>
      <c r="JF550" s="9"/>
      <c r="JG550" s="9"/>
      <c r="JH550" s="9"/>
      <c r="JI550" s="9"/>
      <c r="JJ550" s="9"/>
      <c r="JK550" s="9"/>
      <c r="JL550" s="9"/>
      <c r="JM550" s="9"/>
      <c r="JN550" s="9"/>
      <c r="JO550" s="9"/>
      <c r="JP550" s="9"/>
      <c r="JQ550" s="9"/>
      <c r="JR550" s="9"/>
      <c r="JS550" s="9"/>
      <c r="JT550" s="9"/>
      <c r="JU550" s="9"/>
      <c r="JV550" s="9"/>
      <c r="JW550" s="9"/>
      <c r="JX550" s="9"/>
      <c r="JY550" s="9"/>
      <c r="JZ550" s="9"/>
      <c r="KA550" s="9"/>
      <c r="KB550" s="9"/>
      <c r="KC550" s="9"/>
      <c r="KD550" s="9"/>
      <c r="KE550" s="9"/>
      <c r="KF550" s="9"/>
      <c r="KG550" s="9"/>
      <c r="KH550" s="9"/>
      <c r="KI550" s="9"/>
      <c r="KJ550" s="9"/>
      <c r="KK550" s="9"/>
      <c r="KL550" s="9"/>
      <c r="KM550" s="9"/>
      <c r="KN550" s="9"/>
      <c r="KO550" s="9"/>
      <c r="KP550" s="9"/>
      <c r="KQ550" s="9"/>
      <c r="KR550" s="9"/>
      <c r="KS550" s="9"/>
      <c r="KT550" s="9"/>
      <c r="KU550" s="9"/>
      <c r="KV550" s="9"/>
      <c r="KW550" s="9"/>
      <c r="KX550" s="9"/>
      <c r="KY550" s="9"/>
      <c r="KZ550" s="9"/>
      <c r="LA550" s="9"/>
      <c r="LB550" s="9"/>
      <c r="LC550" s="9"/>
      <c r="LD550" s="9"/>
      <c r="LE550" s="9"/>
      <c r="LF550" s="9"/>
      <c r="LG550" s="9"/>
      <c r="LH550" s="9"/>
      <c r="LI550" s="9"/>
      <c r="LJ550" s="9"/>
      <c r="LK550" s="9"/>
      <c r="LL550" s="9"/>
      <c r="LM550" s="9"/>
      <c r="LN550" s="9"/>
      <c r="LO550" s="9"/>
      <c r="LP550" s="9"/>
      <c r="LQ550" s="9"/>
      <c r="LR550" s="9"/>
      <c r="LS550" s="9"/>
      <c r="LT550" s="9"/>
      <c r="LU550" s="9"/>
      <c r="LV550" s="9"/>
      <c r="LW550" s="9"/>
      <c r="LX550" s="9"/>
      <c r="LY550" s="9"/>
      <c r="LZ550" s="9"/>
      <c r="MA550" s="9"/>
      <c r="MB550" s="9"/>
      <c r="MC550" s="9"/>
      <c r="MD550" s="9"/>
      <c r="ME550" s="9"/>
      <c r="MF550" s="9"/>
      <c r="MG550" s="9"/>
      <c r="MH550" s="9"/>
      <c r="MI550" s="9"/>
      <c r="MJ550" s="9"/>
      <c r="MK550" s="9"/>
      <c r="ML550" s="9"/>
      <c r="MM550" s="9"/>
      <c r="MN550" s="9"/>
      <c r="MO550" s="9"/>
      <c r="MP550" s="9"/>
      <c r="MQ550" s="9"/>
      <c r="MR550" s="9"/>
      <c r="MS550" s="9"/>
      <c r="MT550" s="9"/>
      <c r="MU550" s="9"/>
      <c r="MV550" s="9"/>
      <c r="MW550" s="9"/>
      <c r="MX550" s="9"/>
      <c r="MY550" s="9"/>
      <c r="MZ550" s="9"/>
      <c r="NA550" s="9"/>
      <c r="NB550" s="9"/>
      <c r="NC550" s="9"/>
      <c r="ND550" s="9"/>
      <c r="NE550" s="9"/>
      <c r="NF550" s="9"/>
      <c r="NG550" s="9"/>
      <c r="NH550" s="9"/>
      <c r="NI550" s="9"/>
      <c r="NJ550" s="9"/>
      <c r="NK550" s="9"/>
      <c r="NL550" s="9"/>
      <c r="NM550" s="9"/>
      <c r="NN550" s="9"/>
      <c r="NO550" s="9"/>
      <c r="NP550" s="9"/>
      <c r="NQ550" s="9"/>
      <c r="NR550" s="9"/>
      <c r="NS550" s="9"/>
      <c r="NT550" s="9"/>
      <c r="NU550" s="9"/>
      <c r="NV550" s="9"/>
      <c r="NW550" s="9"/>
      <c r="NX550" s="9"/>
      <c r="NY550" s="9"/>
      <c r="NZ550" s="9"/>
      <c r="OA550" s="9"/>
      <c r="OB550" s="9"/>
      <c r="OC550" s="9"/>
      <c r="OD550" s="9"/>
      <c r="OE550" s="9"/>
      <c r="OF550" s="9"/>
      <c r="OG550" s="9"/>
      <c r="OH550" s="9"/>
      <c r="OI550" s="9"/>
      <c r="OJ550" s="9"/>
      <c r="OK550" s="9"/>
      <c r="OL550" s="9"/>
      <c r="OM550" s="9"/>
      <c r="ON550" s="9"/>
      <c r="OO550" s="9"/>
      <c r="OP550" s="9"/>
      <c r="OQ550" s="9"/>
      <c r="OR550" s="9"/>
      <c r="OS550" s="9"/>
      <c r="OT550" s="9"/>
      <c r="OU550" s="9"/>
      <c r="OV550" s="9"/>
      <c r="OW550" s="9"/>
      <c r="OX550" s="9"/>
      <c r="OY550" s="9"/>
      <c r="OZ550" s="9"/>
      <c r="PA550" s="9"/>
      <c r="PB550" s="9"/>
      <c r="PC550" s="9"/>
      <c r="PD550" s="9"/>
      <c r="PE550" s="9"/>
      <c r="PF550" s="9"/>
      <c r="PG550" s="9"/>
      <c r="PH550" s="9"/>
      <c r="PI550" s="9"/>
      <c r="PJ550" s="9"/>
      <c r="PK550" s="9"/>
      <c r="PL550" s="9"/>
      <c r="PM550" s="9"/>
      <c r="PN550" s="9"/>
      <c r="PO550" s="9"/>
      <c r="PP550" s="9"/>
      <c r="PQ550" s="9"/>
      <c r="PR550" s="9"/>
      <c r="PS550" s="9"/>
      <c r="PT550" s="9"/>
      <c r="PU550" s="9"/>
      <c r="PV550" s="9"/>
      <c r="PW550" s="9"/>
      <c r="PX550" s="9"/>
      <c r="PY550" s="9"/>
      <c r="PZ550" s="9"/>
      <c r="QA550" s="9"/>
      <c r="QB550" s="9"/>
      <c r="QC550" s="9"/>
      <c r="QD550" s="9"/>
      <c r="QE550" s="9"/>
      <c r="QF550" s="9"/>
      <c r="QG550" s="9"/>
      <c r="QH550" s="9"/>
      <c r="QI550" s="9"/>
      <c r="QJ550" s="9"/>
      <c r="QK550" s="9"/>
      <c r="QL550" s="9"/>
      <c r="QM550" s="9"/>
      <c r="QN550" s="9"/>
      <c r="QO550" s="9"/>
      <c r="QP550" s="9"/>
      <c r="QQ550" s="9"/>
      <c r="QR550" s="9"/>
      <c r="QS550" s="9"/>
      <c r="QT550" s="9"/>
      <c r="QU550" s="9"/>
      <c r="QV550" s="9"/>
      <c r="QW550" s="9"/>
      <c r="QX550" s="9"/>
      <c r="QY550" s="9"/>
      <c r="QZ550" s="9"/>
      <c r="RA550" s="9"/>
      <c r="RB550" s="9"/>
      <c r="RC550" s="9"/>
      <c r="RD550" s="9"/>
      <c r="RE550" s="9"/>
      <c r="RF550" s="9"/>
      <c r="RG550" s="9"/>
      <c r="RH550" s="9"/>
      <c r="RI550" s="9"/>
      <c r="RJ550" s="9"/>
      <c r="RK550" s="9"/>
      <c r="RL550" s="9"/>
      <c r="RM550" s="9"/>
      <c r="RN550" s="9"/>
      <c r="RO550" s="9"/>
      <c r="RP550" s="9"/>
      <c r="RQ550" s="9"/>
      <c r="RR550" s="9"/>
      <c r="RS550" s="9"/>
      <c r="RT550" s="9"/>
      <c r="RU550" s="9"/>
      <c r="RV550" s="9"/>
      <c r="RW550" s="9"/>
      <c r="RX550" s="9"/>
      <c r="RY550" s="9"/>
      <c r="RZ550" s="9"/>
      <c r="SA550" s="9"/>
      <c r="SB550" s="9"/>
      <c r="SC550" s="9"/>
      <c r="SD550" s="9"/>
      <c r="SE550" s="9"/>
      <c r="SF550" s="9"/>
      <c r="SG550" s="9"/>
      <c r="SH550" s="9"/>
      <c r="SI550" s="9"/>
      <c r="SJ550" s="9"/>
      <c r="SK550" s="9"/>
      <c r="SL550" s="9"/>
      <c r="SM550" s="9"/>
      <c r="SN550" s="9"/>
      <c r="SO550" s="9"/>
      <c r="SP550" s="9"/>
      <c r="SQ550" s="9"/>
      <c r="SR550" s="9"/>
      <c r="SS550" s="9"/>
      <c r="ST550" s="9"/>
      <c r="SU550" s="9"/>
      <c r="SV550" s="9"/>
      <c r="SW550" s="9"/>
      <c r="SX550" s="9"/>
      <c r="SY550" s="9"/>
      <c r="SZ550" s="9"/>
      <c r="TA550" s="9"/>
      <c r="TB550" s="9"/>
      <c r="TC550" s="9"/>
      <c r="TD550" s="9"/>
      <c r="TE550" s="9"/>
      <c r="TF550" s="9"/>
      <c r="TG550" s="9"/>
      <c r="TH550" s="9"/>
      <c r="TI550" s="9"/>
      <c r="TJ550" s="9"/>
      <c r="TK550" s="9"/>
      <c r="TL550" s="9"/>
      <c r="TM550" s="9"/>
      <c r="TN550" s="9"/>
      <c r="TO550" s="9"/>
      <c r="TP550" s="9"/>
      <c r="TQ550" s="9"/>
      <c r="TR550" s="9"/>
      <c r="TS550" s="9"/>
      <c r="TT550" s="9"/>
      <c r="TU550" s="9"/>
      <c r="TV550" s="9"/>
      <c r="TW550" s="9"/>
      <c r="TX550" s="9"/>
      <c r="TY550" s="9"/>
      <c r="TZ550" s="9"/>
      <c r="UA550" s="9"/>
      <c r="UB550" s="9"/>
      <c r="UC550" s="9"/>
      <c r="UD550" s="9"/>
      <c r="UE550" s="9"/>
      <c r="UF550" s="9"/>
      <c r="UG550" s="9"/>
      <c r="UH550" s="9"/>
      <c r="UI550" s="9"/>
      <c r="UJ550" s="9"/>
      <c r="UK550" s="9"/>
      <c r="UL550" s="9"/>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c r="AHR550" s="6"/>
      <c r="AHS550" s="6"/>
      <c r="AHT550" s="6"/>
      <c r="AHU550" s="6"/>
      <c r="AHV550" s="6"/>
      <c r="AHW550" s="6"/>
      <c r="AHX550" s="6"/>
      <c r="AHY550" s="6"/>
    </row>
    <row r="551" spans="2:909" x14ac:dyDescent="0.25">
      <c r="B551" s="110"/>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9"/>
      <c r="DX551" s="9"/>
      <c r="DY551" s="9"/>
      <c r="DZ551" s="9"/>
      <c r="EA551" s="9"/>
      <c r="EB551" s="9"/>
      <c r="EC551" s="9"/>
      <c r="ED551" s="9"/>
      <c r="EE551" s="9"/>
      <c r="EF551" s="9"/>
      <c r="EG551" s="9"/>
      <c r="EH551" s="9"/>
      <c r="EI551" s="9"/>
      <c r="EJ551" s="9"/>
      <c r="EK551" s="9"/>
      <c r="EL551" s="9"/>
      <c r="EM551" s="9"/>
      <c r="EN551" s="9"/>
      <c r="EO551" s="9"/>
      <c r="EP551" s="9"/>
      <c r="EQ551" s="9"/>
      <c r="ER551" s="9"/>
      <c r="ES551" s="9"/>
      <c r="ET551" s="9"/>
      <c r="EU551" s="9"/>
      <c r="EV551" s="9"/>
      <c r="EW551" s="9"/>
      <c r="EX551" s="9"/>
      <c r="EY551" s="9"/>
      <c r="EZ551" s="9"/>
      <c r="FA551" s="9"/>
      <c r="FB551" s="9"/>
      <c r="FC551" s="9"/>
      <c r="FD551" s="9"/>
      <c r="FE551" s="9"/>
      <c r="FF551" s="9"/>
      <c r="FG551" s="9"/>
      <c r="FH551" s="9"/>
      <c r="FI551" s="9"/>
      <c r="FJ551" s="9"/>
      <c r="FK551" s="9"/>
      <c r="FL551" s="9"/>
      <c r="FM551" s="9"/>
      <c r="FN551" s="9"/>
      <c r="FO551" s="9"/>
      <c r="FP551" s="9"/>
      <c r="FQ551" s="9"/>
      <c r="FR551" s="9"/>
      <c r="FS551" s="9"/>
      <c r="FT551" s="9"/>
      <c r="FU551" s="9"/>
      <c r="FV551" s="9"/>
      <c r="FW551" s="9"/>
      <c r="FX551" s="9"/>
      <c r="FY551" s="9"/>
      <c r="FZ551" s="9"/>
      <c r="GA551" s="9"/>
      <c r="GB551" s="9"/>
      <c r="GC551" s="9"/>
      <c r="GD551" s="9"/>
      <c r="GE551" s="9"/>
      <c r="GF551" s="9"/>
      <c r="GG551" s="9"/>
      <c r="GH551" s="9"/>
      <c r="GI551" s="9"/>
      <c r="GJ551" s="9"/>
      <c r="GK551" s="9"/>
      <c r="GL551" s="9"/>
      <c r="GM551" s="9"/>
      <c r="GN551" s="9"/>
      <c r="GO551" s="9"/>
      <c r="GP551" s="9"/>
      <c r="GQ551" s="9"/>
      <c r="GR551" s="9"/>
      <c r="GS551" s="9"/>
      <c r="GT551" s="9"/>
      <c r="GU551" s="9"/>
      <c r="GV551" s="9"/>
      <c r="GW551" s="9"/>
      <c r="GX551" s="9"/>
      <c r="GY551" s="9"/>
      <c r="GZ551" s="9"/>
      <c r="HA551" s="9"/>
      <c r="HB551" s="9"/>
      <c r="HC551" s="9"/>
      <c r="HD551" s="9"/>
      <c r="HE551" s="9"/>
      <c r="HF551" s="9"/>
      <c r="HG551" s="9"/>
      <c r="HH551" s="9"/>
      <c r="HI551" s="9"/>
      <c r="HJ551" s="9"/>
      <c r="HK551" s="9"/>
      <c r="HL551" s="9"/>
      <c r="HM551" s="9"/>
      <c r="HN551" s="9"/>
      <c r="HO551" s="9"/>
      <c r="HP551" s="9"/>
      <c r="HQ551" s="9"/>
      <c r="HR551" s="9"/>
      <c r="HS551" s="9"/>
      <c r="HT551" s="9"/>
      <c r="HU551" s="9"/>
      <c r="HV551" s="9"/>
      <c r="HW551" s="9"/>
      <c r="HX551" s="9"/>
      <c r="HY551" s="9"/>
      <c r="HZ551" s="9"/>
      <c r="IA551" s="9"/>
      <c r="IB551" s="9"/>
      <c r="IC551" s="9"/>
      <c r="ID551" s="9"/>
      <c r="IE551" s="9"/>
      <c r="IF551" s="9"/>
      <c r="IG551" s="9"/>
      <c r="IH551" s="9"/>
      <c r="II551" s="9"/>
      <c r="IJ551" s="9"/>
      <c r="IK551" s="9"/>
      <c r="IL551" s="9"/>
      <c r="IM551" s="9"/>
      <c r="IN551" s="9"/>
      <c r="IO551" s="9"/>
      <c r="IP551" s="9"/>
      <c r="IQ551" s="9"/>
      <c r="IR551" s="9"/>
      <c r="IS551" s="9"/>
      <c r="IT551" s="9"/>
      <c r="IU551" s="9"/>
      <c r="IV551" s="9"/>
      <c r="IW551" s="9"/>
      <c r="IX551" s="9"/>
      <c r="IY551" s="9"/>
      <c r="IZ551" s="9"/>
      <c r="JA551" s="9"/>
      <c r="JB551" s="9"/>
      <c r="JC551" s="9"/>
      <c r="JD551" s="9"/>
      <c r="JE551" s="9"/>
      <c r="JF551" s="9"/>
      <c r="JG551" s="9"/>
      <c r="JH551" s="9"/>
      <c r="JI551" s="9"/>
      <c r="JJ551" s="9"/>
      <c r="JK551" s="9"/>
      <c r="JL551" s="9"/>
      <c r="JM551" s="9"/>
      <c r="JN551" s="9"/>
      <c r="JO551" s="9"/>
      <c r="JP551" s="9"/>
      <c r="JQ551" s="9"/>
      <c r="JR551" s="9"/>
      <c r="JS551" s="9"/>
      <c r="JT551" s="9"/>
      <c r="JU551" s="9"/>
      <c r="JV551" s="9"/>
      <c r="JW551" s="9"/>
      <c r="JX551" s="9"/>
      <c r="JY551" s="9"/>
      <c r="JZ551" s="9"/>
      <c r="KA551" s="9"/>
      <c r="KB551" s="9"/>
      <c r="KC551" s="9"/>
      <c r="KD551" s="9"/>
      <c r="KE551" s="9"/>
      <c r="KF551" s="9"/>
      <c r="KG551" s="9"/>
      <c r="KH551" s="9"/>
      <c r="KI551" s="9"/>
      <c r="KJ551" s="9"/>
      <c r="KK551" s="9"/>
      <c r="KL551" s="9"/>
      <c r="KM551" s="9"/>
      <c r="KN551" s="9"/>
      <c r="KO551" s="9"/>
      <c r="KP551" s="9"/>
      <c r="KQ551" s="9"/>
      <c r="KR551" s="9"/>
      <c r="KS551" s="9"/>
      <c r="KT551" s="9"/>
      <c r="KU551" s="9"/>
      <c r="KV551" s="9"/>
      <c r="KW551" s="9"/>
      <c r="KX551" s="9"/>
      <c r="KY551" s="9"/>
      <c r="KZ551" s="9"/>
      <c r="LA551" s="9"/>
      <c r="LB551" s="9"/>
      <c r="LC551" s="9"/>
      <c r="LD551" s="9"/>
      <c r="LE551" s="9"/>
      <c r="LF551" s="9"/>
      <c r="LG551" s="9"/>
      <c r="LH551" s="9"/>
      <c r="LI551" s="9"/>
      <c r="LJ551" s="9"/>
      <c r="LK551" s="9"/>
      <c r="LL551" s="9"/>
      <c r="LM551" s="9"/>
      <c r="LN551" s="9"/>
      <c r="LO551" s="9"/>
      <c r="LP551" s="9"/>
      <c r="LQ551" s="9"/>
      <c r="LR551" s="9"/>
      <c r="LS551" s="9"/>
      <c r="LT551" s="9"/>
      <c r="LU551" s="9"/>
      <c r="LV551" s="9"/>
      <c r="LW551" s="9"/>
      <c r="LX551" s="9"/>
      <c r="LY551" s="9"/>
      <c r="LZ551" s="9"/>
      <c r="MA551" s="9"/>
      <c r="MB551" s="9"/>
      <c r="MC551" s="9"/>
      <c r="MD551" s="9"/>
      <c r="ME551" s="9"/>
      <c r="MF551" s="9"/>
      <c r="MG551" s="9"/>
      <c r="MH551" s="9"/>
      <c r="MI551" s="9"/>
      <c r="MJ551" s="9"/>
      <c r="MK551" s="9"/>
      <c r="ML551" s="9"/>
      <c r="MM551" s="9"/>
      <c r="MN551" s="9"/>
      <c r="MO551" s="9"/>
      <c r="MP551" s="9"/>
      <c r="MQ551" s="9"/>
      <c r="MR551" s="9"/>
      <c r="MS551" s="9"/>
      <c r="MT551" s="9"/>
      <c r="MU551" s="9"/>
      <c r="MV551" s="9"/>
      <c r="MW551" s="9"/>
      <c r="MX551" s="9"/>
      <c r="MY551" s="9"/>
      <c r="MZ551" s="9"/>
      <c r="NA551" s="9"/>
      <c r="NB551" s="9"/>
      <c r="NC551" s="9"/>
      <c r="ND551" s="9"/>
      <c r="NE551" s="9"/>
      <c r="NF551" s="9"/>
      <c r="NG551" s="9"/>
      <c r="NH551" s="9"/>
      <c r="NI551" s="9"/>
      <c r="NJ551" s="9"/>
      <c r="NK551" s="9"/>
      <c r="NL551" s="9"/>
      <c r="NM551" s="9"/>
      <c r="NN551" s="9"/>
      <c r="NO551" s="9"/>
      <c r="NP551" s="9"/>
      <c r="NQ551" s="9"/>
      <c r="NR551" s="9"/>
      <c r="NS551" s="9"/>
      <c r="NT551" s="9"/>
      <c r="NU551" s="9"/>
      <c r="NV551" s="9"/>
      <c r="NW551" s="9"/>
      <c r="NX551" s="9"/>
      <c r="NY551" s="9"/>
      <c r="NZ551" s="9"/>
      <c r="OA551" s="9"/>
      <c r="OB551" s="9"/>
      <c r="OC551" s="9"/>
      <c r="OD551" s="9"/>
      <c r="OE551" s="9"/>
      <c r="OF551" s="9"/>
      <c r="OG551" s="9"/>
      <c r="OH551" s="9"/>
      <c r="OI551" s="9"/>
      <c r="OJ551" s="9"/>
      <c r="OK551" s="9"/>
      <c r="OL551" s="9"/>
      <c r="OM551" s="9"/>
      <c r="ON551" s="9"/>
      <c r="OO551" s="9"/>
      <c r="OP551" s="9"/>
      <c r="OQ551" s="9"/>
      <c r="OR551" s="9"/>
      <c r="OS551" s="9"/>
      <c r="OT551" s="9"/>
      <c r="OU551" s="9"/>
      <c r="OV551" s="9"/>
      <c r="OW551" s="9"/>
      <c r="OX551" s="9"/>
      <c r="OY551" s="9"/>
      <c r="OZ551" s="9"/>
      <c r="PA551" s="9"/>
      <c r="PB551" s="9"/>
      <c r="PC551" s="9"/>
      <c r="PD551" s="9"/>
      <c r="PE551" s="9"/>
      <c r="PF551" s="9"/>
      <c r="PG551" s="9"/>
      <c r="PH551" s="9"/>
      <c r="PI551" s="9"/>
      <c r="PJ551" s="9"/>
      <c r="PK551" s="9"/>
      <c r="PL551" s="9"/>
      <c r="PM551" s="9"/>
      <c r="PN551" s="9"/>
      <c r="PO551" s="9"/>
      <c r="PP551" s="9"/>
      <c r="PQ551" s="9"/>
      <c r="PR551" s="9"/>
      <c r="PS551" s="9"/>
      <c r="PT551" s="9"/>
      <c r="PU551" s="9"/>
      <c r="PV551" s="9"/>
      <c r="PW551" s="9"/>
      <c r="PX551" s="9"/>
      <c r="PY551" s="9"/>
      <c r="PZ551" s="9"/>
      <c r="QA551" s="9"/>
      <c r="QB551" s="9"/>
      <c r="QC551" s="9"/>
      <c r="QD551" s="9"/>
      <c r="QE551" s="9"/>
      <c r="QF551" s="9"/>
      <c r="QG551" s="9"/>
      <c r="QH551" s="9"/>
      <c r="QI551" s="9"/>
      <c r="QJ551" s="9"/>
      <c r="QK551" s="9"/>
      <c r="QL551" s="9"/>
      <c r="QM551" s="9"/>
      <c r="QN551" s="9"/>
      <c r="QO551" s="9"/>
      <c r="QP551" s="9"/>
      <c r="QQ551" s="9"/>
      <c r="QR551" s="9"/>
      <c r="QS551" s="9"/>
      <c r="QT551" s="9"/>
      <c r="QU551" s="9"/>
      <c r="QV551" s="9"/>
      <c r="QW551" s="9"/>
      <c r="QX551" s="9"/>
      <c r="QY551" s="9"/>
      <c r="QZ551" s="9"/>
      <c r="RA551" s="9"/>
      <c r="RB551" s="9"/>
      <c r="RC551" s="9"/>
      <c r="RD551" s="9"/>
      <c r="RE551" s="9"/>
      <c r="RF551" s="9"/>
      <c r="RG551" s="9"/>
      <c r="RH551" s="9"/>
      <c r="RI551" s="9"/>
      <c r="RJ551" s="9"/>
      <c r="RK551" s="9"/>
      <c r="RL551" s="9"/>
      <c r="RM551" s="9"/>
      <c r="RN551" s="9"/>
      <c r="RO551" s="9"/>
      <c r="RP551" s="9"/>
      <c r="RQ551" s="9"/>
      <c r="RR551" s="9"/>
      <c r="RS551" s="9"/>
      <c r="RT551" s="9"/>
      <c r="RU551" s="9"/>
      <c r="RV551" s="9"/>
      <c r="RW551" s="9"/>
      <c r="RX551" s="9"/>
      <c r="RY551" s="9"/>
      <c r="RZ551" s="9"/>
      <c r="SA551" s="9"/>
      <c r="SB551" s="9"/>
      <c r="SC551" s="9"/>
      <c r="SD551" s="9"/>
      <c r="SE551" s="9"/>
      <c r="SF551" s="9"/>
      <c r="SG551" s="9"/>
      <c r="SH551" s="9"/>
      <c r="SI551" s="9"/>
      <c r="SJ551" s="9"/>
      <c r="SK551" s="9"/>
      <c r="SL551" s="9"/>
      <c r="SM551" s="9"/>
      <c r="SN551" s="9"/>
      <c r="SO551" s="9"/>
      <c r="SP551" s="9"/>
      <c r="SQ551" s="9"/>
      <c r="SR551" s="9"/>
      <c r="SS551" s="9"/>
      <c r="ST551" s="9"/>
      <c r="SU551" s="9"/>
      <c r="SV551" s="9"/>
      <c r="SW551" s="9"/>
      <c r="SX551" s="9"/>
      <c r="SY551" s="9"/>
      <c r="SZ551" s="9"/>
      <c r="TA551" s="9"/>
      <c r="TB551" s="9"/>
      <c r="TC551" s="9"/>
      <c r="TD551" s="9"/>
      <c r="TE551" s="9"/>
      <c r="TF551" s="9"/>
      <c r="TG551" s="9"/>
      <c r="TH551" s="9"/>
      <c r="TI551" s="9"/>
      <c r="TJ551" s="9"/>
      <c r="TK551" s="9"/>
      <c r="TL551" s="9"/>
      <c r="TM551" s="9"/>
      <c r="TN551" s="9"/>
      <c r="TO551" s="9"/>
      <c r="TP551" s="9"/>
      <c r="TQ551" s="9"/>
      <c r="TR551" s="9"/>
      <c r="TS551" s="9"/>
      <c r="TT551" s="9"/>
      <c r="TU551" s="9"/>
      <c r="TV551" s="9"/>
      <c r="TW551" s="9"/>
      <c r="TX551" s="9"/>
      <c r="TY551" s="9"/>
      <c r="TZ551" s="9"/>
      <c r="UA551" s="9"/>
      <c r="UB551" s="9"/>
      <c r="UC551" s="9"/>
      <c r="UD551" s="9"/>
      <c r="UE551" s="9"/>
      <c r="UF551" s="9"/>
      <c r="UG551" s="9"/>
      <c r="UH551" s="9"/>
      <c r="UI551" s="9"/>
      <c r="UJ551" s="9"/>
      <c r="UK551" s="9"/>
      <c r="UL551" s="9"/>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c r="AHR551" s="6"/>
      <c r="AHS551" s="6"/>
      <c r="AHT551" s="6"/>
      <c r="AHU551" s="6"/>
      <c r="AHV551" s="6"/>
      <c r="AHW551" s="6"/>
      <c r="AHX551" s="6"/>
      <c r="AHY551" s="6"/>
    </row>
    <row r="552" spans="2:909" x14ac:dyDescent="0.25">
      <c r="B552" s="110"/>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9"/>
      <c r="EV552" s="9"/>
      <c r="EW552" s="9"/>
      <c r="EX552" s="9"/>
      <c r="EY552" s="9"/>
      <c r="EZ552" s="9"/>
      <c r="FA552" s="9"/>
      <c r="FB552" s="9"/>
      <c r="FC552" s="9"/>
      <c r="FD552" s="9"/>
      <c r="FE552" s="9"/>
      <c r="FF552" s="9"/>
      <c r="FG552" s="9"/>
      <c r="FH552" s="9"/>
      <c r="FI552" s="9"/>
      <c r="FJ552" s="9"/>
      <c r="FK552" s="9"/>
      <c r="FL552" s="9"/>
      <c r="FM552" s="9"/>
      <c r="FN552" s="9"/>
      <c r="FO552" s="9"/>
      <c r="FP552" s="9"/>
      <c r="FQ552" s="9"/>
      <c r="FR552" s="9"/>
      <c r="FS552" s="9"/>
      <c r="FT552" s="9"/>
      <c r="FU552" s="9"/>
      <c r="FV552" s="9"/>
      <c r="FW552" s="9"/>
      <c r="FX552" s="9"/>
      <c r="FY552" s="9"/>
      <c r="FZ552" s="9"/>
      <c r="GA552" s="9"/>
      <c r="GB552" s="9"/>
      <c r="GC552" s="9"/>
      <c r="GD552" s="9"/>
      <c r="GE552" s="9"/>
      <c r="GF552" s="9"/>
      <c r="GG552" s="9"/>
      <c r="GH552" s="9"/>
      <c r="GI552" s="9"/>
      <c r="GJ552" s="9"/>
      <c r="GK552" s="9"/>
      <c r="GL552" s="9"/>
      <c r="GM552" s="9"/>
      <c r="GN552" s="9"/>
      <c r="GO552" s="9"/>
      <c r="GP552" s="9"/>
      <c r="GQ552" s="9"/>
      <c r="GR552" s="9"/>
      <c r="GS552" s="9"/>
      <c r="GT552" s="9"/>
      <c r="GU552" s="9"/>
      <c r="GV552" s="9"/>
      <c r="GW552" s="9"/>
      <c r="GX552" s="9"/>
      <c r="GY552" s="9"/>
      <c r="GZ552" s="9"/>
      <c r="HA552" s="9"/>
      <c r="HB552" s="9"/>
      <c r="HC552" s="9"/>
      <c r="HD552" s="9"/>
      <c r="HE552" s="9"/>
      <c r="HF552" s="9"/>
      <c r="HG552" s="9"/>
      <c r="HH552" s="9"/>
      <c r="HI552" s="9"/>
      <c r="HJ552" s="9"/>
      <c r="HK552" s="9"/>
      <c r="HL552" s="9"/>
      <c r="HM552" s="9"/>
      <c r="HN552" s="9"/>
      <c r="HO552" s="9"/>
      <c r="HP552" s="9"/>
      <c r="HQ552" s="9"/>
      <c r="HR552" s="9"/>
      <c r="HS552" s="9"/>
      <c r="HT552" s="9"/>
      <c r="HU552" s="9"/>
      <c r="HV552" s="9"/>
      <c r="HW552" s="9"/>
      <c r="HX552" s="9"/>
      <c r="HY552" s="9"/>
      <c r="HZ552" s="9"/>
      <c r="IA552" s="9"/>
      <c r="IB552" s="9"/>
      <c r="IC552" s="9"/>
      <c r="ID552" s="9"/>
      <c r="IE552" s="9"/>
      <c r="IF552" s="9"/>
      <c r="IG552" s="9"/>
      <c r="IH552" s="9"/>
      <c r="II552" s="9"/>
      <c r="IJ552" s="9"/>
      <c r="IK552" s="9"/>
      <c r="IL552" s="9"/>
      <c r="IM552" s="9"/>
      <c r="IN552" s="9"/>
      <c r="IO552" s="9"/>
      <c r="IP552" s="9"/>
      <c r="IQ552" s="9"/>
      <c r="IR552" s="9"/>
      <c r="IS552" s="9"/>
      <c r="IT552" s="9"/>
      <c r="IU552" s="9"/>
      <c r="IV552" s="9"/>
      <c r="IW552" s="9"/>
      <c r="IX552" s="9"/>
      <c r="IY552" s="9"/>
      <c r="IZ552" s="9"/>
      <c r="JA552" s="9"/>
      <c r="JB552" s="9"/>
      <c r="JC552" s="9"/>
      <c r="JD552" s="9"/>
      <c r="JE552" s="9"/>
      <c r="JF552" s="9"/>
      <c r="JG552" s="9"/>
      <c r="JH552" s="9"/>
      <c r="JI552" s="9"/>
      <c r="JJ552" s="9"/>
      <c r="JK552" s="9"/>
      <c r="JL552" s="9"/>
      <c r="JM552" s="9"/>
      <c r="JN552" s="9"/>
      <c r="JO552" s="9"/>
      <c r="JP552" s="9"/>
      <c r="JQ552" s="9"/>
      <c r="JR552" s="9"/>
      <c r="JS552" s="9"/>
      <c r="JT552" s="9"/>
      <c r="JU552" s="9"/>
      <c r="JV552" s="9"/>
      <c r="JW552" s="9"/>
      <c r="JX552" s="9"/>
      <c r="JY552" s="9"/>
      <c r="JZ552" s="9"/>
      <c r="KA552" s="9"/>
      <c r="KB552" s="9"/>
      <c r="KC552" s="9"/>
      <c r="KD552" s="9"/>
      <c r="KE552" s="9"/>
      <c r="KF552" s="9"/>
      <c r="KG552" s="9"/>
      <c r="KH552" s="9"/>
      <c r="KI552" s="9"/>
      <c r="KJ552" s="9"/>
      <c r="KK552" s="9"/>
      <c r="KL552" s="9"/>
      <c r="KM552" s="9"/>
      <c r="KN552" s="9"/>
      <c r="KO552" s="9"/>
      <c r="KP552" s="9"/>
      <c r="KQ552" s="9"/>
      <c r="KR552" s="9"/>
      <c r="KS552" s="9"/>
      <c r="KT552" s="9"/>
      <c r="KU552" s="9"/>
      <c r="KV552" s="9"/>
      <c r="KW552" s="9"/>
      <c r="KX552" s="9"/>
      <c r="KY552" s="9"/>
      <c r="KZ552" s="9"/>
      <c r="LA552" s="9"/>
      <c r="LB552" s="9"/>
      <c r="LC552" s="9"/>
      <c r="LD552" s="9"/>
      <c r="LE552" s="9"/>
      <c r="LF552" s="9"/>
      <c r="LG552" s="9"/>
      <c r="LH552" s="9"/>
      <c r="LI552" s="9"/>
      <c r="LJ552" s="9"/>
      <c r="LK552" s="9"/>
      <c r="LL552" s="9"/>
      <c r="LM552" s="9"/>
      <c r="LN552" s="9"/>
      <c r="LO552" s="9"/>
      <c r="LP552" s="9"/>
      <c r="LQ552" s="9"/>
      <c r="LR552" s="9"/>
      <c r="LS552" s="9"/>
      <c r="LT552" s="9"/>
      <c r="LU552" s="9"/>
      <c r="LV552" s="9"/>
      <c r="LW552" s="9"/>
      <c r="LX552" s="9"/>
      <c r="LY552" s="9"/>
      <c r="LZ552" s="9"/>
      <c r="MA552" s="9"/>
      <c r="MB552" s="9"/>
      <c r="MC552" s="9"/>
      <c r="MD552" s="9"/>
      <c r="ME552" s="9"/>
      <c r="MF552" s="9"/>
      <c r="MG552" s="9"/>
      <c r="MH552" s="9"/>
      <c r="MI552" s="9"/>
      <c r="MJ552" s="9"/>
      <c r="MK552" s="9"/>
      <c r="ML552" s="9"/>
      <c r="MM552" s="9"/>
      <c r="MN552" s="9"/>
      <c r="MO552" s="9"/>
      <c r="MP552" s="9"/>
      <c r="MQ552" s="9"/>
      <c r="MR552" s="9"/>
      <c r="MS552" s="9"/>
      <c r="MT552" s="9"/>
      <c r="MU552" s="9"/>
      <c r="MV552" s="9"/>
      <c r="MW552" s="9"/>
      <c r="MX552" s="9"/>
      <c r="MY552" s="9"/>
      <c r="MZ552" s="9"/>
      <c r="NA552" s="9"/>
      <c r="NB552" s="9"/>
      <c r="NC552" s="9"/>
      <c r="ND552" s="9"/>
      <c r="NE552" s="9"/>
      <c r="NF552" s="9"/>
      <c r="NG552" s="9"/>
      <c r="NH552" s="9"/>
      <c r="NI552" s="9"/>
      <c r="NJ552" s="9"/>
      <c r="NK552" s="9"/>
      <c r="NL552" s="9"/>
      <c r="NM552" s="9"/>
      <c r="NN552" s="9"/>
      <c r="NO552" s="9"/>
      <c r="NP552" s="9"/>
      <c r="NQ552" s="9"/>
      <c r="NR552" s="9"/>
      <c r="NS552" s="9"/>
      <c r="NT552" s="9"/>
      <c r="NU552" s="9"/>
      <c r="NV552" s="9"/>
      <c r="NW552" s="9"/>
      <c r="NX552" s="9"/>
      <c r="NY552" s="9"/>
      <c r="NZ552" s="9"/>
      <c r="OA552" s="9"/>
      <c r="OB552" s="9"/>
      <c r="OC552" s="9"/>
      <c r="OD552" s="9"/>
      <c r="OE552" s="9"/>
      <c r="OF552" s="9"/>
      <c r="OG552" s="9"/>
      <c r="OH552" s="9"/>
      <c r="OI552" s="9"/>
      <c r="OJ552" s="9"/>
      <c r="OK552" s="9"/>
      <c r="OL552" s="9"/>
      <c r="OM552" s="9"/>
      <c r="ON552" s="9"/>
      <c r="OO552" s="9"/>
      <c r="OP552" s="9"/>
      <c r="OQ552" s="9"/>
      <c r="OR552" s="9"/>
      <c r="OS552" s="9"/>
      <c r="OT552" s="9"/>
      <c r="OU552" s="9"/>
      <c r="OV552" s="9"/>
      <c r="OW552" s="9"/>
      <c r="OX552" s="9"/>
      <c r="OY552" s="9"/>
      <c r="OZ552" s="9"/>
      <c r="PA552" s="9"/>
      <c r="PB552" s="9"/>
      <c r="PC552" s="9"/>
      <c r="PD552" s="9"/>
      <c r="PE552" s="9"/>
      <c r="PF552" s="9"/>
      <c r="PG552" s="9"/>
      <c r="PH552" s="9"/>
      <c r="PI552" s="9"/>
      <c r="PJ552" s="9"/>
      <c r="PK552" s="9"/>
      <c r="PL552" s="9"/>
      <c r="PM552" s="9"/>
      <c r="PN552" s="9"/>
      <c r="PO552" s="9"/>
      <c r="PP552" s="9"/>
      <c r="PQ552" s="9"/>
      <c r="PR552" s="9"/>
      <c r="PS552" s="9"/>
      <c r="PT552" s="9"/>
      <c r="PU552" s="9"/>
      <c r="PV552" s="9"/>
      <c r="PW552" s="9"/>
      <c r="PX552" s="9"/>
      <c r="PY552" s="9"/>
      <c r="PZ552" s="9"/>
      <c r="QA552" s="9"/>
      <c r="QB552" s="9"/>
      <c r="QC552" s="9"/>
      <c r="QD552" s="9"/>
      <c r="QE552" s="9"/>
      <c r="QF552" s="9"/>
      <c r="QG552" s="9"/>
      <c r="QH552" s="9"/>
      <c r="QI552" s="9"/>
      <c r="QJ552" s="9"/>
      <c r="QK552" s="9"/>
      <c r="QL552" s="9"/>
      <c r="QM552" s="9"/>
      <c r="QN552" s="9"/>
      <c r="QO552" s="9"/>
      <c r="QP552" s="9"/>
      <c r="QQ552" s="9"/>
      <c r="QR552" s="9"/>
      <c r="QS552" s="9"/>
      <c r="QT552" s="9"/>
      <c r="QU552" s="9"/>
      <c r="QV552" s="9"/>
      <c r="QW552" s="9"/>
      <c r="QX552" s="9"/>
      <c r="QY552" s="9"/>
      <c r="QZ552" s="9"/>
      <c r="RA552" s="9"/>
      <c r="RB552" s="9"/>
      <c r="RC552" s="9"/>
      <c r="RD552" s="9"/>
      <c r="RE552" s="9"/>
      <c r="RF552" s="9"/>
      <c r="RG552" s="9"/>
      <c r="RH552" s="9"/>
      <c r="RI552" s="9"/>
      <c r="RJ552" s="9"/>
      <c r="RK552" s="9"/>
      <c r="RL552" s="9"/>
      <c r="RM552" s="9"/>
      <c r="RN552" s="9"/>
      <c r="RO552" s="9"/>
      <c r="RP552" s="9"/>
      <c r="RQ552" s="9"/>
      <c r="RR552" s="9"/>
      <c r="RS552" s="9"/>
      <c r="RT552" s="9"/>
      <c r="RU552" s="9"/>
      <c r="RV552" s="9"/>
      <c r="RW552" s="9"/>
      <c r="RX552" s="9"/>
      <c r="RY552" s="9"/>
      <c r="RZ552" s="9"/>
      <c r="SA552" s="9"/>
      <c r="SB552" s="9"/>
      <c r="SC552" s="9"/>
      <c r="SD552" s="9"/>
      <c r="SE552" s="9"/>
      <c r="SF552" s="9"/>
      <c r="SG552" s="9"/>
      <c r="SH552" s="9"/>
      <c r="SI552" s="9"/>
      <c r="SJ552" s="9"/>
      <c r="SK552" s="9"/>
      <c r="SL552" s="9"/>
      <c r="SM552" s="9"/>
      <c r="SN552" s="9"/>
      <c r="SO552" s="9"/>
      <c r="SP552" s="9"/>
      <c r="SQ552" s="9"/>
      <c r="SR552" s="9"/>
      <c r="SS552" s="9"/>
      <c r="ST552" s="9"/>
      <c r="SU552" s="9"/>
      <c r="SV552" s="9"/>
      <c r="SW552" s="9"/>
      <c r="SX552" s="9"/>
      <c r="SY552" s="9"/>
      <c r="SZ552" s="9"/>
      <c r="TA552" s="9"/>
      <c r="TB552" s="9"/>
      <c r="TC552" s="9"/>
      <c r="TD552" s="9"/>
      <c r="TE552" s="9"/>
      <c r="TF552" s="9"/>
      <c r="TG552" s="9"/>
      <c r="TH552" s="9"/>
      <c r="TI552" s="9"/>
      <c r="TJ552" s="9"/>
      <c r="TK552" s="9"/>
      <c r="TL552" s="9"/>
      <c r="TM552" s="9"/>
      <c r="TN552" s="9"/>
      <c r="TO552" s="9"/>
      <c r="TP552" s="9"/>
      <c r="TQ552" s="9"/>
      <c r="TR552" s="9"/>
      <c r="TS552" s="9"/>
      <c r="TT552" s="9"/>
      <c r="TU552" s="9"/>
      <c r="TV552" s="9"/>
      <c r="TW552" s="9"/>
      <c r="TX552" s="9"/>
      <c r="TY552" s="9"/>
      <c r="TZ552" s="9"/>
      <c r="UA552" s="9"/>
      <c r="UB552" s="9"/>
      <c r="UC552" s="9"/>
      <c r="UD552" s="9"/>
      <c r="UE552" s="9"/>
      <c r="UF552" s="9"/>
      <c r="UG552" s="9"/>
      <c r="UH552" s="9"/>
      <c r="UI552" s="9"/>
      <c r="UJ552" s="9"/>
      <c r="UK552" s="9"/>
      <c r="UL552" s="9"/>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c r="AHR552" s="6"/>
      <c r="AHS552" s="6"/>
      <c r="AHT552" s="6"/>
      <c r="AHU552" s="6"/>
      <c r="AHV552" s="6"/>
      <c r="AHW552" s="6"/>
      <c r="AHX552" s="6"/>
      <c r="AHY552" s="6"/>
    </row>
    <row r="553" spans="2:909" x14ac:dyDescent="0.25">
      <c r="B553" s="110"/>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9"/>
      <c r="DX553" s="9"/>
      <c r="DY553" s="9"/>
      <c r="DZ553" s="9"/>
      <c r="EA553" s="9"/>
      <c r="EB553" s="9"/>
      <c r="EC553" s="9"/>
      <c r="ED553" s="9"/>
      <c r="EE553" s="9"/>
      <c r="EF553" s="9"/>
      <c r="EG553" s="9"/>
      <c r="EH553" s="9"/>
      <c r="EI553" s="9"/>
      <c r="EJ553" s="9"/>
      <c r="EK553" s="9"/>
      <c r="EL553" s="9"/>
      <c r="EM553" s="9"/>
      <c r="EN553" s="9"/>
      <c r="EO553" s="9"/>
      <c r="EP553" s="9"/>
      <c r="EQ553" s="9"/>
      <c r="ER553" s="9"/>
      <c r="ES553" s="9"/>
      <c r="ET553" s="9"/>
      <c r="EU553" s="9"/>
      <c r="EV553" s="9"/>
      <c r="EW553" s="9"/>
      <c r="EX553" s="9"/>
      <c r="EY553" s="9"/>
      <c r="EZ553" s="9"/>
      <c r="FA553" s="9"/>
      <c r="FB553" s="9"/>
      <c r="FC553" s="9"/>
      <c r="FD553" s="9"/>
      <c r="FE553" s="9"/>
      <c r="FF553" s="9"/>
      <c r="FG553" s="9"/>
      <c r="FH553" s="9"/>
      <c r="FI553" s="9"/>
      <c r="FJ553" s="9"/>
      <c r="FK553" s="9"/>
      <c r="FL553" s="9"/>
      <c r="FM553" s="9"/>
      <c r="FN553" s="9"/>
      <c r="FO553" s="9"/>
      <c r="FP553" s="9"/>
      <c r="FQ553" s="9"/>
      <c r="FR553" s="9"/>
      <c r="FS553" s="9"/>
      <c r="FT553" s="9"/>
      <c r="FU553" s="9"/>
      <c r="FV553" s="9"/>
      <c r="FW553" s="9"/>
      <c r="FX553" s="9"/>
      <c r="FY553" s="9"/>
      <c r="FZ553" s="9"/>
      <c r="GA553" s="9"/>
      <c r="GB553" s="9"/>
      <c r="GC553" s="9"/>
      <c r="GD553" s="9"/>
      <c r="GE553" s="9"/>
      <c r="GF553" s="9"/>
      <c r="GG553" s="9"/>
      <c r="GH553" s="9"/>
      <c r="GI553" s="9"/>
      <c r="GJ553" s="9"/>
      <c r="GK553" s="9"/>
      <c r="GL553" s="9"/>
      <c r="GM553" s="9"/>
      <c r="GN553" s="9"/>
      <c r="GO553" s="9"/>
      <c r="GP553" s="9"/>
      <c r="GQ553" s="9"/>
      <c r="GR553" s="9"/>
      <c r="GS553" s="9"/>
      <c r="GT553" s="9"/>
      <c r="GU553" s="9"/>
      <c r="GV553" s="9"/>
      <c r="GW553" s="9"/>
      <c r="GX553" s="9"/>
      <c r="GY553" s="9"/>
      <c r="GZ553" s="9"/>
      <c r="HA553" s="9"/>
      <c r="HB553" s="9"/>
      <c r="HC553" s="9"/>
      <c r="HD553" s="9"/>
      <c r="HE553" s="9"/>
      <c r="HF553" s="9"/>
      <c r="HG553" s="9"/>
      <c r="HH553" s="9"/>
      <c r="HI553" s="9"/>
      <c r="HJ553" s="9"/>
      <c r="HK553" s="9"/>
      <c r="HL553" s="9"/>
      <c r="HM553" s="9"/>
      <c r="HN553" s="9"/>
      <c r="HO553" s="9"/>
      <c r="HP553" s="9"/>
      <c r="HQ553" s="9"/>
      <c r="HR553" s="9"/>
      <c r="HS553" s="9"/>
      <c r="HT553" s="9"/>
      <c r="HU553" s="9"/>
      <c r="HV553" s="9"/>
      <c r="HW553" s="9"/>
      <c r="HX553" s="9"/>
      <c r="HY553" s="9"/>
      <c r="HZ553" s="9"/>
      <c r="IA553" s="9"/>
      <c r="IB553" s="9"/>
      <c r="IC553" s="9"/>
      <c r="ID553" s="9"/>
      <c r="IE553" s="9"/>
      <c r="IF553" s="9"/>
      <c r="IG553" s="9"/>
      <c r="IH553" s="9"/>
      <c r="II553" s="9"/>
      <c r="IJ553" s="9"/>
      <c r="IK553" s="9"/>
      <c r="IL553" s="9"/>
      <c r="IM553" s="9"/>
      <c r="IN553" s="9"/>
      <c r="IO553" s="9"/>
      <c r="IP553" s="9"/>
      <c r="IQ553" s="9"/>
      <c r="IR553" s="9"/>
      <c r="IS553" s="9"/>
      <c r="IT553" s="9"/>
      <c r="IU553" s="9"/>
      <c r="IV553" s="9"/>
      <c r="IW553" s="9"/>
      <c r="IX553" s="9"/>
      <c r="IY553" s="9"/>
      <c r="IZ553" s="9"/>
      <c r="JA553" s="9"/>
      <c r="JB553" s="9"/>
      <c r="JC553" s="9"/>
      <c r="JD553" s="9"/>
      <c r="JE553" s="9"/>
      <c r="JF553" s="9"/>
      <c r="JG553" s="9"/>
      <c r="JH553" s="9"/>
      <c r="JI553" s="9"/>
      <c r="JJ553" s="9"/>
      <c r="JK553" s="9"/>
      <c r="JL553" s="9"/>
      <c r="JM553" s="9"/>
      <c r="JN553" s="9"/>
      <c r="JO553" s="9"/>
      <c r="JP553" s="9"/>
      <c r="JQ553" s="9"/>
      <c r="JR553" s="9"/>
      <c r="JS553" s="9"/>
      <c r="JT553" s="9"/>
      <c r="JU553" s="9"/>
      <c r="JV553" s="9"/>
      <c r="JW553" s="9"/>
      <c r="JX553" s="9"/>
      <c r="JY553" s="9"/>
      <c r="JZ553" s="9"/>
      <c r="KA553" s="9"/>
      <c r="KB553" s="9"/>
      <c r="KC553" s="9"/>
      <c r="KD553" s="9"/>
      <c r="KE553" s="9"/>
      <c r="KF553" s="9"/>
      <c r="KG553" s="9"/>
      <c r="KH553" s="9"/>
      <c r="KI553" s="9"/>
      <c r="KJ553" s="9"/>
      <c r="KK553" s="9"/>
      <c r="KL553" s="9"/>
      <c r="KM553" s="9"/>
      <c r="KN553" s="9"/>
      <c r="KO553" s="9"/>
      <c r="KP553" s="9"/>
      <c r="KQ553" s="9"/>
      <c r="KR553" s="9"/>
      <c r="KS553" s="9"/>
      <c r="KT553" s="9"/>
      <c r="KU553" s="9"/>
      <c r="KV553" s="9"/>
      <c r="KW553" s="9"/>
      <c r="KX553" s="9"/>
      <c r="KY553" s="9"/>
      <c r="KZ553" s="9"/>
      <c r="LA553" s="9"/>
      <c r="LB553" s="9"/>
      <c r="LC553" s="9"/>
      <c r="LD553" s="9"/>
      <c r="LE553" s="9"/>
      <c r="LF553" s="9"/>
      <c r="LG553" s="9"/>
      <c r="LH553" s="9"/>
      <c r="LI553" s="9"/>
      <c r="LJ553" s="9"/>
      <c r="LK553" s="9"/>
      <c r="LL553" s="9"/>
      <c r="LM553" s="9"/>
      <c r="LN553" s="9"/>
      <c r="LO553" s="9"/>
      <c r="LP553" s="9"/>
      <c r="LQ553" s="9"/>
      <c r="LR553" s="9"/>
      <c r="LS553" s="9"/>
      <c r="LT553" s="9"/>
      <c r="LU553" s="9"/>
      <c r="LV553" s="9"/>
      <c r="LW553" s="9"/>
      <c r="LX553" s="9"/>
      <c r="LY553" s="9"/>
      <c r="LZ553" s="9"/>
      <c r="MA553" s="9"/>
      <c r="MB553" s="9"/>
      <c r="MC553" s="9"/>
      <c r="MD553" s="9"/>
      <c r="ME553" s="9"/>
      <c r="MF553" s="9"/>
      <c r="MG553" s="9"/>
      <c r="MH553" s="9"/>
      <c r="MI553" s="9"/>
      <c r="MJ553" s="9"/>
      <c r="MK553" s="9"/>
      <c r="ML553" s="9"/>
      <c r="MM553" s="9"/>
      <c r="MN553" s="9"/>
      <c r="MO553" s="9"/>
      <c r="MP553" s="9"/>
      <c r="MQ553" s="9"/>
      <c r="MR553" s="9"/>
      <c r="MS553" s="9"/>
      <c r="MT553" s="9"/>
      <c r="MU553" s="9"/>
      <c r="MV553" s="9"/>
      <c r="MW553" s="9"/>
      <c r="MX553" s="9"/>
      <c r="MY553" s="9"/>
      <c r="MZ553" s="9"/>
      <c r="NA553" s="9"/>
      <c r="NB553" s="9"/>
      <c r="NC553" s="9"/>
      <c r="ND553" s="9"/>
      <c r="NE553" s="9"/>
      <c r="NF553" s="9"/>
      <c r="NG553" s="9"/>
      <c r="NH553" s="9"/>
      <c r="NI553" s="9"/>
      <c r="NJ553" s="9"/>
      <c r="NK553" s="9"/>
      <c r="NL553" s="9"/>
      <c r="NM553" s="9"/>
      <c r="NN553" s="9"/>
      <c r="NO553" s="9"/>
      <c r="NP553" s="9"/>
      <c r="NQ553" s="9"/>
      <c r="NR553" s="9"/>
      <c r="NS553" s="9"/>
      <c r="NT553" s="9"/>
      <c r="NU553" s="9"/>
      <c r="NV553" s="9"/>
      <c r="NW553" s="9"/>
      <c r="NX553" s="9"/>
      <c r="NY553" s="9"/>
      <c r="NZ553" s="9"/>
      <c r="OA553" s="9"/>
      <c r="OB553" s="9"/>
      <c r="OC553" s="9"/>
      <c r="OD553" s="9"/>
      <c r="OE553" s="9"/>
      <c r="OF553" s="9"/>
      <c r="OG553" s="9"/>
      <c r="OH553" s="9"/>
      <c r="OI553" s="9"/>
      <c r="OJ553" s="9"/>
      <c r="OK553" s="9"/>
      <c r="OL553" s="9"/>
      <c r="OM553" s="9"/>
      <c r="ON553" s="9"/>
      <c r="OO553" s="9"/>
      <c r="OP553" s="9"/>
      <c r="OQ553" s="9"/>
      <c r="OR553" s="9"/>
      <c r="OS553" s="9"/>
      <c r="OT553" s="9"/>
      <c r="OU553" s="9"/>
      <c r="OV553" s="9"/>
      <c r="OW553" s="9"/>
      <c r="OX553" s="9"/>
      <c r="OY553" s="9"/>
      <c r="OZ553" s="9"/>
      <c r="PA553" s="9"/>
      <c r="PB553" s="9"/>
      <c r="PC553" s="9"/>
      <c r="PD553" s="9"/>
      <c r="PE553" s="9"/>
      <c r="PF553" s="9"/>
      <c r="PG553" s="9"/>
      <c r="PH553" s="9"/>
      <c r="PI553" s="9"/>
      <c r="PJ553" s="9"/>
      <c r="PK553" s="9"/>
      <c r="PL553" s="9"/>
      <c r="PM553" s="9"/>
      <c r="PN553" s="9"/>
      <c r="PO553" s="9"/>
      <c r="PP553" s="9"/>
      <c r="PQ553" s="9"/>
      <c r="PR553" s="9"/>
      <c r="PS553" s="9"/>
      <c r="PT553" s="9"/>
      <c r="PU553" s="9"/>
      <c r="PV553" s="9"/>
      <c r="PW553" s="9"/>
      <c r="PX553" s="9"/>
      <c r="PY553" s="9"/>
      <c r="PZ553" s="9"/>
      <c r="QA553" s="9"/>
      <c r="QB553" s="9"/>
      <c r="QC553" s="9"/>
      <c r="QD553" s="9"/>
      <c r="QE553" s="9"/>
      <c r="QF553" s="9"/>
      <c r="QG553" s="9"/>
      <c r="QH553" s="9"/>
      <c r="QI553" s="9"/>
      <c r="QJ553" s="9"/>
      <c r="QK553" s="9"/>
      <c r="QL553" s="9"/>
      <c r="QM553" s="9"/>
      <c r="QN553" s="9"/>
      <c r="QO553" s="9"/>
      <c r="QP553" s="9"/>
      <c r="QQ553" s="9"/>
      <c r="QR553" s="9"/>
      <c r="QS553" s="9"/>
      <c r="QT553" s="9"/>
      <c r="QU553" s="9"/>
      <c r="QV553" s="9"/>
      <c r="QW553" s="9"/>
      <c r="QX553" s="9"/>
      <c r="QY553" s="9"/>
      <c r="QZ553" s="9"/>
      <c r="RA553" s="9"/>
      <c r="RB553" s="9"/>
      <c r="RC553" s="9"/>
      <c r="RD553" s="9"/>
      <c r="RE553" s="9"/>
      <c r="RF553" s="9"/>
      <c r="RG553" s="9"/>
      <c r="RH553" s="9"/>
      <c r="RI553" s="9"/>
      <c r="RJ553" s="9"/>
      <c r="RK553" s="9"/>
      <c r="RL553" s="9"/>
      <c r="RM553" s="9"/>
      <c r="RN553" s="9"/>
      <c r="RO553" s="9"/>
      <c r="RP553" s="9"/>
      <c r="RQ553" s="9"/>
      <c r="RR553" s="9"/>
      <c r="RS553" s="9"/>
      <c r="RT553" s="9"/>
      <c r="RU553" s="9"/>
      <c r="RV553" s="9"/>
      <c r="RW553" s="9"/>
      <c r="RX553" s="9"/>
      <c r="RY553" s="9"/>
      <c r="RZ553" s="9"/>
      <c r="SA553" s="9"/>
      <c r="SB553" s="9"/>
      <c r="SC553" s="9"/>
      <c r="SD553" s="9"/>
      <c r="SE553" s="9"/>
      <c r="SF553" s="9"/>
      <c r="SG553" s="9"/>
      <c r="SH553" s="9"/>
      <c r="SI553" s="9"/>
      <c r="SJ553" s="9"/>
      <c r="SK553" s="9"/>
      <c r="SL553" s="9"/>
      <c r="SM553" s="9"/>
      <c r="SN553" s="9"/>
      <c r="SO553" s="9"/>
      <c r="SP553" s="9"/>
      <c r="SQ553" s="9"/>
      <c r="SR553" s="9"/>
      <c r="SS553" s="9"/>
      <c r="ST553" s="9"/>
      <c r="SU553" s="9"/>
      <c r="SV553" s="9"/>
      <c r="SW553" s="9"/>
      <c r="SX553" s="9"/>
      <c r="SY553" s="9"/>
      <c r="SZ553" s="9"/>
      <c r="TA553" s="9"/>
      <c r="TB553" s="9"/>
      <c r="TC553" s="9"/>
      <c r="TD553" s="9"/>
      <c r="TE553" s="9"/>
      <c r="TF553" s="9"/>
      <c r="TG553" s="9"/>
      <c r="TH553" s="9"/>
      <c r="TI553" s="9"/>
      <c r="TJ553" s="9"/>
      <c r="TK553" s="9"/>
      <c r="TL553" s="9"/>
      <c r="TM553" s="9"/>
      <c r="TN553" s="9"/>
      <c r="TO553" s="9"/>
      <c r="TP553" s="9"/>
      <c r="TQ553" s="9"/>
      <c r="TR553" s="9"/>
      <c r="TS553" s="9"/>
      <c r="TT553" s="9"/>
      <c r="TU553" s="9"/>
      <c r="TV553" s="9"/>
      <c r="TW553" s="9"/>
      <c r="TX553" s="9"/>
      <c r="TY553" s="9"/>
      <c r="TZ553" s="9"/>
      <c r="UA553" s="9"/>
      <c r="UB553" s="9"/>
      <c r="UC553" s="9"/>
      <c r="UD553" s="9"/>
      <c r="UE553" s="9"/>
      <c r="UF553" s="9"/>
      <c r="UG553" s="9"/>
      <c r="UH553" s="9"/>
      <c r="UI553" s="9"/>
      <c r="UJ553" s="9"/>
      <c r="UK553" s="9"/>
      <c r="UL553" s="9"/>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c r="AHR553" s="6"/>
      <c r="AHS553" s="6"/>
      <c r="AHT553" s="6"/>
      <c r="AHU553" s="6"/>
      <c r="AHV553" s="6"/>
      <c r="AHW553" s="6"/>
      <c r="AHX553" s="6"/>
      <c r="AHY553" s="6"/>
    </row>
    <row r="554" spans="2:909" x14ac:dyDescent="0.25">
      <c r="B554" s="110"/>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9"/>
      <c r="EV554" s="9"/>
      <c r="EW554" s="9"/>
      <c r="EX554" s="9"/>
      <c r="EY554" s="9"/>
      <c r="EZ554" s="9"/>
      <c r="FA554" s="9"/>
      <c r="FB554" s="9"/>
      <c r="FC554" s="9"/>
      <c r="FD554" s="9"/>
      <c r="FE554" s="9"/>
      <c r="FF554" s="9"/>
      <c r="FG554" s="9"/>
      <c r="FH554" s="9"/>
      <c r="FI554" s="9"/>
      <c r="FJ554" s="9"/>
      <c r="FK554" s="9"/>
      <c r="FL554" s="9"/>
      <c r="FM554" s="9"/>
      <c r="FN554" s="9"/>
      <c r="FO554" s="9"/>
      <c r="FP554" s="9"/>
      <c r="FQ554" s="9"/>
      <c r="FR554" s="9"/>
      <c r="FS554" s="9"/>
      <c r="FT554" s="9"/>
      <c r="FU554" s="9"/>
      <c r="FV554" s="9"/>
      <c r="FW554" s="9"/>
      <c r="FX554" s="9"/>
      <c r="FY554" s="9"/>
      <c r="FZ554" s="9"/>
      <c r="GA554" s="9"/>
      <c r="GB554" s="9"/>
      <c r="GC554" s="9"/>
      <c r="GD554" s="9"/>
      <c r="GE554" s="9"/>
      <c r="GF554" s="9"/>
      <c r="GG554" s="9"/>
      <c r="GH554" s="9"/>
      <c r="GI554" s="9"/>
      <c r="GJ554" s="9"/>
      <c r="GK554" s="9"/>
      <c r="GL554" s="9"/>
      <c r="GM554" s="9"/>
      <c r="GN554" s="9"/>
      <c r="GO554" s="9"/>
      <c r="GP554" s="9"/>
      <c r="GQ554" s="9"/>
      <c r="GR554" s="9"/>
      <c r="GS554" s="9"/>
      <c r="GT554" s="9"/>
      <c r="GU554" s="9"/>
      <c r="GV554" s="9"/>
      <c r="GW554" s="9"/>
      <c r="GX554" s="9"/>
      <c r="GY554" s="9"/>
      <c r="GZ554" s="9"/>
      <c r="HA554" s="9"/>
      <c r="HB554" s="9"/>
      <c r="HC554" s="9"/>
      <c r="HD554" s="9"/>
      <c r="HE554" s="9"/>
      <c r="HF554" s="9"/>
      <c r="HG554" s="9"/>
      <c r="HH554" s="9"/>
      <c r="HI554" s="9"/>
      <c r="HJ554" s="9"/>
      <c r="HK554" s="9"/>
      <c r="HL554" s="9"/>
      <c r="HM554" s="9"/>
      <c r="HN554" s="9"/>
      <c r="HO554" s="9"/>
      <c r="HP554" s="9"/>
      <c r="HQ554" s="9"/>
      <c r="HR554" s="9"/>
      <c r="HS554" s="9"/>
      <c r="HT554" s="9"/>
      <c r="HU554" s="9"/>
      <c r="HV554" s="9"/>
      <c r="HW554" s="9"/>
      <c r="HX554" s="9"/>
      <c r="HY554" s="9"/>
      <c r="HZ554" s="9"/>
      <c r="IA554" s="9"/>
      <c r="IB554" s="9"/>
      <c r="IC554" s="9"/>
      <c r="ID554" s="9"/>
      <c r="IE554" s="9"/>
      <c r="IF554" s="9"/>
      <c r="IG554" s="9"/>
      <c r="IH554" s="9"/>
      <c r="II554" s="9"/>
      <c r="IJ554" s="9"/>
      <c r="IK554" s="9"/>
      <c r="IL554" s="9"/>
      <c r="IM554" s="9"/>
      <c r="IN554" s="9"/>
      <c r="IO554" s="9"/>
      <c r="IP554" s="9"/>
      <c r="IQ554" s="9"/>
      <c r="IR554" s="9"/>
      <c r="IS554" s="9"/>
      <c r="IT554" s="9"/>
      <c r="IU554" s="9"/>
      <c r="IV554" s="9"/>
      <c r="IW554" s="9"/>
      <c r="IX554" s="9"/>
      <c r="IY554" s="9"/>
      <c r="IZ554" s="9"/>
      <c r="JA554" s="9"/>
      <c r="JB554" s="9"/>
      <c r="JC554" s="9"/>
      <c r="JD554" s="9"/>
      <c r="JE554" s="9"/>
      <c r="JF554" s="9"/>
      <c r="JG554" s="9"/>
      <c r="JH554" s="9"/>
      <c r="JI554" s="9"/>
      <c r="JJ554" s="9"/>
      <c r="JK554" s="9"/>
      <c r="JL554" s="9"/>
      <c r="JM554" s="9"/>
      <c r="JN554" s="9"/>
      <c r="JO554" s="9"/>
      <c r="JP554" s="9"/>
      <c r="JQ554" s="9"/>
      <c r="JR554" s="9"/>
      <c r="JS554" s="9"/>
      <c r="JT554" s="9"/>
      <c r="JU554" s="9"/>
      <c r="JV554" s="9"/>
      <c r="JW554" s="9"/>
      <c r="JX554" s="9"/>
      <c r="JY554" s="9"/>
      <c r="JZ554" s="9"/>
      <c r="KA554" s="9"/>
      <c r="KB554" s="9"/>
      <c r="KC554" s="9"/>
      <c r="KD554" s="9"/>
      <c r="KE554" s="9"/>
      <c r="KF554" s="9"/>
      <c r="KG554" s="9"/>
      <c r="KH554" s="9"/>
      <c r="KI554" s="9"/>
      <c r="KJ554" s="9"/>
      <c r="KK554" s="9"/>
      <c r="KL554" s="9"/>
      <c r="KM554" s="9"/>
      <c r="KN554" s="9"/>
      <c r="KO554" s="9"/>
      <c r="KP554" s="9"/>
      <c r="KQ554" s="9"/>
      <c r="KR554" s="9"/>
      <c r="KS554" s="9"/>
      <c r="KT554" s="9"/>
      <c r="KU554" s="9"/>
      <c r="KV554" s="9"/>
      <c r="KW554" s="9"/>
      <c r="KX554" s="9"/>
      <c r="KY554" s="9"/>
      <c r="KZ554" s="9"/>
      <c r="LA554" s="9"/>
      <c r="LB554" s="9"/>
      <c r="LC554" s="9"/>
      <c r="LD554" s="9"/>
      <c r="LE554" s="9"/>
      <c r="LF554" s="9"/>
      <c r="LG554" s="9"/>
      <c r="LH554" s="9"/>
      <c r="LI554" s="9"/>
      <c r="LJ554" s="9"/>
      <c r="LK554" s="9"/>
      <c r="LL554" s="9"/>
      <c r="LM554" s="9"/>
      <c r="LN554" s="9"/>
      <c r="LO554" s="9"/>
      <c r="LP554" s="9"/>
      <c r="LQ554" s="9"/>
      <c r="LR554" s="9"/>
      <c r="LS554" s="9"/>
      <c r="LT554" s="9"/>
      <c r="LU554" s="9"/>
      <c r="LV554" s="9"/>
      <c r="LW554" s="9"/>
      <c r="LX554" s="9"/>
      <c r="LY554" s="9"/>
      <c r="LZ554" s="9"/>
      <c r="MA554" s="9"/>
      <c r="MB554" s="9"/>
      <c r="MC554" s="9"/>
      <c r="MD554" s="9"/>
      <c r="ME554" s="9"/>
      <c r="MF554" s="9"/>
      <c r="MG554" s="9"/>
      <c r="MH554" s="9"/>
      <c r="MI554" s="9"/>
      <c r="MJ554" s="9"/>
      <c r="MK554" s="9"/>
      <c r="ML554" s="9"/>
      <c r="MM554" s="9"/>
      <c r="MN554" s="9"/>
      <c r="MO554" s="9"/>
      <c r="MP554" s="9"/>
      <c r="MQ554" s="9"/>
      <c r="MR554" s="9"/>
      <c r="MS554" s="9"/>
      <c r="MT554" s="9"/>
      <c r="MU554" s="9"/>
      <c r="MV554" s="9"/>
      <c r="MW554" s="9"/>
      <c r="MX554" s="9"/>
      <c r="MY554" s="9"/>
      <c r="MZ554" s="9"/>
      <c r="NA554" s="9"/>
      <c r="NB554" s="9"/>
      <c r="NC554" s="9"/>
      <c r="ND554" s="9"/>
      <c r="NE554" s="9"/>
      <c r="NF554" s="9"/>
      <c r="NG554" s="9"/>
      <c r="NH554" s="9"/>
      <c r="NI554" s="9"/>
      <c r="NJ554" s="9"/>
      <c r="NK554" s="9"/>
      <c r="NL554" s="9"/>
      <c r="NM554" s="9"/>
      <c r="NN554" s="9"/>
      <c r="NO554" s="9"/>
      <c r="NP554" s="9"/>
      <c r="NQ554" s="9"/>
      <c r="NR554" s="9"/>
      <c r="NS554" s="9"/>
      <c r="NT554" s="9"/>
      <c r="NU554" s="9"/>
      <c r="NV554" s="9"/>
      <c r="NW554" s="9"/>
      <c r="NX554" s="9"/>
      <c r="NY554" s="9"/>
      <c r="NZ554" s="9"/>
      <c r="OA554" s="9"/>
      <c r="OB554" s="9"/>
      <c r="OC554" s="9"/>
      <c r="OD554" s="9"/>
      <c r="OE554" s="9"/>
      <c r="OF554" s="9"/>
      <c r="OG554" s="9"/>
      <c r="OH554" s="9"/>
      <c r="OI554" s="9"/>
      <c r="OJ554" s="9"/>
      <c r="OK554" s="9"/>
      <c r="OL554" s="9"/>
      <c r="OM554" s="9"/>
      <c r="ON554" s="9"/>
      <c r="OO554" s="9"/>
      <c r="OP554" s="9"/>
      <c r="OQ554" s="9"/>
      <c r="OR554" s="9"/>
      <c r="OS554" s="9"/>
      <c r="OT554" s="9"/>
      <c r="OU554" s="9"/>
      <c r="OV554" s="9"/>
      <c r="OW554" s="9"/>
      <c r="OX554" s="9"/>
      <c r="OY554" s="9"/>
      <c r="OZ554" s="9"/>
      <c r="PA554" s="9"/>
      <c r="PB554" s="9"/>
      <c r="PC554" s="9"/>
      <c r="PD554" s="9"/>
      <c r="PE554" s="9"/>
      <c r="PF554" s="9"/>
      <c r="PG554" s="9"/>
      <c r="PH554" s="9"/>
      <c r="PI554" s="9"/>
      <c r="PJ554" s="9"/>
      <c r="PK554" s="9"/>
      <c r="PL554" s="9"/>
      <c r="PM554" s="9"/>
      <c r="PN554" s="9"/>
      <c r="PO554" s="9"/>
      <c r="PP554" s="9"/>
      <c r="PQ554" s="9"/>
      <c r="PR554" s="9"/>
      <c r="PS554" s="9"/>
      <c r="PT554" s="9"/>
      <c r="PU554" s="9"/>
      <c r="PV554" s="9"/>
      <c r="PW554" s="9"/>
      <c r="PX554" s="9"/>
      <c r="PY554" s="9"/>
      <c r="PZ554" s="9"/>
      <c r="QA554" s="9"/>
      <c r="QB554" s="9"/>
      <c r="QC554" s="9"/>
      <c r="QD554" s="9"/>
      <c r="QE554" s="9"/>
      <c r="QF554" s="9"/>
      <c r="QG554" s="9"/>
      <c r="QH554" s="9"/>
      <c r="QI554" s="9"/>
      <c r="QJ554" s="9"/>
      <c r="QK554" s="9"/>
      <c r="QL554" s="9"/>
      <c r="QM554" s="9"/>
      <c r="QN554" s="9"/>
      <c r="QO554" s="9"/>
      <c r="QP554" s="9"/>
      <c r="QQ554" s="9"/>
      <c r="QR554" s="9"/>
      <c r="QS554" s="9"/>
      <c r="QT554" s="9"/>
      <c r="QU554" s="9"/>
      <c r="QV554" s="9"/>
      <c r="QW554" s="9"/>
      <c r="QX554" s="9"/>
      <c r="QY554" s="9"/>
      <c r="QZ554" s="9"/>
      <c r="RA554" s="9"/>
      <c r="RB554" s="9"/>
      <c r="RC554" s="9"/>
      <c r="RD554" s="9"/>
      <c r="RE554" s="9"/>
      <c r="RF554" s="9"/>
      <c r="RG554" s="9"/>
      <c r="RH554" s="9"/>
      <c r="RI554" s="9"/>
      <c r="RJ554" s="9"/>
      <c r="RK554" s="9"/>
      <c r="RL554" s="9"/>
      <c r="RM554" s="9"/>
      <c r="RN554" s="9"/>
      <c r="RO554" s="9"/>
      <c r="RP554" s="9"/>
      <c r="RQ554" s="9"/>
      <c r="RR554" s="9"/>
      <c r="RS554" s="9"/>
      <c r="RT554" s="9"/>
      <c r="RU554" s="9"/>
      <c r="RV554" s="9"/>
      <c r="RW554" s="9"/>
      <c r="RX554" s="9"/>
      <c r="RY554" s="9"/>
      <c r="RZ554" s="9"/>
      <c r="SA554" s="9"/>
      <c r="SB554" s="9"/>
      <c r="SC554" s="9"/>
      <c r="SD554" s="9"/>
      <c r="SE554" s="9"/>
      <c r="SF554" s="9"/>
      <c r="SG554" s="9"/>
      <c r="SH554" s="9"/>
      <c r="SI554" s="9"/>
      <c r="SJ554" s="9"/>
      <c r="SK554" s="9"/>
      <c r="SL554" s="9"/>
      <c r="SM554" s="9"/>
      <c r="SN554" s="9"/>
      <c r="SO554" s="9"/>
      <c r="SP554" s="9"/>
      <c r="SQ554" s="9"/>
      <c r="SR554" s="9"/>
      <c r="SS554" s="9"/>
      <c r="ST554" s="9"/>
      <c r="SU554" s="9"/>
      <c r="SV554" s="9"/>
      <c r="SW554" s="9"/>
      <c r="SX554" s="9"/>
      <c r="SY554" s="9"/>
      <c r="SZ554" s="9"/>
      <c r="TA554" s="9"/>
      <c r="TB554" s="9"/>
      <c r="TC554" s="9"/>
      <c r="TD554" s="9"/>
      <c r="TE554" s="9"/>
      <c r="TF554" s="9"/>
      <c r="TG554" s="9"/>
      <c r="TH554" s="9"/>
      <c r="TI554" s="9"/>
      <c r="TJ554" s="9"/>
      <c r="TK554" s="9"/>
      <c r="TL554" s="9"/>
      <c r="TM554" s="9"/>
      <c r="TN554" s="9"/>
      <c r="TO554" s="9"/>
      <c r="TP554" s="9"/>
      <c r="TQ554" s="9"/>
      <c r="TR554" s="9"/>
      <c r="TS554" s="9"/>
      <c r="TT554" s="9"/>
      <c r="TU554" s="9"/>
      <c r="TV554" s="9"/>
      <c r="TW554" s="9"/>
      <c r="TX554" s="9"/>
      <c r="TY554" s="9"/>
      <c r="TZ554" s="9"/>
      <c r="UA554" s="9"/>
      <c r="UB554" s="9"/>
      <c r="UC554" s="9"/>
      <c r="UD554" s="9"/>
      <c r="UE554" s="9"/>
      <c r="UF554" s="9"/>
      <c r="UG554" s="9"/>
      <c r="UH554" s="9"/>
      <c r="UI554" s="9"/>
      <c r="UJ554" s="9"/>
      <c r="UK554" s="9"/>
      <c r="UL554" s="9"/>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c r="AHR554" s="6"/>
      <c r="AHS554" s="6"/>
      <c r="AHT554" s="6"/>
      <c r="AHU554" s="6"/>
      <c r="AHV554" s="6"/>
      <c r="AHW554" s="6"/>
      <c r="AHX554" s="6"/>
      <c r="AHY554" s="6"/>
    </row>
    <row r="555" spans="2:909" x14ac:dyDescent="0.25">
      <c r="B555" s="110"/>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9"/>
      <c r="DX555" s="9"/>
      <c r="DY555" s="9"/>
      <c r="DZ555" s="9"/>
      <c r="EA555" s="9"/>
      <c r="EB555" s="9"/>
      <c r="EC555" s="9"/>
      <c r="ED555" s="9"/>
      <c r="EE555" s="9"/>
      <c r="EF555" s="9"/>
      <c r="EG555" s="9"/>
      <c r="EH555" s="9"/>
      <c r="EI555" s="9"/>
      <c r="EJ555" s="9"/>
      <c r="EK555" s="9"/>
      <c r="EL555" s="9"/>
      <c r="EM555" s="9"/>
      <c r="EN555" s="9"/>
      <c r="EO555" s="9"/>
      <c r="EP555" s="9"/>
      <c r="EQ555" s="9"/>
      <c r="ER555" s="9"/>
      <c r="ES555" s="9"/>
      <c r="ET555" s="9"/>
      <c r="EU555" s="9"/>
      <c r="EV555" s="9"/>
      <c r="EW555" s="9"/>
      <c r="EX555" s="9"/>
      <c r="EY555" s="9"/>
      <c r="EZ555" s="9"/>
      <c r="FA555" s="9"/>
      <c r="FB555" s="9"/>
      <c r="FC555" s="9"/>
      <c r="FD555" s="9"/>
      <c r="FE555" s="9"/>
      <c r="FF555" s="9"/>
      <c r="FG555" s="9"/>
      <c r="FH555" s="9"/>
      <c r="FI555" s="9"/>
      <c r="FJ555" s="9"/>
      <c r="FK555" s="9"/>
      <c r="FL555" s="9"/>
      <c r="FM555" s="9"/>
      <c r="FN555" s="9"/>
      <c r="FO555" s="9"/>
      <c r="FP555" s="9"/>
      <c r="FQ555" s="9"/>
      <c r="FR555" s="9"/>
      <c r="FS555" s="9"/>
      <c r="FT555" s="9"/>
      <c r="FU555" s="9"/>
      <c r="FV555" s="9"/>
      <c r="FW555" s="9"/>
      <c r="FX555" s="9"/>
      <c r="FY555" s="9"/>
      <c r="FZ555" s="9"/>
      <c r="GA555" s="9"/>
      <c r="GB555" s="9"/>
      <c r="GC555" s="9"/>
      <c r="GD555" s="9"/>
      <c r="GE555" s="9"/>
      <c r="GF555" s="9"/>
      <c r="GG555" s="9"/>
      <c r="GH555" s="9"/>
      <c r="GI555" s="9"/>
      <c r="GJ555" s="9"/>
      <c r="GK555" s="9"/>
      <c r="GL555" s="9"/>
      <c r="GM555" s="9"/>
      <c r="GN555" s="9"/>
      <c r="GO555" s="9"/>
      <c r="GP555" s="9"/>
      <c r="GQ555" s="9"/>
      <c r="GR555" s="9"/>
      <c r="GS555" s="9"/>
      <c r="GT555" s="9"/>
      <c r="GU555" s="9"/>
      <c r="GV555" s="9"/>
      <c r="GW555" s="9"/>
      <c r="GX555" s="9"/>
      <c r="GY555" s="9"/>
      <c r="GZ555" s="9"/>
      <c r="HA555" s="9"/>
      <c r="HB555" s="9"/>
      <c r="HC555" s="9"/>
      <c r="HD555" s="9"/>
      <c r="HE555" s="9"/>
      <c r="HF555" s="9"/>
      <c r="HG555" s="9"/>
      <c r="HH555" s="9"/>
      <c r="HI555" s="9"/>
      <c r="HJ555" s="9"/>
      <c r="HK555" s="9"/>
      <c r="HL555" s="9"/>
      <c r="HM555" s="9"/>
      <c r="HN555" s="9"/>
      <c r="HO555" s="9"/>
      <c r="HP555" s="9"/>
      <c r="HQ555" s="9"/>
      <c r="HR555" s="9"/>
      <c r="HS555" s="9"/>
      <c r="HT555" s="9"/>
      <c r="HU555" s="9"/>
      <c r="HV555" s="9"/>
      <c r="HW555" s="9"/>
      <c r="HX555" s="9"/>
      <c r="HY555" s="9"/>
      <c r="HZ555" s="9"/>
      <c r="IA555" s="9"/>
      <c r="IB555" s="9"/>
      <c r="IC555" s="9"/>
      <c r="ID555" s="9"/>
      <c r="IE555" s="9"/>
      <c r="IF555" s="9"/>
      <c r="IG555" s="9"/>
      <c r="IH555" s="9"/>
      <c r="II555" s="9"/>
      <c r="IJ555" s="9"/>
      <c r="IK555" s="9"/>
      <c r="IL555" s="9"/>
      <c r="IM555" s="9"/>
      <c r="IN555" s="9"/>
      <c r="IO555" s="9"/>
      <c r="IP555" s="9"/>
      <c r="IQ555" s="9"/>
      <c r="IR555" s="9"/>
      <c r="IS555" s="9"/>
      <c r="IT555" s="9"/>
      <c r="IU555" s="9"/>
      <c r="IV555" s="9"/>
      <c r="IW555" s="9"/>
      <c r="IX555" s="9"/>
      <c r="IY555" s="9"/>
      <c r="IZ555" s="9"/>
      <c r="JA555" s="9"/>
      <c r="JB555" s="9"/>
      <c r="JC555" s="9"/>
      <c r="JD555" s="9"/>
      <c r="JE555" s="9"/>
      <c r="JF555" s="9"/>
      <c r="JG555" s="9"/>
      <c r="JH555" s="9"/>
      <c r="JI555" s="9"/>
      <c r="JJ555" s="9"/>
      <c r="JK555" s="9"/>
      <c r="JL555" s="9"/>
      <c r="JM555" s="9"/>
      <c r="JN555" s="9"/>
      <c r="JO555" s="9"/>
      <c r="JP555" s="9"/>
      <c r="JQ555" s="9"/>
      <c r="JR555" s="9"/>
      <c r="JS555" s="9"/>
      <c r="JT555" s="9"/>
      <c r="JU555" s="9"/>
      <c r="JV555" s="9"/>
      <c r="JW555" s="9"/>
      <c r="JX555" s="9"/>
      <c r="JY555" s="9"/>
      <c r="JZ555" s="9"/>
      <c r="KA555" s="9"/>
      <c r="KB555" s="9"/>
      <c r="KC555" s="9"/>
      <c r="KD555" s="9"/>
      <c r="KE555" s="9"/>
      <c r="KF555" s="9"/>
      <c r="KG555" s="9"/>
      <c r="KH555" s="9"/>
      <c r="KI555" s="9"/>
      <c r="KJ555" s="9"/>
      <c r="KK555" s="9"/>
      <c r="KL555" s="9"/>
      <c r="KM555" s="9"/>
      <c r="KN555" s="9"/>
      <c r="KO555" s="9"/>
      <c r="KP555" s="9"/>
      <c r="KQ555" s="9"/>
      <c r="KR555" s="9"/>
      <c r="KS555" s="9"/>
      <c r="KT555" s="9"/>
      <c r="KU555" s="9"/>
      <c r="KV555" s="9"/>
      <c r="KW555" s="9"/>
      <c r="KX555" s="9"/>
      <c r="KY555" s="9"/>
      <c r="KZ555" s="9"/>
      <c r="LA555" s="9"/>
      <c r="LB555" s="9"/>
      <c r="LC555" s="9"/>
      <c r="LD555" s="9"/>
      <c r="LE555" s="9"/>
      <c r="LF555" s="9"/>
      <c r="LG555" s="9"/>
      <c r="LH555" s="9"/>
      <c r="LI555" s="9"/>
      <c r="LJ555" s="9"/>
      <c r="LK555" s="9"/>
      <c r="LL555" s="9"/>
      <c r="LM555" s="9"/>
      <c r="LN555" s="9"/>
      <c r="LO555" s="9"/>
      <c r="LP555" s="9"/>
      <c r="LQ555" s="9"/>
      <c r="LR555" s="9"/>
      <c r="LS555" s="9"/>
      <c r="LT555" s="9"/>
      <c r="LU555" s="9"/>
      <c r="LV555" s="9"/>
      <c r="LW555" s="9"/>
      <c r="LX555" s="9"/>
      <c r="LY555" s="9"/>
      <c r="LZ555" s="9"/>
      <c r="MA555" s="9"/>
      <c r="MB555" s="9"/>
      <c r="MC555" s="9"/>
      <c r="MD555" s="9"/>
      <c r="ME555" s="9"/>
      <c r="MF555" s="9"/>
      <c r="MG555" s="9"/>
      <c r="MH555" s="9"/>
      <c r="MI555" s="9"/>
      <c r="MJ555" s="9"/>
      <c r="MK555" s="9"/>
      <c r="ML555" s="9"/>
      <c r="MM555" s="9"/>
      <c r="MN555" s="9"/>
      <c r="MO555" s="9"/>
      <c r="MP555" s="9"/>
      <c r="MQ555" s="9"/>
      <c r="MR555" s="9"/>
      <c r="MS555" s="9"/>
      <c r="MT555" s="9"/>
      <c r="MU555" s="9"/>
      <c r="MV555" s="9"/>
      <c r="MW555" s="9"/>
      <c r="MX555" s="9"/>
      <c r="MY555" s="9"/>
      <c r="MZ555" s="9"/>
      <c r="NA555" s="9"/>
      <c r="NB555" s="9"/>
      <c r="NC555" s="9"/>
      <c r="ND555" s="9"/>
      <c r="NE555" s="9"/>
      <c r="NF555" s="9"/>
      <c r="NG555" s="9"/>
      <c r="NH555" s="9"/>
      <c r="NI555" s="9"/>
      <c r="NJ555" s="9"/>
      <c r="NK555" s="9"/>
      <c r="NL555" s="9"/>
      <c r="NM555" s="9"/>
      <c r="NN555" s="9"/>
      <c r="NO555" s="9"/>
      <c r="NP555" s="9"/>
      <c r="NQ555" s="9"/>
      <c r="NR555" s="9"/>
      <c r="NS555" s="9"/>
      <c r="NT555" s="9"/>
      <c r="NU555" s="9"/>
      <c r="NV555" s="9"/>
      <c r="NW555" s="9"/>
      <c r="NX555" s="9"/>
      <c r="NY555" s="9"/>
      <c r="NZ555" s="9"/>
      <c r="OA555" s="9"/>
      <c r="OB555" s="9"/>
      <c r="OC555" s="9"/>
      <c r="OD555" s="9"/>
      <c r="OE555" s="9"/>
      <c r="OF555" s="9"/>
      <c r="OG555" s="9"/>
      <c r="OH555" s="9"/>
      <c r="OI555" s="9"/>
      <c r="OJ555" s="9"/>
      <c r="OK555" s="9"/>
      <c r="OL555" s="9"/>
      <c r="OM555" s="9"/>
      <c r="ON555" s="9"/>
      <c r="OO555" s="9"/>
      <c r="OP555" s="9"/>
      <c r="OQ555" s="9"/>
      <c r="OR555" s="9"/>
      <c r="OS555" s="9"/>
      <c r="OT555" s="9"/>
      <c r="OU555" s="9"/>
      <c r="OV555" s="9"/>
      <c r="OW555" s="9"/>
      <c r="OX555" s="9"/>
      <c r="OY555" s="9"/>
      <c r="OZ555" s="9"/>
      <c r="PA555" s="9"/>
      <c r="PB555" s="9"/>
      <c r="PC555" s="9"/>
      <c r="PD555" s="9"/>
      <c r="PE555" s="9"/>
      <c r="PF555" s="9"/>
      <c r="PG555" s="9"/>
      <c r="PH555" s="9"/>
      <c r="PI555" s="9"/>
      <c r="PJ555" s="9"/>
      <c r="PK555" s="9"/>
      <c r="PL555" s="9"/>
      <c r="PM555" s="9"/>
      <c r="PN555" s="9"/>
      <c r="PO555" s="9"/>
      <c r="PP555" s="9"/>
      <c r="PQ555" s="9"/>
      <c r="PR555" s="9"/>
      <c r="PS555" s="9"/>
      <c r="PT555" s="9"/>
      <c r="PU555" s="9"/>
      <c r="PV555" s="9"/>
      <c r="PW555" s="9"/>
      <c r="PX555" s="9"/>
      <c r="PY555" s="9"/>
      <c r="PZ555" s="9"/>
      <c r="QA555" s="9"/>
      <c r="QB555" s="9"/>
      <c r="QC555" s="9"/>
      <c r="QD555" s="9"/>
      <c r="QE555" s="9"/>
      <c r="QF555" s="9"/>
      <c r="QG555" s="9"/>
      <c r="QH555" s="9"/>
      <c r="QI555" s="9"/>
      <c r="QJ555" s="9"/>
      <c r="QK555" s="9"/>
      <c r="QL555" s="9"/>
      <c r="QM555" s="9"/>
      <c r="QN555" s="9"/>
      <c r="QO555" s="9"/>
      <c r="QP555" s="9"/>
      <c r="QQ555" s="9"/>
      <c r="QR555" s="9"/>
      <c r="QS555" s="9"/>
      <c r="QT555" s="9"/>
      <c r="QU555" s="9"/>
      <c r="QV555" s="9"/>
      <c r="QW555" s="9"/>
      <c r="QX555" s="9"/>
      <c r="QY555" s="9"/>
      <c r="QZ555" s="9"/>
      <c r="RA555" s="9"/>
      <c r="RB555" s="9"/>
      <c r="RC555" s="9"/>
      <c r="RD555" s="9"/>
      <c r="RE555" s="9"/>
      <c r="RF555" s="9"/>
      <c r="RG555" s="9"/>
      <c r="RH555" s="9"/>
      <c r="RI555" s="9"/>
      <c r="RJ555" s="9"/>
      <c r="RK555" s="9"/>
      <c r="RL555" s="9"/>
      <c r="RM555" s="9"/>
      <c r="RN555" s="9"/>
      <c r="RO555" s="9"/>
      <c r="RP555" s="9"/>
      <c r="RQ555" s="9"/>
      <c r="RR555" s="9"/>
      <c r="RS555" s="9"/>
      <c r="RT555" s="9"/>
      <c r="RU555" s="9"/>
      <c r="RV555" s="9"/>
      <c r="RW555" s="9"/>
      <c r="RX555" s="9"/>
      <c r="RY555" s="9"/>
      <c r="RZ555" s="9"/>
      <c r="SA555" s="9"/>
      <c r="SB555" s="9"/>
      <c r="SC555" s="9"/>
      <c r="SD555" s="9"/>
      <c r="SE555" s="9"/>
      <c r="SF555" s="9"/>
      <c r="SG555" s="9"/>
      <c r="SH555" s="9"/>
      <c r="SI555" s="9"/>
      <c r="SJ555" s="9"/>
      <c r="SK555" s="9"/>
      <c r="SL555" s="9"/>
      <c r="SM555" s="9"/>
      <c r="SN555" s="9"/>
      <c r="SO555" s="9"/>
      <c r="SP555" s="9"/>
      <c r="SQ555" s="9"/>
      <c r="SR555" s="9"/>
      <c r="SS555" s="9"/>
      <c r="ST555" s="9"/>
      <c r="SU555" s="9"/>
      <c r="SV555" s="9"/>
      <c r="SW555" s="9"/>
      <c r="SX555" s="9"/>
      <c r="SY555" s="9"/>
      <c r="SZ555" s="9"/>
      <c r="TA555" s="9"/>
      <c r="TB555" s="9"/>
      <c r="TC555" s="9"/>
      <c r="TD555" s="9"/>
      <c r="TE555" s="9"/>
      <c r="TF555" s="9"/>
      <c r="TG555" s="9"/>
      <c r="TH555" s="9"/>
      <c r="TI555" s="9"/>
      <c r="TJ555" s="9"/>
      <c r="TK555" s="9"/>
      <c r="TL555" s="9"/>
      <c r="TM555" s="9"/>
      <c r="TN555" s="9"/>
      <c r="TO555" s="9"/>
      <c r="TP555" s="9"/>
      <c r="TQ555" s="9"/>
      <c r="TR555" s="9"/>
      <c r="TS555" s="9"/>
      <c r="TT555" s="9"/>
      <c r="TU555" s="9"/>
      <c r="TV555" s="9"/>
      <c r="TW555" s="9"/>
      <c r="TX555" s="9"/>
      <c r="TY555" s="9"/>
      <c r="TZ555" s="9"/>
      <c r="UA555" s="9"/>
      <c r="UB555" s="9"/>
      <c r="UC555" s="9"/>
      <c r="UD555" s="9"/>
      <c r="UE555" s="9"/>
      <c r="UF555" s="9"/>
      <c r="UG555" s="9"/>
      <c r="UH555" s="9"/>
      <c r="UI555" s="9"/>
      <c r="UJ555" s="9"/>
      <c r="UK555" s="9"/>
      <c r="UL555" s="9"/>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c r="AHR555" s="6"/>
      <c r="AHS555" s="6"/>
      <c r="AHT555" s="6"/>
      <c r="AHU555" s="6"/>
      <c r="AHV555" s="6"/>
      <c r="AHW555" s="6"/>
      <c r="AHX555" s="6"/>
      <c r="AHY555" s="6"/>
    </row>
    <row r="556" spans="2:909" x14ac:dyDescent="0.25">
      <c r="B556" s="110"/>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9"/>
      <c r="FY556" s="9"/>
      <c r="FZ556" s="9"/>
      <c r="GA556" s="9"/>
      <c r="GB556" s="9"/>
      <c r="GC556" s="9"/>
      <c r="GD556" s="9"/>
      <c r="GE556" s="9"/>
      <c r="GF556" s="9"/>
      <c r="GG556" s="9"/>
      <c r="GH556" s="9"/>
      <c r="GI556" s="9"/>
      <c r="GJ556" s="9"/>
      <c r="GK556" s="9"/>
      <c r="GL556" s="9"/>
      <c r="GM556" s="9"/>
      <c r="GN556" s="9"/>
      <c r="GO556" s="9"/>
      <c r="GP556" s="9"/>
      <c r="GQ556" s="9"/>
      <c r="GR556" s="9"/>
      <c r="GS556" s="9"/>
      <c r="GT556" s="9"/>
      <c r="GU556" s="9"/>
      <c r="GV556" s="9"/>
      <c r="GW556" s="9"/>
      <c r="GX556" s="9"/>
      <c r="GY556" s="9"/>
      <c r="GZ556" s="9"/>
      <c r="HA556" s="9"/>
      <c r="HB556" s="9"/>
      <c r="HC556" s="9"/>
      <c r="HD556" s="9"/>
      <c r="HE556" s="9"/>
      <c r="HF556" s="9"/>
      <c r="HG556" s="9"/>
      <c r="HH556" s="9"/>
      <c r="HI556" s="9"/>
      <c r="HJ556" s="9"/>
      <c r="HK556" s="9"/>
      <c r="HL556" s="9"/>
      <c r="HM556" s="9"/>
      <c r="HN556" s="9"/>
      <c r="HO556" s="9"/>
      <c r="HP556" s="9"/>
      <c r="HQ556" s="9"/>
      <c r="HR556" s="9"/>
      <c r="HS556" s="9"/>
      <c r="HT556" s="9"/>
      <c r="HU556" s="9"/>
      <c r="HV556" s="9"/>
      <c r="HW556" s="9"/>
      <c r="HX556" s="9"/>
      <c r="HY556" s="9"/>
      <c r="HZ556" s="9"/>
      <c r="IA556" s="9"/>
      <c r="IB556" s="9"/>
      <c r="IC556" s="9"/>
      <c r="ID556" s="9"/>
      <c r="IE556" s="9"/>
      <c r="IF556" s="9"/>
      <c r="IG556" s="9"/>
      <c r="IH556" s="9"/>
      <c r="II556" s="9"/>
      <c r="IJ556" s="9"/>
      <c r="IK556" s="9"/>
      <c r="IL556" s="9"/>
      <c r="IM556" s="9"/>
      <c r="IN556" s="9"/>
      <c r="IO556" s="9"/>
      <c r="IP556" s="9"/>
      <c r="IQ556" s="9"/>
      <c r="IR556" s="9"/>
      <c r="IS556" s="9"/>
      <c r="IT556" s="9"/>
      <c r="IU556" s="9"/>
      <c r="IV556" s="9"/>
      <c r="IW556" s="9"/>
      <c r="IX556" s="9"/>
      <c r="IY556" s="9"/>
      <c r="IZ556" s="9"/>
      <c r="JA556" s="9"/>
      <c r="JB556" s="9"/>
      <c r="JC556" s="9"/>
      <c r="JD556" s="9"/>
      <c r="JE556" s="9"/>
      <c r="JF556" s="9"/>
      <c r="JG556" s="9"/>
      <c r="JH556" s="9"/>
      <c r="JI556" s="9"/>
      <c r="JJ556" s="9"/>
      <c r="JK556" s="9"/>
      <c r="JL556" s="9"/>
      <c r="JM556" s="9"/>
      <c r="JN556" s="9"/>
      <c r="JO556" s="9"/>
      <c r="JP556" s="9"/>
      <c r="JQ556" s="9"/>
      <c r="JR556" s="9"/>
      <c r="JS556" s="9"/>
      <c r="JT556" s="9"/>
      <c r="JU556" s="9"/>
      <c r="JV556" s="9"/>
      <c r="JW556" s="9"/>
      <c r="JX556" s="9"/>
      <c r="JY556" s="9"/>
      <c r="JZ556" s="9"/>
      <c r="KA556" s="9"/>
      <c r="KB556" s="9"/>
      <c r="KC556" s="9"/>
      <c r="KD556" s="9"/>
      <c r="KE556" s="9"/>
      <c r="KF556" s="9"/>
      <c r="KG556" s="9"/>
      <c r="KH556" s="9"/>
      <c r="KI556" s="9"/>
      <c r="KJ556" s="9"/>
      <c r="KK556" s="9"/>
      <c r="KL556" s="9"/>
      <c r="KM556" s="9"/>
      <c r="KN556" s="9"/>
      <c r="KO556" s="9"/>
      <c r="KP556" s="9"/>
      <c r="KQ556" s="9"/>
      <c r="KR556" s="9"/>
      <c r="KS556" s="9"/>
      <c r="KT556" s="9"/>
      <c r="KU556" s="9"/>
      <c r="KV556" s="9"/>
      <c r="KW556" s="9"/>
      <c r="KX556" s="9"/>
      <c r="KY556" s="9"/>
      <c r="KZ556" s="9"/>
      <c r="LA556" s="9"/>
      <c r="LB556" s="9"/>
      <c r="LC556" s="9"/>
      <c r="LD556" s="9"/>
      <c r="LE556" s="9"/>
      <c r="LF556" s="9"/>
      <c r="LG556" s="9"/>
      <c r="LH556" s="9"/>
      <c r="LI556" s="9"/>
      <c r="LJ556" s="9"/>
      <c r="LK556" s="9"/>
      <c r="LL556" s="9"/>
      <c r="LM556" s="9"/>
      <c r="LN556" s="9"/>
      <c r="LO556" s="9"/>
      <c r="LP556" s="9"/>
      <c r="LQ556" s="9"/>
      <c r="LR556" s="9"/>
      <c r="LS556" s="9"/>
      <c r="LT556" s="9"/>
      <c r="LU556" s="9"/>
      <c r="LV556" s="9"/>
      <c r="LW556" s="9"/>
      <c r="LX556" s="9"/>
      <c r="LY556" s="9"/>
      <c r="LZ556" s="9"/>
      <c r="MA556" s="9"/>
      <c r="MB556" s="9"/>
      <c r="MC556" s="9"/>
      <c r="MD556" s="9"/>
      <c r="ME556" s="9"/>
      <c r="MF556" s="9"/>
      <c r="MG556" s="9"/>
      <c r="MH556" s="9"/>
      <c r="MI556" s="9"/>
      <c r="MJ556" s="9"/>
      <c r="MK556" s="9"/>
      <c r="ML556" s="9"/>
      <c r="MM556" s="9"/>
      <c r="MN556" s="9"/>
      <c r="MO556" s="9"/>
      <c r="MP556" s="9"/>
      <c r="MQ556" s="9"/>
      <c r="MR556" s="9"/>
      <c r="MS556" s="9"/>
      <c r="MT556" s="9"/>
      <c r="MU556" s="9"/>
      <c r="MV556" s="9"/>
      <c r="MW556" s="9"/>
      <c r="MX556" s="9"/>
      <c r="MY556" s="9"/>
      <c r="MZ556" s="9"/>
      <c r="NA556" s="9"/>
      <c r="NB556" s="9"/>
      <c r="NC556" s="9"/>
      <c r="ND556" s="9"/>
      <c r="NE556" s="9"/>
      <c r="NF556" s="9"/>
      <c r="NG556" s="9"/>
      <c r="NH556" s="9"/>
      <c r="NI556" s="9"/>
      <c r="NJ556" s="9"/>
      <c r="NK556" s="9"/>
      <c r="NL556" s="9"/>
      <c r="NM556" s="9"/>
      <c r="NN556" s="9"/>
      <c r="NO556" s="9"/>
      <c r="NP556" s="9"/>
      <c r="NQ556" s="9"/>
      <c r="NR556" s="9"/>
      <c r="NS556" s="9"/>
      <c r="NT556" s="9"/>
      <c r="NU556" s="9"/>
      <c r="NV556" s="9"/>
      <c r="NW556" s="9"/>
      <c r="NX556" s="9"/>
      <c r="NY556" s="9"/>
      <c r="NZ556" s="9"/>
      <c r="OA556" s="9"/>
      <c r="OB556" s="9"/>
      <c r="OC556" s="9"/>
      <c r="OD556" s="9"/>
      <c r="OE556" s="9"/>
      <c r="OF556" s="9"/>
      <c r="OG556" s="9"/>
      <c r="OH556" s="9"/>
      <c r="OI556" s="9"/>
      <c r="OJ556" s="9"/>
      <c r="OK556" s="9"/>
      <c r="OL556" s="9"/>
      <c r="OM556" s="9"/>
      <c r="ON556" s="9"/>
      <c r="OO556" s="9"/>
      <c r="OP556" s="9"/>
      <c r="OQ556" s="9"/>
      <c r="OR556" s="9"/>
      <c r="OS556" s="9"/>
      <c r="OT556" s="9"/>
      <c r="OU556" s="9"/>
      <c r="OV556" s="9"/>
      <c r="OW556" s="9"/>
      <c r="OX556" s="9"/>
      <c r="OY556" s="9"/>
      <c r="OZ556" s="9"/>
      <c r="PA556" s="9"/>
      <c r="PB556" s="9"/>
      <c r="PC556" s="9"/>
      <c r="PD556" s="9"/>
      <c r="PE556" s="9"/>
      <c r="PF556" s="9"/>
      <c r="PG556" s="9"/>
      <c r="PH556" s="9"/>
      <c r="PI556" s="9"/>
      <c r="PJ556" s="9"/>
      <c r="PK556" s="9"/>
      <c r="PL556" s="9"/>
      <c r="PM556" s="9"/>
      <c r="PN556" s="9"/>
      <c r="PO556" s="9"/>
      <c r="PP556" s="9"/>
      <c r="PQ556" s="9"/>
      <c r="PR556" s="9"/>
      <c r="PS556" s="9"/>
      <c r="PT556" s="9"/>
      <c r="PU556" s="9"/>
      <c r="PV556" s="9"/>
      <c r="PW556" s="9"/>
      <c r="PX556" s="9"/>
      <c r="PY556" s="9"/>
      <c r="PZ556" s="9"/>
      <c r="QA556" s="9"/>
      <c r="QB556" s="9"/>
      <c r="QC556" s="9"/>
      <c r="QD556" s="9"/>
      <c r="QE556" s="9"/>
      <c r="QF556" s="9"/>
      <c r="QG556" s="9"/>
      <c r="QH556" s="9"/>
      <c r="QI556" s="9"/>
      <c r="QJ556" s="9"/>
      <c r="QK556" s="9"/>
      <c r="QL556" s="9"/>
      <c r="QM556" s="9"/>
      <c r="QN556" s="9"/>
      <c r="QO556" s="9"/>
      <c r="QP556" s="9"/>
      <c r="QQ556" s="9"/>
      <c r="QR556" s="9"/>
      <c r="QS556" s="9"/>
      <c r="QT556" s="9"/>
      <c r="QU556" s="9"/>
      <c r="QV556" s="9"/>
      <c r="QW556" s="9"/>
      <c r="QX556" s="9"/>
      <c r="QY556" s="9"/>
      <c r="QZ556" s="9"/>
      <c r="RA556" s="9"/>
      <c r="RB556" s="9"/>
      <c r="RC556" s="9"/>
      <c r="RD556" s="9"/>
      <c r="RE556" s="9"/>
      <c r="RF556" s="9"/>
      <c r="RG556" s="9"/>
      <c r="RH556" s="9"/>
      <c r="RI556" s="9"/>
      <c r="RJ556" s="9"/>
      <c r="RK556" s="9"/>
      <c r="RL556" s="9"/>
      <c r="RM556" s="9"/>
      <c r="RN556" s="9"/>
      <c r="RO556" s="9"/>
      <c r="RP556" s="9"/>
      <c r="RQ556" s="9"/>
      <c r="RR556" s="9"/>
      <c r="RS556" s="9"/>
      <c r="RT556" s="9"/>
      <c r="RU556" s="9"/>
      <c r="RV556" s="9"/>
      <c r="RW556" s="9"/>
      <c r="RX556" s="9"/>
      <c r="RY556" s="9"/>
      <c r="RZ556" s="9"/>
      <c r="SA556" s="9"/>
      <c r="SB556" s="9"/>
      <c r="SC556" s="9"/>
      <c r="SD556" s="9"/>
      <c r="SE556" s="9"/>
      <c r="SF556" s="9"/>
      <c r="SG556" s="9"/>
      <c r="SH556" s="9"/>
      <c r="SI556" s="9"/>
      <c r="SJ556" s="9"/>
      <c r="SK556" s="9"/>
      <c r="SL556" s="9"/>
      <c r="SM556" s="9"/>
      <c r="SN556" s="9"/>
      <c r="SO556" s="9"/>
      <c r="SP556" s="9"/>
      <c r="SQ556" s="9"/>
      <c r="SR556" s="9"/>
      <c r="SS556" s="9"/>
      <c r="ST556" s="9"/>
      <c r="SU556" s="9"/>
      <c r="SV556" s="9"/>
      <c r="SW556" s="9"/>
      <c r="SX556" s="9"/>
      <c r="SY556" s="9"/>
      <c r="SZ556" s="9"/>
      <c r="TA556" s="9"/>
      <c r="TB556" s="9"/>
      <c r="TC556" s="9"/>
      <c r="TD556" s="9"/>
      <c r="TE556" s="9"/>
      <c r="TF556" s="9"/>
      <c r="TG556" s="9"/>
      <c r="TH556" s="9"/>
      <c r="TI556" s="9"/>
      <c r="TJ556" s="9"/>
      <c r="TK556" s="9"/>
      <c r="TL556" s="9"/>
      <c r="TM556" s="9"/>
      <c r="TN556" s="9"/>
      <c r="TO556" s="9"/>
      <c r="TP556" s="9"/>
      <c r="TQ556" s="9"/>
      <c r="TR556" s="9"/>
      <c r="TS556" s="9"/>
      <c r="TT556" s="9"/>
      <c r="TU556" s="9"/>
      <c r="TV556" s="9"/>
      <c r="TW556" s="9"/>
      <c r="TX556" s="9"/>
      <c r="TY556" s="9"/>
      <c r="TZ556" s="9"/>
      <c r="UA556" s="9"/>
      <c r="UB556" s="9"/>
      <c r="UC556" s="9"/>
      <c r="UD556" s="9"/>
      <c r="UE556" s="9"/>
      <c r="UF556" s="9"/>
      <c r="UG556" s="9"/>
      <c r="UH556" s="9"/>
      <c r="UI556" s="9"/>
      <c r="UJ556" s="9"/>
      <c r="UK556" s="9"/>
      <c r="UL556" s="9"/>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c r="AHR556" s="6"/>
      <c r="AHS556" s="6"/>
      <c r="AHT556" s="6"/>
      <c r="AHU556" s="6"/>
      <c r="AHV556" s="6"/>
      <c r="AHW556" s="6"/>
      <c r="AHX556" s="6"/>
      <c r="AHY556" s="6"/>
    </row>
    <row r="557" spans="2:909" x14ac:dyDescent="0.25">
      <c r="B557" s="110"/>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c r="IQ557" s="9"/>
      <c r="IR557" s="9"/>
      <c r="IS557" s="9"/>
      <c r="IT557" s="9"/>
      <c r="IU557" s="9"/>
      <c r="IV557" s="9"/>
      <c r="IW557" s="9"/>
      <c r="IX557" s="9"/>
      <c r="IY557" s="9"/>
      <c r="IZ557" s="9"/>
      <c r="JA557" s="9"/>
      <c r="JB557" s="9"/>
      <c r="JC557" s="9"/>
      <c r="JD557" s="9"/>
      <c r="JE557" s="9"/>
      <c r="JF557" s="9"/>
      <c r="JG557" s="9"/>
      <c r="JH557" s="9"/>
      <c r="JI557" s="9"/>
      <c r="JJ557" s="9"/>
      <c r="JK557" s="9"/>
      <c r="JL557" s="9"/>
      <c r="JM557" s="9"/>
      <c r="JN557" s="9"/>
      <c r="JO557" s="9"/>
      <c r="JP557" s="9"/>
      <c r="JQ557" s="9"/>
      <c r="JR557" s="9"/>
      <c r="JS557" s="9"/>
      <c r="JT557" s="9"/>
      <c r="JU557" s="9"/>
      <c r="JV557" s="9"/>
      <c r="JW557" s="9"/>
      <c r="JX557" s="9"/>
      <c r="JY557" s="9"/>
      <c r="JZ557" s="9"/>
      <c r="KA557" s="9"/>
      <c r="KB557" s="9"/>
      <c r="KC557" s="9"/>
      <c r="KD557" s="9"/>
      <c r="KE557" s="9"/>
      <c r="KF557" s="9"/>
      <c r="KG557" s="9"/>
      <c r="KH557" s="9"/>
      <c r="KI557" s="9"/>
      <c r="KJ557" s="9"/>
      <c r="KK557" s="9"/>
      <c r="KL557" s="9"/>
      <c r="KM557" s="9"/>
      <c r="KN557" s="9"/>
      <c r="KO557" s="9"/>
      <c r="KP557" s="9"/>
      <c r="KQ557" s="9"/>
      <c r="KR557" s="9"/>
      <c r="KS557" s="9"/>
      <c r="KT557" s="9"/>
      <c r="KU557" s="9"/>
      <c r="KV557" s="9"/>
      <c r="KW557" s="9"/>
      <c r="KX557" s="9"/>
      <c r="KY557" s="9"/>
      <c r="KZ557" s="9"/>
      <c r="LA557" s="9"/>
      <c r="LB557" s="9"/>
      <c r="LC557" s="9"/>
      <c r="LD557" s="9"/>
      <c r="LE557" s="9"/>
      <c r="LF557" s="9"/>
      <c r="LG557" s="9"/>
      <c r="LH557" s="9"/>
      <c r="LI557" s="9"/>
      <c r="LJ557" s="9"/>
      <c r="LK557" s="9"/>
      <c r="LL557" s="9"/>
      <c r="LM557" s="9"/>
      <c r="LN557" s="9"/>
      <c r="LO557" s="9"/>
      <c r="LP557" s="9"/>
      <c r="LQ557" s="9"/>
      <c r="LR557" s="9"/>
      <c r="LS557" s="9"/>
      <c r="LT557" s="9"/>
      <c r="LU557" s="9"/>
      <c r="LV557" s="9"/>
      <c r="LW557" s="9"/>
      <c r="LX557" s="9"/>
      <c r="LY557" s="9"/>
      <c r="LZ557" s="9"/>
      <c r="MA557" s="9"/>
      <c r="MB557" s="9"/>
      <c r="MC557" s="9"/>
      <c r="MD557" s="9"/>
      <c r="ME557" s="9"/>
      <c r="MF557" s="9"/>
      <c r="MG557" s="9"/>
      <c r="MH557" s="9"/>
      <c r="MI557" s="9"/>
      <c r="MJ557" s="9"/>
      <c r="MK557" s="9"/>
      <c r="ML557" s="9"/>
      <c r="MM557" s="9"/>
      <c r="MN557" s="9"/>
      <c r="MO557" s="9"/>
      <c r="MP557" s="9"/>
      <c r="MQ557" s="9"/>
      <c r="MR557" s="9"/>
      <c r="MS557" s="9"/>
      <c r="MT557" s="9"/>
      <c r="MU557" s="9"/>
      <c r="MV557" s="9"/>
      <c r="MW557" s="9"/>
      <c r="MX557" s="9"/>
      <c r="MY557" s="9"/>
      <c r="MZ557" s="9"/>
      <c r="NA557" s="9"/>
      <c r="NB557" s="9"/>
      <c r="NC557" s="9"/>
      <c r="ND557" s="9"/>
      <c r="NE557" s="9"/>
      <c r="NF557" s="9"/>
      <c r="NG557" s="9"/>
      <c r="NH557" s="9"/>
      <c r="NI557" s="9"/>
      <c r="NJ557" s="9"/>
      <c r="NK557" s="9"/>
      <c r="NL557" s="9"/>
      <c r="NM557" s="9"/>
      <c r="NN557" s="9"/>
      <c r="NO557" s="9"/>
      <c r="NP557" s="9"/>
      <c r="NQ557" s="9"/>
      <c r="NR557" s="9"/>
      <c r="NS557" s="9"/>
      <c r="NT557" s="9"/>
      <c r="NU557" s="9"/>
      <c r="NV557" s="9"/>
      <c r="NW557" s="9"/>
      <c r="NX557" s="9"/>
      <c r="NY557" s="9"/>
      <c r="NZ557" s="9"/>
      <c r="OA557" s="9"/>
      <c r="OB557" s="9"/>
      <c r="OC557" s="9"/>
      <c r="OD557" s="9"/>
      <c r="OE557" s="9"/>
      <c r="OF557" s="9"/>
      <c r="OG557" s="9"/>
      <c r="OH557" s="9"/>
      <c r="OI557" s="9"/>
      <c r="OJ557" s="9"/>
      <c r="OK557" s="9"/>
      <c r="OL557" s="9"/>
      <c r="OM557" s="9"/>
      <c r="ON557" s="9"/>
      <c r="OO557" s="9"/>
      <c r="OP557" s="9"/>
      <c r="OQ557" s="9"/>
      <c r="OR557" s="9"/>
      <c r="OS557" s="9"/>
      <c r="OT557" s="9"/>
      <c r="OU557" s="9"/>
      <c r="OV557" s="9"/>
      <c r="OW557" s="9"/>
      <c r="OX557" s="9"/>
      <c r="OY557" s="9"/>
      <c r="OZ557" s="9"/>
      <c r="PA557" s="9"/>
      <c r="PB557" s="9"/>
      <c r="PC557" s="9"/>
      <c r="PD557" s="9"/>
      <c r="PE557" s="9"/>
      <c r="PF557" s="9"/>
      <c r="PG557" s="9"/>
      <c r="PH557" s="9"/>
      <c r="PI557" s="9"/>
      <c r="PJ557" s="9"/>
      <c r="PK557" s="9"/>
      <c r="PL557" s="9"/>
      <c r="PM557" s="9"/>
      <c r="PN557" s="9"/>
      <c r="PO557" s="9"/>
      <c r="PP557" s="9"/>
      <c r="PQ557" s="9"/>
      <c r="PR557" s="9"/>
      <c r="PS557" s="9"/>
      <c r="PT557" s="9"/>
      <c r="PU557" s="9"/>
      <c r="PV557" s="9"/>
      <c r="PW557" s="9"/>
      <c r="PX557" s="9"/>
      <c r="PY557" s="9"/>
      <c r="PZ557" s="9"/>
      <c r="QA557" s="9"/>
      <c r="QB557" s="9"/>
      <c r="QC557" s="9"/>
      <c r="QD557" s="9"/>
      <c r="QE557" s="9"/>
      <c r="QF557" s="9"/>
      <c r="QG557" s="9"/>
      <c r="QH557" s="9"/>
      <c r="QI557" s="9"/>
      <c r="QJ557" s="9"/>
      <c r="QK557" s="9"/>
      <c r="QL557" s="9"/>
      <c r="QM557" s="9"/>
      <c r="QN557" s="9"/>
      <c r="QO557" s="9"/>
      <c r="QP557" s="9"/>
      <c r="QQ557" s="9"/>
      <c r="QR557" s="9"/>
      <c r="QS557" s="9"/>
      <c r="QT557" s="9"/>
      <c r="QU557" s="9"/>
      <c r="QV557" s="9"/>
      <c r="QW557" s="9"/>
      <c r="QX557" s="9"/>
      <c r="QY557" s="9"/>
      <c r="QZ557" s="9"/>
      <c r="RA557" s="9"/>
      <c r="RB557" s="9"/>
      <c r="RC557" s="9"/>
      <c r="RD557" s="9"/>
      <c r="RE557" s="9"/>
      <c r="RF557" s="9"/>
      <c r="RG557" s="9"/>
      <c r="RH557" s="9"/>
      <c r="RI557" s="9"/>
      <c r="RJ557" s="9"/>
      <c r="RK557" s="9"/>
      <c r="RL557" s="9"/>
      <c r="RM557" s="9"/>
      <c r="RN557" s="9"/>
      <c r="RO557" s="9"/>
      <c r="RP557" s="9"/>
      <c r="RQ557" s="9"/>
      <c r="RR557" s="9"/>
      <c r="RS557" s="9"/>
      <c r="RT557" s="9"/>
      <c r="RU557" s="9"/>
      <c r="RV557" s="9"/>
      <c r="RW557" s="9"/>
      <c r="RX557" s="9"/>
      <c r="RY557" s="9"/>
      <c r="RZ557" s="9"/>
      <c r="SA557" s="9"/>
      <c r="SB557" s="9"/>
      <c r="SC557" s="9"/>
      <c r="SD557" s="9"/>
      <c r="SE557" s="9"/>
      <c r="SF557" s="9"/>
      <c r="SG557" s="9"/>
      <c r="SH557" s="9"/>
      <c r="SI557" s="9"/>
      <c r="SJ557" s="9"/>
      <c r="SK557" s="9"/>
      <c r="SL557" s="9"/>
      <c r="SM557" s="9"/>
      <c r="SN557" s="9"/>
      <c r="SO557" s="9"/>
      <c r="SP557" s="9"/>
      <c r="SQ557" s="9"/>
      <c r="SR557" s="9"/>
      <c r="SS557" s="9"/>
      <c r="ST557" s="9"/>
      <c r="SU557" s="9"/>
      <c r="SV557" s="9"/>
      <c r="SW557" s="9"/>
      <c r="SX557" s="9"/>
      <c r="SY557" s="9"/>
      <c r="SZ557" s="9"/>
      <c r="TA557" s="9"/>
      <c r="TB557" s="9"/>
      <c r="TC557" s="9"/>
      <c r="TD557" s="9"/>
      <c r="TE557" s="9"/>
      <c r="TF557" s="9"/>
      <c r="TG557" s="9"/>
      <c r="TH557" s="9"/>
      <c r="TI557" s="9"/>
      <c r="TJ557" s="9"/>
      <c r="TK557" s="9"/>
      <c r="TL557" s="9"/>
      <c r="TM557" s="9"/>
      <c r="TN557" s="9"/>
      <c r="TO557" s="9"/>
      <c r="TP557" s="9"/>
      <c r="TQ557" s="9"/>
      <c r="TR557" s="9"/>
      <c r="TS557" s="9"/>
      <c r="TT557" s="9"/>
      <c r="TU557" s="9"/>
      <c r="TV557" s="9"/>
      <c r="TW557" s="9"/>
      <c r="TX557" s="9"/>
      <c r="TY557" s="9"/>
      <c r="TZ557" s="9"/>
      <c r="UA557" s="9"/>
      <c r="UB557" s="9"/>
      <c r="UC557" s="9"/>
      <c r="UD557" s="9"/>
      <c r="UE557" s="9"/>
      <c r="UF557" s="9"/>
      <c r="UG557" s="9"/>
      <c r="UH557" s="9"/>
      <c r="UI557" s="9"/>
      <c r="UJ557" s="9"/>
      <c r="UK557" s="9"/>
      <c r="UL557" s="9"/>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c r="AHR557" s="6"/>
      <c r="AHS557" s="6"/>
      <c r="AHT557" s="6"/>
      <c r="AHU557" s="6"/>
      <c r="AHV557" s="6"/>
      <c r="AHW557" s="6"/>
      <c r="AHX557" s="6"/>
      <c r="AHY557" s="6"/>
    </row>
    <row r="558" spans="2:909" x14ac:dyDescent="0.25">
      <c r="B558" s="110"/>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c r="JA558" s="9"/>
      <c r="JB558" s="9"/>
      <c r="JC558" s="9"/>
      <c r="JD558" s="9"/>
      <c r="JE558" s="9"/>
      <c r="JF558" s="9"/>
      <c r="JG558" s="9"/>
      <c r="JH558" s="9"/>
      <c r="JI558" s="9"/>
      <c r="JJ558" s="9"/>
      <c r="JK558" s="9"/>
      <c r="JL558" s="9"/>
      <c r="JM558" s="9"/>
      <c r="JN558" s="9"/>
      <c r="JO558" s="9"/>
      <c r="JP558" s="9"/>
      <c r="JQ558" s="9"/>
      <c r="JR558" s="9"/>
      <c r="JS558" s="9"/>
      <c r="JT558" s="9"/>
      <c r="JU558" s="9"/>
      <c r="JV558" s="9"/>
      <c r="JW558" s="9"/>
      <c r="JX558" s="9"/>
      <c r="JY558" s="9"/>
      <c r="JZ558" s="9"/>
      <c r="KA558" s="9"/>
      <c r="KB558" s="9"/>
      <c r="KC558" s="9"/>
      <c r="KD558" s="9"/>
      <c r="KE558" s="9"/>
      <c r="KF558" s="9"/>
      <c r="KG558" s="9"/>
      <c r="KH558" s="9"/>
      <c r="KI558" s="9"/>
      <c r="KJ558" s="9"/>
      <c r="KK558" s="9"/>
      <c r="KL558" s="9"/>
      <c r="KM558" s="9"/>
      <c r="KN558" s="9"/>
      <c r="KO558" s="9"/>
      <c r="KP558" s="9"/>
      <c r="KQ558" s="9"/>
      <c r="KR558" s="9"/>
      <c r="KS558" s="9"/>
      <c r="KT558" s="9"/>
      <c r="KU558" s="9"/>
      <c r="KV558" s="9"/>
      <c r="KW558" s="9"/>
      <c r="KX558" s="9"/>
      <c r="KY558" s="9"/>
      <c r="KZ558" s="9"/>
      <c r="LA558" s="9"/>
      <c r="LB558" s="9"/>
      <c r="LC558" s="9"/>
      <c r="LD558" s="9"/>
      <c r="LE558" s="9"/>
      <c r="LF558" s="9"/>
      <c r="LG558" s="9"/>
      <c r="LH558" s="9"/>
      <c r="LI558" s="9"/>
      <c r="LJ558" s="9"/>
      <c r="LK558" s="9"/>
      <c r="LL558" s="9"/>
      <c r="LM558" s="9"/>
      <c r="LN558" s="9"/>
      <c r="LO558" s="9"/>
      <c r="LP558" s="9"/>
      <c r="LQ558" s="9"/>
      <c r="LR558" s="9"/>
      <c r="LS558" s="9"/>
      <c r="LT558" s="9"/>
      <c r="LU558" s="9"/>
      <c r="LV558" s="9"/>
      <c r="LW558" s="9"/>
      <c r="LX558" s="9"/>
      <c r="LY558" s="9"/>
      <c r="LZ558" s="9"/>
      <c r="MA558" s="9"/>
      <c r="MB558" s="9"/>
      <c r="MC558" s="9"/>
      <c r="MD558" s="9"/>
      <c r="ME558" s="9"/>
      <c r="MF558" s="9"/>
      <c r="MG558" s="9"/>
      <c r="MH558" s="9"/>
      <c r="MI558" s="9"/>
      <c r="MJ558" s="9"/>
      <c r="MK558" s="9"/>
      <c r="ML558" s="9"/>
      <c r="MM558" s="9"/>
      <c r="MN558" s="9"/>
      <c r="MO558" s="9"/>
      <c r="MP558" s="9"/>
      <c r="MQ558" s="9"/>
      <c r="MR558" s="9"/>
      <c r="MS558" s="9"/>
      <c r="MT558" s="9"/>
      <c r="MU558" s="9"/>
      <c r="MV558" s="9"/>
      <c r="MW558" s="9"/>
      <c r="MX558" s="9"/>
      <c r="MY558" s="9"/>
      <c r="MZ558" s="9"/>
      <c r="NA558" s="9"/>
      <c r="NB558" s="9"/>
      <c r="NC558" s="9"/>
      <c r="ND558" s="9"/>
      <c r="NE558" s="9"/>
      <c r="NF558" s="9"/>
      <c r="NG558" s="9"/>
      <c r="NH558" s="9"/>
      <c r="NI558" s="9"/>
      <c r="NJ558" s="9"/>
      <c r="NK558" s="9"/>
      <c r="NL558" s="9"/>
      <c r="NM558" s="9"/>
      <c r="NN558" s="9"/>
      <c r="NO558" s="9"/>
      <c r="NP558" s="9"/>
      <c r="NQ558" s="9"/>
      <c r="NR558" s="9"/>
      <c r="NS558" s="9"/>
      <c r="NT558" s="9"/>
      <c r="NU558" s="9"/>
      <c r="NV558" s="9"/>
      <c r="NW558" s="9"/>
      <c r="NX558" s="9"/>
      <c r="NY558" s="9"/>
      <c r="NZ558" s="9"/>
      <c r="OA558" s="9"/>
      <c r="OB558" s="9"/>
      <c r="OC558" s="9"/>
      <c r="OD558" s="9"/>
      <c r="OE558" s="9"/>
      <c r="OF558" s="9"/>
      <c r="OG558" s="9"/>
      <c r="OH558" s="9"/>
      <c r="OI558" s="9"/>
      <c r="OJ558" s="9"/>
      <c r="OK558" s="9"/>
      <c r="OL558" s="9"/>
      <c r="OM558" s="9"/>
      <c r="ON558" s="9"/>
      <c r="OO558" s="9"/>
      <c r="OP558" s="9"/>
      <c r="OQ558" s="9"/>
      <c r="OR558" s="9"/>
      <c r="OS558" s="9"/>
      <c r="OT558" s="9"/>
      <c r="OU558" s="9"/>
      <c r="OV558" s="9"/>
      <c r="OW558" s="9"/>
      <c r="OX558" s="9"/>
      <c r="OY558" s="9"/>
      <c r="OZ558" s="9"/>
      <c r="PA558" s="9"/>
      <c r="PB558" s="9"/>
      <c r="PC558" s="9"/>
      <c r="PD558" s="9"/>
      <c r="PE558" s="9"/>
      <c r="PF558" s="9"/>
      <c r="PG558" s="9"/>
      <c r="PH558" s="9"/>
      <c r="PI558" s="9"/>
      <c r="PJ558" s="9"/>
      <c r="PK558" s="9"/>
      <c r="PL558" s="9"/>
      <c r="PM558" s="9"/>
      <c r="PN558" s="9"/>
      <c r="PO558" s="9"/>
      <c r="PP558" s="9"/>
      <c r="PQ558" s="9"/>
      <c r="PR558" s="9"/>
      <c r="PS558" s="9"/>
      <c r="PT558" s="9"/>
      <c r="PU558" s="9"/>
      <c r="PV558" s="9"/>
      <c r="PW558" s="9"/>
      <c r="PX558" s="9"/>
      <c r="PY558" s="9"/>
      <c r="PZ558" s="9"/>
      <c r="QA558" s="9"/>
      <c r="QB558" s="9"/>
      <c r="QC558" s="9"/>
      <c r="QD558" s="9"/>
      <c r="QE558" s="9"/>
      <c r="QF558" s="9"/>
      <c r="QG558" s="9"/>
      <c r="QH558" s="9"/>
      <c r="QI558" s="9"/>
      <c r="QJ558" s="9"/>
      <c r="QK558" s="9"/>
      <c r="QL558" s="9"/>
      <c r="QM558" s="9"/>
      <c r="QN558" s="9"/>
      <c r="QO558" s="9"/>
      <c r="QP558" s="9"/>
      <c r="QQ558" s="9"/>
      <c r="QR558" s="9"/>
      <c r="QS558" s="9"/>
      <c r="QT558" s="9"/>
      <c r="QU558" s="9"/>
      <c r="QV558" s="9"/>
      <c r="QW558" s="9"/>
      <c r="QX558" s="9"/>
      <c r="QY558" s="9"/>
      <c r="QZ558" s="9"/>
      <c r="RA558" s="9"/>
      <c r="RB558" s="9"/>
      <c r="RC558" s="9"/>
      <c r="RD558" s="9"/>
      <c r="RE558" s="9"/>
      <c r="RF558" s="9"/>
      <c r="RG558" s="9"/>
      <c r="RH558" s="9"/>
      <c r="RI558" s="9"/>
      <c r="RJ558" s="9"/>
      <c r="RK558" s="9"/>
      <c r="RL558" s="9"/>
      <c r="RM558" s="9"/>
      <c r="RN558" s="9"/>
      <c r="RO558" s="9"/>
      <c r="RP558" s="9"/>
      <c r="RQ558" s="9"/>
      <c r="RR558" s="9"/>
      <c r="RS558" s="9"/>
      <c r="RT558" s="9"/>
      <c r="RU558" s="9"/>
      <c r="RV558" s="9"/>
      <c r="RW558" s="9"/>
      <c r="RX558" s="9"/>
      <c r="RY558" s="9"/>
      <c r="RZ558" s="9"/>
      <c r="SA558" s="9"/>
      <c r="SB558" s="9"/>
      <c r="SC558" s="9"/>
      <c r="SD558" s="9"/>
      <c r="SE558" s="9"/>
      <c r="SF558" s="9"/>
      <c r="SG558" s="9"/>
      <c r="SH558" s="9"/>
      <c r="SI558" s="9"/>
      <c r="SJ558" s="9"/>
      <c r="SK558" s="9"/>
      <c r="SL558" s="9"/>
      <c r="SM558" s="9"/>
      <c r="SN558" s="9"/>
      <c r="SO558" s="9"/>
      <c r="SP558" s="9"/>
      <c r="SQ558" s="9"/>
      <c r="SR558" s="9"/>
      <c r="SS558" s="9"/>
      <c r="ST558" s="9"/>
      <c r="SU558" s="9"/>
      <c r="SV558" s="9"/>
      <c r="SW558" s="9"/>
      <c r="SX558" s="9"/>
      <c r="SY558" s="9"/>
      <c r="SZ558" s="9"/>
      <c r="TA558" s="9"/>
      <c r="TB558" s="9"/>
      <c r="TC558" s="9"/>
      <c r="TD558" s="9"/>
      <c r="TE558" s="9"/>
      <c r="TF558" s="9"/>
      <c r="TG558" s="9"/>
      <c r="TH558" s="9"/>
      <c r="TI558" s="9"/>
      <c r="TJ558" s="9"/>
      <c r="TK558" s="9"/>
      <c r="TL558" s="9"/>
      <c r="TM558" s="9"/>
      <c r="TN558" s="9"/>
      <c r="TO558" s="9"/>
      <c r="TP558" s="9"/>
      <c r="TQ558" s="9"/>
      <c r="TR558" s="9"/>
      <c r="TS558" s="9"/>
      <c r="TT558" s="9"/>
      <c r="TU558" s="9"/>
      <c r="TV558" s="9"/>
      <c r="TW558" s="9"/>
      <c r="TX558" s="9"/>
      <c r="TY558" s="9"/>
      <c r="TZ558" s="9"/>
      <c r="UA558" s="9"/>
      <c r="UB558" s="9"/>
      <c r="UC558" s="9"/>
      <c r="UD558" s="9"/>
      <c r="UE558" s="9"/>
      <c r="UF558" s="9"/>
      <c r="UG558" s="9"/>
      <c r="UH558" s="9"/>
      <c r="UI558" s="9"/>
      <c r="UJ558" s="9"/>
      <c r="UK558" s="9"/>
      <c r="UL558" s="9"/>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c r="AHR558" s="6"/>
      <c r="AHS558" s="6"/>
      <c r="AHT558" s="6"/>
      <c r="AHU558" s="6"/>
      <c r="AHV558" s="6"/>
      <c r="AHW558" s="6"/>
      <c r="AHX558" s="6"/>
      <c r="AHY558" s="6"/>
    </row>
    <row r="559" spans="2:909" x14ac:dyDescent="0.25">
      <c r="B559" s="110"/>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9"/>
      <c r="DX559" s="9"/>
      <c r="DY559" s="9"/>
      <c r="DZ559" s="9"/>
      <c r="EA559" s="9"/>
      <c r="EB559" s="9"/>
      <c r="EC559" s="9"/>
      <c r="ED559" s="9"/>
      <c r="EE559" s="9"/>
      <c r="EF559" s="9"/>
      <c r="EG559" s="9"/>
      <c r="EH559" s="9"/>
      <c r="EI559" s="9"/>
      <c r="EJ559" s="9"/>
      <c r="EK559" s="9"/>
      <c r="EL559" s="9"/>
      <c r="EM559" s="9"/>
      <c r="EN559" s="9"/>
      <c r="EO559" s="9"/>
      <c r="EP559" s="9"/>
      <c r="EQ559" s="9"/>
      <c r="ER559" s="9"/>
      <c r="ES559" s="9"/>
      <c r="ET559" s="9"/>
      <c r="EU559" s="9"/>
      <c r="EV559" s="9"/>
      <c r="EW559" s="9"/>
      <c r="EX559" s="9"/>
      <c r="EY559" s="9"/>
      <c r="EZ559" s="9"/>
      <c r="FA559" s="9"/>
      <c r="FB559" s="9"/>
      <c r="FC559" s="9"/>
      <c r="FD559" s="9"/>
      <c r="FE559" s="9"/>
      <c r="FF559" s="9"/>
      <c r="FG559" s="9"/>
      <c r="FH559" s="9"/>
      <c r="FI559" s="9"/>
      <c r="FJ559" s="9"/>
      <c r="FK559" s="9"/>
      <c r="FL559" s="9"/>
      <c r="FM559" s="9"/>
      <c r="FN559" s="9"/>
      <c r="FO559" s="9"/>
      <c r="FP559" s="9"/>
      <c r="FQ559" s="9"/>
      <c r="FR559" s="9"/>
      <c r="FS559" s="9"/>
      <c r="FT559" s="9"/>
      <c r="FU559" s="9"/>
      <c r="FV559" s="9"/>
      <c r="FW559" s="9"/>
      <c r="FX559" s="9"/>
      <c r="FY559" s="9"/>
      <c r="FZ559" s="9"/>
      <c r="GA559" s="9"/>
      <c r="GB559" s="9"/>
      <c r="GC559" s="9"/>
      <c r="GD559" s="9"/>
      <c r="GE559" s="9"/>
      <c r="GF559" s="9"/>
      <c r="GG559" s="9"/>
      <c r="GH559" s="9"/>
      <c r="GI559" s="9"/>
      <c r="GJ559" s="9"/>
      <c r="GK559" s="9"/>
      <c r="GL559" s="9"/>
      <c r="GM559" s="9"/>
      <c r="GN559" s="9"/>
      <c r="GO559" s="9"/>
      <c r="GP559" s="9"/>
      <c r="GQ559" s="9"/>
      <c r="GR559" s="9"/>
      <c r="GS559" s="9"/>
      <c r="GT559" s="9"/>
      <c r="GU559" s="9"/>
      <c r="GV559" s="9"/>
      <c r="GW559" s="9"/>
      <c r="GX559" s="9"/>
      <c r="GY559" s="9"/>
      <c r="GZ559" s="9"/>
      <c r="HA559" s="9"/>
      <c r="HB559" s="9"/>
      <c r="HC559" s="9"/>
      <c r="HD559" s="9"/>
      <c r="HE559" s="9"/>
      <c r="HF559" s="9"/>
      <c r="HG559" s="9"/>
      <c r="HH559" s="9"/>
      <c r="HI559" s="9"/>
      <c r="HJ559" s="9"/>
      <c r="HK559" s="9"/>
      <c r="HL559" s="9"/>
      <c r="HM559" s="9"/>
      <c r="HN559" s="9"/>
      <c r="HO559" s="9"/>
      <c r="HP559" s="9"/>
      <c r="HQ559" s="9"/>
      <c r="HR559" s="9"/>
      <c r="HS559" s="9"/>
      <c r="HT559" s="9"/>
      <c r="HU559" s="9"/>
      <c r="HV559" s="9"/>
      <c r="HW559" s="9"/>
      <c r="HX559" s="9"/>
      <c r="HY559" s="9"/>
      <c r="HZ559" s="9"/>
      <c r="IA559" s="9"/>
      <c r="IB559" s="9"/>
      <c r="IC559" s="9"/>
      <c r="ID559" s="9"/>
      <c r="IE559" s="9"/>
      <c r="IF559" s="9"/>
      <c r="IG559" s="9"/>
      <c r="IH559" s="9"/>
      <c r="II559" s="9"/>
      <c r="IJ559" s="9"/>
      <c r="IK559" s="9"/>
      <c r="IL559" s="9"/>
      <c r="IM559" s="9"/>
      <c r="IN559" s="9"/>
      <c r="IO559" s="9"/>
      <c r="IP559" s="9"/>
      <c r="IQ559" s="9"/>
      <c r="IR559" s="9"/>
      <c r="IS559" s="9"/>
      <c r="IT559" s="9"/>
      <c r="IU559" s="9"/>
      <c r="IV559" s="9"/>
      <c r="IW559" s="9"/>
      <c r="IX559" s="9"/>
      <c r="IY559" s="9"/>
      <c r="IZ559" s="9"/>
      <c r="JA559" s="9"/>
      <c r="JB559" s="9"/>
      <c r="JC559" s="9"/>
      <c r="JD559" s="9"/>
      <c r="JE559" s="9"/>
      <c r="JF559" s="9"/>
      <c r="JG559" s="9"/>
      <c r="JH559" s="9"/>
      <c r="JI559" s="9"/>
      <c r="JJ559" s="9"/>
      <c r="JK559" s="9"/>
      <c r="JL559" s="9"/>
      <c r="JM559" s="9"/>
      <c r="JN559" s="9"/>
      <c r="JO559" s="9"/>
      <c r="JP559" s="9"/>
      <c r="JQ559" s="9"/>
      <c r="JR559" s="9"/>
      <c r="JS559" s="9"/>
      <c r="JT559" s="9"/>
      <c r="JU559" s="9"/>
      <c r="JV559" s="9"/>
      <c r="JW559" s="9"/>
      <c r="JX559" s="9"/>
      <c r="JY559" s="9"/>
      <c r="JZ559" s="9"/>
      <c r="KA559" s="9"/>
      <c r="KB559" s="9"/>
      <c r="KC559" s="9"/>
      <c r="KD559" s="9"/>
      <c r="KE559" s="9"/>
      <c r="KF559" s="9"/>
      <c r="KG559" s="9"/>
      <c r="KH559" s="9"/>
      <c r="KI559" s="9"/>
      <c r="KJ559" s="9"/>
      <c r="KK559" s="9"/>
      <c r="KL559" s="9"/>
      <c r="KM559" s="9"/>
      <c r="KN559" s="9"/>
      <c r="KO559" s="9"/>
      <c r="KP559" s="9"/>
      <c r="KQ559" s="9"/>
      <c r="KR559" s="9"/>
      <c r="KS559" s="9"/>
      <c r="KT559" s="9"/>
      <c r="KU559" s="9"/>
      <c r="KV559" s="9"/>
      <c r="KW559" s="9"/>
      <c r="KX559" s="9"/>
      <c r="KY559" s="9"/>
      <c r="KZ559" s="9"/>
      <c r="LA559" s="9"/>
      <c r="LB559" s="9"/>
      <c r="LC559" s="9"/>
      <c r="LD559" s="9"/>
      <c r="LE559" s="9"/>
      <c r="LF559" s="9"/>
      <c r="LG559" s="9"/>
      <c r="LH559" s="9"/>
      <c r="LI559" s="9"/>
      <c r="LJ559" s="9"/>
      <c r="LK559" s="9"/>
      <c r="LL559" s="9"/>
      <c r="LM559" s="9"/>
      <c r="LN559" s="9"/>
      <c r="LO559" s="9"/>
      <c r="LP559" s="9"/>
      <c r="LQ559" s="9"/>
      <c r="LR559" s="9"/>
      <c r="LS559" s="9"/>
      <c r="LT559" s="9"/>
      <c r="LU559" s="9"/>
      <c r="LV559" s="9"/>
      <c r="LW559" s="9"/>
      <c r="LX559" s="9"/>
      <c r="LY559" s="9"/>
      <c r="LZ559" s="9"/>
      <c r="MA559" s="9"/>
      <c r="MB559" s="9"/>
      <c r="MC559" s="9"/>
      <c r="MD559" s="9"/>
      <c r="ME559" s="9"/>
      <c r="MF559" s="9"/>
      <c r="MG559" s="9"/>
      <c r="MH559" s="9"/>
      <c r="MI559" s="9"/>
      <c r="MJ559" s="9"/>
      <c r="MK559" s="9"/>
      <c r="ML559" s="9"/>
      <c r="MM559" s="9"/>
      <c r="MN559" s="9"/>
      <c r="MO559" s="9"/>
      <c r="MP559" s="9"/>
      <c r="MQ559" s="9"/>
      <c r="MR559" s="9"/>
      <c r="MS559" s="9"/>
      <c r="MT559" s="9"/>
      <c r="MU559" s="9"/>
      <c r="MV559" s="9"/>
      <c r="MW559" s="9"/>
      <c r="MX559" s="9"/>
      <c r="MY559" s="9"/>
      <c r="MZ559" s="9"/>
      <c r="NA559" s="9"/>
      <c r="NB559" s="9"/>
      <c r="NC559" s="9"/>
      <c r="ND559" s="9"/>
      <c r="NE559" s="9"/>
      <c r="NF559" s="9"/>
      <c r="NG559" s="9"/>
      <c r="NH559" s="9"/>
      <c r="NI559" s="9"/>
      <c r="NJ559" s="9"/>
      <c r="NK559" s="9"/>
      <c r="NL559" s="9"/>
      <c r="NM559" s="9"/>
      <c r="NN559" s="9"/>
      <c r="NO559" s="9"/>
      <c r="NP559" s="9"/>
      <c r="NQ559" s="9"/>
      <c r="NR559" s="9"/>
      <c r="NS559" s="9"/>
      <c r="NT559" s="9"/>
      <c r="NU559" s="9"/>
      <c r="NV559" s="9"/>
      <c r="NW559" s="9"/>
      <c r="NX559" s="9"/>
      <c r="NY559" s="9"/>
      <c r="NZ559" s="9"/>
      <c r="OA559" s="9"/>
      <c r="OB559" s="9"/>
      <c r="OC559" s="9"/>
      <c r="OD559" s="9"/>
      <c r="OE559" s="9"/>
      <c r="OF559" s="9"/>
      <c r="OG559" s="9"/>
      <c r="OH559" s="9"/>
      <c r="OI559" s="9"/>
      <c r="OJ559" s="9"/>
      <c r="OK559" s="9"/>
      <c r="OL559" s="9"/>
      <c r="OM559" s="9"/>
      <c r="ON559" s="9"/>
      <c r="OO559" s="9"/>
      <c r="OP559" s="9"/>
      <c r="OQ559" s="9"/>
      <c r="OR559" s="9"/>
      <c r="OS559" s="9"/>
      <c r="OT559" s="9"/>
      <c r="OU559" s="9"/>
      <c r="OV559" s="9"/>
      <c r="OW559" s="9"/>
      <c r="OX559" s="9"/>
      <c r="OY559" s="9"/>
      <c r="OZ559" s="9"/>
      <c r="PA559" s="9"/>
      <c r="PB559" s="9"/>
      <c r="PC559" s="9"/>
      <c r="PD559" s="9"/>
      <c r="PE559" s="9"/>
      <c r="PF559" s="9"/>
      <c r="PG559" s="9"/>
      <c r="PH559" s="9"/>
      <c r="PI559" s="9"/>
      <c r="PJ559" s="9"/>
      <c r="PK559" s="9"/>
      <c r="PL559" s="9"/>
      <c r="PM559" s="9"/>
      <c r="PN559" s="9"/>
      <c r="PO559" s="9"/>
      <c r="PP559" s="9"/>
      <c r="PQ559" s="9"/>
      <c r="PR559" s="9"/>
      <c r="PS559" s="9"/>
      <c r="PT559" s="9"/>
      <c r="PU559" s="9"/>
      <c r="PV559" s="9"/>
      <c r="PW559" s="9"/>
      <c r="PX559" s="9"/>
      <c r="PY559" s="9"/>
      <c r="PZ559" s="9"/>
      <c r="QA559" s="9"/>
      <c r="QB559" s="9"/>
      <c r="QC559" s="9"/>
      <c r="QD559" s="9"/>
      <c r="QE559" s="9"/>
      <c r="QF559" s="9"/>
      <c r="QG559" s="9"/>
      <c r="QH559" s="9"/>
      <c r="QI559" s="9"/>
      <c r="QJ559" s="9"/>
      <c r="QK559" s="9"/>
      <c r="QL559" s="9"/>
      <c r="QM559" s="9"/>
      <c r="QN559" s="9"/>
      <c r="QO559" s="9"/>
      <c r="QP559" s="9"/>
      <c r="QQ559" s="9"/>
      <c r="QR559" s="9"/>
      <c r="QS559" s="9"/>
      <c r="QT559" s="9"/>
      <c r="QU559" s="9"/>
      <c r="QV559" s="9"/>
      <c r="QW559" s="9"/>
      <c r="QX559" s="9"/>
      <c r="QY559" s="9"/>
      <c r="QZ559" s="9"/>
      <c r="RA559" s="9"/>
      <c r="RB559" s="9"/>
      <c r="RC559" s="9"/>
      <c r="RD559" s="9"/>
      <c r="RE559" s="9"/>
      <c r="RF559" s="9"/>
      <c r="RG559" s="9"/>
      <c r="RH559" s="9"/>
      <c r="RI559" s="9"/>
      <c r="RJ559" s="9"/>
      <c r="RK559" s="9"/>
      <c r="RL559" s="9"/>
      <c r="RM559" s="9"/>
      <c r="RN559" s="9"/>
      <c r="RO559" s="9"/>
      <c r="RP559" s="9"/>
      <c r="RQ559" s="9"/>
      <c r="RR559" s="9"/>
      <c r="RS559" s="9"/>
      <c r="RT559" s="9"/>
      <c r="RU559" s="9"/>
      <c r="RV559" s="9"/>
      <c r="RW559" s="9"/>
      <c r="RX559" s="9"/>
      <c r="RY559" s="9"/>
      <c r="RZ559" s="9"/>
      <c r="SA559" s="9"/>
      <c r="SB559" s="9"/>
      <c r="SC559" s="9"/>
      <c r="SD559" s="9"/>
      <c r="SE559" s="9"/>
      <c r="SF559" s="9"/>
      <c r="SG559" s="9"/>
      <c r="SH559" s="9"/>
      <c r="SI559" s="9"/>
      <c r="SJ559" s="9"/>
      <c r="SK559" s="9"/>
      <c r="SL559" s="9"/>
      <c r="SM559" s="9"/>
      <c r="SN559" s="9"/>
      <c r="SO559" s="9"/>
      <c r="SP559" s="9"/>
      <c r="SQ559" s="9"/>
      <c r="SR559" s="9"/>
      <c r="SS559" s="9"/>
      <c r="ST559" s="9"/>
      <c r="SU559" s="9"/>
      <c r="SV559" s="9"/>
      <c r="SW559" s="9"/>
      <c r="SX559" s="9"/>
      <c r="SY559" s="9"/>
      <c r="SZ559" s="9"/>
      <c r="TA559" s="9"/>
      <c r="TB559" s="9"/>
      <c r="TC559" s="9"/>
      <c r="TD559" s="9"/>
      <c r="TE559" s="9"/>
      <c r="TF559" s="9"/>
      <c r="TG559" s="9"/>
      <c r="TH559" s="9"/>
      <c r="TI559" s="9"/>
      <c r="TJ559" s="9"/>
      <c r="TK559" s="9"/>
      <c r="TL559" s="9"/>
      <c r="TM559" s="9"/>
      <c r="TN559" s="9"/>
      <c r="TO559" s="9"/>
      <c r="TP559" s="9"/>
      <c r="TQ559" s="9"/>
      <c r="TR559" s="9"/>
      <c r="TS559" s="9"/>
      <c r="TT559" s="9"/>
      <c r="TU559" s="9"/>
      <c r="TV559" s="9"/>
      <c r="TW559" s="9"/>
      <c r="TX559" s="9"/>
      <c r="TY559" s="9"/>
      <c r="TZ559" s="9"/>
      <c r="UA559" s="9"/>
      <c r="UB559" s="9"/>
      <c r="UC559" s="9"/>
      <c r="UD559" s="9"/>
      <c r="UE559" s="9"/>
      <c r="UF559" s="9"/>
      <c r="UG559" s="9"/>
      <c r="UH559" s="9"/>
      <c r="UI559" s="9"/>
      <c r="UJ559" s="9"/>
      <c r="UK559" s="9"/>
      <c r="UL559" s="9"/>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c r="AHR559" s="6"/>
      <c r="AHS559" s="6"/>
      <c r="AHT559" s="6"/>
      <c r="AHU559" s="6"/>
      <c r="AHV559" s="6"/>
      <c r="AHW559" s="6"/>
      <c r="AHX559" s="6"/>
      <c r="AHY559" s="6"/>
    </row>
    <row r="560" spans="2:909" x14ac:dyDescent="0.25">
      <c r="B560" s="110"/>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9"/>
      <c r="DX560" s="9"/>
      <c r="DY560" s="9"/>
      <c r="DZ560" s="9"/>
      <c r="EA560" s="9"/>
      <c r="EB560" s="9"/>
      <c r="EC560" s="9"/>
      <c r="ED560" s="9"/>
      <c r="EE560" s="9"/>
      <c r="EF560" s="9"/>
      <c r="EG560" s="9"/>
      <c r="EH560" s="9"/>
      <c r="EI560" s="9"/>
      <c r="EJ560" s="9"/>
      <c r="EK560" s="9"/>
      <c r="EL560" s="9"/>
      <c r="EM560" s="9"/>
      <c r="EN560" s="9"/>
      <c r="EO560" s="9"/>
      <c r="EP560" s="9"/>
      <c r="EQ560" s="9"/>
      <c r="ER560" s="9"/>
      <c r="ES560" s="9"/>
      <c r="ET560" s="9"/>
      <c r="EU560" s="9"/>
      <c r="EV560" s="9"/>
      <c r="EW560" s="9"/>
      <c r="EX560" s="9"/>
      <c r="EY560" s="9"/>
      <c r="EZ560" s="9"/>
      <c r="FA560" s="9"/>
      <c r="FB560" s="9"/>
      <c r="FC560" s="9"/>
      <c r="FD560" s="9"/>
      <c r="FE560" s="9"/>
      <c r="FF560" s="9"/>
      <c r="FG560" s="9"/>
      <c r="FH560" s="9"/>
      <c r="FI560" s="9"/>
      <c r="FJ560" s="9"/>
      <c r="FK560" s="9"/>
      <c r="FL560" s="9"/>
      <c r="FM560" s="9"/>
      <c r="FN560" s="9"/>
      <c r="FO560" s="9"/>
      <c r="FP560" s="9"/>
      <c r="FQ560" s="9"/>
      <c r="FR560" s="9"/>
      <c r="FS560" s="9"/>
      <c r="FT560" s="9"/>
      <c r="FU560" s="9"/>
      <c r="FV560" s="9"/>
      <c r="FW560" s="9"/>
      <c r="FX560" s="9"/>
      <c r="FY560" s="9"/>
      <c r="FZ560" s="9"/>
      <c r="GA560" s="9"/>
      <c r="GB560" s="9"/>
      <c r="GC560" s="9"/>
      <c r="GD560" s="9"/>
      <c r="GE560" s="9"/>
      <c r="GF560" s="9"/>
      <c r="GG560" s="9"/>
      <c r="GH560" s="9"/>
      <c r="GI560" s="9"/>
      <c r="GJ560" s="9"/>
      <c r="GK560" s="9"/>
      <c r="GL560" s="9"/>
      <c r="GM560" s="9"/>
      <c r="GN560" s="9"/>
      <c r="GO560" s="9"/>
      <c r="GP560" s="9"/>
      <c r="GQ560" s="9"/>
      <c r="GR560" s="9"/>
      <c r="GS560" s="9"/>
      <c r="GT560" s="9"/>
      <c r="GU560" s="9"/>
      <c r="GV560" s="9"/>
      <c r="GW560" s="9"/>
      <c r="GX560" s="9"/>
      <c r="GY560" s="9"/>
      <c r="GZ560" s="9"/>
      <c r="HA560" s="9"/>
      <c r="HB560" s="9"/>
      <c r="HC560" s="9"/>
      <c r="HD560" s="9"/>
      <c r="HE560" s="9"/>
      <c r="HF560" s="9"/>
      <c r="HG560" s="9"/>
      <c r="HH560" s="9"/>
      <c r="HI560" s="9"/>
      <c r="HJ560" s="9"/>
      <c r="HK560" s="9"/>
      <c r="HL560" s="9"/>
      <c r="HM560" s="9"/>
      <c r="HN560" s="9"/>
      <c r="HO560" s="9"/>
      <c r="HP560" s="9"/>
      <c r="HQ560" s="9"/>
      <c r="HR560" s="9"/>
      <c r="HS560" s="9"/>
      <c r="HT560" s="9"/>
      <c r="HU560" s="9"/>
      <c r="HV560" s="9"/>
      <c r="HW560" s="9"/>
      <c r="HX560" s="9"/>
      <c r="HY560" s="9"/>
      <c r="HZ560" s="9"/>
      <c r="IA560" s="9"/>
      <c r="IB560" s="9"/>
      <c r="IC560" s="9"/>
      <c r="ID560" s="9"/>
      <c r="IE560" s="9"/>
      <c r="IF560" s="9"/>
      <c r="IG560" s="9"/>
      <c r="IH560" s="9"/>
      <c r="II560" s="9"/>
      <c r="IJ560" s="9"/>
      <c r="IK560" s="9"/>
      <c r="IL560" s="9"/>
      <c r="IM560" s="9"/>
      <c r="IN560" s="9"/>
      <c r="IO560" s="9"/>
      <c r="IP560" s="9"/>
      <c r="IQ560" s="9"/>
      <c r="IR560" s="9"/>
      <c r="IS560" s="9"/>
      <c r="IT560" s="9"/>
      <c r="IU560" s="9"/>
      <c r="IV560" s="9"/>
      <c r="IW560" s="9"/>
      <c r="IX560" s="9"/>
      <c r="IY560" s="9"/>
      <c r="IZ560" s="9"/>
      <c r="JA560" s="9"/>
      <c r="JB560" s="9"/>
      <c r="JC560" s="9"/>
      <c r="JD560" s="9"/>
      <c r="JE560" s="9"/>
      <c r="JF560" s="9"/>
      <c r="JG560" s="9"/>
      <c r="JH560" s="9"/>
      <c r="JI560" s="9"/>
      <c r="JJ560" s="9"/>
      <c r="JK560" s="9"/>
      <c r="JL560" s="9"/>
      <c r="JM560" s="9"/>
      <c r="JN560" s="9"/>
      <c r="JO560" s="9"/>
      <c r="JP560" s="9"/>
      <c r="JQ560" s="9"/>
      <c r="JR560" s="9"/>
      <c r="JS560" s="9"/>
      <c r="JT560" s="9"/>
      <c r="JU560" s="9"/>
      <c r="JV560" s="9"/>
      <c r="JW560" s="9"/>
      <c r="JX560" s="9"/>
      <c r="JY560" s="9"/>
      <c r="JZ560" s="9"/>
      <c r="KA560" s="9"/>
      <c r="KB560" s="9"/>
      <c r="KC560" s="9"/>
      <c r="KD560" s="9"/>
      <c r="KE560" s="9"/>
      <c r="KF560" s="9"/>
      <c r="KG560" s="9"/>
      <c r="KH560" s="9"/>
      <c r="KI560" s="9"/>
      <c r="KJ560" s="9"/>
      <c r="KK560" s="9"/>
      <c r="KL560" s="9"/>
      <c r="KM560" s="9"/>
      <c r="KN560" s="9"/>
      <c r="KO560" s="9"/>
      <c r="KP560" s="9"/>
      <c r="KQ560" s="9"/>
      <c r="KR560" s="9"/>
      <c r="KS560" s="9"/>
      <c r="KT560" s="9"/>
      <c r="KU560" s="9"/>
      <c r="KV560" s="9"/>
      <c r="KW560" s="9"/>
      <c r="KX560" s="9"/>
      <c r="KY560" s="9"/>
      <c r="KZ560" s="9"/>
      <c r="LA560" s="9"/>
      <c r="LB560" s="9"/>
      <c r="LC560" s="9"/>
      <c r="LD560" s="9"/>
      <c r="LE560" s="9"/>
      <c r="LF560" s="9"/>
      <c r="LG560" s="9"/>
      <c r="LH560" s="9"/>
      <c r="LI560" s="9"/>
      <c r="LJ560" s="9"/>
      <c r="LK560" s="9"/>
      <c r="LL560" s="9"/>
      <c r="LM560" s="9"/>
      <c r="LN560" s="9"/>
      <c r="LO560" s="9"/>
      <c r="LP560" s="9"/>
      <c r="LQ560" s="9"/>
      <c r="LR560" s="9"/>
      <c r="LS560" s="9"/>
      <c r="LT560" s="9"/>
      <c r="LU560" s="9"/>
      <c r="LV560" s="9"/>
      <c r="LW560" s="9"/>
      <c r="LX560" s="9"/>
      <c r="LY560" s="9"/>
      <c r="LZ560" s="9"/>
      <c r="MA560" s="9"/>
      <c r="MB560" s="9"/>
      <c r="MC560" s="9"/>
      <c r="MD560" s="9"/>
      <c r="ME560" s="9"/>
      <c r="MF560" s="9"/>
      <c r="MG560" s="9"/>
      <c r="MH560" s="9"/>
      <c r="MI560" s="9"/>
      <c r="MJ560" s="9"/>
      <c r="MK560" s="9"/>
      <c r="ML560" s="9"/>
      <c r="MM560" s="9"/>
      <c r="MN560" s="9"/>
      <c r="MO560" s="9"/>
      <c r="MP560" s="9"/>
      <c r="MQ560" s="9"/>
      <c r="MR560" s="9"/>
      <c r="MS560" s="9"/>
      <c r="MT560" s="9"/>
      <c r="MU560" s="9"/>
      <c r="MV560" s="9"/>
      <c r="MW560" s="9"/>
      <c r="MX560" s="9"/>
      <c r="MY560" s="9"/>
      <c r="MZ560" s="9"/>
      <c r="NA560" s="9"/>
      <c r="NB560" s="9"/>
      <c r="NC560" s="9"/>
      <c r="ND560" s="9"/>
      <c r="NE560" s="9"/>
      <c r="NF560" s="9"/>
      <c r="NG560" s="9"/>
      <c r="NH560" s="9"/>
      <c r="NI560" s="9"/>
      <c r="NJ560" s="9"/>
      <c r="NK560" s="9"/>
      <c r="NL560" s="9"/>
      <c r="NM560" s="9"/>
      <c r="NN560" s="9"/>
      <c r="NO560" s="9"/>
      <c r="NP560" s="9"/>
      <c r="NQ560" s="9"/>
      <c r="NR560" s="9"/>
      <c r="NS560" s="9"/>
      <c r="NT560" s="9"/>
      <c r="NU560" s="9"/>
      <c r="NV560" s="9"/>
      <c r="NW560" s="9"/>
      <c r="NX560" s="9"/>
      <c r="NY560" s="9"/>
      <c r="NZ560" s="9"/>
      <c r="OA560" s="9"/>
      <c r="OB560" s="9"/>
      <c r="OC560" s="9"/>
      <c r="OD560" s="9"/>
      <c r="OE560" s="9"/>
      <c r="OF560" s="9"/>
      <c r="OG560" s="9"/>
      <c r="OH560" s="9"/>
      <c r="OI560" s="9"/>
      <c r="OJ560" s="9"/>
      <c r="OK560" s="9"/>
      <c r="OL560" s="9"/>
      <c r="OM560" s="9"/>
      <c r="ON560" s="9"/>
      <c r="OO560" s="9"/>
      <c r="OP560" s="9"/>
      <c r="OQ560" s="9"/>
      <c r="OR560" s="9"/>
      <c r="OS560" s="9"/>
      <c r="OT560" s="9"/>
      <c r="OU560" s="9"/>
      <c r="OV560" s="9"/>
      <c r="OW560" s="9"/>
      <c r="OX560" s="9"/>
      <c r="OY560" s="9"/>
      <c r="OZ560" s="9"/>
      <c r="PA560" s="9"/>
      <c r="PB560" s="9"/>
      <c r="PC560" s="9"/>
      <c r="PD560" s="9"/>
      <c r="PE560" s="9"/>
      <c r="PF560" s="9"/>
      <c r="PG560" s="9"/>
      <c r="PH560" s="9"/>
      <c r="PI560" s="9"/>
      <c r="PJ560" s="9"/>
      <c r="PK560" s="9"/>
      <c r="PL560" s="9"/>
      <c r="PM560" s="9"/>
      <c r="PN560" s="9"/>
      <c r="PO560" s="9"/>
      <c r="PP560" s="9"/>
      <c r="PQ560" s="9"/>
      <c r="PR560" s="9"/>
      <c r="PS560" s="9"/>
      <c r="PT560" s="9"/>
      <c r="PU560" s="9"/>
      <c r="PV560" s="9"/>
      <c r="PW560" s="9"/>
      <c r="PX560" s="9"/>
      <c r="PY560" s="9"/>
      <c r="PZ560" s="9"/>
      <c r="QA560" s="9"/>
      <c r="QB560" s="9"/>
      <c r="QC560" s="9"/>
      <c r="QD560" s="9"/>
      <c r="QE560" s="9"/>
      <c r="QF560" s="9"/>
      <c r="QG560" s="9"/>
      <c r="QH560" s="9"/>
      <c r="QI560" s="9"/>
      <c r="QJ560" s="9"/>
      <c r="QK560" s="9"/>
      <c r="QL560" s="9"/>
      <c r="QM560" s="9"/>
      <c r="QN560" s="9"/>
      <c r="QO560" s="9"/>
      <c r="QP560" s="9"/>
      <c r="QQ560" s="9"/>
      <c r="QR560" s="9"/>
      <c r="QS560" s="9"/>
      <c r="QT560" s="9"/>
      <c r="QU560" s="9"/>
      <c r="QV560" s="9"/>
      <c r="QW560" s="9"/>
      <c r="QX560" s="9"/>
      <c r="QY560" s="9"/>
      <c r="QZ560" s="9"/>
      <c r="RA560" s="9"/>
      <c r="RB560" s="9"/>
      <c r="RC560" s="9"/>
      <c r="RD560" s="9"/>
      <c r="RE560" s="9"/>
      <c r="RF560" s="9"/>
      <c r="RG560" s="9"/>
      <c r="RH560" s="9"/>
      <c r="RI560" s="9"/>
      <c r="RJ560" s="9"/>
      <c r="RK560" s="9"/>
      <c r="RL560" s="9"/>
      <c r="RM560" s="9"/>
      <c r="RN560" s="9"/>
      <c r="RO560" s="9"/>
      <c r="RP560" s="9"/>
      <c r="RQ560" s="9"/>
      <c r="RR560" s="9"/>
      <c r="RS560" s="9"/>
      <c r="RT560" s="9"/>
      <c r="RU560" s="9"/>
      <c r="RV560" s="9"/>
      <c r="RW560" s="9"/>
      <c r="RX560" s="9"/>
      <c r="RY560" s="9"/>
      <c r="RZ560" s="9"/>
      <c r="SA560" s="9"/>
      <c r="SB560" s="9"/>
      <c r="SC560" s="9"/>
      <c r="SD560" s="9"/>
      <c r="SE560" s="9"/>
      <c r="SF560" s="9"/>
      <c r="SG560" s="9"/>
      <c r="SH560" s="9"/>
      <c r="SI560" s="9"/>
      <c r="SJ560" s="9"/>
      <c r="SK560" s="9"/>
      <c r="SL560" s="9"/>
      <c r="SM560" s="9"/>
      <c r="SN560" s="9"/>
      <c r="SO560" s="9"/>
      <c r="SP560" s="9"/>
      <c r="SQ560" s="9"/>
      <c r="SR560" s="9"/>
      <c r="SS560" s="9"/>
      <c r="ST560" s="9"/>
      <c r="SU560" s="9"/>
      <c r="SV560" s="9"/>
      <c r="SW560" s="9"/>
      <c r="SX560" s="9"/>
      <c r="SY560" s="9"/>
      <c r="SZ560" s="9"/>
      <c r="TA560" s="9"/>
      <c r="TB560" s="9"/>
      <c r="TC560" s="9"/>
      <c r="TD560" s="9"/>
      <c r="TE560" s="9"/>
      <c r="TF560" s="9"/>
      <c r="TG560" s="9"/>
      <c r="TH560" s="9"/>
      <c r="TI560" s="9"/>
      <c r="TJ560" s="9"/>
      <c r="TK560" s="9"/>
      <c r="TL560" s="9"/>
      <c r="TM560" s="9"/>
      <c r="TN560" s="9"/>
      <c r="TO560" s="9"/>
      <c r="TP560" s="9"/>
      <c r="TQ560" s="9"/>
      <c r="TR560" s="9"/>
      <c r="TS560" s="9"/>
      <c r="TT560" s="9"/>
      <c r="TU560" s="9"/>
      <c r="TV560" s="9"/>
      <c r="TW560" s="9"/>
      <c r="TX560" s="9"/>
      <c r="TY560" s="9"/>
      <c r="TZ560" s="9"/>
      <c r="UA560" s="9"/>
      <c r="UB560" s="9"/>
      <c r="UC560" s="9"/>
      <c r="UD560" s="9"/>
      <c r="UE560" s="9"/>
      <c r="UF560" s="9"/>
      <c r="UG560" s="9"/>
      <c r="UH560" s="9"/>
      <c r="UI560" s="9"/>
      <c r="UJ560" s="9"/>
      <c r="UK560" s="9"/>
      <c r="UL560" s="9"/>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c r="AGU560" s="6"/>
      <c r="AGV560" s="6"/>
      <c r="AGW560" s="6"/>
      <c r="AGX560" s="6"/>
      <c r="AGY560" s="6"/>
      <c r="AGZ560" s="6"/>
      <c r="AHA560" s="6"/>
      <c r="AHB560" s="6"/>
      <c r="AHC560" s="6"/>
      <c r="AHD560" s="6"/>
      <c r="AHE560" s="6"/>
      <c r="AHF560" s="6"/>
      <c r="AHG560" s="6"/>
      <c r="AHH560" s="6"/>
      <c r="AHI560" s="6"/>
      <c r="AHJ560" s="6"/>
      <c r="AHK560" s="6"/>
      <c r="AHL560" s="6"/>
      <c r="AHM560" s="6"/>
      <c r="AHN560" s="6"/>
      <c r="AHO560" s="6"/>
      <c r="AHP560" s="6"/>
      <c r="AHQ560" s="6"/>
      <c r="AHR560" s="6"/>
      <c r="AHS560" s="6"/>
      <c r="AHT560" s="6"/>
      <c r="AHU560" s="6"/>
      <c r="AHV560" s="6"/>
      <c r="AHW560" s="6"/>
      <c r="AHX560" s="6"/>
      <c r="AHY560" s="6"/>
    </row>
    <row r="561" spans="2:909" x14ac:dyDescent="0.25">
      <c r="B561" s="110"/>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9"/>
      <c r="DX561" s="9"/>
      <c r="DY561" s="9"/>
      <c r="DZ561" s="9"/>
      <c r="EA561" s="9"/>
      <c r="EB561" s="9"/>
      <c r="EC561" s="9"/>
      <c r="ED561" s="9"/>
      <c r="EE561" s="9"/>
      <c r="EF561" s="9"/>
      <c r="EG561" s="9"/>
      <c r="EH561" s="9"/>
      <c r="EI561" s="9"/>
      <c r="EJ561" s="9"/>
      <c r="EK561" s="9"/>
      <c r="EL561" s="9"/>
      <c r="EM561" s="9"/>
      <c r="EN561" s="9"/>
      <c r="EO561" s="9"/>
      <c r="EP561" s="9"/>
      <c r="EQ561" s="9"/>
      <c r="ER561" s="9"/>
      <c r="ES561" s="9"/>
      <c r="ET561" s="9"/>
      <c r="EU561" s="9"/>
      <c r="EV561" s="9"/>
      <c r="EW561" s="9"/>
      <c r="EX561" s="9"/>
      <c r="EY561" s="9"/>
      <c r="EZ561" s="9"/>
      <c r="FA561" s="9"/>
      <c r="FB561" s="9"/>
      <c r="FC561" s="9"/>
      <c r="FD561" s="9"/>
      <c r="FE561" s="9"/>
      <c r="FF561" s="9"/>
      <c r="FG561" s="9"/>
      <c r="FH561" s="9"/>
      <c r="FI561" s="9"/>
      <c r="FJ561" s="9"/>
      <c r="FK561" s="9"/>
      <c r="FL561" s="9"/>
      <c r="FM561" s="9"/>
      <c r="FN561" s="9"/>
      <c r="FO561" s="9"/>
      <c r="FP561" s="9"/>
      <c r="FQ561" s="9"/>
      <c r="FR561" s="9"/>
      <c r="FS561" s="9"/>
      <c r="FT561" s="9"/>
      <c r="FU561" s="9"/>
      <c r="FV561" s="9"/>
      <c r="FW561" s="9"/>
      <c r="FX561" s="9"/>
      <c r="FY561" s="9"/>
      <c r="FZ561" s="9"/>
      <c r="GA561" s="9"/>
      <c r="GB561" s="9"/>
      <c r="GC561" s="9"/>
      <c r="GD561" s="9"/>
      <c r="GE561" s="9"/>
      <c r="GF561" s="9"/>
      <c r="GG561" s="9"/>
      <c r="GH561" s="9"/>
      <c r="GI561" s="9"/>
      <c r="GJ561" s="9"/>
      <c r="GK561" s="9"/>
      <c r="GL561" s="9"/>
      <c r="GM561" s="9"/>
      <c r="GN561" s="9"/>
      <c r="GO561" s="9"/>
      <c r="GP561" s="9"/>
      <c r="GQ561" s="9"/>
      <c r="GR561" s="9"/>
      <c r="GS561" s="9"/>
      <c r="GT561" s="9"/>
      <c r="GU561" s="9"/>
      <c r="GV561" s="9"/>
      <c r="GW561" s="9"/>
      <c r="GX561" s="9"/>
      <c r="GY561" s="9"/>
      <c r="GZ561" s="9"/>
      <c r="HA561" s="9"/>
      <c r="HB561" s="9"/>
      <c r="HC561" s="9"/>
      <c r="HD561" s="9"/>
      <c r="HE561" s="9"/>
      <c r="HF561" s="9"/>
      <c r="HG561" s="9"/>
      <c r="HH561" s="9"/>
      <c r="HI561" s="9"/>
      <c r="HJ561" s="9"/>
      <c r="HK561" s="9"/>
      <c r="HL561" s="9"/>
      <c r="HM561" s="9"/>
      <c r="HN561" s="9"/>
      <c r="HO561" s="9"/>
      <c r="HP561" s="9"/>
      <c r="HQ561" s="9"/>
      <c r="HR561" s="9"/>
      <c r="HS561" s="9"/>
      <c r="HT561" s="9"/>
      <c r="HU561" s="9"/>
      <c r="HV561" s="9"/>
      <c r="HW561" s="9"/>
      <c r="HX561" s="9"/>
      <c r="HY561" s="9"/>
      <c r="HZ561" s="9"/>
      <c r="IA561" s="9"/>
      <c r="IB561" s="9"/>
      <c r="IC561" s="9"/>
      <c r="ID561" s="9"/>
      <c r="IE561" s="9"/>
      <c r="IF561" s="9"/>
      <c r="IG561" s="9"/>
      <c r="IH561" s="9"/>
      <c r="II561" s="9"/>
      <c r="IJ561" s="9"/>
      <c r="IK561" s="9"/>
      <c r="IL561" s="9"/>
      <c r="IM561" s="9"/>
      <c r="IN561" s="9"/>
      <c r="IO561" s="9"/>
      <c r="IP561" s="9"/>
      <c r="IQ561" s="9"/>
      <c r="IR561" s="9"/>
      <c r="IS561" s="9"/>
      <c r="IT561" s="9"/>
      <c r="IU561" s="9"/>
      <c r="IV561" s="9"/>
      <c r="IW561" s="9"/>
      <c r="IX561" s="9"/>
      <c r="IY561" s="9"/>
      <c r="IZ561" s="9"/>
      <c r="JA561" s="9"/>
      <c r="JB561" s="9"/>
      <c r="JC561" s="9"/>
      <c r="JD561" s="9"/>
      <c r="JE561" s="9"/>
      <c r="JF561" s="9"/>
      <c r="JG561" s="9"/>
      <c r="JH561" s="9"/>
      <c r="JI561" s="9"/>
      <c r="JJ561" s="9"/>
      <c r="JK561" s="9"/>
      <c r="JL561" s="9"/>
      <c r="JM561" s="9"/>
      <c r="JN561" s="9"/>
      <c r="JO561" s="9"/>
      <c r="JP561" s="9"/>
      <c r="JQ561" s="9"/>
      <c r="JR561" s="9"/>
      <c r="JS561" s="9"/>
      <c r="JT561" s="9"/>
      <c r="JU561" s="9"/>
      <c r="JV561" s="9"/>
      <c r="JW561" s="9"/>
      <c r="JX561" s="9"/>
      <c r="JY561" s="9"/>
      <c r="JZ561" s="9"/>
      <c r="KA561" s="9"/>
      <c r="KB561" s="9"/>
      <c r="KC561" s="9"/>
      <c r="KD561" s="9"/>
      <c r="KE561" s="9"/>
      <c r="KF561" s="9"/>
      <c r="KG561" s="9"/>
      <c r="KH561" s="9"/>
      <c r="KI561" s="9"/>
      <c r="KJ561" s="9"/>
      <c r="KK561" s="9"/>
      <c r="KL561" s="9"/>
      <c r="KM561" s="9"/>
      <c r="KN561" s="9"/>
      <c r="KO561" s="9"/>
      <c r="KP561" s="9"/>
      <c r="KQ561" s="9"/>
      <c r="KR561" s="9"/>
      <c r="KS561" s="9"/>
      <c r="KT561" s="9"/>
      <c r="KU561" s="9"/>
      <c r="KV561" s="9"/>
      <c r="KW561" s="9"/>
      <c r="KX561" s="9"/>
      <c r="KY561" s="9"/>
      <c r="KZ561" s="9"/>
      <c r="LA561" s="9"/>
      <c r="LB561" s="9"/>
      <c r="LC561" s="9"/>
      <c r="LD561" s="9"/>
      <c r="LE561" s="9"/>
      <c r="LF561" s="9"/>
      <c r="LG561" s="9"/>
      <c r="LH561" s="9"/>
      <c r="LI561" s="9"/>
      <c r="LJ561" s="9"/>
      <c r="LK561" s="9"/>
      <c r="LL561" s="9"/>
      <c r="LM561" s="9"/>
      <c r="LN561" s="9"/>
      <c r="LO561" s="9"/>
      <c r="LP561" s="9"/>
      <c r="LQ561" s="9"/>
      <c r="LR561" s="9"/>
      <c r="LS561" s="9"/>
      <c r="LT561" s="9"/>
      <c r="LU561" s="9"/>
      <c r="LV561" s="9"/>
      <c r="LW561" s="9"/>
      <c r="LX561" s="9"/>
      <c r="LY561" s="9"/>
      <c r="LZ561" s="9"/>
      <c r="MA561" s="9"/>
      <c r="MB561" s="9"/>
      <c r="MC561" s="9"/>
      <c r="MD561" s="9"/>
      <c r="ME561" s="9"/>
      <c r="MF561" s="9"/>
      <c r="MG561" s="9"/>
      <c r="MH561" s="9"/>
      <c r="MI561" s="9"/>
      <c r="MJ561" s="9"/>
      <c r="MK561" s="9"/>
      <c r="ML561" s="9"/>
      <c r="MM561" s="9"/>
      <c r="MN561" s="9"/>
      <c r="MO561" s="9"/>
      <c r="MP561" s="9"/>
      <c r="MQ561" s="9"/>
      <c r="MR561" s="9"/>
      <c r="MS561" s="9"/>
      <c r="MT561" s="9"/>
      <c r="MU561" s="9"/>
      <c r="MV561" s="9"/>
      <c r="MW561" s="9"/>
      <c r="MX561" s="9"/>
      <c r="MY561" s="9"/>
      <c r="MZ561" s="9"/>
      <c r="NA561" s="9"/>
      <c r="NB561" s="9"/>
      <c r="NC561" s="9"/>
      <c r="ND561" s="9"/>
      <c r="NE561" s="9"/>
      <c r="NF561" s="9"/>
      <c r="NG561" s="9"/>
      <c r="NH561" s="9"/>
      <c r="NI561" s="9"/>
      <c r="NJ561" s="9"/>
      <c r="NK561" s="9"/>
      <c r="NL561" s="9"/>
      <c r="NM561" s="9"/>
      <c r="NN561" s="9"/>
      <c r="NO561" s="9"/>
      <c r="NP561" s="9"/>
      <c r="NQ561" s="9"/>
      <c r="NR561" s="9"/>
      <c r="NS561" s="9"/>
      <c r="NT561" s="9"/>
      <c r="NU561" s="9"/>
      <c r="NV561" s="9"/>
      <c r="NW561" s="9"/>
      <c r="NX561" s="9"/>
      <c r="NY561" s="9"/>
      <c r="NZ561" s="9"/>
      <c r="OA561" s="9"/>
      <c r="OB561" s="9"/>
      <c r="OC561" s="9"/>
      <c r="OD561" s="9"/>
      <c r="OE561" s="9"/>
      <c r="OF561" s="9"/>
      <c r="OG561" s="9"/>
      <c r="OH561" s="9"/>
      <c r="OI561" s="9"/>
      <c r="OJ561" s="9"/>
      <c r="OK561" s="9"/>
      <c r="OL561" s="9"/>
      <c r="OM561" s="9"/>
      <c r="ON561" s="9"/>
      <c r="OO561" s="9"/>
      <c r="OP561" s="9"/>
      <c r="OQ561" s="9"/>
      <c r="OR561" s="9"/>
      <c r="OS561" s="9"/>
      <c r="OT561" s="9"/>
      <c r="OU561" s="9"/>
      <c r="OV561" s="9"/>
      <c r="OW561" s="9"/>
      <c r="OX561" s="9"/>
      <c r="OY561" s="9"/>
      <c r="OZ561" s="9"/>
      <c r="PA561" s="9"/>
      <c r="PB561" s="9"/>
      <c r="PC561" s="9"/>
      <c r="PD561" s="9"/>
      <c r="PE561" s="9"/>
      <c r="PF561" s="9"/>
      <c r="PG561" s="9"/>
      <c r="PH561" s="9"/>
      <c r="PI561" s="9"/>
      <c r="PJ561" s="9"/>
      <c r="PK561" s="9"/>
      <c r="PL561" s="9"/>
      <c r="PM561" s="9"/>
      <c r="PN561" s="9"/>
      <c r="PO561" s="9"/>
      <c r="PP561" s="9"/>
      <c r="PQ561" s="9"/>
      <c r="PR561" s="9"/>
      <c r="PS561" s="9"/>
      <c r="PT561" s="9"/>
      <c r="PU561" s="9"/>
      <c r="PV561" s="9"/>
      <c r="PW561" s="9"/>
      <c r="PX561" s="9"/>
      <c r="PY561" s="9"/>
      <c r="PZ561" s="9"/>
      <c r="QA561" s="9"/>
      <c r="QB561" s="9"/>
      <c r="QC561" s="9"/>
      <c r="QD561" s="9"/>
      <c r="QE561" s="9"/>
      <c r="QF561" s="9"/>
      <c r="QG561" s="9"/>
      <c r="QH561" s="9"/>
      <c r="QI561" s="9"/>
      <c r="QJ561" s="9"/>
      <c r="QK561" s="9"/>
      <c r="QL561" s="9"/>
      <c r="QM561" s="9"/>
      <c r="QN561" s="9"/>
      <c r="QO561" s="9"/>
      <c r="QP561" s="9"/>
      <c r="QQ561" s="9"/>
      <c r="QR561" s="9"/>
      <c r="QS561" s="9"/>
      <c r="QT561" s="9"/>
      <c r="QU561" s="9"/>
      <c r="QV561" s="9"/>
      <c r="QW561" s="9"/>
      <c r="QX561" s="9"/>
      <c r="QY561" s="9"/>
      <c r="QZ561" s="9"/>
      <c r="RA561" s="9"/>
      <c r="RB561" s="9"/>
      <c r="RC561" s="9"/>
      <c r="RD561" s="9"/>
      <c r="RE561" s="9"/>
      <c r="RF561" s="9"/>
      <c r="RG561" s="9"/>
      <c r="RH561" s="9"/>
      <c r="RI561" s="9"/>
      <c r="RJ561" s="9"/>
      <c r="RK561" s="9"/>
      <c r="RL561" s="9"/>
      <c r="RM561" s="9"/>
      <c r="RN561" s="9"/>
      <c r="RO561" s="9"/>
      <c r="RP561" s="9"/>
      <c r="RQ561" s="9"/>
      <c r="RR561" s="9"/>
      <c r="RS561" s="9"/>
      <c r="RT561" s="9"/>
      <c r="RU561" s="9"/>
      <c r="RV561" s="9"/>
      <c r="RW561" s="9"/>
      <c r="RX561" s="9"/>
      <c r="RY561" s="9"/>
      <c r="RZ561" s="9"/>
      <c r="SA561" s="9"/>
      <c r="SB561" s="9"/>
      <c r="SC561" s="9"/>
      <c r="SD561" s="9"/>
      <c r="SE561" s="9"/>
      <c r="SF561" s="9"/>
      <c r="SG561" s="9"/>
      <c r="SH561" s="9"/>
      <c r="SI561" s="9"/>
      <c r="SJ561" s="9"/>
      <c r="SK561" s="9"/>
      <c r="SL561" s="9"/>
      <c r="SM561" s="9"/>
      <c r="SN561" s="9"/>
      <c r="SO561" s="9"/>
      <c r="SP561" s="9"/>
      <c r="SQ561" s="9"/>
      <c r="SR561" s="9"/>
      <c r="SS561" s="9"/>
      <c r="ST561" s="9"/>
      <c r="SU561" s="9"/>
      <c r="SV561" s="9"/>
      <c r="SW561" s="9"/>
      <c r="SX561" s="9"/>
      <c r="SY561" s="9"/>
      <c r="SZ561" s="9"/>
      <c r="TA561" s="9"/>
      <c r="TB561" s="9"/>
      <c r="TC561" s="9"/>
      <c r="TD561" s="9"/>
      <c r="TE561" s="9"/>
      <c r="TF561" s="9"/>
      <c r="TG561" s="9"/>
      <c r="TH561" s="9"/>
      <c r="TI561" s="9"/>
      <c r="TJ561" s="9"/>
      <c r="TK561" s="9"/>
      <c r="TL561" s="9"/>
      <c r="TM561" s="9"/>
      <c r="TN561" s="9"/>
      <c r="TO561" s="9"/>
      <c r="TP561" s="9"/>
      <c r="TQ561" s="9"/>
      <c r="TR561" s="9"/>
      <c r="TS561" s="9"/>
      <c r="TT561" s="9"/>
      <c r="TU561" s="9"/>
      <c r="TV561" s="9"/>
      <c r="TW561" s="9"/>
      <c r="TX561" s="9"/>
      <c r="TY561" s="9"/>
      <c r="TZ561" s="9"/>
      <c r="UA561" s="9"/>
      <c r="UB561" s="9"/>
      <c r="UC561" s="9"/>
      <c r="UD561" s="9"/>
      <c r="UE561" s="9"/>
      <c r="UF561" s="9"/>
      <c r="UG561" s="9"/>
      <c r="UH561" s="9"/>
      <c r="UI561" s="9"/>
      <c r="UJ561" s="9"/>
      <c r="UK561" s="9"/>
      <c r="UL561" s="9"/>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c r="AGU561" s="6"/>
      <c r="AGV561" s="6"/>
      <c r="AGW561" s="6"/>
      <c r="AGX561" s="6"/>
      <c r="AGY561" s="6"/>
      <c r="AGZ561" s="6"/>
      <c r="AHA561" s="6"/>
      <c r="AHB561" s="6"/>
      <c r="AHC561" s="6"/>
      <c r="AHD561" s="6"/>
      <c r="AHE561" s="6"/>
      <c r="AHF561" s="6"/>
      <c r="AHG561" s="6"/>
      <c r="AHH561" s="6"/>
      <c r="AHI561" s="6"/>
      <c r="AHJ561" s="6"/>
      <c r="AHK561" s="6"/>
      <c r="AHL561" s="6"/>
      <c r="AHM561" s="6"/>
      <c r="AHN561" s="6"/>
      <c r="AHO561" s="6"/>
      <c r="AHP561" s="6"/>
      <c r="AHQ561" s="6"/>
      <c r="AHR561" s="6"/>
      <c r="AHS561" s="6"/>
      <c r="AHT561" s="6"/>
      <c r="AHU561" s="6"/>
      <c r="AHV561" s="6"/>
      <c r="AHW561" s="6"/>
      <c r="AHX561" s="6"/>
      <c r="AHY561" s="6"/>
    </row>
    <row r="562" spans="2:909" x14ac:dyDescent="0.25">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c r="LD562" s="6"/>
      <c r="LE562" s="6"/>
      <c r="LF562" s="6"/>
      <c r="LG562" s="6"/>
      <c r="LH562" s="6"/>
      <c r="LI562" s="6"/>
      <c r="LJ562" s="6"/>
      <c r="LK562" s="6"/>
      <c r="LL562" s="6"/>
      <c r="LM562" s="6"/>
      <c r="LN562" s="6"/>
      <c r="LO562" s="6"/>
      <c r="LP562" s="6"/>
      <c r="LQ562" s="6"/>
      <c r="LR562" s="6"/>
      <c r="LS562" s="6"/>
      <c r="LT562" s="6"/>
      <c r="LU562" s="6"/>
      <c r="LV562" s="6"/>
      <c r="LW562" s="6"/>
      <c r="LX562" s="6"/>
      <c r="LY562" s="6"/>
      <c r="LZ562" s="6"/>
      <c r="MA562" s="6"/>
      <c r="MB562" s="6"/>
      <c r="MC562" s="6"/>
      <c r="MD562" s="6"/>
      <c r="ME562" s="6"/>
      <c r="MF562" s="6"/>
      <c r="MG562" s="6"/>
      <c r="MH562" s="6"/>
      <c r="MI562" s="6"/>
      <c r="MJ562" s="6"/>
      <c r="MK562" s="6"/>
      <c r="ML562" s="6"/>
      <c r="MM562" s="6"/>
      <c r="MN562" s="6"/>
      <c r="MO562" s="6"/>
      <c r="MP562" s="6"/>
      <c r="MQ562" s="6"/>
      <c r="MR562" s="6"/>
      <c r="MS562" s="6"/>
      <c r="MT562" s="6"/>
      <c r="MU562" s="6"/>
      <c r="MV562" s="6"/>
      <c r="MW562" s="6"/>
      <c r="MX562" s="6"/>
      <c r="MY562" s="6"/>
      <c r="MZ562" s="6"/>
      <c r="NA562" s="6"/>
      <c r="NB562" s="6"/>
      <c r="NC562" s="6"/>
      <c r="ND562" s="6"/>
      <c r="NE562" s="6"/>
      <c r="NF562" s="6"/>
      <c r="NG562" s="6"/>
      <c r="NH562" s="6"/>
      <c r="NI562" s="6"/>
      <c r="NJ562" s="6"/>
      <c r="NK562" s="6"/>
      <c r="NL562" s="6"/>
      <c r="NM562" s="6"/>
      <c r="NN562" s="6"/>
      <c r="NO562" s="6"/>
      <c r="NP562" s="6"/>
      <c r="NQ562" s="6"/>
      <c r="NR562" s="6"/>
      <c r="NS562" s="6"/>
      <c r="NT562" s="6"/>
      <c r="NU562" s="6"/>
      <c r="NV562" s="6"/>
      <c r="NW562" s="6"/>
      <c r="NX562" s="6"/>
      <c r="NY562" s="6"/>
      <c r="NZ562" s="6"/>
      <c r="OA562" s="6"/>
      <c r="OB562" s="6"/>
      <c r="OC562" s="6"/>
      <c r="OD562" s="6"/>
      <c r="OE562" s="6"/>
      <c r="OF562" s="6"/>
      <c r="OG562" s="6"/>
      <c r="OH562" s="6"/>
      <c r="OI562" s="6"/>
      <c r="OJ562" s="6"/>
      <c r="OK562" s="6"/>
      <c r="OL562" s="6"/>
      <c r="OM562" s="6"/>
      <c r="ON562" s="6"/>
      <c r="OO562" s="6"/>
      <c r="OP562" s="6"/>
      <c r="OQ562" s="6"/>
      <c r="OR562" s="6"/>
      <c r="OS562" s="6"/>
      <c r="OT562" s="6"/>
      <c r="OU562" s="6"/>
      <c r="OV562" s="6"/>
      <c r="OW562" s="6"/>
      <c r="OX562" s="6"/>
      <c r="OY562" s="6"/>
      <c r="OZ562" s="6"/>
      <c r="PA562" s="6"/>
      <c r="PB562" s="6"/>
      <c r="PC562" s="6"/>
      <c r="PD562" s="6"/>
      <c r="PE562" s="6"/>
      <c r="PF562" s="6"/>
      <c r="PG562" s="6"/>
      <c r="PH562" s="6"/>
      <c r="PI562" s="6"/>
      <c r="PJ562" s="6"/>
      <c r="PK562" s="6"/>
      <c r="PL562" s="6"/>
      <c r="PM562" s="6"/>
      <c r="PN562" s="6"/>
      <c r="PO562" s="6"/>
      <c r="PP562" s="6"/>
      <c r="PQ562" s="6"/>
      <c r="PR562" s="6"/>
      <c r="PS562" s="6"/>
      <c r="PT562" s="6"/>
      <c r="PU562" s="6"/>
      <c r="PV562" s="6"/>
      <c r="PW562" s="6"/>
      <c r="PX562" s="6"/>
      <c r="PY562" s="6"/>
      <c r="PZ562" s="6"/>
      <c r="QA562" s="6"/>
      <c r="QB562" s="6"/>
      <c r="QC562" s="6"/>
      <c r="QD562" s="6"/>
      <c r="QE562" s="6"/>
      <c r="QF562" s="6"/>
      <c r="QG562" s="6"/>
      <c r="QH562" s="6"/>
      <c r="QI562" s="6"/>
      <c r="QJ562" s="6"/>
      <c r="QK562" s="6"/>
      <c r="QL562" s="6"/>
      <c r="QM562" s="6"/>
      <c r="QN562" s="6"/>
      <c r="QO562" s="6"/>
      <c r="QP562" s="6"/>
      <c r="QQ562" s="6"/>
      <c r="QR562" s="6"/>
      <c r="QS562" s="6"/>
      <c r="QT562" s="6"/>
      <c r="QU562" s="6"/>
      <c r="QV562" s="6"/>
      <c r="QW562" s="6"/>
      <c r="QX562" s="6"/>
      <c r="QY562" s="6"/>
      <c r="QZ562" s="6"/>
      <c r="RA562" s="6"/>
      <c r="RB562" s="6"/>
      <c r="RC562" s="6"/>
      <c r="RD562" s="6"/>
      <c r="RE562" s="6"/>
      <c r="RF562" s="6"/>
      <c r="RG562" s="6"/>
      <c r="RH562" s="6"/>
      <c r="RI562" s="6"/>
      <c r="RJ562" s="6"/>
      <c r="RK562" s="6"/>
      <c r="RL562" s="6"/>
      <c r="RM562" s="6"/>
      <c r="RN562" s="6"/>
      <c r="RO562" s="6"/>
      <c r="RP562" s="6"/>
      <c r="RQ562" s="6"/>
      <c r="RR562" s="6"/>
      <c r="RS562" s="6"/>
      <c r="RT562" s="6"/>
      <c r="RU562" s="6"/>
      <c r="RV562" s="6"/>
      <c r="RW562" s="6"/>
      <c r="RX562" s="6"/>
      <c r="RY562" s="6"/>
      <c r="RZ562" s="6"/>
      <c r="SA562" s="6"/>
      <c r="SB562" s="6"/>
      <c r="SC562" s="6"/>
      <c r="SD562" s="6"/>
      <c r="SE562" s="6"/>
      <c r="SF562" s="6"/>
      <c r="SG562" s="6"/>
      <c r="SH562" s="6"/>
      <c r="SI562" s="6"/>
      <c r="SJ562" s="6"/>
      <c r="SK562" s="6"/>
      <c r="SL562" s="6"/>
      <c r="SM562" s="6"/>
      <c r="SN562" s="6"/>
      <c r="SO562" s="6"/>
      <c r="SP562" s="6"/>
      <c r="SQ562" s="6"/>
      <c r="SR562" s="6"/>
      <c r="SS562" s="6"/>
      <c r="ST562" s="6"/>
      <c r="SU562" s="6"/>
      <c r="SV562" s="6"/>
      <c r="SW562" s="6"/>
      <c r="SX562" s="6"/>
      <c r="SY562" s="6"/>
      <c r="SZ562" s="6"/>
      <c r="TA562" s="6"/>
      <c r="TB562" s="6"/>
      <c r="TC562" s="6"/>
      <c r="TD562" s="6"/>
      <c r="TE562" s="6"/>
      <c r="TF562" s="6"/>
      <c r="TG562" s="6"/>
      <c r="TH562" s="6"/>
      <c r="TI562" s="6"/>
      <c r="TJ562" s="6"/>
      <c r="TK562" s="6"/>
      <c r="TL562" s="6"/>
      <c r="TM562" s="6"/>
      <c r="TN562" s="6"/>
      <c r="TO562" s="6"/>
      <c r="TP562" s="6"/>
      <c r="TQ562" s="6"/>
      <c r="TR562" s="6"/>
      <c r="TS562" s="6"/>
      <c r="TT562" s="6"/>
      <c r="TU562" s="6"/>
      <c r="TV562" s="6"/>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c r="AGU562" s="6"/>
      <c r="AGV562" s="6"/>
      <c r="AGW562" s="6"/>
      <c r="AGX562" s="6"/>
      <c r="AGY562" s="6"/>
      <c r="AGZ562" s="6"/>
      <c r="AHA562" s="6"/>
      <c r="AHB562" s="6"/>
      <c r="AHC562" s="6"/>
      <c r="AHD562" s="6"/>
      <c r="AHE562" s="6"/>
      <c r="AHF562" s="6"/>
      <c r="AHG562" s="6"/>
      <c r="AHH562" s="6"/>
      <c r="AHI562" s="6"/>
      <c r="AHJ562" s="6"/>
      <c r="AHK562" s="6"/>
      <c r="AHL562" s="6"/>
      <c r="AHM562" s="6"/>
      <c r="AHN562" s="6"/>
      <c r="AHO562" s="6"/>
      <c r="AHP562" s="6"/>
      <c r="AHQ562" s="6"/>
      <c r="AHR562" s="6"/>
      <c r="AHS562" s="6"/>
      <c r="AHT562" s="6"/>
      <c r="AHU562" s="6"/>
      <c r="AHV562" s="6"/>
      <c r="AHW562" s="6"/>
      <c r="AHX562" s="6"/>
      <c r="AHY562" s="6"/>
    </row>
    <row r="563" spans="2:909" x14ac:dyDescent="0.25">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c r="LD563" s="6"/>
      <c r="LE563" s="6"/>
      <c r="LF563" s="6"/>
      <c r="LG563" s="6"/>
      <c r="LH563" s="6"/>
      <c r="LI563" s="6"/>
      <c r="LJ563" s="6"/>
      <c r="LK563" s="6"/>
      <c r="LL563" s="6"/>
      <c r="LM563" s="6"/>
      <c r="LN563" s="6"/>
      <c r="LO563" s="6"/>
      <c r="LP563" s="6"/>
      <c r="LQ563" s="6"/>
      <c r="LR563" s="6"/>
      <c r="LS563" s="6"/>
      <c r="LT563" s="6"/>
      <c r="LU563" s="6"/>
      <c r="LV563" s="6"/>
      <c r="LW563" s="6"/>
      <c r="LX563" s="6"/>
      <c r="LY563" s="6"/>
      <c r="LZ563" s="6"/>
      <c r="MA563" s="6"/>
      <c r="MB563" s="6"/>
      <c r="MC563" s="6"/>
      <c r="MD563" s="6"/>
      <c r="ME563" s="6"/>
      <c r="MF563" s="6"/>
      <c r="MG563" s="6"/>
      <c r="MH563" s="6"/>
      <c r="MI563" s="6"/>
      <c r="MJ563" s="6"/>
      <c r="MK563" s="6"/>
      <c r="ML563" s="6"/>
      <c r="MM563" s="6"/>
      <c r="MN563" s="6"/>
      <c r="MO563" s="6"/>
      <c r="MP563" s="6"/>
      <c r="MQ563" s="6"/>
      <c r="MR563" s="6"/>
      <c r="MS563" s="6"/>
      <c r="MT563" s="6"/>
      <c r="MU563" s="6"/>
      <c r="MV563" s="6"/>
      <c r="MW563" s="6"/>
      <c r="MX563" s="6"/>
      <c r="MY563" s="6"/>
      <c r="MZ563" s="6"/>
      <c r="NA563" s="6"/>
      <c r="NB563" s="6"/>
      <c r="NC563" s="6"/>
      <c r="ND563" s="6"/>
      <c r="NE563" s="6"/>
      <c r="NF563" s="6"/>
      <c r="NG563" s="6"/>
      <c r="NH563" s="6"/>
      <c r="NI563" s="6"/>
      <c r="NJ563" s="6"/>
      <c r="NK563" s="6"/>
      <c r="NL563" s="6"/>
      <c r="NM563" s="6"/>
      <c r="NN563" s="6"/>
      <c r="NO563" s="6"/>
      <c r="NP563" s="6"/>
      <c r="NQ563" s="6"/>
      <c r="NR563" s="6"/>
      <c r="NS563" s="6"/>
      <c r="NT563" s="6"/>
      <c r="NU563" s="6"/>
      <c r="NV563" s="6"/>
      <c r="NW563" s="6"/>
      <c r="NX563" s="6"/>
      <c r="NY563" s="6"/>
      <c r="NZ563" s="6"/>
      <c r="OA563" s="6"/>
      <c r="OB563" s="6"/>
      <c r="OC563" s="6"/>
      <c r="OD563" s="6"/>
      <c r="OE563" s="6"/>
      <c r="OF563" s="6"/>
      <c r="OG563" s="6"/>
      <c r="OH563" s="6"/>
      <c r="OI563" s="6"/>
      <c r="OJ563" s="6"/>
      <c r="OK563" s="6"/>
      <c r="OL563" s="6"/>
      <c r="OM563" s="6"/>
      <c r="ON563" s="6"/>
      <c r="OO563" s="6"/>
      <c r="OP563" s="6"/>
      <c r="OQ563" s="6"/>
      <c r="OR563" s="6"/>
      <c r="OS563" s="6"/>
      <c r="OT563" s="6"/>
      <c r="OU563" s="6"/>
      <c r="OV563" s="6"/>
      <c r="OW563" s="6"/>
      <c r="OX563" s="6"/>
      <c r="OY563" s="6"/>
      <c r="OZ563" s="6"/>
      <c r="PA563" s="6"/>
      <c r="PB563" s="6"/>
      <c r="PC563" s="6"/>
      <c r="PD563" s="6"/>
      <c r="PE563" s="6"/>
      <c r="PF563" s="6"/>
      <c r="PG563" s="6"/>
      <c r="PH563" s="6"/>
      <c r="PI563" s="6"/>
      <c r="PJ563" s="6"/>
      <c r="PK563" s="6"/>
      <c r="PL563" s="6"/>
      <c r="PM563" s="6"/>
      <c r="PN563" s="6"/>
      <c r="PO563" s="6"/>
      <c r="PP563" s="6"/>
      <c r="PQ563" s="6"/>
      <c r="PR563" s="6"/>
      <c r="PS563" s="6"/>
      <c r="PT563" s="6"/>
      <c r="PU563" s="6"/>
      <c r="PV563" s="6"/>
      <c r="PW563" s="6"/>
      <c r="PX563" s="6"/>
      <c r="PY563" s="6"/>
      <c r="PZ563" s="6"/>
      <c r="QA563" s="6"/>
      <c r="QB563" s="6"/>
      <c r="QC563" s="6"/>
      <c r="QD563" s="6"/>
      <c r="QE563" s="6"/>
      <c r="QF563" s="6"/>
      <c r="QG563" s="6"/>
      <c r="QH563" s="6"/>
      <c r="QI563" s="6"/>
      <c r="QJ563" s="6"/>
      <c r="QK563" s="6"/>
      <c r="QL563" s="6"/>
      <c r="QM563" s="6"/>
      <c r="QN563" s="6"/>
      <c r="QO563" s="6"/>
      <c r="QP563" s="6"/>
      <c r="QQ563" s="6"/>
      <c r="QR563" s="6"/>
      <c r="QS563" s="6"/>
      <c r="QT563" s="6"/>
      <c r="QU563" s="6"/>
      <c r="QV563" s="6"/>
      <c r="QW563" s="6"/>
      <c r="QX563" s="6"/>
      <c r="QY563" s="6"/>
      <c r="QZ563" s="6"/>
      <c r="RA563" s="6"/>
      <c r="RB563" s="6"/>
      <c r="RC563" s="6"/>
      <c r="RD563" s="6"/>
      <c r="RE563" s="6"/>
      <c r="RF563" s="6"/>
      <c r="RG563" s="6"/>
      <c r="RH563" s="6"/>
      <c r="RI563" s="6"/>
      <c r="RJ563" s="6"/>
      <c r="RK563" s="6"/>
      <c r="RL563" s="6"/>
      <c r="RM563" s="6"/>
      <c r="RN563" s="6"/>
      <c r="RO563" s="6"/>
      <c r="RP563" s="6"/>
      <c r="RQ563" s="6"/>
      <c r="RR563" s="6"/>
      <c r="RS563" s="6"/>
      <c r="RT563" s="6"/>
      <c r="RU563" s="6"/>
      <c r="RV563" s="6"/>
      <c r="RW563" s="6"/>
      <c r="RX563" s="6"/>
      <c r="RY563" s="6"/>
      <c r="RZ563" s="6"/>
      <c r="SA563" s="6"/>
      <c r="SB563" s="6"/>
      <c r="SC563" s="6"/>
      <c r="SD563" s="6"/>
      <c r="SE563" s="6"/>
      <c r="SF563" s="6"/>
      <c r="SG563" s="6"/>
      <c r="SH563" s="6"/>
      <c r="SI563" s="6"/>
      <c r="SJ563" s="6"/>
      <c r="SK563" s="6"/>
      <c r="SL563" s="6"/>
      <c r="SM563" s="6"/>
      <c r="SN563" s="6"/>
      <c r="SO563" s="6"/>
      <c r="SP563" s="6"/>
      <c r="SQ563" s="6"/>
      <c r="SR563" s="6"/>
      <c r="SS563" s="6"/>
      <c r="ST563" s="6"/>
      <c r="SU563" s="6"/>
      <c r="SV563" s="6"/>
      <c r="SW563" s="6"/>
      <c r="SX563" s="6"/>
      <c r="SY563" s="6"/>
      <c r="SZ563" s="6"/>
      <c r="TA563" s="6"/>
      <c r="TB563" s="6"/>
      <c r="TC563" s="6"/>
      <c r="TD563" s="6"/>
      <c r="TE563" s="6"/>
      <c r="TF563" s="6"/>
      <c r="TG563" s="6"/>
      <c r="TH563" s="6"/>
      <c r="TI563" s="6"/>
      <c r="TJ563" s="6"/>
      <c r="TK563" s="6"/>
      <c r="TL563" s="6"/>
      <c r="TM563" s="6"/>
      <c r="TN563" s="6"/>
      <c r="TO563" s="6"/>
      <c r="TP563" s="6"/>
      <c r="TQ563" s="6"/>
      <c r="TR563" s="6"/>
      <c r="TS563" s="6"/>
      <c r="TT563" s="6"/>
      <c r="TU563" s="6"/>
      <c r="TV563" s="6"/>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c r="AGU563" s="6"/>
      <c r="AGV563" s="6"/>
      <c r="AGW563" s="6"/>
      <c r="AGX563" s="6"/>
      <c r="AGY563" s="6"/>
      <c r="AGZ563" s="6"/>
      <c r="AHA563" s="6"/>
      <c r="AHB563" s="6"/>
      <c r="AHC563" s="6"/>
      <c r="AHD563" s="6"/>
      <c r="AHE563" s="6"/>
      <c r="AHF563" s="6"/>
      <c r="AHG563" s="6"/>
      <c r="AHH563" s="6"/>
      <c r="AHI563" s="6"/>
      <c r="AHJ563" s="6"/>
      <c r="AHK563" s="6"/>
      <c r="AHL563" s="6"/>
      <c r="AHM563" s="6"/>
      <c r="AHN563" s="6"/>
      <c r="AHO563" s="6"/>
      <c r="AHP563" s="6"/>
      <c r="AHQ563" s="6"/>
      <c r="AHR563" s="6"/>
      <c r="AHS563" s="6"/>
      <c r="AHT563" s="6"/>
      <c r="AHU563" s="6"/>
      <c r="AHV563" s="6"/>
      <c r="AHW563" s="6"/>
      <c r="AHX563" s="6"/>
      <c r="AHY563" s="6"/>
    </row>
    <row r="564" spans="2:909" x14ac:dyDescent="0.25">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c r="LD564" s="6"/>
      <c r="LE564" s="6"/>
      <c r="LF564" s="6"/>
      <c r="LG564" s="6"/>
      <c r="LH564" s="6"/>
      <c r="LI564" s="6"/>
      <c r="LJ564" s="6"/>
      <c r="LK564" s="6"/>
      <c r="LL564" s="6"/>
      <c r="LM564" s="6"/>
      <c r="LN564" s="6"/>
      <c r="LO564" s="6"/>
      <c r="LP564" s="6"/>
      <c r="LQ564" s="6"/>
      <c r="LR564" s="6"/>
      <c r="LS564" s="6"/>
      <c r="LT564" s="6"/>
      <c r="LU564" s="6"/>
      <c r="LV564" s="6"/>
      <c r="LW564" s="6"/>
      <c r="LX564" s="6"/>
      <c r="LY564" s="6"/>
      <c r="LZ564" s="6"/>
      <c r="MA564" s="6"/>
      <c r="MB564" s="6"/>
      <c r="MC564" s="6"/>
      <c r="MD564" s="6"/>
      <c r="ME564" s="6"/>
      <c r="MF564" s="6"/>
      <c r="MG564" s="6"/>
      <c r="MH564" s="6"/>
      <c r="MI564" s="6"/>
      <c r="MJ564" s="6"/>
      <c r="MK564" s="6"/>
      <c r="ML564" s="6"/>
      <c r="MM564" s="6"/>
      <c r="MN564" s="6"/>
      <c r="MO564" s="6"/>
      <c r="MP564" s="6"/>
      <c r="MQ564" s="6"/>
      <c r="MR564" s="6"/>
      <c r="MS564" s="6"/>
      <c r="MT564" s="6"/>
      <c r="MU564" s="6"/>
      <c r="MV564" s="6"/>
      <c r="MW564" s="6"/>
      <c r="MX564" s="6"/>
      <c r="MY564" s="6"/>
      <c r="MZ564" s="6"/>
      <c r="NA564" s="6"/>
      <c r="NB564" s="6"/>
      <c r="NC564" s="6"/>
      <c r="ND564" s="6"/>
      <c r="NE564" s="6"/>
      <c r="NF564" s="6"/>
      <c r="NG564" s="6"/>
      <c r="NH564" s="6"/>
      <c r="NI564" s="6"/>
      <c r="NJ564" s="6"/>
      <c r="NK564" s="6"/>
      <c r="NL564" s="6"/>
      <c r="NM564" s="6"/>
      <c r="NN564" s="6"/>
      <c r="NO564" s="6"/>
      <c r="NP564" s="6"/>
      <c r="NQ564" s="6"/>
      <c r="NR564" s="6"/>
      <c r="NS564" s="6"/>
      <c r="NT564" s="6"/>
      <c r="NU564" s="6"/>
      <c r="NV564" s="6"/>
      <c r="NW564" s="6"/>
      <c r="NX564" s="6"/>
      <c r="NY564" s="6"/>
      <c r="NZ564" s="6"/>
      <c r="OA564" s="6"/>
      <c r="OB564" s="6"/>
      <c r="OC564" s="6"/>
      <c r="OD564" s="6"/>
      <c r="OE564" s="6"/>
      <c r="OF564" s="6"/>
      <c r="OG564" s="6"/>
      <c r="OH564" s="6"/>
      <c r="OI564" s="6"/>
      <c r="OJ564" s="6"/>
      <c r="OK564" s="6"/>
      <c r="OL564" s="6"/>
      <c r="OM564" s="6"/>
      <c r="ON564" s="6"/>
      <c r="OO564" s="6"/>
      <c r="OP564" s="6"/>
      <c r="OQ564" s="6"/>
      <c r="OR564" s="6"/>
      <c r="OS564" s="6"/>
      <c r="OT564" s="6"/>
      <c r="OU564" s="6"/>
      <c r="OV564" s="6"/>
      <c r="OW564" s="6"/>
      <c r="OX564" s="6"/>
      <c r="OY564" s="6"/>
      <c r="OZ564" s="6"/>
      <c r="PA564" s="6"/>
      <c r="PB564" s="6"/>
      <c r="PC564" s="6"/>
      <c r="PD564" s="6"/>
      <c r="PE564" s="6"/>
      <c r="PF564" s="6"/>
      <c r="PG564" s="6"/>
      <c r="PH564" s="6"/>
      <c r="PI564" s="6"/>
      <c r="PJ564" s="6"/>
      <c r="PK564" s="6"/>
      <c r="PL564" s="6"/>
      <c r="PM564" s="6"/>
      <c r="PN564" s="6"/>
      <c r="PO564" s="6"/>
      <c r="PP564" s="6"/>
      <c r="PQ564" s="6"/>
      <c r="PR564" s="6"/>
      <c r="PS564" s="6"/>
      <c r="PT564" s="6"/>
      <c r="PU564" s="6"/>
      <c r="PV564" s="6"/>
      <c r="PW564" s="6"/>
      <c r="PX564" s="6"/>
      <c r="PY564" s="6"/>
      <c r="PZ564" s="6"/>
      <c r="QA564" s="6"/>
      <c r="QB564" s="6"/>
      <c r="QC564" s="6"/>
      <c r="QD564" s="6"/>
      <c r="QE564" s="6"/>
      <c r="QF564" s="6"/>
      <c r="QG564" s="6"/>
      <c r="QH564" s="6"/>
      <c r="QI564" s="6"/>
      <c r="QJ564" s="6"/>
      <c r="QK564" s="6"/>
      <c r="QL564" s="6"/>
      <c r="QM564" s="6"/>
      <c r="QN564" s="6"/>
      <c r="QO564" s="6"/>
      <c r="QP564" s="6"/>
      <c r="QQ564" s="6"/>
      <c r="QR564" s="6"/>
      <c r="QS564" s="6"/>
      <c r="QT564" s="6"/>
      <c r="QU564" s="6"/>
      <c r="QV564" s="6"/>
      <c r="QW564" s="6"/>
      <c r="QX564" s="6"/>
      <c r="QY564" s="6"/>
      <c r="QZ564" s="6"/>
      <c r="RA564" s="6"/>
      <c r="RB564" s="6"/>
      <c r="RC564" s="6"/>
      <c r="RD564" s="6"/>
      <c r="RE564" s="6"/>
      <c r="RF564" s="6"/>
      <c r="RG564" s="6"/>
      <c r="RH564" s="6"/>
      <c r="RI564" s="6"/>
      <c r="RJ564" s="6"/>
      <c r="RK564" s="6"/>
      <c r="RL564" s="6"/>
      <c r="RM564" s="6"/>
      <c r="RN564" s="6"/>
      <c r="RO564" s="6"/>
      <c r="RP564" s="6"/>
      <c r="RQ564" s="6"/>
      <c r="RR564" s="6"/>
      <c r="RS564" s="6"/>
      <c r="RT564" s="6"/>
      <c r="RU564" s="6"/>
      <c r="RV564" s="6"/>
      <c r="RW564" s="6"/>
      <c r="RX564" s="6"/>
      <c r="RY564" s="6"/>
      <c r="RZ564" s="6"/>
      <c r="SA564" s="6"/>
      <c r="SB564" s="6"/>
      <c r="SC564" s="6"/>
      <c r="SD564" s="6"/>
      <c r="SE564" s="6"/>
      <c r="SF564" s="6"/>
      <c r="SG564" s="6"/>
      <c r="SH564" s="6"/>
      <c r="SI564" s="6"/>
      <c r="SJ564" s="6"/>
      <c r="SK564" s="6"/>
      <c r="SL564" s="6"/>
      <c r="SM564" s="6"/>
      <c r="SN564" s="6"/>
      <c r="SO564" s="6"/>
      <c r="SP564" s="6"/>
      <c r="SQ564" s="6"/>
      <c r="SR564" s="6"/>
      <c r="SS564" s="6"/>
      <c r="ST564" s="6"/>
      <c r="SU564" s="6"/>
      <c r="SV564" s="6"/>
      <c r="SW564" s="6"/>
      <c r="SX564" s="6"/>
      <c r="SY564" s="6"/>
      <c r="SZ564" s="6"/>
      <c r="TA564" s="6"/>
      <c r="TB564" s="6"/>
      <c r="TC564" s="6"/>
      <c r="TD564" s="6"/>
      <c r="TE564" s="6"/>
      <c r="TF564" s="6"/>
      <c r="TG564" s="6"/>
      <c r="TH564" s="6"/>
      <c r="TI564" s="6"/>
      <c r="TJ564" s="6"/>
      <c r="TK564" s="6"/>
      <c r="TL564" s="6"/>
      <c r="TM564" s="6"/>
      <c r="TN564" s="6"/>
      <c r="TO564" s="6"/>
      <c r="TP564" s="6"/>
      <c r="TQ564" s="6"/>
      <c r="TR564" s="6"/>
      <c r="TS564" s="6"/>
      <c r="TT564" s="6"/>
      <c r="TU564" s="6"/>
      <c r="TV564" s="6"/>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c r="AGU564" s="6"/>
      <c r="AGV564" s="6"/>
      <c r="AGW564" s="6"/>
      <c r="AGX564" s="6"/>
      <c r="AGY564" s="6"/>
      <c r="AGZ564" s="6"/>
      <c r="AHA564" s="6"/>
      <c r="AHB564" s="6"/>
      <c r="AHC564" s="6"/>
      <c r="AHD564" s="6"/>
      <c r="AHE564" s="6"/>
      <c r="AHF564" s="6"/>
      <c r="AHG564" s="6"/>
      <c r="AHH564" s="6"/>
      <c r="AHI564" s="6"/>
      <c r="AHJ564" s="6"/>
      <c r="AHK564" s="6"/>
      <c r="AHL564" s="6"/>
      <c r="AHM564" s="6"/>
      <c r="AHN564" s="6"/>
      <c r="AHO564" s="6"/>
      <c r="AHP564" s="6"/>
      <c r="AHQ564" s="6"/>
      <c r="AHR564" s="6"/>
      <c r="AHS564" s="6"/>
      <c r="AHT564" s="6"/>
      <c r="AHU564" s="6"/>
      <c r="AHV564" s="6"/>
      <c r="AHW564" s="6"/>
      <c r="AHX564" s="6"/>
      <c r="AHY564" s="6"/>
    </row>
    <row r="565" spans="2:909" x14ac:dyDescent="0.25">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c r="LD565" s="6"/>
      <c r="LE565" s="6"/>
      <c r="LF565" s="6"/>
      <c r="LG565" s="6"/>
      <c r="LH565" s="6"/>
      <c r="LI565" s="6"/>
      <c r="LJ565" s="6"/>
      <c r="LK565" s="6"/>
      <c r="LL565" s="6"/>
      <c r="LM565" s="6"/>
      <c r="LN565" s="6"/>
      <c r="LO565" s="6"/>
      <c r="LP565" s="6"/>
      <c r="LQ565" s="6"/>
      <c r="LR565" s="6"/>
      <c r="LS565" s="6"/>
      <c r="LT565" s="6"/>
      <c r="LU565" s="6"/>
      <c r="LV565" s="6"/>
      <c r="LW565" s="6"/>
      <c r="LX565" s="6"/>
      <c r="LY565" s="6"/>
      <c r="LZ565" s="6"/>
      <c r="MA565" s="6"/>
      <c r="MB565" s="6"/>
      <c r="MC565" s="6"/>
      <c r="MD565" s="6"/>
      <c r="ME565" s="6"/>
      <c r="MF565" s="6"/>
      <c r="MG565" s="6"/>
      <c r="MH565" s="6"/>
      <c r="MI565" s="6"/>
      <c r="MJ565" s="6"/>
      <c r="MK565" s="6"/>
      <c r="ML565" s="6"/>
      <c r="MM565" s="6"/>
      <c r="MN565" s="6"/>
      <c r="MO565" s="6"/>
      <c r="MP565" s="6"/>
      <c r="MQ565" s="6"/>
      <c r="MR565" s="6"/>
      <c r="MS565" s="6"/>
      <c r="MT565" s="6"/>
      <c r="MU565" s="6"/>
      <c r="MV565" s="6"/>
      <c r="MW565" s="6"/>
      <c r="MX565" s="6"/>
      <c r="MY565" s="6"/>
      <c r="MZ565" s="6"/>
      <c r="NA565" s="6"/>
      <c r="NB565" s="6"/>
      <c r="NC565" s="6"/>
      <c r="ND565" s="6"/>
      <c r="NE565" s="6"/>
      <c r="NF565" s="6"/>
      <c r="NG565" s="6"/>
      <c r="NH565" s="6"/>
      <c r="NI565" s="6"/>
      <c r="NJ565" s="6"/>
      <c r="NK565" s="6"/>
      <c r="NL565" s="6"/>
      <c r="NM565" s="6"/>
      <c r="NN565" s="6"/>
      <c r="NO565" s="6"/>
      <c r="NP565" s="6"/>
      <c r="NQ565" s="6"/>
      <c r="NR565" s="6"/>
      <c r="NS565" s="6"/>
      <c r="NT565" s="6"/>
      <c r="NU565" s="6"/>
      <c r="NV565" s="6"/>
      <c r="NW565" s="6"/>
      <c r="NX565" s="6"/>
      <c r="NY565" s="6"/>
      <c r="NZ565" s="6"/>
      <c r="OA565" s="6"/>
      <c r="OB565" s="6"/>
      <c r="OC565" s="6"/>
      <c r="OD565" s="6"/>
      <c r="OE565" s="6"/>
      <c r="OF565" s="6"/>
      <c r="OG565" s="6"/>
      <c r="OH565" s="6"/>
      <c r="OI565" s="6"/>
      <c r="OJ565" s="6"/>
      <c r="OK565" s="6"/>
      <c r="OL565" s="6"/>
      <c r="OM565" s="6"/>
      <c r="ON565" s="6"/>
      <c r="OO565" s="6"/>
      <c r="OP565" s="6"/>
      <c r="OQ565" s="6"/>
      <c r="OR565" s="6"/>
      <c r="OS565" s="6"/>
      <c r="OT565" s="6"/>
      <c r="OU565" s="6"/>
      <c r="OV565" s="6"/>
      <c r="OW565" s="6"/>
      <c r="OX565" s="6"/>
      <c r="OY565" s="6"/>
      <c r="OZ565" s="6"/>
      <c r="PA565" s="6"/>
      <c r="PB565" s="6"/>
      <c r="PC565" s="6"/>
      <c r="PD565" s="6"/>
      <c r="PE565" s="6"/>
      <c r="PF565" s="6"/>
      <c r="PG565" s="6"/>
      <c r="PH565" s="6"/>
      <c r="PI565" s="6"/>
      <c r="PJ565" s="6"/>
      <c r="PK565" s="6"/>
      <c r="PL565" s="6"/>
      <c r="PM565" s="6"/>
      <c r="PN565" s="6"/>
      <c r="PO565" s="6"/>
      <c r="PP565" s="6"/>
      <c r="PQ565" s="6"/>
      <c r="PR565" s="6"/>
      <c r="PS565" s="6"/>
      <c r="PT565" s="6"/>
      <c r="PU565" s="6"/>
      <c r="PV565" s="6"/>
      <c r="PW565" s="6"/>
      <c r="PX565" s="6"/>
      <c r="PY565" s="6"/>
      <c r="PZ565" s="6"/>
      <c r="QA565" s="6"/>
      <c r="QB565" s="6"/>
      <c r="QC565" s="6"/>
      <c r="QD565" s="6"/>
      <c r="QE565" s="6"/>
      <c r="QF565" s="6"/>
      <c r="QG565" s="6"/>
      <c r="QH565" s="6"/>
      <c r="QI565" s="6"/>
      <c r="QJ565" s="6"/>
      <c r="QK565" s="6"/>
      <c r="QL565" s="6"/>
      <c r="QM565" s="6"/>
      <c r="QN565" s="6"/>
      <c r="QO565" s="6"/>
      <c r="QP565" s="6"/>
      <c r="QQ565" s="6"/>
      <c r="QR565" s="6"/>
      <c r="QS565" s="6"/>
      <c r="QT565" s="6"/>
      <c r="QU565" s="6"/>
      <c r="QV565" s="6"/>
      <c r="QW565" s="6"/>
      <c r="QX565" s="6"/>
      <c r="QY565" s="6"/>
      <c r="QZ565" s="6"/>
      <c r="RA565" s="6"/>
      <c r="RB565" s="6"/>
      <c r="RC565" s="6"/>
      <c r="RD565" s="6"/>
      <c r="RE565" s="6"/>
      <c r="RF565" s="6"/>
      <c r="RG565" s="6"/>
      <c r="RH565" s="6"/>
      <c r="RI565" s="6"/>
      <c r="RJ565" s="6"/>
      <c r="RK565" s="6"/>
      <c r="RL565" s="6"/>
      <c r="RM565" s="6"/>
      <c r="RN565" s="6"/>
      <c r="RO565" s="6"/>
      <c r="RP565" s="6"/>
      <c r="RQ565" s="6"/>
      <c r="RR565" s="6"/>
      <c r="RS565" s="6"/>
      <c r="RT565" s="6"/>
      <c r="RU565" s="6"/>
      <c r="RV565" s="6"/>
      <c r="RW565" s="6"/>
      <c r="RX565" s="6"/>
      <c r="RY565" s="6"/>
      <c r="RZ565" s="6"/>
      <c r="SA565" s="6"/>
      <c r="SB565" s="6"/>
      <c r="SC565" s="6"/>
      <c r="SD565" s="6"/>
      <c r="SE565" s="6"/>
      <c r="SF565" s="6"/>
      <c r="SG565" s="6"/>
      <c r="SH565" s="6"/>
      <c r="SI565" s="6"/>
      <c r="SJ565" s="6"/>
      <c r="SK565" s="6"/>
      <c r="SL565" s="6"/>
      <c r="SM565" s="6"/>
      <c r="SN565" s="6"/>
      <c r="SO565" s="6"/>
      <c r="SP565" s="6"/>
      <c r="SQ565" s="6"/>
      <c r="SR565" s="6"/>
      <c r="SS565" s="6"/>
      <c r="ST565" s="6"/>
      <c r="SU565" s="6"/>
      <c r="SV565" s="6"/>
      <c r="SW565" s="6"/>
      <c r="SX565" s="6"/>
      <c r="SY565" s="6"/>
      <c r="SZ565" s="6"/>
      <c r="TA565" s="6"/>
      <c r="TB565" s="6"/>
      <c r="TC565" s="6"/>
      <c r="TD565" s="6"/>
      <c r="TE565" s="6"/>
      <c r="TF565" s="6"/>
      <c r="TG565" s="6"/>
      <c r="TH565" s="6"/>
      <c r="TI565" s="6"/>
      <c r="TJ565" s="6"/>
      <c r="TK565" s="6"/>
      <c r="TL565" s="6"/>
      <c r="TM565" s="6"/>
      <c r="TN565" s="6"/>
      <c r="TO565" s="6"/>
      <c r="TP565" s="6"/>
      <c r="TQ565" s="6"/>
      <c r="TR565" s="6"/>
      <c r="TS565" s="6"/>
      <c r="TT565" s="6"/>
      <c r="TU565" s="6"/>
      <c r="TV565" s="6"/>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c r="AGU565" s="6"/>
      <c r="AGV565" s="6"/>
      <c r="AGW565" s="6"/>
      <c r="AGX565" s="6"/>
      <c r="AGY565" s="6"/>
      <c r="AGZ565" s="6"/>
      <c r="AHA565" s="6"/>
      <c r="AHB565" s="6"/>
      <c r="AHC565" s="6"/>
      <c r="AHD565" s="6"/>
      <c r="AHE565" s="6"/>
      <c r="AHF565" s="6"/>
      <c r="AHG565" s="6"/>
      <c r="AHH565" s="6"/>
      <c r="AHI565" s="6"/>
      <c r="AHJ565" s="6"/>
      <c r="AHK565" s="6"/>
      <c r="AHL565" s="6"/>
      <c r="AHM565" s="6"/>
      <c r="AHN565" s="6"/>
      <c r="AHO565" s="6"/>
      <c r="AHP565" s="6"/>
      <c r="AHQ565" s="6"/>
      <c r="AHR565" s="6"/>
      <c r="AHS565" s="6"/>
      <c r="AHT565" s="6"/>
      <c r="AHU565" s="6"/>
      <c r="AHV565" s="6"/>
      <c r="AHW565" s="6"/>
      <c r="AHX565" s="6"/>
      <c r="AHY565" s="6"/>
    </row>
    <row r="566" spans="2:909" x14ac:dyDescent="0.25">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c r="LD566" s="6"/>
      <c r="LE566" s="6"/>
      <c r="LF566" s="6"/>
      <c r="LG566" s="6"/>
      <c r="LH566" s="6"/>
      <c r="LI566" s="6"/>
      <c r="LJ566" s="6"/>
      <c r="LK566" s="6"/>
      <c r="LL566" s="6"/>
      <c r="LM566" s="6"/>
      <c r="LN566" s="6"/>
      <c r="LO566" s="6"/>
      <c r="LP566" s="6"/>
      <c r="LQ566" s="6"/>
      <c r="LR566" s="6"/>
      <c r="LS566" s="6"/>
      <c r="LT566" s="6"/>
      <c r="LU566" s="6"/>
      <c r="LV566" s="6"/>
      <c r="LW566" s="6"/>
      <c r="LX566" s="6"/>
      <c r="LY566" s="6"/>
      <c r="LZ566" s="6"/>
      <c r="MA566" s="6"/>
      <c r="MB566" s="6"/>
      <c r="MC566" s="6"/>
      <c r="MD566" s="6"/>
      <c r="ME566" s="6"/>
      <c r="MF566" s="6"/>
      <c r="MG566" s="6"/>
      <c r="MH566" s="6"/>
      <c r="MI566" s="6"/>
      <c r="MJ566" s="6"/>
      <c r="MK566" s="6"/>
      <c r="ML566" s="6"/>
      <c r="MM566" s="6"/>
      <c r="MN566" s="6"/>
      <c r="MO566" s="6"/>
      <c r="MP566" s="6"/>
      <c r="MQ566" s="6"/>
      <c r="MR566" s="6"/>
      <c r="MS566" s="6"/>
      <c r="MT566" s="6"/>
      <c r="MU566" s="6"/>
      <c r="MV566" s="6"/>
      <c r="MW566" s="6"/>
      <c r="MX566" s="6"/>
      <c r="MY566" s="6"/>
      <c r="MZ566" s="6"/>
      <c r="NA566" s="6"/>
      <c r="NB566" s="6"/>
      <c r="NC566" s="6"/>
      <c r="ND566" s="6"/>
      <c r="NE566" s="6"/>
      <c r="NF566" s="6"/>
      <c r="NG566" s="6"/>
      <c r="NH566" s="6"/>
      <c r="NI566" s="6"/>
      <c r="NJ566" s="6"/>
      <c r="NK566" s="6"/>
      <c r="NL566" s="6"/>
      <c r="NM566" s="6"/>
      <c r="NN566" s="6"/>
      <c r="NO566" s="6"/>
      <c r="NP566" s="6"/>
      <c r="NQ566" s="6"/>
      <c r="NR566" s="6"/>
      <c r="NS566" s="6"/>
      <c r="NT566" s="6"/>
      <c r="NU566" s="6"/>
      <c r="NV566" s="6"/>
      <c r="NW566" s="6"/>
      <c r="NX566" s="6"/>
      <c r="NY566" s="6"/>
      <c r="NZ566" s="6"/>
      <c r="OA566" s="6"/>
      <c r="OB566" s="6"/>
      <c r="OC566" s="6"/>
      <c r="OD566" s="6"/>
      <c r="OE566" s="6"/>
      <c r="OF566" s="6"/>
      <c r="OG566" s="6"/>
      <c r="OH566" s="6"/>
      <c r="OI566" s="6"/>
      <c r="OJ566" s="6"/>
      <c r="OK566" s="6"/>
      <c r="OL566" s="6"/>
      <c r="OM566" s="6"/>
      <c r="ON566" s="6"/>
      <c r="OO566" s="6"/>
      <c r="OP566" s="6"/>
      <c r="OQ566" s="6"/>
      <c r="OR566" s="6"/>
      <c r="OS566" s="6"/>
      <c r="OT566" s="6"/>
      <c r="OU566" s="6"/>
      <c r="OV566" s="6"/>
      <c r="OW566" s="6"/>
      <c r="OX566" s="6"/>
      <c r="OY566" s="6"/>
      <c r="OZ566" s="6"/>
      <c r="PA566" s="6"/>
      <c r="PB566" s="6"/>
      <c r="PC566" s="6"/>
      <c r="PD566" s="6"/>
      <c r="PE566" s="6"/>
      <c r="PF566" s="6"/>
      <c r="PG566" s="6"/>
      <c r="PH566" s="6"/>
      <c r="PI566" s="6"/>
      <c r="PJ566" s="6"/>
      <c r="PK566" s="6"/>
      <c r="PL566" s="6"/>
      <c r="PM566" s="6"/>
      <c r="PN566" s="6"/>
      <c r="PO566" s="6"/>
      <c r="PP566" s="6"/>
      <c r="PQ566" s="6"/>
      <c r="PR566" s="6"/>
      <c r="PS566" s="6"/>
      <c r="PT566" s="6"/>
      <c r="PU566" s="6"/>
      <c r="PV566" s="6"/>
      <c r="PW566" s="6"/>
      <c r="PX566" s="6"/>
      <c r="PY566" s="6"/>
      <c r="PZ566" s="6"/>
      <c r="QA566" s="6"/>
      <c r="QB566" s="6"/>
      <c r="QC566" s="6"/>
      <c r="QD566" s="6"/>
      <c r="QE566" s="6"/>
      <c r="QF566" s="6"/>
      <c r="QG566" s="6"/>
      <c r="QH566" s="6"/>
      <c r="QI566" s="6"/>
      <c r="QJ566" s="6"/>
      <c r="QK566" s="6"/>
      <c r="QL566" s="6"/>
      <c r="QM566" s="6"/>
      <c r="QN566" s="6"/>
      <c r="QO566" s="6"/>
      <c r="QP566" s="6"/>
      <c r="QQ566" s="6"/>
      <c r="QR566" s="6"/>
      <c r="QS566" s="6"/>
      <c r="QT566" s="6"/>
      <c r="QU566" s="6"/>
      <c r="QV566" s="6"/>
      <c r="QW566" s="6"/>
      <c r="QX566" s="6"/>
      <c r="QY566" s="6"/>
      <c r="QZ566" s="6"/>
      <c r="RA566" s="6"/>
      <c r="RB566" s="6"/>
      <c r="RC566" s="6"/>
      <c r="RD566" s="6"/>
      <c r="RE566" s="6"/>
      <c r="RF566" s="6"/>
      <c r="RG566" s="6"/>
      <c r="RH566" s="6"/>
      <c r="RI566" s="6"/>
      <c r="RJ566" s="6"/>
      <c r="RK566" s="6"/>
      <c r="RL566" s="6"/>
      <c r="RM566" s="6"/>
      <c r="RN566" s="6"/>
      <c r="RO566" s="6"/>
      <c r="RP566" s="6"/>
      <c r="RQ566" s="6"/>
      <c r="RR566" s="6"/>
      <c r="RS566" s="6"/>
      <c r="RT566" s="6"/>
      <c r="RU566" s="6"/>
      <c r="RV566" s="6"/>
      <c r="RW566" s="6"/>
      <c r="RX566" s="6"/>
      <c r="RY566" s="6"/>
      <c r="RZ566" s="6"/>
      <c r="SA566" s="6"/>
      <c r="SB566" s="6"/>
      <c r="SC566" s="6"/>
      <c r="SD566" s="6"/>
      <c r="SE566" s="6"/>
      <c r="SF566" s="6"/>
      <c r="SG566" s="6"/>
      <c r="SH566" s="6"/>
      <c r="SI566" s="6"/>
      <c r="SJ566" s="6"/>
      <c r="SK566" s="6"/>
      <c r="SL566" s="6"/>
      <c r="SM566" s="6"/>
      <c r="SN566" s="6"/>
      <c r="SO566" s="6"/>
      <c r="SP566" s="6"/>
      <c r="SQ566" s="6"/>
      <c r="SR566" s="6"/>
      <c r="SS566" s="6"/>
      <c r="ST566" s="6"/>
      <c r="SU566" s="6"/>
      <c r="SV566" s="6"/>
      <c r="SW566" s="6"/>
      <c r="SX566" s="6"/>
      <c r="SY566" s="6"/>
      <c r="SZ566" s="6"/>
      <c r="TA566" s="6"/>
      <c r="TB566" s="6"/>
      <c r="TC566" s="6"/>
      <c r="TD566" s="6"/>
      <c r="TE566" s="6"/>
      <c r="TF566" s="6"/>
      <c r="TG566" s="6"/>
      <c r="TH566" s="6"/>
      <c r="TI566" s="6"/>
      <c r="TJ566" s="6"/>
      <c r="TK566" s="6"/>
      <c r="TL566" s="6"/>
      <c r="TM566" s="6"/>
      <c r="TN566" s="6"/>
      <c r="TO566" s="6"/>
      <c r="TP566" s="6"/>
      <c r="TQ566" s="6"/>
      <c r="TR566" s="6"/>
      <c r="TS566" s="6"/>
      <c r="TT566" s="6"/>
      <c r="TU566" s="6"/>
      <c r="TV566" s="6"/>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c r="AGU566" s="6"/>
      <c r="AGV566" s="6"/>
      <c r="AGW566" s="6"/>
      <c r="AGX566" s="6"/>
      <c r="AGY566" s="6"/>
      <c r="AGZ566" s="6"/>
      <c r="AHA566" s="6"/>
      <c r="AHB566" s="6"/>
      <c r="AHC566" s="6"/>
      <c r="AHD566" s="6"/>
      <c r="AHE566" s="6"/>
      <c r="AHF566" s="6"/>
      <c r="AHG566" s="6"/>
      <c r="AHH566" s="6"/>
      <c r="AHI566" s="6"/>
      <c r="AHJ566" s="6"/>
      <c r="AHK566" s="6"/>
      <c r="AHL566" s="6"/>
      <c r="AHM566" s="6"/>
      <c r="AHN566" s="6"/>
      <c r="AHO566" s="6"/>
      <c r="AHP566" s="6"/>
      <c r="AHQ566" s="6"/>
      <c r="AHR566" s="6"/>
      <c r="AHS566" s="6"/>
      <c r="AHT566" s="6"/>
      <c r="AHU566" s="6"/>
      <c r="AHV566" s="6"/>
      <c r="AHW566" s="6"/>
      <c r="AHX566" s="6"/>
      <c r="AHY566" s="6"/>
    </row>
    <row r="567" spans="2:909" x14ac:dyDescent="0.25">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c r="LD567" s="6"/>
      <c r="LE567" s="6"/>
      <c r="LF567" s="6"/>
      <c r="LG567" s="6"/>
      <c r="LH567" s="6"/>
      <c r="LI567" s="6"/>
      <c r="LJ567" s="6"/>
      <c r="LK567" s="6"/>
      <c r="LL567" s="6"/>
      <c r="LM567" s="6"/>
      <c r="LN567" s="6"/>
      <c r="LO567" s="6"/>
      <c r="LP567" s="6"/>
      <c r="LQ567" s="6"/>
      <c r="LR567" s="6"/>
      <c r="LS567" s="6"/>
      <c r="LT567" s="6"/>
      <c r="LU567" s="6"/>
      <c r="LV567" s="6"/>
      <c r="LW567" s="6"/>
      <c r="LX567" s="6"/>
      <c r="LY567" s="6"/>
      <c r="LZ567" s="6"/>
      <c r="MA567" s="6"/>
      <c r="MB567" s="6"/>
      <c r="MC567" s="6"/>
      <c r="MD567" s="6"/>
      <c r="ME567" s="6"/>
      <c r="MF567" s="6"/>
      <c r="MG567" s="6"/>
      <c r="MH567" s="6"/>
      <c r="MI567" s="6"/>
      <c r="MJ567" s="6"/>
      <c r="MK567" s="6"/>
      <c r="ML567" s="6"/>
      <c r="MM567" s="6"/>
      <c r="MN567" s="6"/>
      <c r="MO567" s="6"/>
      <c r="MP567" s="6"/>
      <c r="MQ567" s="6"/>
      <c r="MR567" s="6"/>
      <c r="MS567" s="6"/>
      <c r="MT567" s="6"/>
      <c r="MU567" s="6"/>
      <c r="MV567" s="6"/>
      <c r="MW567" s="6"/>
      <c r="MX567" s="6"/>
      <c r="MY567" s="6"/>
      <c r="MZ567" s="6"/>
      <c r="NA567" s="6"/>
      <c r="NB567" s="6"/>
      <c r="NC567" s="6"/>
      <c r="ND567" s="6"/>
      <c r="NE567" s="6"/>
      <c r="NF567" s="6"/>
      <c r="NG567" s="6"/>
      <c r="NH567" s="6"/>
      <c r="NI567" s="6"/>
      <c r="NJ567" s="6"/>
      <c r="NK567" s="6"/>
      <c r="NL567" s="6"/>
      <c r="NM567" s="6"/>
      <c r="NN567" s="6"/>
      <c r="NO567" s="6"/>
      <c r="NP567" s="6"/>
      <c r="NQ567" s="6"/>
      <c r="NR567" s="6"/>
      <c r="NS567" s="6"/>
      <c r="NT567" s="6"/>
      <c r="NU567" s="6"/>
      <c r="NV567" s="6"/>
      <c r="NW567" s="6"/>
      <c r="NX567" s="6"/>
      <c r="NY567" s="6"/>
      <c r="NZ567" s="6"/>
      <c r="OA567" s="6"/>
      <c r="OB567" s="6"/>
      <c r="OC567" s="6"/>
      <c r="OD567" s="6"/>
      <c r="OE567" s="6"/>
      <c r="OF567" s="6"/>
      <c r="OG567" s="6"/>
      <c r="OH567" s="6"/>
      <c r="OI567" s="6"/>
      <c r="OJ567" s="6"/>
      <c r="OK567" s="6"/>
      <c r="OL567" s="6"/>
      <c r="OM567" s="6"/>
      <c r="ON567" s="6"/>
      <c r="OO567" s="6"/>
      <c r="OP567" s="6"/>
      <c r="OQ567" s="6"/>
      <c r="OR567" s="6"/>
      <c r="OS567" s="6"/>
      <c r="OT567" s="6"/>
      <c r="OU567" s="6"/>
      <c r="OV567" s="6"/>
      <c r="OW567" s="6"/>
      <c r="OX567" s="6"/>
      <c r="OY567" s="6"/>
      <c r="OZ567" s="6"/>
      <c r="PA567" s="6"/>
      <c r="PB567" s="6"/>
      <c r="PC567" s="6"/>
      <c r="PD567" s="6"/>
      <c r="PE567" s="6"/>
      <c r="PF567" s="6"/>
      <c r="PG567" s="6"/>
      <c r="PH567" s="6"/>
      <c r="PI567" s="6"/>
      <c r="PJ567" s="6"/>
      <c r="PK567" s="6"/>
      <c r="PL567" s="6"/>
      <c r="PM567" s="6"/>
      <c r="PN567" s="6"/>
      <c r="PO567" s="6"/>
      <c r="PP567" s="6"/>
      <c r="PQ567" s="6"/>
      <c r="PR567" s="6"/>
      <c r="PS567" s="6"/>
      <c r="PT567" s="6"/>
      <c r="PU567" s="6"/>
      <c r="PV567" s="6"/>
      <c r="PW567" s="6"/>
      <c r="PX567" s="6"/>
      <c r="PY567" s="6"/>
      <c r="PZ567" s="6"/>
      <c r="QA567" s="6"/>
      <c r="QB567" s="6"/>
      <c r="QC567" s="6"/>
      <c r="QD567" s="6"/>
      <c r="QE567" s="6"/>
      <c r="QF567" s="6"/>
      <c r="QG567" s="6"/>
      <c r="QH567" s="6"/>
      <c r="QI567" s="6"/>
      <c r="QJ567" s="6"/>
      <c r="QK567" s="6"/>
      <c r="QL567" s="6"/>
      <c r="QM567" s="6"/>
      <c r="QN567" s="6"/>
      <c r="QO567" s="6"/>
      <c r="QP567" s="6"/>
      <c r="QQ567" s="6"/>
      <c r="QR567" s="6"/>
      <c r="QS567" s="6"/>
      <c r="QT567" s="6"/>
      <c r="QU567" s="6"/>
      <c r="QV567" s="6"/>
      <c r="QW567" s="6"/>
      <c r="QX567" s="6"/>
      <c r="QY567" s="6"/>
      <c r="QZ567" s="6"/>
      <c r="RA567" s="6"/>
      <c r="RB567" s="6"/>
      <c r="RC567" s="6"/>
      <c r="RD567" s="6"/>
      <c r="RE567" s="6"/>
      <c r="RF567" s="6"/>
      <c r="RG567" s="6"/>
      <c r="RH567" s="6"/>
      <c r="RI567" s="6"/>
      <c r="RJ567" s="6"/>
      <c r="RK567" s="6"/>
      <c r="RL567" s="6"/>
      <c r="RM567" s="6"/>
      <c r="RN567" s="6"/>
      <c r="RO567" s="6"/>
      <c r="RP567" s="6"/>
      <c r="RQ567" s="6"/>
      <c r="RR567" s="6"/>
      <c r="RS567" s="6"/>
      <c r="RT567" s="6"/>
      <c r="RU567" s="6"/>
      <c r="RV567" s="6"/>
      <c r="RW567" s="6"/>
      <c r="RX567" s="6"/>
      <c r="RY567" s="6"/>
      <c r="RZ567" s="6"/>
      <c r="SA567" s="6"/>
      <c r="SB567" s="6"/>
      <c r="SC567" s="6"/>
      <c r="SD567" s="6"/>
      <c r="SE567" s="6"/>
      <c r="SF567" s="6"/>
      <c r="SG567" s="6"/>
      <c r="SH567" s="6"/>
      <c r="SI567" s="6"/>
      <c r="SJ567" s="6"/>
      <c r="SK567" s="6"/>
      <c r="SL567" s="6"/>
      <c r="SM567" s="6"/>
      <c r="SN567" s="6"/>
      <c r="SO567" s="6"/>
      <c r="SP567" s="6"/>
      <c r="SQ567" s="6"/>
      <c r="SR567" s="6"/>
      <c r="SS567" s="6"/>
      <c r="ST567" s="6"/>
      <c r="SU567" s="6"/>
      <c r="SV567" s="6"/>
      <c r="SW567" s="6"/>
      <c r="SX567" s="6"/>
      <c r="SY567" s="6"/>
      <c r="SZ567" s="6"/>
      <c r="TA567" s="6"/>
      <c r="TB567" s="6"/>
      <c r="TC567" s="6"/>
      <c r="TD567" s="6"/>
      <c r="TE567" s="6"/>
      <c r="TF567" s="6"/>
      <c r="TG567" s="6"/>
      <c r="TH567" s="6"/>
      <c r="TI567" s="6"/>
      <c r="TJ567" s="6"/>
      <c r="TK567" s="6"/>
      <c r="TL567" s="6"/>
      <c r="TM567" s="6"/>
      <c r="TN567" s="6"/>
      <c r="TO567" s="6"/>
      <c r="TP567" s="6"/>
      <c r="TQ567" s="6"/>
      <c r="TR567" s="6"/>
      <c r="TS567" s="6"/>
      <c r="TT567" s="6"/>
      <c r="TU567" s="6"/>
      <c r="TV567" s="6"/>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c r="AGU567" s="6"/>
      <c r="AGV567" s="6"/>
      <c r="AGW567" s="6"/>
      <c r="AGX567" s="6"/>
      <c r="AGY567" s="6"/>
      <c r="AGZ567" s="6"/>
      <c r="AHA567" s="6"/>
      <c r="AHB567" s="6"/>
      <c r="AHC567" s="6"/>
      <c r="AHD567" s="6"/>
      <c r="AHE567" s="6"/>
      <c r="AHF567" s="6"/>
      <c r="AHG567" s="6"/>
      <c r="AHH567" s="6"/>
      <c r="AHI567" s="6"/>
      <c r="AHJ567" s="6"/>
      <c r="AHK567" s="6"/>
      <c r="AHL567" s="6"/>
      <c r="AHM567" s="6"/>
      <c r="AHN567" s="6"/>
      <c r="AHO567" s="6"/>
      <c r="AHP567" s="6"/>
      <c r="AHQ567" s="6"/>
      <c r="AHR567" s="6"/>
      <c r="AHS567" s="6"/>
      <c r="AHT567" s="6"/>
      <c r="AHU567" s="6"/>
      <c r="AHV567" s="6"/>
      <c r="AHW567" s="6"/>
      <c r="AHX567" s="6"/>
      <c r="AHY567" s="6"/>
    </row>
    <row r="568" spans="2:909" x14ac:dyDescent="0.25">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c r="LD568" s="6"/>
      <c r="LE568" s="6"/>
      <c r="LF568" s="6"/>
      <c r="LG568" s="6"/>
      <c r="LH568" s="6"/>
      <c r="LI568" s="6"/>
      <c r="LJ568" s="6"/>
      <c r="LK568" s="6"/>
      <c r="LL568" s="6"/>
      <c r="LM568" s="6"/>
      <c r="LN568" s="6"/>
      <c r="LO568" s="6"/>
      <c r="LP568" s="6"/>
      <c r="LQ568" s="6"/>
      <c r="LR568" s="6"/>
      <c r="LS568" s="6"/>
      <c r="LT568" s="6"/>
      <c r="LU568" s="6"/>
      <c r="LV568" s="6"/>
      <c r="LW568" s="6"/>
      <c r="LX568" s="6"/>
      <c r="LY568" s="6"/>
      <c r="LZ568" s="6"/>
      <c r="MA568" s="6"/>
      <c r="MB568" s="6"/>
      <c r="MC568" s="6"/>
      <c r="MD568" s="6"/>
      <c r="ME568" s="6"/>
      <c r="MF568" s="6"/>
      <c r="MG568" s="6"/>
      <c r="MH568" s="6"/>
      <c r="MI568" s="6"/>
      <c r="MJ568" s="6"/>
      <c r="MK568" s="6"/>
      <c r="ML568" s="6"/>
      <c r="MM568" s="6"/>
      <c r="MN568" s="6"/>
      <c r="MO568" s="6"/>
      <c r="MP568" s="6"/>
      <c r="MQ568" s="6"/>
      <c r="MR568" s="6"/>
      <c r="MS568" s="6"/>
      <c r="MT568" s="6"/>
      <c r="MU568" s="6"/>
      <c r="MV568" s="6"/>
      <c r="MW568" s="6"/>
      <c r="MX568" s="6"/>
      <c r="MY568" s="6"/>
      <c r="MZ568" s="6"/>
      <c r="NA568" s="6"/>
      <c r="NB568" s="6"/>
      <c r="NC568" s="6"/>
      <c r="ND568" s="6"/>
      <c r="NE568" s="6"/>
      <c r="NF568" s="6"/>
      <c r="NG568" s="6"/>
      <c r="NH568" s="6"/>
      <c r="NI568" s="6"/>
      <c r="NJ568" s="6"/>
      <c r="NK568" s="6"/>
      <c r="NL568" s="6"/>
      <c r="NM568" s="6"/>
      <c r="NN568" s="6"/>
      <c r="NO568" s="6"/>
      <c r="NP568" s="6"/>
      <c r="NQ568" s="6"/>
      <c r="NR568" s="6"/>
      <c r="NS568" s="6"/>
      <c r="NT568" s="6"/>
      <c r="NU568" s="6"/>
      <c r="NV568" s="6"/>
      <c r="NW568" s="6"/>
      <c r="NX568" s="6"/>
      <c r="NY568" s="6"/>
      <c r="NZ568" s="6"/>
      <c r="OA568" s="6"/>
      <c r="OB568" s="6"/>
      <c r="OC568" s="6"/>
      <c r="OD568" s="6"/>
      <c r="OE568" s="6"/>
      <c r="OF568" s="6"/>
      <c r="OG568" s="6"/>
      <c r="OH568" s="6"/>
      <c r="OI568" s="6"/>
      <c r="OJ568" s="6"/>
      <c r="OK568" s="6"/>
      <c r="OL568" s="6"/>
      <c r="OM568" s="6"/>
      <c r="ON568" s="6"/>
      <c r="OO568" s="6"/>
      <c r="OP568" s="6"/>
      <c r="OQ568" s="6"/>
      <c r="OR568" s="6"/>
      <c r="OS568" s="6"/>
      <c r="OT568" s="6"/>
      <c r="OU568" s="6"/>
      <c r="OV568" s="6"/>
      <c r="OW568" s="6"/>
      <c r="OX568" s="6"/>
      <c r="OY568" s="6"/>
      <c r="OZ568" s="6"/>
      <c r="PA568" s="6"/>
      <c r="PB568" s="6"/>
      <c r="PC568" s="6"/>
      <c r="PD568" s="6"/>
      <c r="PE568" s="6"/>
      <c r="PF568" s="6"/>
      <c r="PG568" s="6"/>
      <c r="PH568" s="6"/>
      <c r="PI568" s="6"/>
      <c r="PJ568" s="6"/>
      <c r="PK568" s="6"/>
      <c r="PL568" s="6"/>
      <c r="PM568" s="6"/>
      <c r="PN568" s="6"/>
      <c r="PO568" s="6"/>
      <c r="PP568" s="6"/>
      <c r="PQ568" s="6"/>
      <c r="PR568" s="6"/>
      <c r="PS568" s="6"/>
      <c r="PT568" s="6"/>
      <c r="PU568" s="6"/>
      <c r="PV568" s="6"/>
      <c r="PW568" s="6"/>
      <c r="PX568" s="6"/>
      <c r="PY568" s="6"/>
      <c r="PZ568" s="6"/>
      <c r="QA568" s="6"/>
      <c r="QB568" s="6"/>
      <c r="QC568" s="6"/>
      <c r="QD568" s="6"/>
      <c r="QE568" s="6"/>
      <c r="QF568" s="6"/>
      <c r="QG568" s="6"/>
      <c r="QH568" s="6"/>
      <c r="QI568" s="6"/>
      <c r="QJ568" s="6"/>
      <c r="QK568" s="6"/>
      <c r="QL568" s="6"/>
      <c r="QM568" s="6"/>
      <c r="QN568" s="6"/>
      <c r="QO568" s="6"/>
      <c r="QP568" s="6"/>
      <c r="QQ568" s="6"/>
      <c r="QR568" s="6"/>
      <c r="QS568" s="6"/>
      <c r="QT568" s="6"/>
      <c r="QU568" s="6"/>
      <c r="QV568" s="6"/>
      <c r="QW568" s="6"/>
      <c r="QX568" s="6"/>
      <c r="QY568" s="6"/>
      <c r="QZ568" s="6"/>
      <c r="RA568" s="6"/>
      <c r="RB568" s="6"/>
      <c r="RC568" s="6"/>
      <c r="RD568" s="6"/>
      <c r="RE568" s="6"/>
      <c r="RF568" s="6"/>
      <c r="RG568" s="6"/>
      <c r="RH568" s="6"/>
      <c r="RI568" s="6"/>
      <c r="RJ568" s="6"/>
      <c r="RK568" s="6"/>
      <c r="RL568" s="6"/>
      <c r="RM568" s="6"/>
      <c r="RN568" s="6"/>
      <c r="RO568" s="6"/>
      <c r="RP568" s="6"/>
      <c r="RQ568" s="6"/>
      <c r="RR568" s="6"/>
      <c r="RS568" s="6"/>
      <c r="RT568" s="6"/>
      <c r="RU568" s="6"/>
      <c r="RV568" s="6"/>
      <c r="RW568" s="6"/>
      <c r="RX568" s="6"/>
      <c r="RY568" s="6"/>
      <c r="RZ568" s="6"/>
      <c r="SA568" s="6"/>
      <c r="SB568" s="6"/>
      <c r="SC568" s="6"/>
      <c r="SD568" s="6"/>
      <c r="SE568" s="6"/>
      <c r="SF568" s="6"/>
      <c r="SG568" s="6"/>
      <c r="SH568" s="6"/>
      <c r="SI568" s="6"/>
      <c r="SJ568" s="6"/>
      <c r="SK568" s="6"/>
      <c r="SL568" s="6"/>
      <c r="SM568" s="6"/>
      <c r="SN568" s="6"/>
      <c r="SO568" s="6"/>
      <c r="SP568" s="6"/>
      <c r="SQ568" s="6"/>
      <c r="SR568" s="6"/>
      <c r="SS568" s="6"/>
      <c r="ST568" s="6"/>
      <c r="SU568" s="6"/>
      <c r="SV568" s="6"/>
      <c r="SW568" s="6"/>
      <c r="SX568" s="6"/>
      <c r="SY568" s="6"/>
      <c r="SZ568" s="6"/>
      <c r="TA568" s="6"/>
      <c r="TB568" s="6"/>
      <c r="TC568" s="6"/>
      <c r="TD568" s="6"/>
      <c r="TE568" s="6"/>
      <c r="TF568" s="6"/>
      <c r="TG568" s="6"/>
      <c r="TH568" s="6"/>
      <c r="TI568" s="6"/>
      <c r="TJ568" s="6"/>
      <c r="TK568" s="6"/>
      <c r="TL568" s="6"/>
      <c r="TM568" s="6"/>
      <c r="TN568" s="6"/>
      <c r="TO568" s="6"/>
      <c r="TP568" s="6"/>
      <c r="TQ568" s="6"/>
      <c r="TR568" s="6"/>
      <c r="TS568" s="6"/>
      <c r="TT568" s="6"/>
      <c r="TU568" s="6"/>
      <c r="TV568" s="6"/>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c r="AGU568" s="6"/>
      <c r="AGV568" s="6"/>
      <c r="AGW568" s="6"/>
      <c r="AGX568" s="6"/>
      <c r="AGY568" s="6"/>
      <c r="AGZ568" s="6"/>
      <c r="AHA568" s="6"/>
      <c r="AHB568" s="6"/>
      <c r="AHC568" s="6"/>
      <c r="AHD568" s="6"/>
      <c r="AHE568" s="6"/>
      <c r="AHF568" s="6"/>
      <c r="AHG568" s="6"/>
      <c r="AHH568" s="6"/>
      <c r="AHI568" s="6"/>
      <c r="AHJ568" s="6"/>
      <c r="AHK568" s="6"/>
      <c r="AHL568" s="6"/>
      <c r="AHM568" s="6"/>
      <c r="AHN568" s="6"/>
      <c r="AHO568" s="6"/>
      <c r="AHP568" s="6"/>
      <c r="AHQ568" s="6"/>
      <c r="AHR568" s="6"/>
      <c r="AHS568" s="6"/>
      <c r="AHT568" s="6"/>
      <c r="AHU568" s="6"/>
      <c r="AHV568" s="6"/>
      <c r="AHW568" s="6"/>
      <c r="AHX568" s="6"/>
      <c r="AHY568" s="6"/>
    </row>
    <row r="569" spans="2:909" x14ac:dyDescent="0.25">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c r="LD569" s="6"/>
      <c r="LE569" s="6"/>
      <c r="LF569" s="6"/>
      <c r="LG569" s="6"/>
      <c r="LH569" s="6"/>
      <c r="LI569" s="6"/>
      <c r="LJ569" s="6"/>
      <c r="LK569" s="6"/>
      <c r="LL569" s="6"/>
      <c r="LM569" s="6"/>
      <c r="LN569" s="6"/>
      <c r="LO569" s="6"/>
      <c r="LP569" s="6"/>
      <c r="LQ569" s="6"/>
      <c r="LR569" s="6"/>
      <c r="LS569" s="6"/>
      <c r="LT569" s="6"/>
      <c r="LU569" s="6"/>
      <c r="LV569" s="6"/>
      <c r="LW569" s="6"/>
      <c r="LX569" s="6"/>
      <c r="LY569" s="6"/>
      <c r="LZ569" s="6"/>
      <c r="MA569" s="6"/>
      <c r="MB569" s="6"/>
      <c r="MC569" s="6"/>
      <c r="MD569" s="6"/>
      <c r="ME569" s="6"/>
      <c r="MF569" s="6"/>
      <c r="MG569" s="6"/>
      <c r="MH569" s="6"/>
      <c r="MI569" s="6"/>
      <c r="MJ569" s="6"/>
      <c r="MK569" s="6"/>
      <c r="ML569" s="6"/>
      <c r="MM569" s="6"/>
      <c r="MN569" s="6"/>
      <c r="MO569" s="6"/>
      <c r="MP569" s="6"/>
      <c r="MQ569" s="6"/>
      <c r="MR569" s="6"/>
      <c r="MS569" s="6"/>
      <c r="MT569" s="6"/>
      <c r="MU569" s="6"/>
      <c r="MV569" s="6"/>
      <c r="MW569" s="6"/>
      <c r="MX569" s="6"/>
      <c r="MY569" s="6"/>
      <c r="MZ569" s="6"/>
      <c r="NA569" s="6"/>
      <c r="NB569" s="6"/>
      <c r="NC569" s="6"/>
      <c r="ND569" s="6"/>
      <c r="NE569" s="6"/>
      <c r="NF569" s="6"/>
      <c r="NG569" s="6"/>
      <c r="NH569" s="6"/>
      <c r="NI569" s="6"/>
      <c r="NJ569" s="6"/>
      <c r="NK569" s="6"/>
      <c r="NL569" s="6"/>
      <c r="NM569" s="6"/>
      <c r="NN569" s="6"/>
      <c r="NO569" s="6"/>
      <c r="NP569" s="6"/>
      <c r="NQ569" s="6"/>
      <c r="NR569" s="6"/>
      <c r="NS569" s="6"/>
      <c r="NT569" s="6"/>
      <c r="NU569" s="6"/>
      <c r="NV569" s="6"/>
      <c r="NW569" s="6"/>
      <c r="NX569" s="6"/>
      <c r="NY569" s="6"/>
      <c r="NZ569" s="6"/>
      <c r="OA569" s="6"/>
      <c r="OB569" s="6"/>
      <c r="OC569" s="6"/>
      <c r="OD569" s="6"/>
      <c r="OE569" s="6"/>
      <c r="OF569" s="6"/>
      <c r="OG569" s="6"/>
      <c r="OH569" s="6"/>
      <c r="OI569" s="6"/>
      <c r="OJ569" s="6"/>
      <c r="OK569" s="6"/>
      <c r="OL569" s="6"/>
      <c r="OM569" s="6"/>
      <c r="ON569" s="6"/>
      <c r="OO569" s="6"/>
      <c r="OP569" s="6"/>
      <c r="OQ569" s="6"/>
      <c r="OR569" s="6"/>
      <c r="OS569" s="6"/>
      <c r="OT569" s="6"/>
      <c r="OU569" s="6"/>
      <c r="OV569" s="6"/>
      <c r="OW569" s="6"/>
      <c r="OX569" s="6"/>
      <c r="OY569" s="6"/>
      <c r="OZ569" s="6"/>
      <c r="PA569" s="6"/>
      <c r="PB569" s="6"/>
      <c r="PC569" s="6"/>
      <c r="PD569" s="6"/>
      <c r="PE569" s="6"/>
      <c r="PF569" s="6"/>
      <c r="PG569" s="6"/>
      <c r="PH569" s="6"/>
      <c r="PI569" s="6"/>
      <c r="PJ569" s="6"/>
      <c r="PK569" s="6"/>
      <c r="PL569" s="6"/>
      <c r="PM569" s="6"/>
      <c r="PN569" s="6"/>
      <c r="PO569" s="6"/>
      <c r="PP569" s="6"/>
      <c r="PQ569" s="6"/>
      <c r="PR569" s="6"/>
      <c r="PS569" s="6"/>
      <c r="PT569" s="6"/>
      <c r="PU569" s="6"/>
      <c r="PV569" s="6"/>
      <c r="PW569" s="6"/>
      <c r="PX569" s="6"/>
      <c r="PY569" s="6"/>
      <c r="PZ569" s="6"/>
      <c r="QA569" s="6"/>
      <c r="QB569" s="6"/>
      <c r="QC569" s="6"/>
      <c r="QD569" s="6"/>
      <c r="QE569" s="6"/>
      <c r="QF569" s="6"/>
      <c r="QG569" s="6"/>
      <c r="QH569" s="6"/>
      <c r="QI569" s="6"/>
      <c r="QJ569" s="6"/>
      <c r="QK569" s="6"/>
      <c r="QL569" s="6"/>
      <c r="QM569" s="6"/>
      <c r="QN569" s="6"/>
      <c r="QO569" s="6"/>
      <c r="QP569" s="6"/>
      <c r="QQ569" s="6"/>
      <c r="QR569" s="6"/>
      <c r="QS569" s="6"/>
      <c r="QT569" s="6"/>
      <c r="QU569" s="6"/>
      <c r="QV569" s="6"/>
      <c r="QW569" s="6"/>
      <c r="QX569" s="6"/>
      <c r="QY569" s="6"/>
      <c r="QZ569" s="6"/>
      <c r="RA569" s="6"/>
      <c r="RB569" s="6"/>
      <c r="RC569" s="6"/>
      <c r="RD569" s="6"/>
      <c r="RE569" s="6"/>
      <c r="RF569" s="6"/>
      <c r="RG569" s="6"/>
      <c r="RH569" s="6"/>
      <c r="RI569" s="6"/>
      <c r="RJ569" s="6"/>
      <c r="RK569" s="6"/>
      <c r="RL569" s="6"/>
      <c r="RM569" s="6"/>
      <c r="RN569" s="6"/>
      <c r="RO569" s="6"/>
      <c r="RP569" s="6"/>
      <c r="RQ569" s="6"/>
      <c r="RR569" s="6"/>
      <c r="RS569" s="6"/>
      <c r="RT569" s="6"/>
      <c r="RU569" s="6"/>
      <c r="RV569" s="6"/>
      <c r="RW569" s="6"/>
      <c r="RX569" s="6"/>
      <c r="RY569" s="6"/>
      <c r="RZ569" s="6"/>
      <c r="SA569" s="6"/>
      <c r="SB569" s="6"/>
      <c r="SC569" s="6"/>
      <c r="SD569" s="6"/>
      <c r="SE569" s="6"/>
      <c r="SF569" s="6"/>
      <c r="SG569" s="6"/>
      <c r="SH569" s="6"/>
      <c r="SI569" s="6"/>
      <c r="SJ569" s="6"/>
      <c r="SK569" s="6"/>
      <c r="SL569" s="6"/>
      <c r="SM569" s="6"/>
      <c r="SN569" s="6"/>
      <c r="SO569" s="6"/>
      <c r="SP569" s="6"/>
      <c r="SQ569" s="6"/>
      <c r="SR569" s="6"/>
      <c r="SS569" s="6"/>
      <c r="ST569" s="6"/>
      <c r="SU569" s="6"/>
      <c r="SV569" s="6"/>
      <c r="SW569" s="6"/>
      <c r="SX569" s="6"/>
      <c r="SY569" s="6"/>
      <c r="SZ569" s="6"/>
      <c r="TA569" s="6"/>
      <c r="TB569" s="6"/>
      <c r="TC569" s="6"/>
      <c r="TD569" s="6"/>
      <c r="TE569" s="6"/>
      <c r="TF569" s="6"/>
      <c r="TG569" s="6"/>
      <c r="TH569" s="6"/>
      <c r="TI569" s="6"/>
      <c r="TJ569" s="6"/>
      <c r="TK569" s="6"/>
      <c r="TL569" s="6"/>
      <c r="TM569" s="6"/>
      <c r="TN569" s="6"/>
      <c r="TO569" s="6"/>
      <c r="TP569" s="6"/>
      <c r="TQ569" s="6"/>
      <c r="TR569" s="6"/>
      <c r="TS569" s="6"/>
      <c r="TT569" s="6"/>
      <c r="TU569" s="6"/>
      <c r="TV569" s="6"/>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c r="AGU569" s="6"/>
      <c r="AGV569" s="6"/>
      <c r="AGW569" s="6"/>
      <c r="AGX569" s="6"/>
      <c r="AGY569" s="6"/>
      <c r="AGZ569" s="6"/>
      <c r="AHA569" s="6"/>
      <c r="AHB569" s="6"/>
      <c r="AHC569" s="6"/>
      <c r="AHD569" s="6"/>
      <c r="AHE569" s="6"/>
      <c r="AHF569" s="6"/>
      <c r="AHG569" s="6"/>
      <c r="AHH569" s="6"/>
      <c r="AHI569" s="6"/>
      <c r="AHJ569" s="6"/>
      <c r="AHK569" s="6"/>
      <c r="AHL569" s="6"/>
      <c r="AHM569" s="6"/>
      <c r="AHN569" s="6"/>
      <c r="AHO569" s="6"/>
      <c r="AHP569" s="6"/>
      <c r="AHQ569" s="6"/>
      <c r="AHR569" s="6"/>
      <c r="AHS569" s="6"/>
      <c r="AHT569" s="6"/>
      <c r="AHU569" s="6"/>
      <c r="AHV569" s="6"/>
      <c r="AHW569" s="6"/>
      <c r="AHX569" s="6"/>
      <c r="AHY569" s="6"/>
    </row>
    <row r="570" spans="2:909" x14ac:dyDescent="0.25">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c r="LD570" s="6"/>
      <c r="LE570" s="6"/>
      <c r="LF570" s="6"/>
      <c r="LG570" s="6"/>
      <c r="LH570" s="6"/>
      <c r="LI570" s="6"/>
      <c r="LJ570" s="6"/>
      <c r="LK570" s="6"/>
      <c r="LL570" s="6"/>
      <c r="LM570" s="6"/>
      <c r="LN570" s="6"/>
      <c r="LO570" s="6"/>
      <c r="LP570" s="6"/>
      <c r="LQ570" s="6"/>
      <c r="LR570" s="6"/>
      <c r="LS570" s="6"/>
      <c r="LT570" s="6"/>
      <c r="LU570" s="6"/>
      <c r="LV570" s="6"/>
      <c r="LW570" s="6"/>
      <c r="LX570" s="6"/>
      <c r="LY570" s="6"/>
      <c r="LZ570" s="6"/>
      <c r="MA570" s="6"/>
      <c r="MB570" s="6"/>
      <c r="MC570" s="6"/>
      <c r="MD570" s="6"/>
      <c r="ME570" s="6"/>
      <c r="MF570" s="6"/>
      <c r="MG570" s="6"/>
      <c r="MH570" s="6"/>
      <c r="MI570" s="6"/>
      <c r="MJ570" s="6"/>
      <c r="MK570" s="6"/>
      <c r="ML570" s="6"/>
      <c r="MM570" s="6"/>
      <c r="MN570" s="6"/>
      <c r="MO570" s="6"/>
      <c r="MP570" s="6"/>
      <c r="MQ570" s="6"/>
      <c r="MR570" s="6"/>
      <c r="MS570" s="6"/>
      <c r="MT570" s="6"/>
      <c r="MU570" s="6"/>
      <c r="MV570" s="6"/>
      <c r="MW570" s="6"/>
      <c r="MX570" s="6"/>
      <c r="MY570" s="6"/>
      <c r="MZ570" s="6"/>
      <c r="NA570" s="6"/>
      <c r="NB570" s="6"/>
      <c r="NC570" s="6"/>
      <c r="ND570" s="6"/>
      <c r="NE570" s="6"/>
      <c r="NF570" s="6"/>
      <c r="NG570" s="6"/>
      <c r="NH570" s="6"/>
      <c r="NI570" s="6"/>
      <c r="NJ570" s="6"/>
      <c r="NK570" s="6"/>
      <c r="NL570" s="6"/>
      <c r="NM570" s="6"/>
      <c r="NN570" s="6"/>
      <c r="NO570" s="6"/>
      <c r="NP570" s="6"/>
      <c r="NQ570" s="6"/>
      <c r="NR570" s="6"/>
      <c r="NS570" s="6"/>
      <c r="NT570" s="6"/>
      <c r="NU570" s="6"/>
      <c r="NV570" s="6"/>
      <c r="NW570" s="6"/>
      <c r="NX570" s="6"/>
      <c r="NY570" s="6"/>
      <c r="NZ570" s="6"/>
      <c r="OA570" s="6"/>
      <c r="OB570" s="6"/>
      <c r="OC570" s="6"/>
      <c r="OD570" s="6"/>
      <c r="OE570" s="6"/>
      <c r="OF570" s="6"/>
      <c r="OG570" s="6"/>
      <c r="OH570" s="6"/>
      <c r="OI570" s="6"/>
      <c r="OJ570" s="6"/>
      <c r="OK570" s="6"/>
      <c r="OL570" s="6"/>
      <c r="OM570" s="6"/>
      <c r="ON570" s="6"/>
      <c r="OO570" s="6"/>
      <c r="OP570" s="6"/>
      <c r="OQ570" s="6"/>
      <c r="OR570" s="6"/>
      <c r="OS570" s="6"/>
      <c r="OT570" s="6"/>
      <c r="OU570" s="6"/>
      <c r="OV570" s="6"/>
      <c r="OW570" s="6"/>
      <c r="OX570" s="6"/>
      <c r="OY570" s="6"/>
      <c r="OZ570" s="6"/>
      <c r="PA570" s="6"/>
      <c r="PB570" s="6"/>
      <c r="PC570" s="6"/>
      <c r="PD570" s="6"/>
      <c r="PE570" s="6"/>
      <c r="PF570" s="6"/>
      <c r="PG570" s="6"/>
      <c r="PH570" s="6"/>
      <c r="PI570" s="6"/>
      <c r="PJ570" s="6"/>
      <c r="PK570" s="6"/>
      <c r="PL570" s="6"/>
      <c r="PM570" s="6"/>
      <c r="PN570" s="6"/>
      <c r="PO570" s="6"/>
      <c r="PP570" s="6"/>
      <c r="PQ570" s="6"/>
      <c r="PR570" s="6"/>
      <c r="PS570" s="6"/>
      <c r="PT570" s="6"/>
      <c r="PU570" s="6"/>
      <c r="PV570" s="6"/>
      <c r="PW570" s="6"/>
      <c r="PX570" s="6"/>
      <c r="PY570" s="6"/>
      <c r="PZ570" s="6"/>
      <c r="QA570" s="6"/>
      <c r="QB570" s="6"/>
      <c r="QC570" s="6"/>
      <c r="QD570" s="6"/>
      <c r="QE570" s="6"/>
      <c r="QF570" s="6"/>
      <c r="QG570" s="6"/>
      <c r="QH570" s="6"/>
      <c r="QI570" s="6"/>
      <c r="QJ570" s="6"/>
      <c r="QK570" s="6"/>
      <c r="QL570" s="6"/>
      <c r="QM570" s="6"/>
      <c r="QN570" s="6"/>
      <c r="QO570" s="6"/>
      <c r="QP570" s="6"/>
      <c r="QQ570" s="6"/>
      <c r="QR570" s="6"/>
      <c r="QS570" s="6"/>
      <c r="QT570" s="6"/>
      <c r="QU570" s="6"/>
      <c r="QV570" s="6"/>
      <c r="QW570" s="6"/>
      <c r="QX570" s="6"/>
      <c r="QY570" s="6"/>
      <c r="QZ570" s="6"/>
      <c r="RA570" s="6"/>
      <c r="RB570" s="6"/>
      <c r="RC570" s="6"/>
      <c r="RD570" s="6"/>
      <c r="RE570" s="6"/>
      <c r="RF570" s="6"/>
      <c r="RG570" s="6"/>
      <c r="RH570" s="6"/>
      <c r="RI570" s="6"/>
      <c r="RJ570" s="6"/>
      <c r="RK570" s="6"/>
      <c r="RL570" s="6"/>
      <c r="RM570" s="6"/>
      <c r="RN570" s="6"/>
      <c r="RO570" s="6"/>
      <c r="RP570" s="6"/>
      <c r="RQ570" s="6"/>
      <c r="RR570" s="6"/>
      <c r="RS570" s="6"/>
      <c r="RT570" s="6"/>
      <c r="RU570" s="6"/>
      <c r="RV570" s="6"/>
      <c r="RW570" s="6"/>
      <c r="RX570" s="6"/>
      <c r="RY570" s="6"/>
      <c r="RZ570" s="6"/>
      <c r="SA570" s="6"/>
      <c r="SB570" s="6"/>
      <c r="SC570" s="6"/>
      <c r="SD570" s="6"/>
      <c r="SE570" s="6"/>
      <c r="SF570" s="6"/>
      <c r="SG570" s="6"/>
      <c r="SH570" s="6"/>
      <c r="SI570" s="6"/>
      <c r="SJ570" s="6"/>
      <c r="SK570" s="6"/>
      <c r="SL570" s="6"/>
      <c r="SM570" s="6"/>
      <c r="SN570" s="6"/>
      <c r="SO570" s="6"/>
      <c r="SP570" s="6"/>
      <c r="SQ570" s="6"/>
      <c r="SR570" s="6"/>
      <c r="SS570" s="6"/>
      <c r="ST570" s="6"/>
      <c r="SU570" s="6"/>
      <c r="SV570" s="6"/>
      <c r="SW570" s="6"/>
      <c r="SX570" s="6"/>
      <c r="SY570" s="6"/>
      <c r="SZ570" s="6"/>
      <c r="TA570" s="6"/>
      <c r="TB570" s="6"/>
      <c r="TC570" s="6"/>
      <c r="TD570" s="6"/>
      <c r="TE570" s="6"/>
      <c r="TF570" s="6"/>
      <c r="TG570" s="6"/>
      <c r="TH570" s="6"/>
      <c r="TI570" s="6"/>
      <c r="TJ570" s="6"/>
      <c r="TK570" s="6"/>
      <c r="TL570" s="6"/>
      <c r="TM570" s="6"/>
      <c r="TN570" s="6"/>
      <c r="TO570" s="6"/>
      <c r="TP570" s="6"/>
      <c r="TQ570" s="6"/>
      <c r="TR570" s="6"/>
      <c r="TS570" s="6"/>
      <c r="TT570" s="6"/>
      <c r="TU570" s="6"/>
      <c r="TV570" s="6"/>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c r="AGU570" s="6"/>
      <c r="AGV570" s="6"/>
      <c r="AGW570" s="6"/>
      <c r="AGX570" s="6"/>
      <c r="AGY570" s="6"/>
      <c r="AGZ570" s="6"/>
      <c r="AHA570" s="6"/>
      <c r="AHB570" s="6"/>
      <c r="AHC570" s="6"/>
      <c r="AHD570" s="6"/>
      <c r="AHE570" s="6"/>
      <c r="AHF570" s="6"/>
      <c r="AHG570" s="6"/>
      <c r="AHH570" s="6"/>
      <c r="AHI570" s="6"/>
      <c r="AHJ570" s="6"/>
      <c r="AHK570" s="6"/>
      <c r="AHL570" s="6"/>
      <c r="AHM570" s="6"/>
      <c r="AHN570" s="6"/>
      <c r="AHO570" s="6"/>
      <c r="AHP570" s="6"/>
      <c r="AHQ570" s="6"/>
      <c r="AHR570" s="6"/>
      <c r="AHS570" s="6"/>
      <c r="AHT570" s="6"/>
      <c r="AHU570" s="6"/>
      <c r="AHV570" s="6"/>
      <c r="AHW570" s="6"/>
      <c r="AHX570" s="6"/>
      <c r="AHY570" s="6"/>
    </row>
    <row r="571" spans="2:909" x14ac:dyDescent="0.25">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c r="LD571" s="6"/>
      <c r="LE571" s="6"/>
      <c r="LF571" s="6"/>
      <c r="LG571" s="6"/>
      <c r="LH571" s="6"/>
      <c r="LI571" s="6"/>
      <c r="LJ571" s="6"/>
      <c r="LK571" s="6"/>
      <c r="LL571" s="6"/>
      <c r="LM571" s="6"/>
      <c r="LN571" s="6"/>
      <c r="LO571" s="6"/>
      <c r="LP571" s="6"/>
      <c r="LQ571" s="6"/>
      <c r="LR571" s="6"/>
      <c r="LS571" s="6"/>
      <c r="LT571" s="6"/>
      <c r="LU571" s="6"/>
      <c r="LV571" s="6"/>
      <c r="LW571" s="6"/>
      <c r="LX571" s="6"/>
      <c r="LY571" s="6"/>
      <c r="LZ571" s="6"/>
      <c r="MA571" s="6"/>
      <c r="MB571" s="6"/>
      <c r="MC571" s="6"/>
      <c r="MD571" s="6"/>
      <c r="ME571" s="6"/>
      <c r="MF571" s="6"/>
      <c r="MG571" s="6"/>
      <c r="MH571" s="6"/>
      <c r="MI571" s="6"/>
      <c r="MJ571" s="6"/>
      <c r="MK571" s="6"/>
      <c r="ML571" s="6"/>
      <c r="MM571" s="6"/>
      <c r="MN571" s="6"/>
      <c r="MO571" s="6"/>
      <c r="MP571" s="6"/>
      <c r="MQ571" s="6"/>
      <c r="MR571" s="6"/>
      <c r="MS571" s="6"/>
      <c r="MT571" s="6"/>
      <c r="MU571" s="6"/>
      <c r="MV571" s="6"/>
      <c r="MW571" s="6"/>
      <c r="MX571" s="6"/>
      <c r="MY571" s="6"/>
      <c r="MZ571" s="6"/>
      <c r="NA571" s="6"/>
      <c r="NB571" s="6"/>
      <c r="NC571" s="6"/>
      <c r="ND571" s="6"/>
      <c r="NE571" s="6"/>
      <c r="NF571" s="6"/>
      <c r="NG571" s="6"/>
      <c r="NH571" s="6"/>
      <c r="NI571" s="6"/>
      <c r="NJ571" s="6"/>
      <c r="NK571" s="6"/>
      <c r="NL571" s="6"/>
      <c r="NM571" s="6"/>
      <c r="NN571" s="6"/>
      <c r="NO571" s="6"/>
      <c r="NP571" s="6"/>
      <c r="NQ571" s="6"/>
      <c r="NR571" s="6"/>
      <c r="NS571" s="6"/>
      <c r="NT571" s="6"/>
      <c r="NU571" s="6"/>
      <c r="NV571" s="6"/>
      <c r="NW571" s="6"/>
      <c r="NX571" s="6"/>
      <c r="NY571" s="6"/>
      <c r="NZ571" s="6"/>
      <c r="OA571" s="6"/>
      <c r="OB571" s="6"/>
      <c r="OC571" s="6"/>
      <c r="OD571" s="6"/>
      <c r="OE571" s="6"/>
      <c r="OF571" s="6"/>
      <c r="OG571" s="6"/>
      <c r="OH571" s="6"/>
      <c r="OI571" s="6"/>
      <c r="OJ571" s="6"/>
      <c r="OK571" s="6"/>
      <c r="OL571" s="6"/>
      <c r="OM571" s="6"/>
      <c r="ON571" s="6"/>
      <c r="OO571" s="6"/>
      <c r="OP571" s="6"/>
      <c r="OQ571" s="6"/>
      <c r="OR571" s="6"/>
      <c r="OS571" s="6"/>
      <c r="OT571" s="6"/>
      <c r="OU571" s="6"/>
      <c r="OV571" s="6"/>
      <c r="OW571" s="6"/>
      <c r="OX571" s="6"/>
      <c r="OY571" s="6"/>
      <c r="OZ571" s="6"/>
      <c r="PA571" s="6"/>
      <c r="PB571" s="6"/>
      <c r="PC571" s="6"/>
      <c r="PD571" s="6"/>
      <c r="PE571" s="6"/>
      <c r="PF571" s="6"/>
      <c r="PG571" s="6"/>
      <c r="PH571" s="6"/>
      <c r="PI571" s="6"/>
      <c r="PJ571" s="6"/>
      <c r="PK571" s="6"/>
      <c r="PL571" s="6"/>
      <c r="PM571" s="6"/>
      <c r="PN571" s="6"/>
      <c r="PO571" s="6"/>
      <c r="PP571" s="6"/>
      <c r="PQ571" s="6"/>
      <c r="PR571" s="6"/>
      <c r="PS571" s="6"/>
      <c r="PT571" s="6"/>
      <c r="PU571" s="6"/>
      <c r="PV571" s="6"/>
      <c r="PW571" s="6"/>
      <c r="PX571" s="6"/>
      <c r="PY571" s="6"/>
      <c r="PZ571" s="6"/>
      <c r="QA571" s="6"/>
      <c r="QB571" s="6"/>
      <c r="QC571" s="6"/>
      <c r="QD571" s="6"/>
      <c r="QE571" s="6"/>
      <c r="QF571" s="6"/>
      <c r="QG571" s="6"/>
      <c r="QH571" s="6"/>
      <c r="QI571" s="6"/>
      <c r="QJ571" s="6"/>
      <c r="QK571" s="6"/>
      <c r="QL571" s="6"/>
      <c r="QM571" s="6"/>
      <c r="QN571" s="6"/>
      <c r="QO571" s="6"/>
      <c r="QP571" s="6"/>
      <c r="QQ571" s="6"/>
      <c r="QR571" s="6"/>
      <c r="QS571" s="6"/>
      <c r="QT571" s="6"/>
      <c r="QU571" s="6"/>
      <c r="QV571" s="6"/>
      <c r="QW571" s="6"/>
      <c r="QX571" s="6"/>
      <c r="QY571" s="6"/>
      <c r="QZ571" s="6"/>
      <c r="RA571" s="6"/>
      <c r="RB571" s="6"/>
      <c r="RC571" s="6"/>
      <c r="RD571" s="6"/>
      <c r="RE571" s="6"/>
      <c r="RF571" s="6"/>
      <c r="RG571" s="6"/>
      <c r="RH571" s="6"/>
      <c r="RI571" s="6"/>
      <c r="RJ571" s="6"/>
      <c r="RK571" s="6"/>
      <c r="RL571" s="6"/>
      <c r="RM571" s="6"/>
      <c r="RN571" s="6"/>
      <c r="RO571" s="6"/>
      <c r="RP571" s="6"/>
      <c r="RQ571" s="6"/>
      <c r="RR571" s="6"/>
      <c r="RS571" s="6"/>
      <c r="RT571" s="6"/>
      <c r="RU571" s="6"/>
      <c r="RV571" s="6"/>
      <c r="RW571" s="6"/>
      <c r="RX571" s="6"/>
      <c r="RY571" s="6"/>
      <c r="RZ571" s="6"/>
      <c r="SA571" s="6"/>
      <c r="SB571" s="6"/>
      <c r="SC571" s="6"/>
      <c r="SD571" s="6"/>
      <c r="SE571" s="6"/>
      <c r="SF571" s="6"/>
      <c r="SG571" s="6"/>
      <c r="SH571" s="6"/>
      <c r="SI571" s="6"/>
      <c r="SJ571" s="6"/>
      <c r="SK571" s="6"/>
      <c r="SL571" s="6"/>
      <c r="SM571" s="6"/>
      <c r="SN571" s="6"/>
      <c r="SO571" s="6"/>
      <c r="SP571" s="6"/>
      <c r="SQ571" s="6"/>
      <c r="SR571" s="6"/>
      <c r="SS571" s="6"/>
      <c r="ST571" s="6"/>
      <c r="SU571" s="6"/>
      <c r="SV571" s="6"/>
      <c r="SW571" s="6"/>
      <c r="SX571" s="6"/>
      <c r="SY571" s="6"/>
      <c r="SZ571" s="6"/>
      <c r="TA571" s="6"/>
      <c r="TB571" s="6"/>
      <c r="TC571" s="6"/>
      <c r="TD571" s="6"/>
      <c r="TE571" s="6"/>
      <c r="TF571" s="6"/>
      <c r="TG571" s="6"/>
      <c r="TH571" s="6"/>
      <c r="TI571" s="6"/>
      <c r="TJ571" s="6"/>
      <c r="TK571" s="6"/>
      <c r="TL571" s="6"/>
      <c r="TM571" s="6"/>
      <c r="TN571" s="6"/>
      <c r="TO571" s="6"/>
      <c r="TP571" s="6"/>
      <c r="TQ571" s="6"/>
      <c r="TR571" s="6"/>
      <c r="TS571" s="6"/>
      <c r="TT571" s="6"/>
      <c r="TU571" s="6"/>
      <c r="TV571" s="6"/>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c r="AGU571" s="6"/>
      <c r="AGV571" s="6"/>
      <c r="AGW571" s="6"/>
      <c r="AGX571" s="6"/>
      <c r="AGY571" s="6"/>
      <c r="AGZ571" s="6"/>
      <c r="AHA571" s="6"/>
      <c r="AHB571" s="6"/>
      <c r="AHC571" s="6"/>
      <c r="AHD571" s="6"/>
      <c r="AHE571" s="6"/>
      <c r="AHF571" s="6"/>
      <c r="AHG571" s="6"/>
      <c r="AHH571" s="6"/>
      <c r="AHI571" s="6"/>
      <c r="AHJ571" s="6"/>
      <c r="AHK571" s="6"/>
      <c r="AHL571" s="6"/>
      <c r="AHM571" s="6"/>
      <c r="AHN571" s="6"/>
      <c r="AHO571" s="6"/>
      <c r="AHP571" s="6"/>
      <c r="AHQ571" s="6"/>
      <c r="AHR571" s="6"/>
      <c r="AHS571" s="6"/>
      <c r="AHT571" s="6"/>
      <c r="AHU571" s="6"/>
      <c r="AHV571" s="6"/>
      <c r="AHW571" s="6"/>
      <c r="AHX571" s="6"/>
      <c r="AHY571" s="6"/>
    </row>
    <row r="572" spans="2:909" x14ac:dyDescent="0.25">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c r="LD572" s="6"/>
      <c r="LE572" s="6"/>
      <c r="LF572" s="6"/>
      <c r="LG572" s="6"/>
      <c r="LH572" s="6"/>
      <c r="LI572" s="6"/>
      <c r="LJ572" s="6"/>
      <c r="LK572" s="6"/>
      <c r="LL572" s="6"/>
      <c r="LM572" s="6"/>
      <c r="LN572" s="6"/>
      <c r="LO572" s="6"/>
      <c r="LP572" s="6"/>
      <c r="LQ572" s="6"/>
      <c r="LR572" s="6"/>
      <c r="LS572" s="6"/>
      <c r="LT572" s="6"/>
      <c r="LU572" s="6"/>
      <c r="LV572" s="6"/>
      <c r="LW572" s="6"/>
      <c r="LX572" s="6"/>
      <c r="LY572" s="6"/>
      <c r="LZ572" s="6"/>
      <c r="MA572" s="6"/>
      <c r="MB572" s="6"/>
      <c r="MC572" s="6"/>
      <c r="MD572" s="6"/>
      <c r="ME572" s="6"/>
      <c r="MF572" s="6"/>
      <c r="MG572" s="6"/>
      <c r="MH572" s="6"/>
      <c r="MI572" s="6"/>
      <c r="MJ572" s="6"/>
      <c r="MK572" s="6"/>
      <c r="ML572" s="6"/>
      <c r="MM572" s="6"/>
      <c r="MN572" s="6"/>
      <c r="MO572" s="6"/>
      <c r="MP572" s="6"/>
      <c r="MQ572" s="6"/>
      <c r="MR572" s="6"/>
      <c r="MS572" s="6"/>
      <c r="MT572" s="6"/>
      <c r="MU572" s="6"/>
      <c r="MV572" s="6"/>
      <c r="MW572" s="6"/>
      <c r="MX572" s="6"/>
      <c r="MY572" s="6"/>
      <c r="MZ572" s="6"/>
      <c r="NA572" s="6"/>
      <c r="NB572" s="6"/>
      <c r="NC572" s="6"/>
      <c r="ND572" s="6"/>
      <c r="NE572" s="6"/>
      <c r="NF572" s="6"/>
      <c r="NG572" s="6"/>
      <c r="NH572" s="6"/>
      <c r="NI572" s="6"/>
      <c r="NJ572" s="6"/>
      <c r="NK572" s="6"/>
      <c r="NL572" s="6"/>
      <c r="NM572" s="6"/>
      <c r="NN572" s="6"/>
      <c r="NO572" s="6"/>
      <c r="NP572" s="6"/>
      <c r="NQ572" s="6"/>
      <c r="NR572" s="6"/>
      <c r="NS572" s="6"/>
      <c r="NT572" s="6"/>
      <c r="NU572" s="6"/>
      <c r="NV572" s="6"/>
      <c r="NW572" s="6"/>
      <c r="NX572" s="6"/>
      <c r="NY572" s="6"/>
      <c r="NZ572" s="6"/>
      <c r="OA572" s="6"/>
      <c r="OB572" s="6"/>
      <c r="OC572" s="6"/>
      <c r="OD572" s="6"/>
      <c r="OE572" s="6"/>
      <c r="OF572" s="6"/>
      <c r="OG572" s="6"/>
      <c r="OH572" s="6"/>
      <c r="OI572" s="6"/>
      <c r="OJ572" s="6"/>
      <c r="OK572" s="6"/>
      <c r="OL572" s="6"/>
      <c r="OM572" s="6"/>
      <c r="ON572" s="6"/>
      <c r="OO572" s="6"/>
      <c r="OP572" s="6"/>
      <c r="OQ572" s="6"/>
      <c r="OR572" s="6"/>
      <c r="OS572" s="6"/>
      <c r="OT572" s="6"/>
      <c r="OU572" s="6"/>
      <c r="OV572" s="6"/>
      <c r="OW572" s="6"/>
      <c r="OX572" s="6"/>
      <c r="OY572" s="6"/>
      <c r="OZ572" s="6"/>
      <c r="PA572" s="6"/>
      <c r="PB572" s="6"/>
      <c r="PC572" s="6"/>
      <c r="PD572" s="6"/>
      <c r="PE572" s="6"/>
      <c r="PF572" s="6"/>
      <c r="PG572" s="6"/>
      <c r="PH572" s="6"/>
      <c r="PI572" s="6"/>
      <c r="PJ572" s="6"/>
      <c r="PK572" s="6"/>
      <c r="PL572" s="6"/>
      <c r="PM572" s="6"/>
      <c r="PN572" s="6"/>
      <c r="PO572" s="6"/>
      <c r="PP572" s="6"/>
      <c r="PQ572" s="6"/>
      <c r="PR572" s="6"/>
      <c r="PS572" s="6"/>
      <c r="PT572" s="6"/>
      <c r="PU572" s="6"/>
      <c r="PV572" s="6"/>
      <c r="PW572" s="6"/>
      <c r="PX572" s="6"/>
      <c r="PY572" s="6"/>
      <c r="PZ572" s="6"/>
      <c r="QA572" s="6"/>
      <c r="QB572" s="6"/>
      <c r="QC572" s="6"/>
      <c r="QD572" s="6"/>
      <c r="QE572" s="6"/>
      <c r="QF572" s="6"/>
      <c r="QG572" s="6"/>
      <c r="QH572" s="6"/>
      <c r="QI572" s="6"/>
      <c r="QJ572" s="6"/>
      <c r="QK572" s="6"/>
      <c r="QL572" s="6"/>
      <c r="QM572" s="6"/>
      <c r="QN572" s="6"/>
      <c r="QO572" s="6"/>
      <c r="QP572" s="6"/>
      <c r="QQ572" s="6"/>
      <c r="QR572" s="6"/>
      <c r="QS572" s="6"/>
      <c r="QT572" s="6"/>
      <c r="QU572" s="6"/>
      <c r="QV572" s="6"/>
      <c r="QW572" s="6"/>
      <c r="QX572" s="6"/>
      <c r="QY572" s="6"/>
      <c r="QZ572" s="6"/>
      <c r="RA572" s="6"/>
      <c r="RB572" s="6"/>
      <c r="RC572" s="6"/>
      <c r="RD572" s="6"/>
      <c r="RE572" s="6"/>
      <c r="RF572" s="6"/>
      <c r="RG572" s="6"/>
      <c r="RH572" s="6"/>
      <c r="RI572" s="6"/>
      <c r="RJ572" s="6"/>
      <c r="RK572" s="6"/>
      <c r="RL572" s="6"/>
      <c r="RM572" s="6"/>
      <c r="RN572" s="6"/>
      <c r="RO572" s="6"/>
      <c r="RP572" s="6"/>
      <c r="RQ572" s="6"/>
      <c r="RR572" s="6"/>
      <c r="RS572" s="6"/>
      <c r="RT572" s="6"/>
      <c r="RU572" s="6"/>
      <c r="RV572" s="6"/>
      <c r="RW572" s="6"/>
      <c r="RX572" s="6"/>
      <c r="RY572" s="6"/>
      <c r="RZ572" s="6"/>
      <c r="SA572" s="6"/>
      <c r="SB572" s="6"/>
      <c r="SC572" s="6"/>
      <c r="SD572" s="6"/>
      <c r="SE572" s="6"/>
      <c r="SF572" s="6"/>
      <c r="SG572" s="6"/>
      <c r="SH572" s="6"/>
      <c r="SI572" s="6"/>
      <c r="SJ572" s="6"/>
      <c r="SK572" s="6"/>
      <c r="SL572" s="6"/>
      <c r="SM572" s="6"/>
      <c r="SN572" s="6"/>
      <c r="SO572" s="6"/>
      <c r="SP572" s="6"/>
      <c r="SQ572" s="6"/>
      <c r="SR572" s="6"/>
      <c r="SS572" s="6"/>
      <c r="ST572" s="6"/>
      <c r="SU572" s="6"/>
      <c r="SV572" s="6"/>
      <c r="SW572" s="6"/>
      <c r="SX572" s="6"/>
      <c r="SY572" s="6"/>
      <c r="SZ572" s="6"/>
      <c r="TA572" s="6"/>
      <c r="TB572" s="6"/>
      <c r="TC572" s="6"/>
      <c r="TD572" s="6"/>
      <c r="TE572" s="6"/>
      <c r="TF572" s="6"/>
      <c r="TG572" s="6"/>
      <c r="TH572" s="6"/>
      <c r="TI572" s="6"/>
      <c r="TJ572" s="6"/>
      <c r="TK572" s="6"/>
      <c r="TL572" s="6"/>
      <c r="TM572" s="6"/>
      <c r="TN572" s="6"/>
      <c r="TO572" s="6"/>
      <c r="TP572" s="6"/>
      <c r="TQ572" s="6"/>
      <c r="TR572" s="6"/>
      <c r="TS572" s="6"/>
      <c r="TT572" s="6"/>
      <c r="TU572" s="6"/>
      <c r="TV572" s="6"/>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c r="AGU572" s="6"/>
      <c r="AGV572" s="6"/>
      <c r="AGW572" s="6"/>
      <c r="AGX572" s="6"/>
      <c r="AGY572" s="6"/>
      <c r="AGZ572" s="6"/>
      <c r="AHA572" s="6"/>
      <c r="AHB572" s="6"/>
      <c r="AHC572" s="6"/>
      <c r="AHD572" s="6"/>
      <c r="AHE572" s="6"/>
      <c r="AHF572" s="6"/>
      <c r="AHG572" s="6"/>
      <c r="AHH572" s="6"/>
      <c r="AHI572" s="6"/>
      <c r="AHJ572" s="6"/>
      <c r="AHK572" s="6"/>
      <c r="AHL572" s="6"/>
      <c r="AHM572" s="6"/>
      <c r="AHN572" s="6"/>
      <c r="AHO572" s="6"/>
      <c r="AHP572" s="6"/>
      <c r="AHQ572" s="6"/>
      <c r="AHR572" s="6"/>
      <c r="AHS572" s="6"/>
      <c r="AHT572" s="6"/>
      <c r="AHU572" s="6"/>
      <c r="AHV572" s="6"/>
      <c r="AHW572" s="6"/>
      <c r="AHX572" s="6"/>
      <c r="AHY572" s="6"/>
    </row>
    <row r="573" spans="2:909" x14ac:dyDescent="0.25">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c r="LD573" s="6"/>
      <c r="LE573" s="6"/>
      <c r="LF573" s="6"/>
      <c r="LG573" s="6"/>
      <c r="LH573" s="6"/>
      <c r="LI573" s="6"/>
      <c r="LJ573" s="6"/>
      <c r="LK573" s="6"/>
      <c r="LL573" s="6"/>
      <c r="LM573" s="6"/>
      <c r="LN573" s="6"/>
      <c r="LO573" s="6"/>
      <c r="LP573" s="6"/>
      <c r="LQ573" s="6"/>
      <c r="LR573" s="6"/>
      <c r="LS573" s="6"/>
      <c r="LT573" s="6"/>
      <c r="LU573" s="6"/>
      <c r="LV573" s="6"/>
      <c r="LW573" s="6"/>
      <c r="LX573" s="6"/>
      <c r="LY573" s="6"/>
      <c r="LZ573" s="6"/>
      <c r="MA573" s="6"/>
      <c r="MB573" s="6"/>
      <c r="MC573" s="6"/>
      <c r="MD573" s="6"/>
      <c r="ME573" s="6"/>
      <c r="MF573" s="6"/>
      <c r="MG573" s="6"/>
      <c r="MH573" s="6"/>
      <c r="MI573" s="6"/>
      <c r="MJ573" s="6"/>
      <c r="MK573" s="6"/>
      <c r="ML573" s="6"/>
      <c r="MM573" s="6"/>
      <c r="MN573" s="6"/>
      <c r="MO573" s="6"/>
      <c r="MP573" s="6"/>
      <c r="MQ573" s="6"/>
      <c r="MR573" s="6"/>
      <c r="MS573" s="6"/>
      <c r="MT573" s="6"/>
      <c r="MU573" s="6"/>
      <c r="MV573" s="6"/>
      <c r="MW573" s="6"/>
      <c r="MX573" s="6"/>
      <c r="MY573" s="6"/>
      <c r="MZ573" s="6"/>
      <c r="NA573" s="6"/>
      <c r="NB573" s="6"/>
      <c r="NC573" s="6"/>
      <c r="ND573" s="6"/>
      <c r="NE573" s="6"/>
      <c r="NF573" s="6"/>
      <c r="NG573" s="6"/>
      <c r="NH573" s="6"/>
      <c r="NI573" s="6"/>
      <c r="NJ573" s="6"/>
      <c r="NK573" s="6"/>
      <c r="NL573" s="6"/>
      <c r="NM573" s="6"/>
      <c r="NN573" s="6"/>
      <c r="NO573" s="6"/>
      <c r="NP573" s="6"/>
      <c r="NQ573" s="6"/>
      <c r="NR573" s="6"/>
      <c r="NS573" s="6"/>
      <c r="NT573" s="6"/>
      <c r="NU573" s="6"/>
      <c r="NV573" s="6"/>
      <c r="NW573" s="6"/>
      <c r="NX573" s="6"/>
      <c r="NY573" s="6"/>
      <c r="NZ573" s="6"/>
      <c r="OA573" s="6"/>
      <c r="OB573" s="6"/>
      <c r="OC573" s="6"/>
      <c r="OD573" s="6"/>
      <c r="OE573" s="6"/>
      <c r="OF573" s="6"/>
      <c r="OG573" s="6"/>
      <c r="OH573" s="6"/>
      <c r="OI573" s="6"/>
      <c r="OJ573" s="6"/>
      <c r="OK573" s="6"/>
      <c r="OL573" s="6"/>
      <c r="OM573" s="6"/>
      <c r="ON573" s="6"/>
      <c r="OO573" s="6"/>
      <c r="OP573" s="6"/>
      <c r="OQ573" s="6"/>
      <c r="OR573" s="6"/>
      <c r="OS573" s="6"/>
      <c r="OT573" s="6"/>
      <c r="OU573" s="6"/>
      <c r="OV573" s="6"/>
      <c r="OW573" s="6"/>
      <c r="OX573" s="6"/>
      <c r="OY573" s="6"/>
      <c r="OZ573" s="6"/>
      <c r="PA573" s="6"/>
      <c r="PB573" s="6"/>
      <c r="PC573" s="6"/>
      <c r="PD573" s="6"/>
      <c r="PE573" s="6"/>
      <c r="PF573" s="6"/>
      <c r="PG573" s="6"/>
      <c r="PH573" s="6"/>
      <c r="PI573" s="6"/>
      <c r="PJ573" s="6"/>
      <c r="PK573" s="6"/>
      <c r="PL573" s="6"/>
      <c r="PM573" s="6"/>
      <c r="PN573" s="6"/>
      <c r="PO573" s="6"/>
      <c r="PP573" s="6"/>
      <c r="PQ573" s="6"/>
      <c r="PR573" s="6"/>
      <c r="PS573" s="6"/>
      <c r="PT573" s="6"/>
      <c r="PU573" s="6"/>
      <c r="PV573" s="6"/>
      <c r="PW573" s="6"/>
      <c r="PX573" s="6"/>
      <c r="PY573" s="6"/>
      <c r="PZ573" s="6"/>
      <c r="QA573" s="6"/>
      <c r="QB573" s="6"/>
      <c r="QC573" s="6"/>
      <c r="QD573" s="6"/>
      <c r="QE573" s="6"/>
      <c r="QF573" s="6"/>
      <c r="QG573" s="6"/>
      <c r="QH573" s="6"/>
      <c r="QI573" s="6"/>
      <c r="QJ573" s="6"/>
      <c r="QK573" s="6"/>
      <c r="QL573" s="6"/>
      <c r="QM573" s="6"/>
      <c r="QN573" s="6"/>
      <c r="QO573" s="6"/>
      <c r="QP573" s="6"/>
      <c r="QQ573" s="6"/>
      <c r="QR573" s="6"/>
      <c r="QS573" s="6"/>
      <c r="QT573" s="6"/>
      <c r="QU573" s="6"/>
      <c r="QV573" s="6"/>
      <c r="QW573" s="6"/>
      <c r="QX573" s="6"/>
      <c r="QY573" s="6"/>
      <c r="QZ573" s="6"/>
      <c r="RA573" s="6"/>
      <c r="RB573" s="6"/>
      <c r="RC573" s="6"/>
      <c r="RD573" s="6"/>
      <c r="RE573" s="6"/>
      <c r="RF573" s="6"/>
      <c r="RG573" s="6"/>
      <c r="RH573" s="6"/>
      <c r="RI573" s="6"/>
      <c r="RJ573" s="6"/>
      <c r="RK573" s="6"/>
      <c r="RL573" s="6"/>
      <c r="RM573" s="6"/>
      <c r="RN573" s="6"/>
      <c r="RO573" s="6"/>
      <c r="RP573" s="6"/>
      <c r="RQ573" s="6"/>
      <c r="RR573" s="6"/>
      <c r="RS573" s="6"/>
      <c r="RT573" s="6"/>
      <c r="RU573" s="6"/>
      <c r="RV573" s="6"/>
      <c r="RW573" s="6"/>
      <c r="RX573" s="6"/>
      <c r="RY573" s="6"/>
      <c r="RZ573" s="6"/>
      <c r="SA573" s="6"/>
      <c r="SB573" s="6"/>
      <c r="SC573" s="6"/>
      <c r="SD573" s="6"/>
      <c r="SE573" s="6"/>
      <c r="SF573" s="6"/>
      <c r="SG573" s="6"/>
      <c r="SH573" s="6"/>
      <c r="SI573" s="6"/>
      <c r="SJ573" s="6"/>
      <c r="SK573" s="6"/>
      <c r="SL573" s="6"/>
      <c r="SM573" s="6"/>
      <c r="SN573" s="6"/>
      <c r="SO573" s="6"/>
      <c r="SP573" s="6"/>
      <c r="SQ573" s="6"/>
      <c r="SR573" s="6"/>
      <c r="SS573" s="6"/>
      <c r="ST573" s="6"/>
      <c r="SU573" s="6"/>
      <c r="SV573" s="6"/>
      <c r="SW573" s="6"/>
      <c r="SX573" s="6"/>
      <c r="SY573" s="6"/>
      <c r="SZ573" s="6"/>
      <c r="TA573" s="6"/>
      <c r="TB573" s="6"/>
      <c r="TC573" s="6"/>
      <c r="TD573" s="6"/>
      <c r="TE573" s="6"/>
      <c r="TF573" s="6"/>
      <c r="TG573" s="6"/>
      <c r="TH573" s="6"/>
      <c r="TI573" s="6"/>
      <c r="TJ573" s="6"/>
      <c r="TK573" s="6"/>
      <c r="TL573" s="6"/>
      <c r="TM573" s="6"/>
      <c r="TN573" s="6"/>
      <c r="TO573" s="6"/>
      <c r="TP573" s="6"/>
      <c r="TQ573" s="6"/>
      <c r="TR573" s="6"/>
      <c r="TS573" s="6"/>
      <c r="TT573" s="6"/>
      <c r="TU573" s="6"/>
      <c r="TV573" s="6"/>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c r="AGU573" s="6"/>
      <c r="AGV573" s="6"/>
      <c r="AGW573" s="6"/>
      <c r="AGX573" s="6"/>
      <c r="AGY573" s="6"/>
      <c r="AGZ573" s="6"/>
      <c r="AHA573" s="6"/>
      <c r="AHB573" s="6"/>
      <c r="AHC573" s="6"/>
      <c r="AHD573" s="6"/>
      <c r="AHE573" s="6"/>
      <c r="AHF573" s="6"/>
      <c r="AHG573" s="6"/>
      <c r="AHH573" s="6"/>
      <c r="AHI573" s="6"/>
      <c r="AHJ573" s="6"/>
      <c r="AHK573" s="6"/>
      <c r="AHL573" s="6"/>
      <c r="AHM573" s="6"/>
      <c r="AHN573" s="6"/>
      <c r="AHO573" s="6"/>
      <c r="AHP573" s="6"/>
      <c r="AHQ573" s="6"/>
      <c r="AHR573" s="6"/>
      <c r="AHS573" s="6"/>
      <c r="AHT573" s="6"/>
      <c r="AHU573" s="6"/>
      <c r="AHV573" s="6"/>
      <c r="AHW573" s="6"/>
      <c r="AHX573" s="6"/>
      <c r="AHY573" s="6"/>
    </row>
    <row r="574" spans="2:909" x14ac:dyDescent="0.25">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c r="LD574" s="6"/>
      <c r="LE574" s="6"/>
      <c r="LF574" s="6"/>
      <c r="LG574" s="6"/>
      <c r="LH574" s="6"/>
      <c r="LI574" s="6"/>
      <c r="LJ574" s="6"/>
      <c r="LK574" s="6"/>
      <c r="LL574" s="6"/>
      <c r="LM574" s="6"/>
      <c r="LN574" s="6"/>
      <c r="LO574" s="6"/>
      <c r="LP574" s="6"/>
      <c r="LQ574" s="6"/>
      <c r="LR574" s="6"/>
      <c r="LS574" s="6"/>
      <c r="LT574" s="6"/>
      <c r="LU574" s="6"/>
      <c r="LV574" s="6"/>
      <c r="LW574" s="6"/>
      <c r="LX574" s="6"/>
      <c r="LY574" s="6"/>
      <c r="LZ574" s="6"/>
      <c r="MA574" s="6"/>
      <c r="MB574" s="6"/>
      <c r="MC574" s="6"/>
      <c r="MD574" s="6"/>
      <c r="ME574" s="6"/>
      <c r="MF574" s="6"/>
      <c r="MG574" s="6"/>
      <c r="MH574" s="6"/>
      <c r="MI574" s="6"/>
      <c r="MJ574" s="6"/>
      <c r="MK574" s="6"/>
      <c r="ML574" s="6"/>
      <c r="MM574" s="6"/>
      <c r="MN574" s="6"/>
      <c r="MO574" s="6"/>
      <c r="MP574" s="6"/>
      <c r="MQ574" s="6"/>
      <c r="MR574" s="6"/>
      <c r="MS574" s="6"/>
      <c r="MT574" s="6"/>
      <c r="MU574" s="6"/>
      <c r="MV574" s="6"/>
      <c r="MW574" s="6"/>
      <c r="MX574" s="6"/>
      <c r="MY574" s="6"/>
      <c r="MZ574" s="6"/>
      <c r="NA574" s="6"/>
      <c r="NB574" s="6"/>
      <c r="NC574" s="6"/>
      <c r="ND574" s="6"/>
      <c r="NE574" s="6"/>
      <c r="NF574" s="6"/>
      <c r="NG574" s="6"/>
      <c r="NH574" s="6"/>
      <c r="NI574" s="6"/>
      <c r="NJ574" s="6"/>
      <c r="NK574" s="6"/>
      <c r="NL574" s="6"/>
      <c r="NM574" s="6"/>
      <c r="NN574" s="6"/>
      <c r="NO574" s="6"/>
      <c r="NP574" s="6"/>
      <c r="NQ574" s="6"/>
      <c r="NR574" s="6"/>
      <c r="NS574" s="6"/>
      <c r="NT574" s="6"/>
      <c r="NU574" s="6"/>
      <c r="NV574" s="6"/>
      <c r="NW574" s="6"/>
      <c r="NX574" s="6"/>
      <c r="NY574" s="6"/>
      <c r="NZ574" s="6"/>
      <c r="OA574" s="6"/>
      <c r="OB574" s="6"/>
      <c r="OC574" s="6"/>
      <c r="OD574" s="6"/>
      <c r="OE574" s="6"/>
      <c r="OF574" s="6"/>
      <c r="OG574" s="6"/>
      <c r="OH574" s="6"/>
      <c r="OI574" s="6"/>
      <c r="OJ574" s="6"/>
      <c r="OK574" s="6"/>
      <c r="OL574" s="6"/>
      <c r="OM574" s="6"/>
      <c r="ON574" s="6"/>
      <c r="OO574" s="6"/>
      <c r="OP574" s="6"/>
      <c r="OQ574" s="6"/>
      <c r="OR574" s="6"/>
      <c r="OS574" s="6"/>
      <c r="OT574" s="6"/>
      <c r="OU574" s="6"/>
      <c r="OV574" s="6"/>
      <c r="OW574" s="6"/>
      <c r="OX574" s="6"/>
      <c r="OY574" s="6"/>
      <c r="OZ574" s="6"/>
      <c r="PA574" s="6"/>
      <c r="PB574" s="6"/>
      <c r="PC574" s="6"/>
      <c r="PD574" s="6"/>
      <c r="PE574" s="6"/>
      <c r="PF574" s="6"/>
      <c r="PG574" s="6"/>
      <c r="PH574" s="6"/>
      <c r="PI574" s="6"/>
      <c r="PJ574" s="6"/>
      <c r="PK574" s="6"/>
      <c r="PL574" s="6"/>
      <c r="PM574" s="6"/>
      <c r="PN574" s="6"/>
      <c r="PO574" s="6"/>
      <c r="PP574" s="6"/>
      <c r="PQ574" s="6"/>
      <c r="PR574" s="6"/>
      <c r="PS574" s="6"/>
      <c r="PT574" s="6"/>
      <c r="PU574" s="6"/>
      <c r="PV574" s="6"/>
      <c r="PW574" s="6"/>
      <c r="PX574" s="6"/>
      <c r="PY574" s="6"/>
      <c r="PZ574" s="6"/>
      <c r="QA574" s="6"/>
      <c r="QB574" s="6"/>
      <c r="QC574" s="6"/>
      <c r="QD574" s="6"/>
      <c r="QE574" s="6"/>
      <c r="QF574" s="6"/>
      <c r="QG574" s="6"/>
      <c r="QH574" s="6"/>
      <c r="QI574" s="6"/>
      <c r="QJ574" s="6"/>
      <c r="QK574" s="6"/>
      <c r="QL574" s="6"/>
      <c r="QM574" s="6"/>
      <c r="QN574" s="6"/>
      <c r="QO574" s="6"/>
      <c r="QP574" s="6"/>
      <c r="QQ574" s="6"/>
      <c r="QR574" s="6"/>
      <c r="QS574" s="6"/>
      <c r="QT574" s="6"/>
      <c r="QU574" s="6"/>
      <c r="QV574" s="6"/>
      <c r="QW574" s="6"/>
      <c r="QX574" s="6"/>
      <c r="QY574" s="6"/>
      <c r="QZ574" s="6"/>
      <c r="RA574" s="6"/>
      <c r="RB574" s="6"/>
      <c r="RC574" s="6"/>
      <c r="RD574" s="6"/>
      <c r="RE574" s="6"/>
      <c r="RF574" s="6"/>
      <c r="RG574" s="6"/>
      <c r="RH574" s="6"/>
      <c r="RI574" s="6"/>
      <c r="RJ574" s="6"/>
      <c r="RK574" s="6"/>
      <c r="RL574" s="6"/>
      <c r="RM574" s="6"/>
      <c r="RN574" s="6"/>
      <c r="RO574" s="6"/>
      <c r="RP574" s="6"/>
      <c r="RQ574" s="6"/>
      <c r="RR574" s="6"/>
      <c r="RS574" s="6"/>
      <c r="RT574" s="6"/>
      <c r="RU574" s="6"/>
      <c r="RV574" s="6"/>
      <c r="RW574" s="6"/>
      <c r="RX574" s="6"/>
      <c r="RY574" s="6"/>
      <c r="RZ574" s="6"/>
      <c r="SA574" s="6"/>
      <c r="SB574" s="6"/>
      <c r="SC574" s="6"/>
      <c r="SD574" s="6"/>
      <c r="SE574" s="6"/>
      <c r="SF574" s="6"/>
      <c r="SG574" s="6"/>
      <c r="SH574" s="6"/>
      <c r="SI574" s="6"/>
      <c r="SJ574" s="6"/>
      <c r="SK574" s="6"/>
      <c r="SL574" s="6"/>
      <c r="SM574" s="6"/>
      <c r="SN574" s="6"/>
      <c r="SO574" s="6"/>
      <c r="SP574" s="6"/>
      <c r="SQ574" s="6"/>
      <c r="SR574" s="6"/>
      <c r="SS574" s="6"/>
      <c r="ST574" s="6"/>
      <c r="SU574" s="6"/>
      <c r="SV574" s="6"/>
      <c r="SW574" s="6"/>
      <c r="SX574" s="6"/>
      <c r="SY574" s="6"/>
      <c r="SZ574" s="6"/>
      <c r="TA574" s="6"/>
      <c r="TB574" s="6"/>
      <c r="TC574" s="6"/>
      <c r="TD574" s="6"/>
      <c r="TE574" s="6"/>
      <c r="TF574" s="6"/>
      <c r="TG574" s="6"/>
      <c r="TH574" s="6"/>
      <c r="TI574" s="6"/>
      <c r="TJ574" s="6"/>
      <c r="TK574" s="6"/>
      <c r="TL574" s="6"/>
      <c r="TM574" s="6"/>
      <c r="TN574" s="6"/>
      <c r="TO574" s="6"/>
      <c r="TP574" s="6"/>
      <c r="TQ574" s="6"/>
      <c r="TR574" s="6"/>
      <c r="TS574" s="6"/>
      <c r="TT574" s="6"/>
      <c r="TU574" s="6"/>
      <c r="TV574" s="6"/>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c r="AGU574" s="6"/>
      <c r="AGV574" s="6"/>
      <c r="AGW574" s="6"/>
      <c r="AGX574" s="6"/>
      <c r="AGY574" s="6"/>
      <c r="AGZ574" s="6"/>
      <c r="AHA574" s="6"/>
      <c r="AHB574" s="6"/>
      <c r="AHC574" s="6"/>
      <c r="AHD574" s="6"/>
      <c r="AHE574" s="6"/>
      <c r="AHF574" s="6"/>
      <c r="AHG574" s="6"/>
      <c r="AHH574" s="6"/>
      <c r="AHI574" s="6"/>
      <c r="AHJ574" s="6"/>
      <c r="AHK574" s="6"/>
      <c r="AHL574" s="6"/>
      <c r="AHM574" s="6"/>
      <c r="AHN574" s="6"/>
      <c r="AHO574" s="6"/>
      <c r="AHP574" s="6"/>
      <c r="AHQ574" s="6"/>
      <c r="AHR574" s="6"/>
      <c r="AHS574" s="6"/>
      <c r="AHT574" s="6"/>
      <c r="AHU574" s="6"/>
      <c r="AHV574" s="6"/>
      <c r="AHW574" s="6"/>
      <c r="AHX574" s="6"/>
      <c r="AHY574" s="6"/>
    </row>
    <row r="575" spans="2:909" x14ac:dyDescent="0.25">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c r="LD575" s="6"/>
      <c r="LE575" s="6"/>
      <c r="LF575" s="6"/>
      <c r="LG575" s="6"/>
      <c r="LH575" s="6"/>
      <c r="LI575" s="6"/>
      <c r="LJ575" s="6"/>
      <c r="LK575" s="6"/>
      <c r="LL575" s="6"/>
      <c r="LM575" s="6"/>
      <c r="LN575" s="6"/>
      <c r="LO575" s="6"/>
      <c r="LP575" s="6"/>
      <c r="LQ575" s="6"/>
      <c r="LR575" s="6"/>
      <c r="LS575" s="6"/>
      <c r="LT575" s="6"/>
      <c r="LU575" s="6"/>
      <c r="LV575" s="6"/>
      <c r="LW575" s="6"/>
      <c r="LX575" s="6"/>
      <c r="LY575" s="6"/>
      <c r="LZ575" s="6"/>
      <c r="MA575" s="6"/>
      <c r="MB575" s="6"/>
      <c r="MC575" s="6"/>
      <c r="MD575" s="6"/>
      <c r="ME575" s="6"/>
      <c r="MF575" s="6"/>
      <c r="MG575" s="6"/>
      <c r="MH575" s="6"/>
      <c r="MI575" s="6"/>
      <c r="MJ575" s="6"/>
      <c r="MK575" s="6"/>
      <c r="ML575" s="6"/>
      <c r="MM575" s="6"/>
      <c r="MN575" s="6"/>
      <c r="MO575" s="6"/>
      <c r="MP575" s="6"/>
      <c r="MQ575" s="6"/>
      <c r="MR575" s="6"/>
      <c r="MS575" s="6"/>
      <c r="MT575" s="6"/>
      <c r="MU575" s="6"/>
      <c r="MV575" s="6"/>
      <c r="MW575" s="6"/>
      <c r="MX575" s="6"/>
      <c r="MY575" s="6"/>
      <c r="MZ575" s="6"/>
      <c r="NA575" s="6"/>
      <c r="NB575" s="6"/>
      <c r="NC575" s="6"/>
      <c r="ND575" s="6"/>
      <c r="NE575" s="6"/>
      <c r="NF575" s="6"/>
      <c r="NG575" s="6"/>
      <c r="NH575" s="6"/>
      <c r="NI575" s="6"/>
      <c r="NJ575" s="6"/>
      <c r="NK575" s="6"/>
      <c r="NL575" s="6"/>
      <c r="NM575" s="6"/>
      <c r="NN575" s="6"/>
      <c r="NO575" s="6"/>
      <c r="NP575" s="6"/>
      <c r="NQ575" s="6"/>
      <c r="NR575" s="6"/>
      <c r="NS575" s="6"/>
      <c r="NT575" s="6"/>
      <c r="NU575" s="6"/>
      <c r="NV575" s="6"/>
      <c r="NW575" s="6"/>
      <c r="NX575" s="6"/>
      <c r="NY575" s="6"/>
      <c r="NZ575" s="6"/>
      <c r="OA575" s="6"/>
      <c r="OB575" s="6"/>
      <c r="OC575" s="6"/>
      <c r="OD575" s="6"/>
      <c r="OE575" s="6"/>
      <c r="OF575" s="6"/>
      <c r="OG575" s="6"/>
      <c r="OH575" s="6"/>
      <c r="OI575" s="6"/>
      <c r="OJ575" s="6"/>
      <c r="OK575" s="6"/>
      <c r="OL575" s="6"/>
      <c r="OM575" s="6"/>
      <c r="ON575" s="6"/>
      <c r="OO575" s="6"/>
      <c r="OP575" s="6"/>
      <c r="OQ575" s="6"/>
      <c r="OR575" s="6"/>
      <c r="OS575" s="6"/>
      <c r="OT575" s="6"/>
      <c r="OU575" s="6"/>
      <c r="OV575" s="6"/>
      <c r="OW575" s="6"/>
      <c r="OX575" s="6"/>
      <c r="OY575" s="6"/>
      <c r="OZ575" s="6"/>
      <c r="PA575" s="6"/>
      <c r="PB575" s="6"/>
      <c r="PC575" s="6"/>
      <c r="PD575" s="6"/>
      <c r="PE575" s="6"/>
      <c r="PF575" s="6"/>
      <c r="PG575" s="6"/>
      <c r="PH575" s="6"/>
      <c r="PI575" s="6"/>
      <c r="PJ575" s="6"/>
      <c r="PK575" s="6"/>
      <c r="PL575" s="6"/>
      <c r="PM575" s="6"/>
      <c r="PN575" s="6"/>
      <c r="PO575" s="6"/>
      <c r="PP575" s="6"/>
      <c r="PQ575" s="6"/>
      <c r="PR575" s="6"/>
      <c r="PS575" s="6"/>
      <c r="PT575" s="6"/>
      <c r="PU575" s="6"/>
      <c r="PV575" s="6"/>
      <c r="PW575" s="6"/>
      <c r="PX575" s="6"/>
      <c r="PY575" s="6"/>
      <c r="PZ575" s="6"/>
      <c r="QA575" s="6"/>
      <c r="QB575" s="6"/>
      <c r="QC575" s="6"/>
      <c r="QD575" s="6"/>
      <c r="QE575" s="6"/>
      <c r="QF575" s="6"/>
      <c r="QG575" s="6"/>
      <c r="QH575" s="6"/>
      <c r="QI575" s="6"/>
      <c r="QJ575" s="6"/>
      <c r="QK575" s="6"/>
      <c r="QL575" s="6"/>
      <c r="QM575" s="6"/>
      <c r="QN575" s="6"/>
      <c r="QO575" s="6"/>
      <c r="QP575" s="6"/>
      <c r="QQ575" s="6"/>
      <c r="QR575" s="6"/>
      <c r="QS575" s="6"/>
      <c r="QT575" s="6"/>
      <c r="QU575" s="6"/>
      <c r="QV575" s="6"/>
      <c r="QW575" s="6"/>
      <c r="QX575" s="6"/>
      <c r="QY575" s="6"/>
      <c r="QZ575" s="6"/>
      <c r="RA575" s="6"/>
      <c r="RB575" s="6"/>
      <c r="RC575" s="6"/>
      <c r="RD575" s="6"/>
      <c r="RE575" s="6"/>
      <c r="RF575" s="6"/>
      <c r="RG575" s="6"/>
      <c r="RH575" s="6"/>
      <c r="RI575" s="6"/>
      <c r="RJ575" s="6"/>
      <c r="RK575" s="6"/>
      <c r="RL575" s="6"/>
      <c r="RM575" s="6"/>
      <c r="RN575" s="6"/>
      <c r="RO575" s="6"/>
      <c r="RP575" s="6"/>
      <c r="RQ575" s="6"/>
      <c r="RR575" s="6"/>
      <c r="RS575" s="6"/>
      <c r="RT575" s="6"/>
      <c r="RU575" s="6"/>
      <c r="RV575" s="6"/>
      <c r="RW575" s="6"/>
      <c r="RX575" s="6"/>
      <c r="RY575" s="6"/>
      <c r="RZ575" s="6"/>
      <c r="SA575" s="6"/>
      <c r="SB575" s="6"/>
      <c r="SC575" s="6"/>
      <c r="SD575" s="6"/>
      <c r="SE575" s="6"/>
      <c r="SF575" s="6"/>
      <c r="SG575" s="6"/>
      <c r="SH575" s="6"/>
      <c r="SI575" s="6"/>
      <c r="SJ575" s="6"/>
      <c r="SK575" s="6"/>
      <c r="SL575" s="6"/>
      <c r="SM575" s="6"/>
      <c r="SN575" s="6"/>
      <c r="SO575" s="6"/>
      <c r="SP575" s="6"/>
      <c r="SQ575" s="6"/>
      <c r="SR575" s="6"/>
      <c r="SS575" s="6"/>
      <c r="ST575" s="6"/>
      <c r="SU575" s="6"/>
      <c r="SV575" s="6"/>
      <c r="SW575" s="6"/>
      <c r="SX575" s="6"/>
      <c r="SY575" s="6"/>
      <c r="SZ575" s="6"/>
      <c r="TA575" s="6"/>
      <c r="TB575" s="6"/>
      <c r="TC575" s="6"/>
      <c r="TD575" s="6"/>
      <c r="TE575" s="6"/>
      <c r="TF575" s="6"/>
      <c r="TG575" s="6"/>
      <c r="TH575" s="6"/>
      <c r="TI575" s="6"/>
      <c r="TJ575" s="6"/>
      <c r="TK575" s="6"/>
      <c r="TL575" s="6"/>
      <c r="TM575" s="6"/>
      <c r="TN575" s="6"/>
      <c r="TO575" s="6"/>
      <c r="TP575" s="6"/>
      <c r="TQ575" s="6"/>
      <c r="TR575" s="6"/>
      <c r="TS575" s="6"/>
      <c r="TT575" s="6"/>
      <c r="TU575" s="6"/>
      <c r="TV575" s="6"/>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c r="AGU575" s="6"/>
      <c r="AGV575" s="6"/>
      <c r="AGW575" s="6"/>
      <c r="AGX575" s="6"/>
      <c r="AGY575" s="6"/>
      <c r="AGZ575" s="6"/>
      <c r="AHA575" s="6"/>
      <c r="AHB575" s="6"/>
      <c r="AHC575" s="6"/>
      <c r="AHD575" s="6"/>
      <c r="AHE575" s="6"/>
      <c r="AHF575" s="6"/>
      <c r="AHG575" s="6"/>
      <c r="AHH575" s="6"/>
      <c r="AHI575" s="6"/>
      <c r="AHJ575" s="6"/>
      <c r="AHK575" s="6"/>
      <c r="AHL575" s="6"/>
      <c r="AHM575" s="6"/>
      <c r="AHN575" s="6"/>
      <c r="AHO575" s="6"/>
      <c r="AHP575" s="6"/>
      <c r="AHQ575" s="6"/>
      <c r="AHR575" s="6"/>
      <c r="AHS575" s="6"/>
      <c r="AHT575" s="6"/>
      <c r="AHU575" s="6"/>
      <c r="AHV575" s="6"/>
      <c r="AHW575" s="6"/>
      <c r="AHX575" s="6"/>
      <c r="AHY575" s="6"/>
    </row>
    <row r="576" spans="2:909" x14ac:dyDescent="0.25">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c r="LD576" s="6"/>
      <c r="LE576" s="6"/>
      <c r="LF576" s="6"/>
      <c r="LG576" s="6"/>
      <c r="LH576" s="6"/>
      <c r="LI576" s="6"/>
      <c r="LJ576" s="6"/>
      <c r="LK576" s="6"/>
      <c r="LL576" s="6"/>
      <c r="LM576" s="6"/>
      <c r="LN576" s="6"/>
      <c r="LO576" s="6"/>
      <c r="LP576" s="6"/>
      <c r="LQ576" s="6"/>
      <c r="LR576" s="6"/>
      <c r="LS576" s="6"/>
      <c r="LT576" s="6"/>
      <c r="LU576" s="6"/>
      <c r="LV576" s="6"/>
      <c r="LW576" s="6"/>
      <c r="LX576" s="6"/>
      <c r="LY576" s="6"/>
      <c r="LZ576" s="6"/>
      <c r="MA576" s="6"/>
      <c r="MB576" s="6"/>
      <c r="MC576" s="6"/>
      <c r="MD576" s="6"/>
      <c r="ME576" s="6"/>
      <c r="MF576" s="6"/>
      <c r="MG576" s="6"/>
      <c r="MH576" s="6"/>
      <c r="MI576" s="6"/>
      <c r="MJ576" s="6"/>
      <c r="MK576" s="6"/>
      <c r="ML576" s="6"/>
      <c r="MM576" s="6"/>
      <c r="MN576" s="6"/>
      <c r="MO576" s="6"/>
      <c r="MP576" s="6"/>
      <c r="MQ576" s="6"/>
      <c r="MR576" s="6"/>
      <c r="MS576" s="6"/>
      <c r="MT576" s="6"/>
      <c r="MU576" s="6"/>
      <c r="MV576" s="6"/>
      <c r="MW576" s="6"/>
      <c r="MX576" s="6"/>
      <c r="MY576" s="6"/>
      <c r="MZ576" s="6"/>
      <c r="NA576" s="6"/>
      <c r="NB576" s="6"/>
      <c r="NC576" s="6"/>
      <c r="ND576" s="6"/>
      <c r="NE576" s="6"/>
      <c r="NF576" s="6"/>
      <c r="NG576" s="6"/>
      <c r="NH576" s="6"/>
      <c r="NI576" s="6"/>
      <c r="NJ576" s="6"/>
      <c r="NK576" s="6"/>
      <c r="NL576" s="6"/>
      <c r="NM576" s="6"/>
      <c r="NN576" s="6"/>
      <c r="NO576" s="6"/>
      <c r="NP576" s="6"/>
      <c r="NQ576" s="6"/>
      <c r="NR576" s="6"/>
      <c r="NS576" s="6"/>
      <c r="NT576" s="6"/>
      <c r="NU576" s="6"/>
      <c r="NV576" s="6"/>
      <c r="NW576" s="6"/>
      <c r="NX576" s="6"/>
      <c r="NY576" s="6"/>
      <c r="NZ576" s="6"/>
      <c r="OA576" s="6"/>
      <c r="OB576" s="6"/>
      <c r="OC576" s="6"/>
      <c r="OD576" s="6"/>
      <c r="OE576" s="6"/>
      <c r="OF576" s="6"/>
      <c r="OG576" s="6"/>
      <c r="OH576" s="6"/>
      <c r="OI576" s="6"/>
      <c r="OJ576" s="6"/>
      <c r="OK576" s="6"/>
      <c r="OL576" s="6"/>
      <c r="OM576" s="6"/>
      <c r="ON576" s="6"/>
      <c r="OO576" s="6"/>
      <c r="OP576" s="6"/>
      <c r="OQ576" s="6"/>
      <c r="OR576" s="6"/>
      <c r="OS576" s="6"/>
      <c r="OT576" s="6"/>
      <c r="OU576" s="6"/>
      <c r="OV576" s="6"/>
      <c r="OW576" s="6"/>
      <c r="OX576" s="6"/>
      <c r="OY576" s="6"/>
      <c r="OZ576" s="6"/>
      <c r="PA576" s="6"/>
      <c r="PB576" s="6"/>
      <c r="PC576" s="6"/>
      <c r="PD576" s="6"/>
      <c r="PE576" s="6"/>
      <c r="PF576" s="6"/>
      <c r="PG576" s="6"/>
      <c r="PH576" s="6"/>
      <c r="PI576" s="6"/>
      <c r="PJ576" s="6"/>
      <c r="PK576" s="6"/>
      <c r="PL576" s="6"/>
      <c r="PM576" s="6"/>
      <c r="PN576" s="6"/>
      <c r="PO576" s="6"/>
      <c r="PP576" s="6"/>
      <c r="PQ576" s="6"/>
      <c r="PR576" s="6"/>
      <c r="PS576" s="6"/>
      <c r="PT576" s="6"/>
      <c r="PU576" s="6"/>
      <c r="PV576" s="6"/>
      <c r="PW576" s="6"/>
      <c r="PX576" s="6"/>
      <c r="PY576" s="6"/>
      <c r="PZ576" s="6"/>
      <c r="QA576" s="6"/>
      <c r="QB576" s="6"/>
      <c r="QC576" s="6"/>
      <c r="QD576" s="6"/>
      <c r="QE576" s="6"/>
      <c r="QF576" s="6"/>
      <c r="QG576" s="6"/>
      <c r="QH576" s="6"/>
      <c r="QI576" s="6"/>
      <c r="QJ576" s="6"/>
      <c r="QK576" s="6"/>
      <c r="QL576" s="6"/>
      <c r="QM576" s="6"/>
      <c r="QN576" s="6"/>
      <c r="QO576" s="6"/>
      <c r="QP576" s="6"/>
      <c r="QQ576" s="6"/>
      <c r="QR576" s="6"/>
      <c r="QS576" s="6"/>
      <c r="QT576" s="6"/>
      <c r="QU576" s="6"/>
      <c r="QV576" s="6"/>
      <c r="QW576" s="6"/>
      <c r="QX576" s="6"/>
      <c r="QY576" s="6"/>
      <c r="QZ576" s="6"/>
      <c r="RA576" s="6"/>
      <c r="RB576" s="6"/>
      <c r="RC576" s="6"/>
      <c r="RD576" s="6"/>
      <c r="RE576" s="6"/>
      <c r="RF576" s="6"/>
      <c r="RG576" s="6"/>
      <c r="RH576" s="6"/>
      <c r="RI576" s="6"/>
      <c r="RJ576" s="6"/>
      <c r="RK576" s="6"/>
      <c r="RL576" s="6"/>
      <c r="RM576" s="6"/>
      <c r="RN576" s="6"/>
      <c r="RO576" s="6"/>
      <c r="RP576" s="6"/>
      <c r="RQ576" s="6"/>
      <c r="RR576" s="6"/>
      <c r="RS576" s="6"/>
      <c r="RT576" s="6"/>
      <c r="RU576" s="6"/>
      <c r="RV576" s="6"/>
      <c r="RW576" s="6"/>
      <c r="RX576" s="6"/>
      <c r="RY576" s="6"/>
      <c r="RZ576" s="6"/>
      <c r="SA576" s="6"/>
      <c r="SB576" s="6"/>
      <c r="SC576" s="6"/>
      <c r="SD576" s="6"/>
      <c r="SE576" s="6"/>
      <c r="SF576" s="6"/>
      <c r="SG576" s="6"/>
      <c r="SH576" s="6"/>
      <c r="SI576" s="6"/>
      <c r="SJ576" s="6"/>
      <c r="SK576" s="6"/>
      <c r="SL576" s="6"/>
      <c r="SM576" s="6"/>
      <c r="SN576" s="6"/>
      <c r="SO576" s="6"/>
      <c r="SP576" s="6"/>
      <c r="SQ576" s="6"/>
      <c r="SR576" s="6"/>
      <c r="SS576" s="6"/>
      <c r="ST576" s="6"/>
      <c r="SU576" s="6"/>
      <c r="SV576" s="6"/>
      <c r="SW576" s="6"/>
      <c r="SX576" s="6"/>
      <c r="SY576" s="6"/>
      <c r="SZ576" s="6"/>
      <c r="TA576" s="6"/>
      <c r="TB576" s="6"/>
      <c r="TC576" s="6"/>
      <c r="TD576" s="6"/>
      <c r="TE576" s="6"/>
      <c r="TF576" s="6"/>
      <c r="TG576" s="6"/>
      <c r="TH576" s="6"/>
      <c r="TI576" s="6"/>
      <c r="TJ576" s="6"/>
      <c r="TK576" s="6"/>
      <c r="TL576" s="6"/>
      <c r="TM576" s="6"/>
      <c r="TN576" s="6"/>
      <c r="TO576" s="6"/>
      <c r="TP576" s="6"/>
      <c r="TQ576" s="6"/>
      <c r="TR576" s="6"/>
      <c r="TS576" s="6"/>
      <c r="TT576" s="6"/>
      <c r="TU576" s="6"/>
      <c r="TV576" s="6"/>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c r="AGU576" s="6"/>
      <c r="AGV576" s="6"/>
      <c r="AGW576" s="6"/>
      <c r="AGX576" s="6"/>
      <c r="AGY576" s="6"/>
      <c r="AGZ576" s="6"/>
      <c r="AHA576" s="6"/>
      <c r="AHB576" s="6"/>
      <c r="AHC576" s="6"/>
      <c r="AHD576" s="6"/>
      <c r="AHE576" s="6"/>
      <c r="AHF576" s="6"/>
      <c r="AHG576" s="6"/>
      <c r="AHH576" s="6"/>
      <c r="AHI576" s="6"/>
      <c r="AHJ576" s="6"/>
      <c r="AHK576" s="6"/>
      <c r="AHL576" s="6"/>
      <c r="AHM576" s="6"/>
      <c r="AHN576" s="6"/>
      <c r="AHO576" s="6"/>
      <c r="AHP576" s="6"/>
      <c r="AHQ576" s="6"/>
      <c r="AHR576" s="6"/>
      <c r="AHS576" s="6"/>
      <c r="AHT576" s="6"/>
      <c r="AHU576" s="6"/>
      <c r="AHV576" s="6"/>
      <c r="AHW576" s="6"/>
      <c r="AHX576" s="6"/>
      <c r="AHY576" s="6"/>
    </row>
    <row r="577" spans="3:909" x14ac:dyDescent="0.25">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c r="LD577" s="6"/>
      <c r="LE577" s="6"/>
      <c r="LF577" s="6"/>
      <c r="LG577" s="6"/>
      <c r="LH577" s="6"/>
      <c r="LI577" s="6"/>
      <c r="LJ577" s="6"/>
      <c r="LK577" s="6"/>
      <c r="LL577" s="6"/>
      <c r="LM577" s="6"/>
      <c r="LN577" s="6"/>
      <c r="LO577" s="6"/>
      <c r="LP577" s="6"/>
      <c r="LQ577" s="6"/>
      <c r="LR577" s="6"/>
      <c r="LS577" s="6"/>
      <c r="LT577" s="6"/>
      <c r="LU577" s="6"/>
      <c r="LV577" s="6"/>
      <c r="LW577" s="6"/>
      <c r="LX577" s="6"/>
      <c r="LY577" s="6"/>
      <c r="LZ577" s="6"/>
      <c r="MA577" s="6"/>
      <c r="MB577" s="6"/>
      <c r="MC577" s="6"/>
      <c r="MD577" s="6"/>
      <c r="ME577" s="6"/>
      <c r="MF577" s="6"/>
      <c r="MG577" s="6"/>
      <c r="MH577" s="6"/>
      <c r="MI577" s="6"/>
      <c r="MJ577" s="6"/>
      <c r="MK577" s="6"/>
      <c r="ML577" s="6"/>
      <c r="MM577" s="6"/>
      <c r="MN577" s="6"/>
      <c r="MO577" s="6"/>
      <c r="MP577" s="6"/>
      <c r="MQ577" s="6"/>
      <c r="MR577" s="6"/>
      <c r="MS577" s="6"/>
      <c r="MT577" s="6"/>
      <c r="MU577" s="6"/>
      <c r="MV577" s="6"/>
      <c r="MW577" s="6"/>
      <c r="MX577" s="6"/>
      <c r="MY577" s="6"/>
      <c r="MZ577" s="6"/>
      <c r="NA577" s="6"/>
      <c r="NB577" s="6"/>
      <c r="NC577" s="6"/>
      <c r="ND577" s="6"/>
      <c r="NE577" s="6"/>
      <c r="NF577" s="6"/>
      <c r="NG577" s="6"/>
      <c r="NH577" s="6"/>
      <c r="NI577" s="6"/>
      <c r="NJ577" s="6"/>
      <c r="NK577" s="6"/>
      <c r="NL577" s="6"/>
      <c r="NM577" s="6"/>
      <c r="NN577" s="6"/>
      <c r="NO577" s="6"/>
      <c r="NP577" s="6"/>
      <c r="NQ577" s="6"/>
      <c r="NR577" s="6"/>
      <c r="NS577" s="6"/>
      <c r="NT577" s="6"/>
      <c r="NU577" s="6"/>
      <c r="NV577" s="6"/>
      <c r="NW577" s="6"/>
      <c r="NX577" s="6"/>
      <c r="NY577" s="6"/>
      <c r="NZ577" s="6"/>
      <c r="OA577" s="6"/>
      <c r="OB577" s="6"/>
      <c r="OC577" s="6"/>
      <c r="OD577" s="6"/>
      <c r="OE577" s="6"/>
      <c r="OF577" s="6"/>
      <c r="OG577" s="6"/>
      <c r="OH577" s="6"/>
      <c r="OI577" s="6"/>
      <c r="OJ577" s="6"/>
      <c r="OK577" s="6"/>
      <c r="OL577" s="6"/>
      <c r="OM577" s="6"/>
      <c r="ON577" s="6"/>
      <c r="OO577" s="6"/>
      <c r="OP577" s="6"/>
      <c r="OQ577" s="6"/>
      <c r="OR577" s="6"/>
      <c r="OS577" s="6"/>
      <c r="OT577" s="6"/>
      <c r="OU577" s="6"/>
      <c r="OV577" s="6"/>
      <c r="OW577" s="6"/>
      <c r="OX577" s="6"/>
      <c r="OY577" s="6"/>
      <c r="OZ577" s="6"/>
      <c r="PA577" s="6"/>
      <c r="PB577" s="6"/>
      <c r="PC577" s="6"/>
      <c r="PD577" s="6"/>
      <c r="PE577" s="6"/>
      <c r="PF577" s="6"/>
      <c r="PG577" s="6"/>
      <c r="PH577" s="6"/>
      <c r="PI577" s="6"/>
      <c r="PJ577" s="6"/>
      <c r="PK577" s="6"/>
      <c r="PL577" s="6"/>
      <c r="PM577" s="6"/>
      <c r="PN577" s="6"/>
      <c r="PO577" s="6"/>
      <c r="PP577" s="6"/>
      <c r="PQ577" s="6"/>
      <c r="PR577" s="6"/>
      <c r="PS577" s="6"/>
      <c r="PT577" s="6"/>
      <c r="PU577" s="6"/>
      <c r="PV577" s="6"/>
      <c r="PW577" s="6"/>
      <c r="PX577" s="6"/>
      <c r="PY577" s="6"/>
      <c r="PZ577" s="6"/>
      <c r="QA577" s="6"/>
      <c r="QB577" s="6"/>
      <c r="QC577" s="6"/>
      <c r="QD577" s="6"/>
      <c r="QE577" s="6"/>
      <c r="QF577" s="6"/>
      <c r="QG577" s="6"/>
      <c r="QH577" s="6"/>
      <c r="QI577" s="6"/>
      <c r="QJ577" s="6"/>
      <c r="QK577" s="6"/>
      <c r="QL577" s="6"/>
      <c r="QM577" s="6"/>
      <c r="QN577" s="6"/>
      <c r="QO577" s="6"/>
      <c r="QP577" s="6"/>
      <c r="QQ577" s="6"/>
      <c r="QR577" s="6"/>
      <c r="QS577" s="6"/>
      <c r="QT577" s="6"/>
      <c r="QU577" s="6"/>
      <c r="QV577" s="6"/>
      <c r="QW577" s="6"/>
      <c r="QX577" s="6"/>
      <c r="QY577" s="6"/>
      <c r="QZ577" s="6"/>
      <c r="RA577" s="6"/>
      <c r="RB577" s="6"/>
      <c r="RC577" s="6"/>
      <c r="RD577" s="6"/>
      <c r="RE577" s="6"/>
      <c r="RF577" s="6"/>
      <c r="RG577" s="6"/>
      <c r="RH577" s="6"/>
      <c r="RI577" s="6"/>
      <c r="RJ577" s="6"/>
      <c r="RK577" s="6"/>
      <c r="RL577" s="6"/>
      <c r="RM577" s="6"/>
      <c r="RN577" s="6"/>
      <c r="RO577" s="6"/>
      <c r="RP577" s="6"/>
      <c r="RQ577" s="6"/>
      <c r="RR577" s="6"/>
      <c r="RS577" s="6"/>
      <c r="RT577" s="6"/>
      <c r="RU577" s="6"/>
      <c r="RV577" s="6"/>
      <c r="RW577" s="6"/>
      <c r="RX577" s="6"/>
      <c r="RY577" s="6"/>
      <c r="RZ577" s="6"/>
      <c r="SA577" s="6"/>
      <c r="SB577" s="6"/>
      <c r="SC577" s="6"/>
      <c r="SD577" s="6"/>
      <c r="SE577" s="6"/>
      <c r="SF577" s="6"/>
      <c r="SG577" s="6"/>
      <c r="SH577" s="6"/>
      <c r="SI577" s="6"/>
      <c r="SJ577" s="6"/>
      <c r="SK577" s="6"/>
      <c r="SL577" s="6"/>
      <c r="SM577" s="6"/>
      <c r="SN577" s="6"/>
      <c r="SO577" s="6"/>
      <c r="SP577" s="6"/>
      <c r="SQ577" s="6"/>
      <c r="SR577" s="6"/>
      <c r="SS577" s="6"/>
      <c r="ST577" s="6"/>
      <c r="SU577" s="6"/>
      <c r="SV577" s="6"/>
      <c r="SW577" s="6"/>
      <c r="SX577" s="6"/>
      <c r="SY577" s="6"/>
      <c r="SZ577" s="6"/>
      <c r="TA577" s="6"/>
      <c r="TB577" s="6"/>
      <c r="TC577" s="6"/>
      <c r="TD577" s="6"/>
      <c r="TE577" s="6"/>
      <c r="TF577" s="6"/>
      <c r="TG577" s="6"/>
      <c r="TH577" s="6"/>
      <c r="TI577" s="6"/>
      <c r="TJ577" s="6"/>
      <c r="TK577" s="6"/>
      <c r="TL577" s="6"/>
      <c r="TM577" s="6"/>
      <c r="TN577" s="6"/>
      <c r="TO577" s="6"/>
      <c r="TP577" s="6"/>
      <c r="TQ577" s="6"/>
      <c r="TR577" s="6"/>
      <c r="TS577" s="6"/>
      <c r="TT577" s="6"/>
      <c r="TU577" s="6"/>
      <c r="TV577" s="6"/>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c r="AGU577" s="6"/>
      <c r="AGV577" s="6"/>
      <c r="AGW577" s="6"/>
      <c r="AGX577" s="6"/>
      <c r="AGY577" s="6"/>
      <c r="AGZ577" s="6"/>
      <c r="AHA577" s="6"/>
      <c r="AHB577" s="6"/>
      <c r="AHC577" s="6"/>
      <c r="AHD577" s="6"/>
      <c r="AHE577" s="6"/>
      <c r="AHF577" s="6"/>
      <c r="AHG577" s="6"/>
      <c r="AHH577" s="6"/>
      <c r="AHI577" s="6"/>
      <c r="AHJ577" s="6"/>
      <c r="AHK577" s="6"/>
      <c r="AHL577" s="6"/>
      <c r="AHM577" s="6"/>
      <c r="AHN577" s="6"/>
      <c r="AHO577" s="6"/>
      <c r="AHP577" s="6"/>
      <c r="AHQ577" s="6"/>
      <c r="AHR577" s="6"/>
      <c r="AHS577" s="6"/>
      <c r="AHT577" s="6"/>
      <c r="AHU577" s="6"/>
      <c r="AHV577" s="6"/>
      <c r="AHW577" s="6"/>
      <c r="AHX577" s="6"/>
      <c r="AHY577" s="6"/>
    </row>
    <row r="578" spans="3:909" x14ac:dyDescent="0.25">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c r="LD578" s="6"/>
      <c r="LE578" s="6"/>
      <c r="LF578" s="6"/>
      <c r="LG578" s="6"/>
      <c r="LH578" s="6"/>
      <c r="LI578" s="6"/>
      <c r="LJ578" s="6"/>
      <c r="LK578" s="6"/>
      <c r="LL578" s="6"/>
      <c r="LM578" s="6"/>
      <c r="LN578" s="6"/>
      <c r="LO578" s="6"/>
      <c r="LP578" s="6"/>
      <c r="LQ578" s="6"/>
      <c r="LR578" s="6"/>
      <c r="LS578" s="6"/>
      <c r="LT578" s="6"/>
      <c r="LU578" s="6"/>
      <c r="LV578" s="6"/>
      <c r="LW578" s="6"/>
      <c r="LX578" s="6"/>
      <c r="LY578" s="6"/>
      <c r="LZ578" s="6"/>
      <c r="MA578" s="6"/>
      <c r="MB578" s="6"/>
      <c r="MC578" s="6"/>
      <c r="MD578" s="6"/>
      <c r="ME578" s="6"/>
      <c r="MF578" s="6"/>
      <c r="MG578" s="6"/>
      <c r="MH578" s="6"/>
      <c r="MI578" s="6"/>
      <c r="MJ578" s="6"/>
      <c r="MK578" s="6"/>
      <c r="ML578" s="6"/>
      <c r="MM578" s="6"/>
      <c r="MN578" s="6"/>
      <c r="MO578" s="6"/>
      <c r="MP578" s="6"/>
      <c r="MQ578" s="6"/>
      <c r="MR578" s="6"/>
      <c r="MS578" s="6"/>
      <c r="MT578" s="6"/>
      <c r="MU578" s="6"/>
      <c r="MV578" s="6"/>
      <c r="MW578" s="6"/>
      <c r="MX578" s="6"/>
      <c r="MY578" s="6"/>
      <c r="MZ578" s="6"/>
      <c r="NA578" s="6"/>
      <c r="NB578" s="6"/>
      <c r="NC578" s="6"/>
      <c r="ND578" s="6"/>
      <c r="NE578" s="6"/>
      <c r="NF578" s="6"/>
      <c r="NG578" s="6"/>
      <c r="NH578" s="6"/>
      <c r="NI578" s="6"/>
      <c r="NJ578" s="6"/>
      <c r="NK578" s="6"/>
      <c r="NL578" s="6"/>
      <c r="NM578" s="6"/>
      <c r="NN578" s="6"/>
      <c r="NO578" s="6"/>
      <c r="NP578" s="6"/>
      <c r="NQ578" s="6"/>
      <c r="NR578" s="6"/>
      <c r="NS578" s="6"/>
      <c r="NT578" s="6"/>
      <c r="NU578" s="6"/>
      <c r="NV578" s="6"/>
      <c r="NW578" s="6"/>
      <c r="NX578" s="6"/>
      <c r="NY578" s="6"/>
      <c r="NZ578" s="6"/>
      <c r="OA578" s="6"/>
      <c r="OB578" s="6"/>
      <c r="OC578" s="6"/>
      <c r="OD578" s="6"/>
      <c r="OE578" s="6"/>
      <c r="OF578" s="6"/>
      <c r="OG578" s="6"/>
      <c r="OH578" s="6"/>
      <c r="OI578" s="6"/>
      <c r="OJ578" s="6"/>
      <c r="OK578" s="6"/>
      <c r="OL578" s="6"/>
      <c r="OM578" s="6"/>
      <c r="ON578" s="6"/>
      <c r="OO578" s="6"/>
      <c r="OP578" s="6"/>
      <c r="OQ578" s="6"/>
      <c r="OR578" s="6"/>
      <c r="OS578" s="6"/>
      <c r="OT578" s="6"/>
      <c r="OU578" s="6"/>
      <c r="OV578" s="6"/>
      <c r="OW578" s="6"/>
      <c r="OX578" s="6"/>
      <c r="OY578" s="6"/>
      <c r="OZ578" s="6"/>
      <c r="PA578" s="6"/>
      <c r="PB578" s="6"/>
      <c r="PC578" s="6"/>
      <c r="PD578" s="6"/>
      <c r="PE578" s="6"/>
      <c r="PF578" s="6"/>
      <c r="PG578" s="6"/>
      <c r="PH578" s="6"/>
      <c r="PI578" s="6"/>
      <c r="PJ578" s="6"/>
      <c r="PK578" s="6"/>
      <c r="PL578" s="6"/>
      <c r="PM578" s="6"/>
      <c r="PN578" s="6"/>
      <c r="PO578" s="6"/>
      <c r="PP578" s="6"/>
      <c r="PQ578" s="6"/>
      <c r="PR578" s="6"/>
      <c r="PS578" s="6"/>
      <c r="PT578" s="6"/>
      <c r="PU578" s="6"/>
      <c r="PV578" s="6"/>
      <c r="PW578" s="6"/>
      <c r="PX578" s="6"/>
      <c r="PY578" s="6"/>
      <c r="PZ578" s="6"/>
      <c r="QA578" s="6"/>
      <c r="QB578" s="6"/>
      <c r="QC578" s="6"/>
      <c r="QD578" s="6"/>
      <c r="QE578" s="6"/>
      <c r="QF578" s="6"/>
      <c r="QG578" s="6"/>
      <c r="QH578" s="6"/>
      <c r="QI578" s="6"/>
      <c r="QJ578" s="6"/>
      <c r="QK578" s="6"/>
      <c r="QL578" s="6"/>
      <c r="QM578" s="6"/>
      <c r="QN578" s="6"/>
      <c r="QO578" s="6"/>
      <c r="QP578" s="6"/>
      <c r="QQ578" s="6"/>
      <c r="QR578" s="6"/>
      <c r="QS578" s="6"/>
      <c r="QT578" s="6"/>
      <c r="QU578" s="6"/>
      <c r="QV578" s="6"/>
      <c r="QW578" s="6"/>
      <c r="QX578" s="6"/>
      <c r="QY578" s="6"/>
      <c r="QZ578" s="6"/>
      <c r="RA578" s="6"/>
      <c r="RB578" s="6"/>
      <c r="RC578" s="6"/>
      <c r="RD578" s="6"/>
      <c r="RE578" s="6"/>
      <c r="RF578" s="6"/>
      <c r="RG578" s="6"/>
      <c r="RH578" s="6"/>
      <c r="RI578" s="6"/>
      <c r="RJ578" s="6"/>
      <c r="RK578" s="6"/>
      <c r="RL578" s="6"/>
      <c r="RM578" s="6"/>
      <c r="RN578" s="6"/>
      <c r="RO578" s="6"/>
      <c r="RP578" s="6"/>
      <c r="RQ578" s="6"/>
      <c r="RR578" s="6"/>
      <c r="RS578" s="6"/>
      <c r="RT578" s="6"/>
      <c r="RU578" s="6"/>
      <c r="RV578" s="6"/>
      <c r="RW578" s="6"/>
      <c r="RX578" s="6"/>
      <c r="RY578" s="6"/>
      <c r="RZ578" s="6"/>
      <c r="SA578" s="6"/>
      <c r="SB578" s="6"/>
      <c r="SC578" s="6"/>
      <c r="SD578" s="6"/>
      <c r="SE578" s="6"/>
      <c r="SF578" s="6"/>
      <c r="SG578" s="6"/>
      <c r="SH578" s="6"/>
      <c r="SI578" s="6"/>
      <c r="SJ578" s="6"/>
      <c r="SK578" s="6"/>
      <c r="SL578" s="6"/>
      <c r="SM578" s="6"/>
      <c r="SN578" s="6"/>
      <c r="SO578" s="6"/>
      <c r="SP578" s="6"/>
      <c r="SQ578" s="6"/>
      <c r="SR578" s="6"/>
      <c r="SS578" s="6"/>
      <c r="ST578" s="6"/>
      <c r="SU578" s="6"/>
      <c r="SV578" s="6"/>
      <c r="SW578" s="6"/>
      <c r="SX578" s="6"/>
      <c r="SY578" s="6"/>
      <c r="SZ578" s="6"/>
      <c r="TA578" s="6"/>
      <c r="TB578" s="6"/>
      <c r="TC578" s="6"/>
      <c r="TD578" s="6"/>
      <c r="TE578" s="6"/>
      <c r="TF578" s="6"/>
      <c r="TG578" s="6"/>
      <c r="TH578" s="6"/>
      <c r="TI578" s="6"/>
      <c r="TJ578" s="6"/>
      <c r="TK578" s="6"/>
      <c r="TL578" s="6"/>
      <c r="TM578" s="6"/>
      <c r="TN578" s="6"/>
      <c r="TO578" s="6"/>
      <c r="TP578" s="6"/>
      <c r="TQ578" s="6"/>
      <c r="TR578" s="6"/>
      <c r="TS578" s="6"/>
      <c r="TT578" s="6"/>
      <c r="TU578" s="6"/>
      <c r="TV578" s="6"/>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c r="AGU578" s="6"/>
      <c r="AGV578" s="6"/>
      <c r="AGW578" s="6"/>
      <c r="AGX578" s="6"/>
      <c r="AGY578" s="6"/>
      <c r="AGZ578" s="6"/>
      <c r="AHA578" s="6"/>
      <c r="AHB578" s="6"/>
      <c r="AHC578" s="6"/>
      <c r="AHD578" s="6"/>
      <c r="AHE578" s="6"/>
      <c r="AHF578" s="6"/>
      <c r="AHG578" s="6"/>
      <c r="AHH578" s="6"/>
      <c r="AHI578" s="6"/>
      <c r="AHJ578" s="6"/>
      <c r="AHK578" s="6"/>
      <c r="AHL578" s="6"/>
      <c r="AHM578" s="6"/>
      <c r="AHN578" s="6"/>
      <c r="AHO578" s="6"/>
      <c r="AHP578" s="6"/>
      <c r="AHQ578" s="6"/>
      <c r="AHR578" s="6"/>
      <c r="AHS578" s="6"/>
      <c r="AHT578" s="6"/>
      <c r="AHU578" s="6"/>
      <c r="AHV578" s="6"/>
      <c r="AHW578" s="6"/>
      <c r="AHX578" s="6"/>
      <c r="AHY578" s="6"/>
    </row>
    <row r="579" spans="3:909" x14ac:dyDescent="0.25">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c r="LD579" s="6"/>
      <c r="LE579" s="6"/>
      <c r="LF579" s="6"/>
      <c r="LG579" s="6"/>
      <c r="LH579" s="6"/>
      <c r="LI579" s="6"/>
      <c r="LJ579" s="6"/>
      <c r="LK579" s="6"/>
      <c r="LL579" s="6"/>
      <c r="LM579" s="6"/>
      <c r="LN579" s="6"/>
      <c r="LO579" s="6"/>
      <c r="LP579" s="6"/>
      <c r="LQ579" s="6"/>
      <c r="LR579" s="6"/>
      <c r="LS579" s="6"/>
      <c r="LT579" s="6"/>
      <c r="LU579" s="6"/>
      <c r="LV579" s="6"/>
      <c r="LW579" s="6"/>
      <c r="LX579" s="6"/>
      <c r="LY579" s="6"/>
      <c r="LZ579" s="6"/>
      <c r="MA579" s="6"/>
      <c r="MB579" s="6"/>
      <c r="MC579" s="6"/>
      <c r="MD579" s="6"/>
      <c r="ME579" s="6"/>
      <c r="MF579" s="6"/>
      <c r="MG579" s="6"/>
      <c r="MH579" s="6"/>
      <c r="MI579" s="6"/>
      <c r="MJ579" s="6"/>
      <c r="MK579" s="6"/>
      <c r="ML579" s="6"/>
      <c r="MM579" s="6"/>
      <c r="MN579" s="6"/>
      <c r="MO579" s="6"/>
      <c r="MP579" s="6"/>
      <c r="MQ579" s="6"/>
      <c r="MR579" s="6"/>
      <c r="MS579" s="6"/>
      <c r="MT579" s="6"/>
      <c r="MU579" s="6"/>
      <c r="MV579" s="6"/>
      <c r="MW579" s="6"/>
      <c r="MX579" s="6"/>
      <c r="MY579" s="6"/>
      <c r="MZ579" s="6"/>
      <c r="NA579" s="6"/>
      <c r="NB579" s="6"/>
      <c r="NC579" s="6"/>
      <c r="ND579" s="6"/>
      <c r="NE579" s="6"/>
      <c r="NF579" s="6"/>
      <c r="NG579" s="6"/>
      <c r="NH579" s="6"/>
      <c r="NI579" s="6"/>
      <c r="NJ579" s="6"/>
      <c r="NK579" s="6"/>
      <c r="NL579" s="6"/>
      <c r="NM579" s="6"/>
      <c r="NN579" s="6"/>
      <c r="NO579" s="6"/>
      <c r="NP579" s="6"/>
      <c r="NQ579" s="6"/>
      <c r="NR579" s="6"/>
      <c r="NS579" s="6"/>
      <c r="NT579" s="6"/>
      <c r="NU579" s="6"/>
      <c r="NV579" s="6"/>
      <c r="NW579" s="6"/>
      <c r="NX579" s="6"/>
      <c r="NY579" s="6"/>
      <c r="NZ579" s="6"/>
      <c r="OA579" s="6"/>
      <c r="OB579" s="6"/>
      <c r="OC579" s="6"/>
      <c r="OD579" s="6"/>
      <c r="OE579" s="6"/>
      <c r="OF579" s="6"/>
      <c r="OG579" s="6"/>
      <c r="OH579" s="6"/>
      <c r="OI579" s="6"/>
      <c r="OJ579" s="6"/>
      <c r="OK579" s="6"/>
      <c r="OL579" s="6"/>
      <c r="OM579" s="6"/>
      <c r="ON579" s="6"/>
      <c r="OO579" s="6"/>
      <c r="OP579" s="6"/>
      <c r="OQ579" s="6"/>
      <c r="OR579" s="6"/>
      <c r="OS579" s="6"/>
      <c r="OT579" s="6"/>
      <c r="OU579" s="6"/>
      <c r="OV579" s="6"/>
      <c r="OW579" s="6"/>
      <c r="OX579" s="6"/>
      <c r="OY579" s="6"/>
      <c r="OZ579" s="6"/>
      <c r="PA579" s="6"/>
      <c r="PB579" s="6"/>
      <c r="PC579" s="6"/>
      <c r="PD579" s="6"/>
      <c r="PE579" s="6"/>
      <c r="PF579" s="6"/>
      <c r="PG579" s="6"/>
      <c r="PH579" s="6"/>
      <c r="PI579" s="6"/>
      <c r="PJ579" s="6"/>
      <c r="PK579" s="6"/>
      <c r="PL579" s="6"/>
      <c r="PM579" s="6"/>
      <c r="PN579" s="6"/>
      <c r="PO579" s="6"/>
      <c r="PP579" s="6"/>
      <c r="PQ579" s="6"/>
      <c r="PR579" s="6"/>
      <c r="PS579" s="6"/>
      <c r="PT579" s="6"/>
      <c r="PU579" s="6"/>
      <c r="PV579" s="6"/>
      <c r="PW579" s="6"/>
      <c r="PX579" s="6"/>
      <c r="PY579" s="6"/>
      <c r="PZ579" s="6"/>
      <c r="QA579" s="6"/>
      <c r="QB579" s="6"/>
      <c r="QC579" s="6"/>
      <c r="QD579" s="6"/>
      <c r="QE579" s="6"/>
      <c r="QF579" s="6"/>
      <c r="QG579" s="6"/>
      <c r="QH579" s="6"/>
      <c r="QI579" s="6"/>
      <c r="QJ579" s="6"/>
      <c r="QK579" s="6"/>
      <c r="QL579" s="6"/>
      <c r="QM579" s="6"/>
      <c r="QN579" s="6"/>
      <c r="QO579" s="6"/>
      <c r="QP579" s="6"/>
      <c r="QQ579" s="6"/>
      <c r="QR579" s="6"/>
      <c r="QS579" s="6"/>
      <c r="QT579" s="6"/>
      <c r="QU579" s="6"/>
      <c r="QV579" s="6"/>
      <c r="QW579" s="6"/>
      <c r="QX579" s="6"/>
      <c r="QY579" s="6"/>
      <c r="QZ579" s="6"/>
      <c r="RA579" s="6"/>
      <c r="RB579" s="6"/>
      <c r="RC579" s="6"/>
      <c r="RD579" s="6"/>
      <c r="RE579" s="6"/>
      <c r="RF579" s="6"/>
      <c r="RG579" s="6"/>
      <c r="RH579" s="6"/>
      <c r="RI579" s="6"/>
      <c r="RJ579" s="6"/>
      <c r="RK579" s="6"/>
      <c r="RL579" s="6"/>
      <c r="RM579" s="6"/>
      <c r="RN579" s="6"/>
      <c r="RO579" s="6"/>
      <c r="RP579" s="6"/>
      <c r="RQ579" s="6"/>
      <c r="RR579" s="6"/>
      <c r="RS579" s="6"/>
      <c r="RT579" s="6"/>
      <c r="RU579" s="6"/>
      <c r="RV579" s="6"/>
      <c r="RW579" s="6"/>
      <c r="RX579" s="6"/>
      <c r="RY579" s="6"/>
      <c r="RZ579" s="6"/>
      <c r="SA579" s="6"/>
      <c r="SB579" s="6"/>
      <c r="SC579" s="6"/>
      <c r="SD579" s="6"/>
      <c r="SE579" s="6"/>
      <c r="SF579" s="6"/>
      <c r="SG579" s="6"/>
      <c r="SH579" s="6"/>
      <c r="SI579" s="6"/>
      <c r="SJ579" s="6"/>
      <c r="SK579" s="6"/>
      <c r="SL579" s="6"/>
      <c r="SM579" s="6"/>
      <c r="SN579" s="6"/>
      <c r="SO579" s="6"/>
      <c r="SP579" s="6"/>
      <c r="SQ579" s="6"/>
      <c r="SR579" s="6"/>
      <c r="SS579" s="6"/>
      <c r="ST579" s="6"/>
      <c r="SU579" s="6"/>
      <c r="SV579" s="6"/>
      <c r="SW579" s="6"/>
      <c r="SX579" s="6"/>
      <c r="SY579" s="6"/>
      <c r="SZ579" s="6"/>
      <c r="TA579" s="6"/>
      <c r="TB579" s="6"/>
      <c r="TC579" s="6"/>
      <c r="TD579" s="6"/>
      <c r="TE579" s="6"/>
      <c r="TF579" s="6"/>
      <c r="TG579" s="6"/>
      <c r="TH579" s="6"/>
      <c r="TI579" s="6"/>
      <c r="TJ579" s="6"/>
      <c r="TK579" s="6"/>
      <c r="TL579" s="6"/>
      <c r="TM579" s="6"/>
      <c r="TN579" s="6"/>
      <c r="TO579" s="6"/>
      <c r="TP579" s="6"/>
      <c r="TQ579" s="6"/>
      <c r="TR579" s="6"/>
      <c r="TS579" s="6"/>
      <c r="TT579" s="6"/>
      <c r="TU579" s="6"/>
      <c r="TV579" s="6"/>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c r="AGU579" s="6"/>
      <c r="AGV579" s="6"/>
      <c r="AGW579" s="6"/>
      <c r="AGX579" s="6"/>
      <c r="AGY579" s="6"/>
      <c r="AGZ579" s="6"/>
      <c r="AHA579" s="6"/>
      <c r="AHB579" s="6"/>
      <c r="AHC579" s="6"/>
      <c r="AHD579" s="6"/>
      <c r="AHE579" s="6"/>
      <c r="AHF579" s="6"/>
      <c r="AHG579" s="6"/>
      <c r="AHH579" s="6"/>
      <c r="AHI579" s="6"/>
      <c r="AHJ579" s="6"/>
      <c r="AHK579" s="6"/>
      <c r="AHL579" s="6"/>
      <c r="AHM579" s="6"/>
      <c r="AHN579" s="6"/>
      <c r="AHO579" s="6"/>
      <c r="AHP579" s="6"/>
      <c r="AHQ579" s="6"/>
      <c r="AHR579" s="6"/>
      <c r="AHS579" s="6"/>
      <c r="AHT579" s="6"/>
      <c r="AHU579" s="6"/>
      <c r="AHV579" s="6"/>
      <c r="AHW579" s="6"/>
      <c r="AHX579" s="6"/>
      <c r="AHY579" s="6"/>
    </row>
    <row r="580" spans="3:909" x14ac:dyDescent="0.25">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c r="LD580" s="6"/>
      <c r="LE580" s="6"/>
      <c r="LF580" s="6"/>
      <c r="LG580" s="6"/>
      <c r="LH580" s="6"/>
      <c r="LI580" s="6"/>
      <c r="LJ580" s="6"/>
      <c r="LK580" s="6"/>
      <c r="LL580" s="6"/>
      <c r="LM580" s="6"/>
      <c r="LN580" s="6"/>
      <c r="LO580" s="6"/>
      <c r="LP580" s="6"/>
      <c r="LQ580" s="6"/>
      <c r="LR580" s="6"/>
      <c r="LS580" s="6"/>
      <c r="LT580" s="6"/>
      <c r="LU580" s="6"/>
      <c r="LV580" s="6"/>
      <c r="LW580" s="6"/>
      <c r="LX580" s="6"/>
      <c r="LY580" s="6"/>
      <c r="LZ580" s="6"/>
      <c r="MA580" s="6"/>
      <c r="MB580" s="6"/>
      <c r="MC580" s="6"/>
      <c r="MD580" s="6"/>
      <c r="ME580" s="6"/>
      <c r="MF580" s="6"/>
      <c r="MG580" s="6"/>
      <c r="MH580" s="6"/>
      <c r="MI580" s="6"/>
      <c r="MJ580" s="6"/>
      <c r="MK580" s="6"/>
      <c r="ML580" s="6"/>
      <c r="MM580" s="6"/>
      <c r="MN580" s="6"/>
      <c r="MO580" s="6"/>
      <c r="MP580" s="6"/>
      <c r="MQ580" s="6"/>
      <c r="MR580" s="6"/>
      <c r="MS580" s="6"/>
      <c r="MT580" s="6"/>
      <c r="MU580" s="6"/>
      <c r="MV580" s="6"/>
      <c r="MW580" s="6"/>
      <c r="MX580" s="6"/>
      <c r="MY580" s="6"/>
      <c r="MZ580" s="6"/>
      <c r="NA580" s="6"/>
      <c r="NB580" s="6"/>
      <c r="NC580" s="6"/>
      <c r="ND580" s="6"/>
      <c r="NE580" s="6"/>
      <c r="NF580" s="6"/>
      <c r="NG580" s="6"/>
      <c r="NH580" s="6"/>
      <c r="NI580" s="6"/>
      <c r="NJ580" s="6"/>
      <c r="NK580" s="6"/>
      <c r="NL580" s="6"/>
      <c r="NM580" s="6"/>
      <c r="NN580" s="6"/>
      <c r="NO580" s="6"/>
      <c r="NP580" s="6"/>
      <c r="NQ580" s="6"/>
      <c r="NR580" s="6"/>
      <c r="NS580" s="6"/>
      <c r="NT580" s="6"/>
      <c r="NU580" s="6"/>
      <c r="NV580" s="6"/>
      <c r="NW580" s="6"/>
      <c r="NX580" s="6"/>
      <c r="NY580" s="6"/>
      <c r="NZ580" s="6"/>
      <c r="OA580" s="6"/>
      <c r="OB580" s="6"/>
      <c r="OC580" s="6"/>
      <c r="OD580" s="6"/>
      <c r="OE580" s="6"/>
      <c r="OF580" s="6"/>
      <c r="OG580" s="6"/>
      <c r="OH580" s="6"/>
      <c r="OI580" s="6"/>
      <c r="OJ580" s="6"/>
      <c r="OK580" s="6"/>
      <c r="OL580" s="6"/>
      <c r="OM580" s="6"/>
      <c r="ON580" s="6"/>
      <c r="OO580" s="6"/>
      <c r="OP580" s="6"/>
      <c r="OQ580" s="6"/>
      <c r="OR580" s="6"/>
      <c r="OS580" s="6"/>
      <c r="OT580" s="6"/>
      <c r="OU580" s="6"/>
      <c r="OV580" s="6"/>
      <c r="OW580" s="6"/>
      <c r="OX580" s="6"/>
      <c r="OY580" s="6"/>
      <c r="OZ580" s="6"/>
      <c r="PA580" s="6"/>
      <c r="PB580" s="6"/>
      <c r="PC580" s="6"/>
      <c r="PD580" s="6"/>
      <c r="PE580" s="6"/>
      <c r="PF580" s="6"/>
      <c r="PG580" s="6"/>
      <c r="PH580" s="6"/>
      <c r="PI580" s="6"/>
      <c r="PJ580" s="6"/>
      <c r="PK580" s="6"/>
      <c r="PL580" s="6"/>
      <c r="PM580" s="6"/>
      <c r="PN580" s="6"/>
      <c r="PO580" s="6"/>
      <c r="PP580" s="6"/>
      <c r="PQ580" s="6"/>
      <c r="PR580" s="6"/>
      <c r="PS580" s="6"/>
      <c r="PT580" s="6"/>
      <c r="PU580" s="6"/>
      <c r="PV580" s="6"/>
      <c r="PW580" s="6"/>
      <c r="PX580" s="6"/>
      <c r="PY580" s="6"/>
      <c r="PZ580" s="6"/>
      <c r="QA580" s="6"/>
      <c r="QB580" s="6"/>
      <c r="QC580" s="6"/>
      <c r="QD580" s="6"/>
      <c r="QE580" s="6"/>
      <c r="QF580" s="6"/>
      <c r="QG580" s="6"/>
      <c r="QH580" s="6"/>
      <c r="QI580" s="6"/>
      <c r="QJ580" s="6"/>
      <c r="QK580" s="6"/>
      <c r="QL580" s="6"/>
      <c r="QM580" s="6"/>
      <c r="QN580" s="6"/>
      <c r="QO580" s="6"/>
      <c r="QP580" s="6"/>
      <c r="QQ580" s="6"/>
      <c r="QR580" s="6"/>
      <c r="QS580" s="6"/>
      <c r="QT580" s="6"/>
      <c r="QU580" s="6"/>
      <c r="QV580" s="6"/>
      <c r="QW580" s="6"/>
      <c r="QX580" s="6"/>
      <c r="QY580" s="6"/>
      <c r="QZ580" s="6"/>
      <c r="RA580" s="6"/>
      <c r="RB580" s="6"/>
      <c r="RC580" s="6"/>
      <c r="RD580" s="6"/>
      <c r="RE580" s="6"/>
      <c r="RF580" s="6"/>
      <c r="RG580" s="6"/>
      <c r="RH580" s="6"/>
      <c r="RI580" s="6"/>
      <c r="RJ580" s="6"/>
      <c r="RK580" s="6"/>
      <c r="RL580" s="6"/>
      <c r="RM580" s="6"/>
      <c r="RN580" s="6"/>
      <c r="RO580" s="6"/>
      <c r="RP580" s="6"/>
      <c r="RQ580" s="6"/>
      <c r="RR580" s="6"/>
      <c r="RS580" s="6"/>
      <c r="RT580" s="6"/>
      <c r="RU580" s="6"/>
      <c r="RV580" s="6"/>
      <c r="RW580" s="6"/>
      <c r="RX580" s="6"/>
      <c r="RY580" s="6"/>
      <c r="RZ580" s="6"/>
      <c r="SA580" s="6"/>
      <c r="SB580" s="6"/>
      <c r="SC580" s="6"/>
      <c r="SD580" s="6"/>
      <c r="SE580" s="6"/>
      <c r="SF580" s="6"/>
      <c r="SG580" s="6"/>
      <c r="SH580" s="6"/>
      <c r="SI580" s="6"/>
      <c r="SJ580" s="6"/>
      <c r="SK580" s="6"/>
      <c r="SL580" s="6"/>
      <c r="SM580" s="6"/>
      <c r="SN580" s="6"/>
      <c r="SO580" s="6"/>
      <c r="SP580" s="6"/>
      <c r="SQ580" s="6"/>
      <c r="SR580" s="6"/>
      <c r="SS580" s="6"/>
      <c r="ST580" s="6"/>
      <c r="SU580" s="6"/>
      <c r="SV580" s="6"/>
      <c r="SW580" s="6"/>
      <c r="SX580" s="6"/>
      <c r="SY580" s="6"/>
      <c r="SZ580" s="6"/>
      <c r="TA580" s="6"/>
      <c r="TB580" s="6"/>
      <c r="TC580" s="6"/>
      <c r="TD580" s="6"/>
      <c r="TE580" s="6"/>
      <c r="TF580" s="6"/>
      <c r="TG580" s="6"/>
      <c r="TH580" s="6"/>
      <c r="TI580" s="6"/>
      <c r="TJ580" s="6"/>
      <c r="TK580" s="6"/>
      <c r="TL580" s="6"/>
      <c r="TM580" s="6"/>
      <c r="TN580" s="6"/>
      <c r="TO580" s="6"/>
      <c r="TP580" s="6"/>
      <c r="TQ580" s="6"/>
      <c r="TR580" s="6"/>
      <c r="TS580" s="6"/>
      <c r="TT580" s="6"/>
      <c r="TU580" s="6"/>
      <c r="TV580" s="6"/>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c r="AGU580" s="6"/>
      <c r="AGV580" s="6"/>
      <c r="AGW580" s="6"/>
      <c r="AGX580" s="6"/>
      <c r="AGY580" s="6"/>
      <c r="AGZ580" s="6"/>
      <c r="AHA580" s="6"/>
      <c r="AHB580" s="6"/>
      <c r="AHC580" s="6"/>
      <c r="AHD580" s="6"/>
      <c r="AHE580" s="6"/>
      <c r="AHF580" s="6"/>
      <c r="AHG580" s="6"/>
      <c r="AHH580" s="6"/>
      <c r="AHI580" s="6"/>
      <c r="AHJ580" s="6"/>
      <c r="AHK580" s="6"/>
      <c r="AHL580" s="6"/>
      <c r="AHM580" s="6"/>
      <c r="AHN580" s="6"/>
      <c r="AHO580" s="6"/>
      <c r="AHP580" s="6"/>
      <c r="AHQ580" s="6"/>
      <c r="AHR580" s="6"/>
      <c r="AHS580" s="6"/>
      <c r="AHT580" s="6"/>
      <c r="AHU580" s="6"/>
      <c r="AHV580" s="6"/>
      <c r="AHW580" s="6"/>
      <c r="AHX580" s="6"/>
      <c r="AHY580" s="6"/>
    </row>
    <row r="581" spans="3:909" x14ac:dyDescent="0.25">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c r="LD581" s="6"/>
      <c r="LE581" s="6"/>
      <c r="LF581" s="6"/>
      <c r="LG581" s="6"/>
      <c r="LH581" s="6"/>
      <c r="LI581" s="6"/>
      <c r="LJ581" s="6"/>
      <c r="LK581" s="6"/>
      <c r="LL581" s="6"/>
      <c r="LM581" s="6"/>
      <c r="LN581" s="6"/>
      <c r="LO581" s="6"/>
      <c r="LP581" s="6"/>
      <c r="LQ581" s="6"/>
      <c r="LR581" s="6"/>
      <c r="LS581" s="6"/>
      <c r="LT581" s="6"/>
      <c r="LU581" s="6"/>
      <c r="LV581" s="6"/>
      <c r="LW581" s="6"/>
      <c r="LX581" s="6"/>
      <c r="LY581" s="6"/>
      <c r="LZ581" s="6"/>
      <c r="MA581" s="6"/>
      <c r="MB581" s="6"/>
      <c r="MC581" s="6"/>
      <c r="MD581" s="6"/>
      <c r="ME581" s="6"/>
      <c r="MF581" s="6"/>
      <c r="MG581" s="6"/>
      <c r="MH581" s="6"/>
      <c r="MI581" s="6"/>
      <c r="MJ581" s="6"/>
      <c r="MK581" s="6"/>
      <c r="ML581" s="6"/>
      <c r="MM581" s="6"/>
      <c r="MN581" s="6"/>
      <c r="MO581" s="6"/>
      <c r="MP581" s="6"/>
      <c r="MQ581" s="6"/>
      <c r="MR581" s="6"/>
      <c r="MS581" s="6"/>
      <c r="MT581" s="6"/>
      <c r="MU581" s="6"/>
      <c r="MV581" s="6"/>
      <c r="MW581" s="6"/>
      <c r="MX581" s="6"/>
      <c r="MY581" s="6"/>
      <c r="MZ581" s="6"/>
      <c r="NA581" s="6"/>
      <c r="NB581" s="6"/>
      <c r="NC581" s="6"/>
      <c r="ND581" s="6"/>
      <c r="NE581" s="6"/>
      <c r="NF581" s="6"/>
      <c r="NG581" s="6"/>
      <c r="NH581" s="6"/>
      <c r="NI581" s="6"/>
      <c r="NJ581" s="6"/>
      <c r="NK581" s="6"/>
      <c r="NL581" s="6"/>
      <c r="NM581" s="6"/>
      <c r="NN581" s="6"/>
      <c r="NO581" s="6"/>
      <c r="NP581" s="6"/>
      <c r="NQ581" s="6"/>
      <c r="NR581" s="6"/>
      <c r="NS581" s="6"/>
      <c r="NT581" s="6"/>
      <c r="NU581" s="6"/>
      <c r="NV581" s="6"/>
      <c r="NW581" s="6"/>
      <c r="NX581" s="6"/>
      <c r="NY581" s="6"/>
      <c r="NZ581" s="6"/>
      <c r="OA581" s="6"/>
      <c r="OB581" s="6"/>
      <c r="OC581" s="6"/>
      <c r="OD581" s="6"/>
      <c r="OE581" s="6"/>
      <c r="OF581" s="6"/>
      <c r="OG581" s="6"/>
      <c r="OH581" s="6"/>
      <c r="OI581" s="6"/>
      <c r="OJ581" s="6"/>
      <c r="OK581" s="6"/>
      <c r="OL581" s="6"/>
      <c r="OM581" s="6"/>
      <c r="ON581" s="6"/>
      <c r="OO581" s="6"/>
      <c r="OP581" s="6"/>
      <c r="OQ581" s="6"/>
      <c r="OR581" s="6"/>
      <c r="OS581" s="6"/>
      <c r="OT581" s="6"/>
      <c r="OU581" s="6"/>
      <c r="OV581" s="6"/>
      <c r="OW581" s="6"/>
      <c r="OX581" s="6"/>
      <c r="OY581" s="6"/>
      <c r="OZ581" s="6"/>
      <c r="PA581" s="6"/>
      <c r="PB581" s="6"/>
      <c r="PC581" s="6"/>
      <c r="PD581" s="6"/>
      <c r="PE581" s="6"/>
      <c r="PF581" s="6"/>
      <c r="PG581" s="6"/>
      <c r="PH581" s="6"/>
      <c r="PI581" s="6"/>
      <c r="PJ581" s="6"/>
      <c r="PK581" s="6"/>
      <c r="PL581" s="6"/>
      <c r="PM581" s="6"/>
      <c r="PN581" s="6"/>
      <c r="PO581" s="6"/>
      <c r="PP581" s="6"/>
      <c r="PQ581" s="6"/>
      <c r="PR581" s="6"/>
      <c r="PS581" s="6"/>
      <c r="PT581" s="6"/>
      <c r="PU581" s="6"/>
      <c r="PV581" s="6"/>
      <c r="PW581" s="6"/>
      <c r="PX581" s="6"/>
      <c r="PY581" s="6"/>
      <c r="PZ581" s="6"/>
      <c r="QA581" s="6"/>
      <c r="QB581" s="6"/>
      <c r="QC581" s="6"/>
      <c r="QD581" s="6"/>
      <c r="QE581" s="6"/>
      <c r="QF581" s="6"/>
      <c r="QG581" s="6"/>
      <c r="QH581" s="6"/>
      <c r="QI581" s="6"/>
      <c r="QJ581" s="6"/>
      <c r="QK581" s="6"/>
      <c r="QL581" s="6"/>
      <c r="QM581" s="6"/>
      <c r="QN581" s="6"/>
      <c r="QO581" s="6"/>
      <c r="QP581" s="6"/>
      <c r="QQ581" s="6"/>
      <c r="QR581" s="6"/>
      <c r="QS581" s="6"/>
      <c r="QT581" s="6"/>
      <c r="QU581" s="6"/>
      <c r="QV581" s="6"/>
      <c r="QW581" s="6"/>
      <c r="QX581" s="6"/>
      <c r="QY581" s="6"/>
      <c r="QZ581" s="6"/>
      <c r="RA581" s="6"/>
      <c r="RB581" s="6"/>
      <c r="RC581" s="6"/>
      <c r="RD581" s="6"/>
      <c r="RE581" s="6"/>
      <c r="RF581" s="6"/>
      <c r="RG581" s="6"/>
      <c r="RH581" s="6"/>
      <c r="RI581" s="6"/>
      <c r="RJ581" s="6"/>
      <c r="RK581" s="6"/>
      <c r="RL581" s="6"/>
      <c r="RM581" s="6"/>
      <c r="RN581" s="6"/>
      <c r="RO581" s="6"/>
      <c r="RP581" s="6"/>
      <c r="RQ581" s="6"/>
      <c r="RR581" s="6"/>
      <c r="RS581" s="6"/>
      <c r="RT581" s="6"/>
      <c r="RU581" s="6"/>
      <c r="RV581" s="6"/>
      <c r="RW581" s="6"/>
      <c r="RX581" s="6"/>
      <c r="RY581" s="6"/>
      <c r="RZ581" s="6"/>
      <c r="SA581" s="6"/>
      <c r="SB581" s="6"/>
      <c r="SC581" s="6"/>
      <c r="SD581" s="6"/>
      <c r="SE581" s="6"/>
      <c r="SF581" s="6"/>
      <c r="SG581" s="6"/>
      <c r="SH581" s="6"/>
      <c r="SI581" s="6"/>
      <c r="SJ581" s="6"/>
      <c r="SK581" s="6"/>
      <c r="SL581" s="6"/>
      <c r="SM581" s="6"/>
      <c r="SN581" s="6"/>
      <c r="SO581" s="6"/>
      <c r="SP581" s="6"/>
      <c r="SQ581" s="6"/>
      <c r="SR581" s="6"/>
      <c r="SS581" s="6"/>
      <c r="ST581" s="6"/>
      <c r="SU581" s="6"/>
      <c r="SV581" s="6"/>
      <c r="SW581" s="6"/>
      <c r="SX581" s="6"/>
      <c r="SY581" s="6"/>
      <c r="SZ581" s="6"/>
      <c r="TA581" s="6"/>
      <c r="TB581" s="6"/>
      <c r="TC581" s="6"/>
      <c r="TD581" s="6"/>
      <c r="TE581" s="6"/>
      <c r="TF581" s="6"/>
      <c r="TG581" s="6"/>
      <c r="TH581" s="6"/>
      <c r="TI581" s="6"/>
      <c r="TJ581" s="6"/>
      <c r="TK581" s="6"/>
      <c r="TL581" s="6"/>
      <c r="TM581" s="6"/>
      <c r="TN581" s="6"/>
      <c r="TO581" s="6"/>
      <c r="TP581" s="6"/>
      <c r="TQ581" s="6"/>
      <c r="TR581" s="6"/>
      <c r="TS581" s="6"/>
      <c r="TT581" s="6"/>
      <c r="TU581" s="6"/>
      <c r="TV581" s="6"/>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c r="AGU581" s="6"/>
      <c r="AGV581" s="6"/>
      <c r="AGW581" s="6"/>
      <c r="AGX581" s="6"/>
      <c r="AGY581" s="6"/>
      <c r="AGZ581" s="6"/>
      <c r="AHA581" s="6"/>
      <c r="AHB581" s="6"/>
      <c r="AHC581" s="6"/>
      <c r="AHD581" s="6"/>
      <c r="AHE581" s="6"/>
      <c r="AHF581" s="6"/>
      <c r="AHG581" s="6"/>
      <c r="AHH581" s="6"/>
      <c r="AHI581" s="6"/>
      <c r="AHJ581" s="6"/>
      <c r="AHK581" s="6"/>
      <c r="AHL581" s="6"/>
      <c r="AHM581" s="6"/>
      <c r="AHN581" s="6"/>
      <c r="AHO581" s="6"/>
      <c r="AHP581" s="6"/>
      <c r="AHQ581" s="6"/>
      <c r="AHR581" s="6"/>
      <c r="AHS581" s="6"/>
      <c r="AHT581" s="6"/>
      <c r="AHU581" s="6"/>
      <c r="AHV581" s="6"/>
      <c r="AHW581" s="6"/>
      <c r="AHX581" s="6"/>
      <c r="AHY581" s="6"/>
    </row>
    <row r="582" spans="3:909" x14ac:dyDescent="0.25">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c r="MK582" s="6"/>
      <c r="ML582" s="6"/>
      <c r="MM582" s="6"/>
      <c r="MN582" s="6"/>
      <c r="MO582" s="6"/>
      <c r="MP582" s="6"/>
      <c r="MQ582" s="6"/>
      <c r="MR582" s="6"/>
      <c r="MS582" s="6"/>
      <c r="MT582" s="6"/>
      <c r="MU582" s="6"/>
      <c r="MV582" s="6"/>
      <c r="MW582" s="6"/>
      <c r="MX582" s="6"/>
      <c r="MY582" s="6"/>
      <c r="MZ582" s="6"/>
      <c r="NA582" s="6"/>
      <c r="NB582" s="6"/>
      <c r="NC582" s="6"/>
      <c r="ND582" s="6"/>
      <c r="NE582" s="6"/>
      <c r="NF582" s="6"/>
      <c r="NG582" s="6"/>
      <c r="NH582" s="6"/>
      <c r="NI582" s="6"/>
      <c r="NJ582" s="6"/>
      <c r="NK582" s="6"/>
      <c r="NL582" s="6"/>
      <c r="NM582" s="6"/>
      <c r="NN582" s="6"/>
      <c r="NO582" s="6"/>
      <c r="NP582" s="6"/>
      <c r="NQ582" s="6"/>
      <c r="NR582" s="6"/>
      <c r="NS582" s="6"/>
      <c r="NT582" s="6"/>
      <c r="NU582" s="6"/>
      <c r="NV582" s="6"/>
      <c r="NW582" s="6"/>
      <c r="NX582" s="6"/>
      <c r="NY582" s="6"/>
      <c r="NZ582" s="6"/>
      <c r="OA582" s="6"/>
      <c r="OB582" s="6"/>
      <c r="OC582" s="6"/>
      <c r="OD582" s="6"/>
      <c r="OE582" s="6"/>
      <c r="OF582" s="6"/>
      <c r="OG582" s="6"/>
      <c r="OH582" s="6"/>
      <c r="OI582" s="6"/>
      <c r="OJ582" s="6"/>
      <c r="OK582" s="6"/>
      <c r="OL582" s="6"/>
      <c r="OM582" s="6"/>
      <c r="ON582" s="6"/>
      <c r="OO582" s="6"/>
      <c r="OP582" s="6"/>
      <c r="OQ582" s="6"/>
      <c r="OR582" s="6"/>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c r="PR582" s="6"/>
      <c r="PS582" s="6"/>
      <c r="PT582" s="6"/>
      <c r="PU582" s="6"/>
      <c r="PV582" s="6"/>
      <c r="PW582" s="6"/>
      <c r="PX582" s="6"/>
      <c r="PY582" s="6"/>
      <c r="PZ582" s="6"/>
      <c r="QA582" s="6"/>
      <c r="QB582" s="6"/>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c r="SB582" s="6"/>
      <c r="SC582" s="6"/>
      <c r="SD582" s="6"/>
      <c r="SE582" s="6"/>
      <c r="SF582" s="6"/>
      <c r="SG582" s="6"/>
      <c r="SH582" s="6"/>
      <c r="SI582" s="6"/>
      <c r="SJ582" s="6"/>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c r="TI582" s="6"/>
      <c r="TJ582" s="6"/>
      <c r="TK582" s="6"/>
      <c r="TL582" s="6"/>
      <c r="TM582" s="6"/>
      <c r="TN582" s="6"/>
      <c r="TO582" s="6"/>
      <c r="TP582" s="6"/>
      <c r="TQ582" s="6"/>
      <c r="TR582" s="6"/>
      <c r="TS582" s="6"/>
      <c r="TT582" s="6"/>
      <c r="TU582" s="6"/>
      <c r="TV582" s="6"/>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c r="AHR582" s="6"/>
      <c r="AHS582" s="6"/>
      <c r="AHT582" s="6"/>
      <c r="AHU582" s="6"/>
      <c r="AHV582" s="6"/>
      <c r="AHW582" s="6"/>
      <c r="AHX582" s="6"/>
      <c r="AHY582" s="6"/>
    </row>
    <row r="583" spans="3:909" x14ac:dyDescent="0.25">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c r="LD583" s="6"/>
      <c r="LE583" s="6"/>
      <c r="LF583" s="6"/>
      <c r="LG583" s="6"/>
      <c r="LH583" s="6"/>
      <c r="LI583" s="6"/>
      <c r="LJ583" s="6"/>
      <c r="LK583" s="6"/>
      <c r="LL583" s="6"/>
      <c r="LM583" s="6"/>
      <c r="LN583" s="6"/>
      <c r="LO583" s="6"/>
      <c r="LP583" s="6"/>
      <c r="LQ583" s="6"/>
      <c r="LR583" s="6"/>
      <c r="LS583" s="6"/>
      <c r="LT583" s="6"/>
      <c r="LU583" s="6"/>
      <c r="LV583" s="6"/>
      <c r="LW583" s="6"/>
      <c r="LX583" s="6"/>
      <c r="LY583" s="6"/>
      <c r="LZ583" s="6"/>
      <c r="MA583" s="6"/>
      <c r="MB583" s="6"/>
      <c r="MC583" s="6"/>
      <c r="MD583" s="6"/>
      <c r="ME583" s="6"/>
      <c r="MF583" s="6"/>
      <c r="MG583" s="6"/>
      <c r="MH583" s="6"/>
      <c r="MI583" s="6"/>
      <c r="MJ583" s="6"/>
      <c r="MK583" s="6"/>
      <c r="ML583" s="6"/>
      <c r="MM583" s="6"/>
      <c r="MN583" s="6"/>
      <c r="MO583" s="6"/>
      <c r="MP583" s="6"/>
      <c r="MQ583" s="6"/>
      <c r="MR583" s="6"/>
      <c r="MS583" s="6"/>
      <c r="MT583" s="6"/>
      <c r="MU583" s="6"/>
      <c r="MV583" s="6"/>
      <c r="MW583" s="6"/>
      <c r="MX583" s="6"/>
      <c r="MY583" s="6"/>
      <c r="MZ583" s="6"/>
      <c r="NA583" s="6"/>
      <c r="NB583" s="6"/>
      <c r="NC583" s="6"/>
      <c r="ND583" s="6"/>
      <c r="NE583" s="6"/>
      <c r="NF583" s="6"/>
      <c r="NG583" s="6"/>
      <c r="NH583" s="6"/>
      <c r="NI583" s="6"/>
      <c r="NJ583" s="6"/>
      <c r="NK583" s="6"/>
      <c r="NL583" s="6"/>
      <c r="NM583" s="6"/>
      <c r="NN583" s="6"/>
      <c r="NO583" s="6"/>
      <c r="NP583" s="6"/>
      <c r="NQ583" s="6"/>
      <c r="NR583" s="6"/>
      <c r="NS583" s="6"/>
      <c r="NT583" s="6"/>
      <c r="NU583" s="6"/>
      <c r="NV583" s="6"/>
      <c r="NW583" s="6"/>
      <c r="NX583" s="6"/>
      <c r="NY583" s="6"/>
      <c r="NZ583" s="6"/>
      <c r="OA583" s="6"/>
      <c r="OB583" s="6"/>
      <c r="OC583" s="6"/>
      <c r="OD583" s="6"/>
      <c r="OE583" s="6"/>
      <c r="OF583" s="6"/>
      <c r="OG583" s="6"/>
      <c r="OH583" s="6"/>
      <c r="OI583" s="6"/>
      <c r="OJ583" s="6"/>
      <c r="OK583" s="6"/>
      <c r="OL583" s="6"/>
      <c r="OM583" s="6"/>
      <c r="ON583" s="6"/>
      <c r="OO583" s="6"/>
      <c r="OP583" s="6"/>
      <c r="OQ583" s="6"/>
      <c r="OR583" s="6"/>
      <c r="OS583" s="6"/>
      <c r="OT583" s="6"/>
      <c r="OU583" s="6"/>
      <c r="OV583" s="6"/>
      <c r="OW583" s="6"/>
      <c r="OX583" s="6"/>
      <c r="OY583" s="6"/>
      <c r="OZ583" s="6"/>
      <c r="PA583" s="6"/>
      <c r="PB583" s="6"/>
      <c r="PC583" s="6"/>
      <c r="PD583" s="6"/>
      <c r="PE583" s="6"/>
      <c r="PF583" s="6"/>
      <c r="PG583" s="6"/>
      <c r="PH583" s="6"/>
      <c r="PI583" s="6"/>
      <c r="PJ583" s="6"/>
      <c r="PK583" s="6"/>
      <c r="PL583" s="6"/>
      <c r="PM583" s="6"/>
      <c r="PN583" s="6"/>
      <c r="PO583" s="6"/>
      <c r="PP583" s="6"/>
      <c r="PQ583" s="6"/>
      <c r="PR583" s="6"/>
      <c r="PS583" s="6"/>
      <c r="PT583" s="6"/>
      <c r="PU583" s="6"/>
      <c r="PV583" s="6"/>
      <c r="PW583" s="6"/>
      <c r="PX583" s="6"/>
      <c r="PY583" s="6"/>
      <c r="PZ583" s="6"/>
      <c r="QA583" s="6"/>
      <c r="QB583" s="6"/>
      <c r="QC583" s="6"/>
      <c r="QD583" s="6"/>
      <c r="QE583" s="6"/>
      <c r="QF583" s="6"/>
      <c r="QG583" s="6"/>
      <c r="QH583" s="6"/>
      <c r="QI583" s="6"/>
      <c r="QJ583" s="6"/>
      <c r="QK583" s="6"/>
      <c r="QL583" s="6"/>
      <c r="QM583" s="6"/>
      <c r="QN583" s="6"/>
      <c r="QO583" s="6"/>
      <c r="QP583" s="6"/>
      <c r="QQ583" s="6"/>
      <c r="QR583" s="6"/>
      <c r="QS583" s="6"/>
      <c r="QT583" s="6"/>
      <c r="QU583" s="6"/>
      <c r="QV583" s="6"/>
      <c r="QW583" s="6"/>
      <c r="QX583" s="6"/>
      <c r="QY583" s="6"/>
      <c r="QZ583" s="6"/>
      <c r="RA583" s="6"/>
      <c r="RB583" s="6"/>
      <c r="RC583" s="6"/>
      <c r="RD583" s="6"/>
      <c r="RE583" s="6"/>
      <c r="RF583" s="6"/>
      <c r="RG583" s="6"/>
      <c r="RH583" s="6"/>
      <c r="RI583" s="6"/>
      <c r="RJ583" s="6"/>
      <c r="RK583" s="6"/>
      <c r="RL583" s="6"/>
      <c r="RM583" s="6"/>
      <c r="RN583" s="6"/>
      <c r="RO583" s="6"/>
      <c r="RP583" s="6"/>
      <c r="RQ583" s="6"/>
      <c r="RR583" s="6"/>
      <c r="RS583" s="6"/>
      <c r="RT583" s="6"/>
      <c r="RU583" s="6"/>
      <c r="RV583" s="6"/>
      <c r="RW583" s="6"/>
      <c r="RX583" s="6"/>
      <c r="RY583" s="6"/>
      <c r="RZ583" s="6"/>
      <c r="SA583" s="6"/>
      <c r="SB583" s="6"/>
      <c r="SC583" s="6"/>
      <c r="SD583" s="6"/>
      <c r="SE583" s="6"/>
      <c r="SF583" s="6"/>
      <c r="SG583" s="6"/>
      <c r="SH583" s="6"/>
      <c r="SI583" s="6"/>
      <c r="SJ583" s="6"/>
      <c r="SK583" s="6"/>
      <c r="SL583" s="6"/>
      <c r="SM583" s="6"/>
      <c r="SN583" s="6"/>
      <c r="SO583" s="6"/>
      <c r="SP583" s="6"/>
      <c r="SQ583" s="6"/>
      <c r="SR583" s="6"/>
      <c r="SS583" s="6"/>
      <c r="ST583" s="6"/>
      <c r="SU583" s="6"/>
      <c r="SV583" s="6"/>
      <c r="SW583" s="6"/>
      <c r="SX583" s="6"/>
      <c r="SY583" s="6"/>
      <c r="SZ583" s="6"/>
      <c r="TA583" s="6"/>
      <c r="TB583" s="6"/>
      <c r="TC583" s="6"/>
      <c r="TD583" s="6"/>
      <c r="TE583" s="6"/>
      <c r="TF583" s="6"/>
      <c r="TG583" s="6"/>
      <c r="TH583" s="6"/>
      <c r="TI583" s="6"/>
      <c r="TJ583" s="6"/>
      <c r="TK583" s="6"/>
      <c r="TL583" s="6"/>
      <c r="TM583" s="6"/>
      <c r="TN583" s="6"/>
      <c r="TO583" s="6"/>
      <c r="TP583" s="6"/>
      <c r="TQ583" s="6"/>
      <c r="TR583" s="6"/>
      <c r="TS583" s="6"/>
      <c r="TT583" s="6"/>
      <c r="TU583" s="6"/>
      <c r="TV583" s="6"/>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c r="AGU583" s="6"/>
      <c r="AGV583" s="6"/>
      <c r="AGW583" s="6"/>
      <c r="AGX583" s="6"/>
      <c r="AGY583" s="6"/>
      <c r="AGZ583" s="6"/>
      <c r="AHA583" s="6"/>
      <c r="AHB583" s="6"/>
      <c r="AHC583" s="6"/>
      <c r="AHD583" s="6"/>
      <c r="AHE583" s="6"/>
      <c r="AHF583" s="6"/>
      <c r="AHG583" s="6"/>
      <c r="AHH583" s="6"/>
      <c r="AHI583" s="6"/>
      <c r="AHJ583" s="6"/>
      <c r="AHK583" s="6"/>
      <c r="AHL583" s="6"/>
      <c r="AHM583" s="6"/>
      <c r="AHN583" s="6"/>
      <c r="AHO583" s="6"/>
      <c r="AHP583" s="6"/>
      <c r="AHQ583" s="6"/>
      <c r="AHR583" s="6"/>
      <c r="AHS583" s="6"/>
      <c r="AHT583" s="6"/>
      <c r="AHU583" s="6"/>
      <c r="AHV583" s="6"/>
      <c r="AHW583" s="6"/>
      <c r="AHX583" s="6"/>
      <c r="AHY583" s="6"/>
    </row>
    <row r="584" spans="3:909" x14ac:dyDescent="0.25">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c r="LD584" s="6"/>
      <c r="LE584" s="6"/>
      <c r="LF584" s="6"/>
      <c r="LG584" s="6"/>
      <c r="LH584" s="6"/>
      <c r="LI584" s="6"/>
      <c r="LJ584" s="6"/>
      <c r="LK584" s="6"/>
      <c r="LL584" s="6"/>
      <c r="LM584" s="6"/>
      <c r="LN584" s="6"/>
      <c r="LO584" s="6"/>
      <c r="LP584" s="6"/>
      <c r="LQ584" s="6"/>
      <c r="LR584" s="6"/>
      <c r="LS584" s="6"/>
      <c r="LT584" s="6"/>
      <c r="LU584" s="6"/>
      <c r="LV584" s="6"/>
      <c r="LW584" s="6"/>
      <c r="LX584" s="6"/>
      <c r="LY584" s="6"/>
      <c r="LZ584" s="6"/>
      <c r="MA584" s="6"/>
      <c r="MB584" s="6"/>
      <c r="MC584" s="6"/>
      <c r="MD584" s="6"/>
      <c r="ME584" s="6"/>
      <c r="MF584" s="6"/>
      <c r="MG584" s="6"/>
      <c r="MH584" s="6"/>
      <c r="MI584" s="6"/>
      <c r="MJ584" s="6"/>
      <c r="MK584" s="6"/>
      <c r="ML584" s="6"/>
      <c r="MM584" s="6"/>
      <c r="MN584" s="6"/>
      <c r="MO584" s="6"/>
      <c r="MP584" s="6"/>
      <c r="MQ584" s="6"/>
      <c r="MR584" s="6"/>
      <c r="MS584" s="6"/>
      <c r="MT584" s="6"/>
      <c r="MU584" s="6"/>
      <c r="MV584" s="6"/>
      <c r="MW584" s="6"/>
      <c r="MX584" s="6"/>
      <c r="MY584" s="6"/>
      <c r="MZ584" s="6"/>
      <c r="NA584" s="6"/>
      <c r="NB584" s="6"/>
      <c r="NC584" s="6"/>
      <c r="ND584" s="6"/>
      <c r="NE584" s="6"/>
      <c r="NF584" s="6"/>
      <c r="NG584" s="6"/>
      <c r="NH584" s="6"/>
      <c r="NI584" s="6"/>
      <c r="NJ584" s="6"/>
      <c r="NK584" s="6"/>
      <c r="NL584" s="6"/>
      <c r="NM584" s="6"/>
      <c r="NN584" s="6"/>
      <c r="NO584" s="6"/>
      <c r="NP584" s="6"/>
      <c r="NQ584" s="6"/>
      <c r="NR584" s="6"/>
      <c r="NS584" s="6"/>
      <c r="NT584" s="6"/>
      <c r="NU584" s="6"/>
      <c r="NV584" s="6"/>
      <c r="NW584" s="6"/>
      <c r="NX584" s="6"/>
      <c r="NY584" s="6"/>
      <c r="NZ584" s="6"/>
      <c r="OA584" s="6"/>
      <c r="OB584" s="6"/>
      <c r="OC584" s="6"/>
      <c r="OD584" s="6"/>
      <c r="OE584" s="6"/>
      <c r="OF584" s="6"/>
      <c r="OG584" s="6"/>
      <c r="OH584" s="6"/>
      <c r="OI584" s="6"/>
      <c r="OJ584" s="6"/>
      <c r="OK584" s="6"/>
      <c r="OL584" s="6"/>
      <c r="OM584" s="6"/>
      <c r="ON584" s="6"/>
      <c r="OO584" s="6"/>
      <c r="OP584" s="6"/>
      <c r="OQ584" s="6"/>
      <c r="OR584" s="6"/>
      <c r="OS584" s="6"/>
      <c r="OT584" s="6"/>
      <c r="OU584" s="6"/>
      <c r="OV584" s="6"/>
      <c r="OW584" s="6"/>
      <c r="OX584" s="6"/>
      <c r="OY584" s="6"/>
      <c r="OZ584" s="6"/>
      <c r="PA584" s="6"/>
      <c r="PB584" s="6"/>
      <c r="PC584" s="6"/>
      <c r="PD584" s="6"/>
      <c r="PE584" s="6"/>
      <c r="PF584" s="6"/>
      <c r="PG584" s="6"/>
      <c r="PH584" s="6"/>
      <c r="PI584" s="6"/>
      <c r="PJ584" s="6"/>
      <c r="PK584" s="6"/>
      <c r="PL584" s="6"/>
      <c r="PM584" s="6"/>
      <c r="PN584" s="6"/>
      <c r="PO584" s="6"/>
      <c r="PP584" s="6"/>
      <c r="PQ584" s="6"/>
      <c r="PR584" s="6"/>
      <c r="PS584" s="6"/>
      <c r="PT584" s="6"/>
      <c r="PU584" s="6"/>
      <c r="PV584" s="6"/>
      <c r="PW584" s="6"/>
      <c r="PX584" s="6"/>
      <c r="PY584" s="6"/>
      <c r="PZ584" s="6"/>
      <c r="QA584" s="6"/>
      <c r="QB584" s="6"/>
      <c r="QC584" s="6"/>
      <c r="QD584" s="6"/>
      <c r="QE584" s="6"/>
      <c r="QF584" s="6"/>
      <c r="QG584" s="6"/>
      <c r="QH584" s="6"/>
      <c r="QI584" s="6"/>
      <c r="QJ584" s="6"/>
      <c r="QK584" s="6"/>
      <c r="QL584" s="6"/>
      <c r="QM584" s="6"/>
      <c r="QN584" s="6"/>
      <c r="QO584" s="6"/>
      <c r="QP584" s="6"/>
      <c r="QQ584" s="6"/>
      <c r="QR584" s="6"/>
      <c r="QS584" s="6"/>
      <c r="QT584" s="6"/>
      <c r="QU584" s="6"/>
      <c r="QV584" s="6"/>
      <c r="QW584" s="6"/>
      <c r="QX584" s="6"/>
      <c r="QY584" s="6"/>
      <c r="QZ584" s="6"/>
      <c r="RA584" s="6"/>
      <c r="RB584" s="6"/>
      <c r="RC584" s="6"/>
      <c r="RD584" s="6"/>
      <c r="RE584" s="6"/>
      <c r="RF584" s="6"/>
      <c r="RG584" s="6"/>
      <c r="RH584" s="6"/>
      <c r="RI584" s="6"/>
      <c r="RJ584" s="6"/>
      <c r="RK584" s="6"/>
      <c r="RL584" s="6"/>
      <c r="RM584" s="6"/>
      <c r="RN584" s="6"/>
      <c r="RO584" s="6"/>
      <c r="RP584" s="6"/>
      <c r="RQ584" s="6"/>
      <c r="RR584" s="6"/>
      <c r="RS584" s="6"/>
      <c r="RT584" s="6"/>
      <c r="RU584" s="6"/>
      <c r="RV584" s="6"/>
      <c r="RW584" s="6"/>
      <c r="RX584" s="6"/>
      <c r="RY584" s="6"/>
      <c r="RZ584" s="6"/>
      <c r="SA584" s="6"/>
      <c r="SB584" s="6"/>
      <c r="SC584" s="6"/>
      <c r="SD584" s="6"/>
      <c r="SE584" s="6"/>
      <c r="SF584" s="6"/>
      <c r="SG584" s="6"/>
      <c r="SH584" s="6"/>
      <c r="SI584" s="6"/>
      <c r="SJ584" s="6"/>
      <c r="SK584" s="6"/>
      <c r="SL584" s="6"/>
      <c r="SM584" s="6"/>
      <c r="SN584" s="6"/>
      <c r="SO584" s="6"/>
      <c r="SP584" s="6"/>
      <c r="SQ584" s="6"/>
      <c r="SR584" s="6"/>
      <c r="SS584" s="6"/>
      <c r="ST584" s="6"/>
      <c r="SU584" s="6"/>
      <c r="SV584" s="6"/>
      <c r="SW584" s="6"/>
      <c r="SX584" s="6"/>
      <c r="SY584" s="6"/>
      <c r="SZ584" s="6"/>
      <c r="TA584" s="6"/>
      <c r="TB584" s="6"/>
      <c r="TC584" s="6"/>
      <c r="TD584" s="6"/>
      <c r="TE584" s="6"/>
      <c r="TF584" s="6"/>
      <c r="TG584" s="6"/>
      <c r="TH584" s="6"/>
      <c r="TI584" s="6"/>
      <c r="TJ584" s="6"/>
      <c r="TK584" s="6"/>
      <c r="TL584" s="6"/>
      <c r="TM584" s="6"/>
      <c r="TN584" s="6"/>
      <c r="TO584" s="6"/>
      <c r="TP584" s="6"/>
      <c r="TQ584" s="6"/>
      <c r="TR584" s="6"/>
      <c r="TS584" s="6"/>
      <c r="TT584" s="6"/>
      <c r="TU584" s="6"/>
      <c r="TV584" s="6"/>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c r="AGU584" s="6"/>
      <c r="AGV584" s="6"/>
      <c r="AGW584" s="6"/>
      <c r="AGX584" s="6"/>
      <c r="AGY584" s="6"/>
      <c r="AGZ584" s="6"/>
      <c r="AHA584" s="6"/>
      <c r="AHB584" s="6"/>
      <c r="AHC584" s="6"/>
      <c r="AHD584" s="6"/>
      <c r="AHE584" s="6"/>
      <c r="AHF584" s="6"/>
      <c r="AHG584" s="6"/>
      <c r="AHH584" s="6"/>
      <c r="AHI584" s="6"/>
      <c r="AHJ584" s="6"/>
      <c r="AHK584" s="6"/>
      <c r="AHL584" s="6"/>
      <c r="AHM584" s="6"/>
      <c r="AHN584" s="6"/>
      <c r="AHO584" s="6"/>
      <c r="AHP584" s="6"/>
      <c r="AHQ584" s="6"/>
      <c r="AHR584" s="6"/>
      <c r="AHS584" s="6"/>
      <c r="AHT584" s="6"/>
      <c r="AHU584" s="6"/>
      <c r="AHV584" s="6"/>
      <c r="AHW584" s="6"/>
      <c r="AHX584" s="6"/>
      <c r="AHY584" s="6"/>
    </row>
    <row r="585" spans="3:909" x14ac:dyDescent="0.25">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c r="LD585" s="6"/>
      <c r="LE585" s="6"/>
      <c r="LF585" s="6"/>
      <c r="LG585" s="6"/>
      <c r="LH585" s="6"/>
      <c r="LI585" s="6"/>
      <c r="LJ585" s="6"/>
      <c r="LK585" s="6"/>
      <c r="LL585" s="6"/>
      <c r="LM585" s="6"/>
      <c r="LN585" s="6"/>
      <c r="LO585" s="6"/>
      <c r="LP585" s="6"/>
      <c r="LQ585" s="6"/>
      <c r="LR585" s="6"/>
      <c r="LS585" s="6"/>
      <c r="LT585" s="6"/>
      <c r="LU585" s="6"/>
      <c r="LV585" s="6"/>
      <c r="LW585" s="6"/>
      <c r="LX585" s="6"/>
      <c r="LY585" s="6"/>
      <c r="LZ585" s="6"/>
      <c r="MA585" s="6"/>
      <c r="MB585" s="6"/>
      <c r="MC585" s="6"/>
      <c r="MD585" s="6"/>
      <c r="ME585" s="6"/>
      <c r="MF585" s="6"/>
      <c r="MG585" s="6"/>
      <c r="MH585" s="6"/>
      <c r="MI585" s="6"/>
      <c r="MJ585" s="6"/>
      <c r="MK585" s="6"/>
      <c r="ML585" s="6"/>
      <c r="MM585" s="6"/>
      <c r="MN585" s="6"/>
      <c r="MO585" s="6"/>
      <c r="MP585" s="6"/>
      <c r="MQ585" s="6"/>
      <c r="MR585" s="6"/>
      <c r="MS585" s="6"/>
      <c r="MT585" s="6"/>
      <c r="MU585" s="6"/>
      <c r="MV585" s="6"/>
      <c r="MW585" s="6"/>
      <c r="MX585" s="6"/>
      <c r="MY585" s="6"/>
      <c r="MZ585" s="6"/>
      <c r="NA585" s="6"/>
      <c r="NB585" s="6"/>
      <c r="NC585" s="6"/>
      <c r="ND585" s="6"/>
      <c r="NE585" s="6"/>
      <c r="NF585" s="6"/>
      <c r="NG585" s="6"/>
      <c r="NH585" s="6"/>
      <c r="NI585" s="6"/>
      <c r="NJ585" s="6"/>
      <c r="NK585" s="6"/>
      <c r="NL585" s="6"/>
      <c r="NM585" s="6"/>
      <c r="NN585" s="6"/>
      <c r="NO585" s="6"/>
      <c r="NP585" s="6"/>
      <c r="NQ585" s="6"/>
      <c r="NR585" s="6"/>
      <c r="NS585" s="6"/>
      <c r="NT585" s="6"/>
      <c r="NU585" s="6"/>
      <c r="NV585" s="6"/>
      <c r="NW585" s="6"/>
      <c r="NX585" s="6"/>
      <c r="NY585" s="6"/>
      <c r="NZ585" s="6"/>
      <c r="OA585" s="6"/>
      <c r="OB585" s="6"/>
      <c r="OC585" s="6"/>
      <c r="OD585" s="6"/>
      <c r="OE585" s="6"/>
      <c r="OF585" s="6"/>
      <c r="OG585" s="6"/>
      <c r="OH585" s="6"/>
      <c r="OI585" s="6"/>
      <c r="OJ585" s="6"/>
      <c r="OK585" s="6"/>
      <c r="OL585" s="6"/>
      <c r="OM585" s="6"/>
      <c r="ON585" s="6"/>
      <c r="OO585" s="6"/>
      <c r="OP585" s="6"/>
      <c r="OQ585" s="6"/>
      <c r="OR585" s="6"/>
      <c r="OS585" s="6"/>
      <c r="OT585" s="6"/>
      <c r="OU585" s="6"/>
      <c r="OV585" s="6"/>
      <c r="OW585" s="6"/>
      <c r="OX585" s="6"/>
      <c r="OY585" s="6"/>
      <c r="OZ585" s="6"/>
      <c r="PA585" s="6"/>
      <c r="PB585" s="6"/>
      <c r="PC585" s="6"/>
      <c r="PD585" s="6"/>
      <c r="PE585" s="6"/>
      <c r="PF585" s="6"/>
      <c r="PG585" s="6"/>
      <c r="PH585" s="6"/>
      <c r="PI585" s="6"/>
      <c r="PJ585" s="6"/>
      <c r="PK585" s="6"/>
      <c r="PL585" s="6"/>
      <c r="PM585" s="6"/>
      <c r="PN585" s="6"/>
      <c r="PO585" s="6"/>
      <c r="PP585" s="6"/>
      <c r="PQ585" s="6"/>
      <c r="PR585" s="6"/>
      <c r="PS585" s="6"/>
      <c r="PT585" s="6"/>
      <c r="PU585" s="6"/>
      <c r="PV585" s="6"/>
      <c r="PW585" s="6"/>
      <c r="PX585" s="6"/>
      <c r="PY585" s="6"/>
      <c r="PZ585" s="6"/>
      <c r="QA585" s="6"/>
      <c r="QB585" s="6"/>
      <c r="QC585" s="6"/>
      <c r="QD585" s="6"/>
      <c r="QE585" s="6"/>
      <c r="QF585" s="6"/>
      <c r="QG585" s="6"/>
      <c r="QH585" s="6"/>
      <c r="QI585" s="6"/>
      <c r="QJ585" s="6"/>
      <c r="QK585" s="6"/>
      <c r="QL585" s="6"/>
      <c r="QM585" s="6"/>
      <c r="QN585" s="6"/>
      <c r="QO585" s="6"/>
      <c r="QP585" s="6"/>
      <c r="QQ585" s="6"/>
      <c r="QR585" s="6"/>
      <c r="QS585" s="6"/>
      <c r="QT585" s="6"/>
      <c r="QU585" s="6"/>
      <c r="QV585" s="6"/>
      <c r="QW585" s="6"/>
      <c r="QX585" s="6"/>
      <c r="QY585" s="6"/>
      <c r="QZ585" s="6"/>
      <c r="RA585" s="6"/>
      <c r="RB585" s="6"/>
      <c r="RC585" s="6"/>
      <c r="RD585" s="6"/>
      <c r="RE585" s="6"/>
      <c r="RF585" s="6"/>
      <c r="RG585" s="6"/>
      <c r="RH585" s="6"/>
      <c r="RI585" s="6"/>
      <c r="RJ585" s="6"/>
      <c r="RK585" s="6"/>
      <c r="RL585" s="6"/>
      <c r="RM585" s="6"/>
      <c r="RN585" s="6"/>
      <c r="RO585" s="6"/>
      <c r="RP585" s="6"/>
      <c r="RQ585" s="6"/>
      <c r="RR585" s="6"/>
      <c r="RS585" s="6"/>
      <c r="RT585" s="6"/>
      <c r="RU585" s="6"/>
      <c r="RV585" s="6"/>
      <c r="RW585" s="6"/>
      <c r="RX585" s="6"/>
      <c r="RY585" s="6"/>
      <c r="RZ585" s="6"/>
      <c r="SA585" s="6"/>
      <c r="SB585" s="6"/>
      <c r="SC585" s="6"/>
      <c r="SD585" s="6"/>
      <c r="SE585" s="6"/>
      <c r="SF585" s="6"/>
      <c r="SG585" s="6"/>
      <c r="SH585" s="6"/>
      <c r="SI585" s="6"/>
      <c r="SJ585" s="6"/>
      <c r="SK585" s="6"/>
      <c r="SL585" s="6"/>
      <c r="SM585" s="6"/>
      <c r="SN585" s="6"/>
      <c r="SO585" s="6"/>
      <c r="SP585" s="6"/>
      <c r="SQ585" s="6"/>
      <c r="SR585" s="6"/>
      <c r="SS585" s="6"/>
      <c r="ST585" s="6"/>
      <c r="SU585" s="6"/>
      <c r="SV585" s="6"/>
      <c r="SW585" s="6"/>
      <c r="SX585" s="6"/>
      <c r="SY585" s="6"/>
      <c r="SZ585" s="6"/>
      <c r="TA585" s="6"/>
      <c r="TB585" s="6"/>
      <c r="TC585" s="6"/>
      <c r="TD585" s="6"/>
      <c r="TE585" s="6"/>
      <c r="TF585" s="6"/>
      <c r="TG585" s="6"/>
      <c r="TH585" s="6"/>
      <c r="TI585" s="6"/>
      <c r="TJ585" s="6"/>
      <c r="TK585" s="6"/>
      <c r="TL585" s="6"/>
      <c r="TM585" s="6"/>
      <c r="TN585" s="6"/>
      <c r="TO585" s="6"/>
      <c r="TP585" s="6"/>
      <c r="TQ585" s="6"/>
      <c r="TR585" s="6"/>
      <c r="TS585" s="6"/>
      <c r="TT585" s="6"/>
      <c r="TU585" s="6"/>
      <c r="TV585" s="6"/>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c r="AGU585" s="6"/>
      <c r="AGV585" s="6"/>
      <c r="AGW585" s="6"/>
      <c r="AGX585" s="6"/>
      <c r="AGY585" s="6"/>
      <c r="AGZ585" s="6"/>
      <c r="AHA585" s="6"/>
      <c r="AHB585" s="6"/>
      <c r="AHC585" s="6"/>
      <c r="AHD585" s="6"/>
      <c r="AHE585" s="6"/>
      <c r="AHF585" s="6"/>
      <c r="AHG585" s="6"/>
      <c r="AHH585" s="6"/>
      <c r="AHI585" s="6"/>
      <c r="AHJ585" s="6"/>
      <c r="AHK585" s="6"/>
      <c r="AHL585" s="6"/>
      <c r="AHM585" s="6"/>
      <c r="AHN585" s="6"/>
      <c r="AHO585" s="6"/>
      <c r="AHP585" s="6"/>
      <c r="AHQ585" s="6"/>
      <c r="AHR585" s="6"/>
      <c r="AHS585" s="6"/>
      <c r="AHT585" s="6"/>
      <c r="AHU585" s="6"/>
      <c r="AHV585" s="6"/>
      <c r="AHW585" s="6"/>
      <c r="AHX585" s="6"/>
      <c r="AHY585" s="6"/>
    </row>
    <row r="586" spans="3:909" x14ac:dyDescent="0.25">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c r="LD586" s="6"/>
      <c r="LE586" s="6"/>
      <c r="LF586" s="6"/>
      <c r="LG586" s="6"/>
      <c r="LH586" s="6"/>
      <c r="LI586" s="6"/>
      <c r="LJ586" s="6"/>
      <c r="LK586" s="6"/>
      <c r="LL586" s="6"/>
      <c r="LM586" s="6"/>
      <c r="LN586" s="6"/>
      <c r="LO586" s="6"/>
      <c r="LP586" s="6"/>
      <c r="LQ586" s="6"/>
      <c r="LR586" s="6"/>
      <c r="LS586" s="6"/>
      <c r="LT586" s="6"/>
      <c r="LU586" s="6"/>
      <c r="LV586" s="6"/>
      <c r="LW586" s="6"/>
      <c r="LX586" s="6"/>
      <c r="LY586" s="6"/>
      <c r="LZ586" s="6"/>
      <c r="MA586" s="6"/>
      <c r="MB586" s="6"/>
      <c r="MC586" s="6"/>
      <c r="MD586" s="6"/>
      <c r="ME586" s="6"/>
      <c r="MF586" s="6"/>
      <c r="MG586" s="6"/>
      <c r="MH586" s="6"/>
      <c r="MI586" s="6"/>
      <c r="MJ586" s="6"/>
      <c r="MK586" s="6"/>
      <c r="ML586" s="6"/>
      <c r="MM586" s="6"/>
      <c r="MN586" s="6"/>
      <c r="MO586" s="6"/>
      <c r="MP586" s="6"/>
      <c r="MQ586" s="6"/>
      <c r="MR586" s="6"/>
      <c r="MS586" s="6"/>
      <c r="MT586" s="6"/>
      <c r="MU586" s="6"/>
      <c r="MV586" s="6"/>
      <c r="MW586" s="6"/>
      <c r="MX586" s="6"/>
      <c r="MY586" s="6"/>
      <c r="MZ586" s="6"/>
      <c r="NA586" s="6"/>
      <c r="NB586" s="6"/>
      <c r="NC586" s="6"/>
      <c r="ND586" s="6"/>
      <c r="NE586" s="6"/>
      <c r="NF586" s="6"/>
      <c r="NG586" s="6"/>
      <c r="NH586" s="6"/>
      <c r="NI586" s="6"/>
      <c r="NJ586" s="6"/>
      <c r="NK586" s="6"/>
      <c r="NL586" s="6"/>
      <c r="NM586" s="6"/>
      <c r="NN586" s="6"/>
      <c r="NO586" s="6"/>
      <c r="NP586" s="6"/>
      <c r="NQ586" s="6"/>
      <c r="NR586" s="6"/>
      <c r="NS586" s="6"/>
      <c r="NT586" s="6"/>
      <c r="NU586" s="6"/>
      <c r="NV586" s="6"/>
      <c r="NW586" s="6"/>
      <c r="NX586" s="6"/>
      <c r="NY586" s="6"/>
      <c r="NZ586" s="6"/>
      <c r="OA586" s="6"/>
      <c r="OB586" s="6"/>
      <c r="OC586" s="6"/>
      <c r="OD586" s="6"/>
      <c r="OE586" s="6"/>
      <c r="OF586" s="6"/>
      <c r="OG586" s="6"/>
      <c r="OH586" s="6"/>
      <c r="OI586" s="6"/>
      <c r="OJ586" s="6"/>
      <c r="OK586" s="6"/>
      <c r="OL586" s="6"/>
      <c r="OM586" s="6"/>
      <c r="ON586" s="6"/>
      <c r="OO586" s="6"/>
      <c r="OP586" s="6"/>
      <c r="OQ586" s="6"/>
      <c r="OR586" s="6"/>
      <c r="OS586" s="6"/>
      <c r="OT586" s="6"/>
      <c r="OU586" s="6"/>
      <c r="OV586" s="6"/>
      <c r="OW586" s="6"/>
      <c r="OX586" s="6"/>
      <c r="OY586" s="6"/>
      <c r="OZ586" s="6"/>
      <c r="PA586" s="6"/>
      <c r="PB586" s="6"/>
      <c r="PC586" s="6"/>
      <c r="PD586" s="6"/>
      <c r="PE586" s="6"/>
      <c r="PF586" s="6"/>
      <c r="PG586" s="6"/>
      <c r="PH586" s="6"/>
      <c r="PI586" s="6"/>
      <c r="PJ586" s="6"/>
      <c r="PK586" s="6"/>
      <c r="PL586" s="6"/>
      <c r="PM586" s="6"/>
      <c r="PN586" s="6"/>
      <c r="PO586" s="6"/>
      <c r="PP586" s="6"/>
      <c r="PQ586" s="6"/>
      <c r="PR586" s="6"/>
      <c r="PS586" s="6"/>
      <c r="PT586" s="6"/>
      <c r="PU586" s="6"/>
      <c r="PV586" s="6"/>
      <c r="PW586" s="6"/>
      <c r="PX586" s="6"/>
      <c r="PY586" s="6"/>
      <c r="PZ586" s="6"/>
      <c r="QA586" s="6"/>
      <c r="QB586" s="6"/>
      <c r="QC586" s="6"/>
      <c r="QD586" s="6"/>
      <c r="QE586" s="6"/>
      <c r="QF586" s="6"/>
      <c r="QG586" s="6"/>
      <c r="QH586" s="6"/>
      <c r="QI586" s="6"/>
      <c r="QJ586" s="6"/>
      <c r="QK586" s="6"/>
      <c r="QL586" s="6"/>
      <c r="QM586" s="6"/>
      <c r="QN586" s="6"/>
      <c r="QO586" s="6"/>
      <c r="QP586" s="6"/>
      <c r="QQ586" s="6"/>
      <c r="QR586" s="6"/>
      <c r="QS586" s="6"/>
      <c r="QT586" s="6"/>
      <c r="QU586" s="6"/>
      <c r="QV586" s="6"/>
      <c r="QW586" s="6"/>
      <c r="QX586" s="6"/>
      <c r="QY586" s="6"/>
      <c r="QZ586" s="6"/>
      <c r="RA586" s="6"/>
      <c r="RB586" s="6"/>
      <c r="RC586" s="6"/>
      <c r="RD586" s="6"/>
      <c r="RE586" s="6"/>
      <c r="RF586" s="6"/>
      <c r="RG586" s="6"/>
      <c r="RH586" s="6"/>
      <c r="RI586" s="6"/>
      <c r="RJ586" s="6"/>
      <c r="RK586" s="6"/>
      <c r="RL586" s="6"/>
      <c r="RM586" s="6"/>
      <c r="RN586" s="6"/>
      <c r="RO586" s="6"/>
      <c r="RP586" s="6"/>
      <c r="RQ586" s="6"/>
      <c r="RR586" s="6"/>
      <c r="RS586" s="6"/>
      <c r="RT586" s="6"/>
      <c r="RU586" s="6"/>
      <c r="RV586" s="6"/>
      <c r="RW586" s="6"/>
      <c r="RX586" s="6"/>
      <c r="RY586" s="6"/>
      <c r="RZ586" s="6"/>
      <c r="SA586" s="6"/>
      <c r="SB586" s="6"/>
      <c r="SC586" s="6"/>
      <c r="SD586" s="6"/>
      <c r="SE586" s="6"/>
      <c r="SF586" s="6"/>
      <c r="SG586" s="6"/>
      <c r="SH586" s="6"/>
      <c r="SI586" s="6"/>
      <c r="SJ586" s="6"/>
      <c r="SK586" s="6"/>
      <c r="SL586" s="6"/>
      <c r="SM586" s="6"/>
      <c r="SN586" s="6"/>
      <c r="SO586" s="6"/>
      <c r="SP586" s="6"/>
      <c r="SQ586" s="6"/>
      <c r="SR586" s="6"/>
      <c r="SS586" s="6"/>
      <c r="ST586" s="6"/>
      <c r="SU586" s="6"/>
      <c r="SV586" s="6"/>
      <c r="SW586" s="6"/>
      <c r="SX586" s="6"/>
      <c r="SY586" s="6"/>
      <c r="SZ586" s="6"/>
      <c r="TA586" s="6"/>
      <c r="TB586" s="6"/>
      <c r="TC586" s="6"/>
      <c r="TD586" s="6"/>
      <c r="TE586" s="6"/>
      <c r="TF586" s="6"/>
      <c r="TG586" s="6"/>
      <c r="TH586" s="6"/>
      <c r="TI586" s="6"/>
      <c r="TJ586" s="6"/>
      <c r="TK586" s="6"/>
      <c r="TL586" s="6"/>
      <c r="TM586" s="6"/>
      <c r="TN586" s="6"/>
      <c r="TO586" s="6"/>
      <c r="TP586" s="6"/>
      <c r="TQ586" s="6"/>
      <c r="TR586" s="6"/>
      <c r="TS586" s="6"/>
      <c r="TT586" s="6"/>
      <c r="TU586" s="6"/>
      <c r="TV586" s="6"/>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c r="AGU586" s="6"/>
      <c r="AGV586" s="6"/>
      <c r="AGW586" s="6"/>
      <c r="AGX586" s="6"/>
      <c r="AGY586" s="6"/>
      <c r="AGZ586" s="6"/>
      <c r="AHA586" s="6"/>
      <c r="AHB586" s="6"/>
      <c r="AHC586" s="6"/>
      <c r="AHD586" s="6"/>
      <c r="AHE586" s="6"/>
      <c r="AHF586" s="6"/>
      <c r="AHG586" s="6"/>
      <c r="AHH586" s="6"/>
      <c r="AHI586" s="6"/>
      <c r="AHJ586" s="6"/>
      <c r="AHK586" s="6"/>
      <c r="AHL586" s="6"/>
      <c r="AHM586" s="6"/>
      <c r="AHN586" s="6"/>
      <c r="AHO586" s="6"/>
      <c r="AHP586" s="6"/>
      <c r="AHQ586" s="6"/>
      <c r="AHR586" s="6"/>
      <c r="AHS586" s="6"/>
      <c r="AHT586" s="6"/>
      <c r="AHU586" s="6"/>
      <c r="AHV586" s="6"/>
      <c r="AHW586" s="6"/>
      <c r="AHX586" s="6"/>
      <c r="AHY586" s="6"/>
    </row>
    <row r="587" spans="3:909" x14ac:dyDescent="0.25">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c r="LD587" s="6"/>
      <c r="LE587" s="6"/>
      <c r="LF587" s="6"/>
      <c r="LG587" s="6"/>
      <c r="LH587" s="6"/>
      <c r="LI587" s="6"/>
      <c r="LJ587" s="6"/>
      <c r="LK587" s="6"/>
      <c r="LL587" s="6"/>
      <c r="LM587" s="6"/>
      <c r="LN587" s="6"/>
      <c r="LO587" s="6"/>
      <c r="LP587" s="6"/>
      <c r="LQ587" s="6"/>
      <c r="LR587" s="6"/>
      <c r="LS587" s="6"/>
      <c r="LT587" s="6"/>
      <c r="LU587" s="6"/>
      <c r="LV587" s="6"/>
      <c r="LW587" s="6"/>
      <c r="LX587" s="6"/>
      <c r="LY587" s="6"/>
      <c r="LZ587" s="6"/>
      <c r="MA587" s="6"/>
      <c r="MB587" s="6"/>
      <c r="MC587" s="6"/>
      <c r="MD587" s="6"/>
      <c r="ME587" s="6"/>
      <c r="MF587" s="6"/>
      <c r="MG587" s="6"/>
      <c r="MH587" s="6"/>
      <c r="MI587" s="6"/>
      <c r="MJ587" s="6"/>
      <c r="MK587" s="6"/>
      <c r="ML587" s="6"/>
      <c r="MM587" s="6"/>
      <c r="MN587" s="6"/>
      <c r="MO587" s="6"/>
      <c r="MP587" s="6"/>
      <c r="MQ587" s="6"/>
      <c r="MR587" s="6"/>
      <c r="MS587" s="6"/>
      <c r="MT587" s="6"/>
      <c r="MU587" s="6"/>
      <c r="MV587" s="6"/>
      <c r="MW587" s="6"/>
      <c r="MX587" s="6"/>
      <c r="MY587" s="6"/>
      <c r="MZ587" s="6"/>
      <c r="NA587" s="6"/>
      <c r="NB587" s="6"/>
      <c r="NC587" s="6"/>
      <c r="ND587" s="6"/>
      <c r="NE587" s="6"/>
      <c r="NF587" s="6"/>
      <c r="NG587" s="6"/>
      <c r="NH587" s="6"/>
      <c r="NI587" s="6"/>
      <c r="NJ587" s="6"/>
      <c r="NK587" s="6"/>
      <c r="NL587" s="6"/>
      <c r="NM587" s="6"/>
      <c r="NN587" s="6"/>
      <c r="NO587" s="6"/>
      <c r="NP587" s="6"/>
      <c r="NQ587" s="6"/>
      <c r="NR587" s="6"/>
      <c r="NS587" s="6"/>
      <c r="NT587" s="6"/>
      <c r="NU587" s="6"/>
      <c r="NV587" s="6"/>
      <c r="NW587" s="6"/>
      <c r="NX587" s="6"/>
      <c r="NY587" s="6"/>
      <c r="NZ587" s="6"/>
      <c r="OA587" s="6"/>
      <c r="OB587" s="6"/>
      <c r="OC587" s="6"/>
      <c r="OD587" s="6"/>
      <c r="OE587" s="6"/>
      <c r="OF587" s="6"/>
      <c r="OG587" s="6"/>
      <c r="OH587" s="6"/>
      <c r="OI587" s="6"/>
      <c r="OJ587" s="6"/>
      <c r="OK587" s="6"/>
      <c r="OL587" s="6"/>
      <c r="OM587" s="6"/>
      <c r="ON587" s="6"/>
      <c r="OO587" s="6"/>
      <c r="OP587" s="6"/>
      <c r="OQ587" s="6"/>
      <c r="OR587" s="6"/>
      <c r="OS587" s="6"/>
      <c r="OT587" s="6"/>
      <c r="OU587" s="6"/>
      <c r="OV587" s="6"/>
      <c r="OW587" s="6"/>
      <c r="OX587" s="6"/>
      <c r="OY587" s="6"/>
      <c r="OZ587" s="6"/>
      <c r="PA587" s="6"/>
      <c r="PB587" s="6"/>
      <c r="PC587" s="6"/>
      <c r="PD587" s="6"/>
      <c r="PE587" s="6"/>
      <c r="PF587" s="6"/>
      <c r="PG587" s="6"/>
      <c r="PH587" s="6"/>
      <c r="PI587" s="6"/>
      <c r="PJ587" s="6"/>
      <c r="PK587" s="6"/>
      <c r="PL587" s="6"/>
      <c r="PM587" s="6"/>
      <c r="PN587" s="6"/>
      <c r="PO587" s="6"/>
      <c r="PP587" s="6"/>
      <c r="PQ587" s="6"/>
      <c r="PR587" s="6"/>
      <c r="PS587" s="6"/>
      <c r="PT587" s="6"/>
      <c r="PU587" s="6"/>
      <c r="PV587" s="6"/>
      <c r="PW587" s="6"/>
      <c r="PX587" s="6"/>
      <c r="PY587" s="6"/>
      <c r="PZ587" s="6"/>
      <c r="QA587" s="6"/>
      <c r="QB587" s="6"/>
      <c r="QC587" s="6"/>
      <c r="QD587" s="6"/>
      <c r="QE587" s="6"/>
      <c r="QF587" s="6"/>
      <c r="QG587" s="6"/>
      <c r="QH587" s="6"/>
      <c r="QI587" s="6"/>
      <c r="QJ587" s="6"/>
      <c r="QK587" s="6"/>
      <c r="QL587" s="6"/>
      <c r="QM587" s="6"/>
      <c r="QN587" s="6"/>
      <c r="QO587" s="6"/>
      <c r="QP587" s="6"/>
      <c r="QQ587" s="6"/>
      <c r="QR587" s="6"/>
      <c r="QS587" s="6"/>
      <c r="QT587" s="6"/>
      <c r="QU587" s="6"/>
      <c r="QV587" s="6"/>
      <c r="QW587" s="6"/>
      <c r="QX587" s="6"/>
      <c r="QY587" s="6"/>
      <c r="QZ587" s="6"/>
      <c r="RA587" s="6"/>
      <c r="RB587" s="6"/>
      <c r="RC587" s="6"/>
      <c r="RD587" s="6"/>
      <c r="RE587" s="6"/>
      <c r="RF587" s="6"/>
      <c r="RG587" s="6"/>
      <c r="RH587" s="6"/>
      <c r="RI587" s="6"/>
      <c r="RJ587" s="6"/>
      <c r="RK587" s="6"/>
      <c r="RL587" s="6"/>
      <c r="RM587" s="6"/>
      <c r="RN587" s="6"/>
      <c r="RO587" s="6"/>
      <c r="RP587" s="6"/>
      <c r="RQ587" s="6"/>
      <c r="RR587" s="6"/>
      <c r="RS587" s="6"/>
      <c r="RT587" s="6"/>
      <c r="RU587" s="6"/>
      <c r="RV587" s="6"/>
      <c r="RW587" s="6"/>
      <c r="RX587" s="6"/>
      <c r="RY587" s="6"/>
      <c r="RZ587" s="6"/>
      <c r="SA587" s="6"/>
      <c r="SB587" s="6"/>
      <c r="SC587" s="6"/>
      <c r="SD587" s="6"/>
      <c r="SE587" s="6"/>
      <c r="SF587" s="6"/>
      <c r="SG587" s="6"/>
      <c r="SH587" s="6"/>
      <c r="SI587" s="6"/>
      <c r="SJ587" s="6"/>
      <c r="SK587" s="6"/>
      <c r="SL587" s="6"/>
      <c r="SM587" s="6"/>
      <c r="SN587" s="6"/>
      <c r="SO587" s="6"/>
      <c r="SP587" s="6"/>
      <c r="SQ587" s="6"/>
      <c r="SR587" s="6"/>
      <c r="SS587" s="6"/>
      <c r="ST587" s="6"/>
      <c r="SU587" s="6"/>
      <c r="SV587" s="6"/>
      <c r="SW587" s="6"/>
      <c r="SX587" s="6"/>
      <c r="SY587" s="6"/>
      <c r="SZ587" s="6"/>
      <c r="TA587" s="6"/>
      <c r="TB587" s="6"/>
      <c r="TC587" s="6"/>
      <c r="TD587" s="6"/>
      <c r="TE587" s="6"/>
      <c r="TF587" s="6"/>
      <c r="TG587" s="6"/>
      <c r="TH587" s="6"/>
      <c r="TI587" s="6"/>
      <c r="TJ587" s="6"/>
      <c r="TK587" s="6"/>
      <c r="TL587" s="6"/>
      <c r="TM587" s="6"/>
      <c r="TN587" s="6"/>
      <c r="TO587" s="6"/>
      <c r="TP587" s="6"/>
      <c r="TQ587" s="6"/>
      <c r="TR587" s="6"/>
      <c r="TS587" s="6"/>
      <c r="TT587" s="6"/>
      <c r="TU587" s="6"/>
      <c r="TV587" s="6"/>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c r="AGU587" s="6"/>
      <c r="AGV587" s="6"/>
      <c r="AGW587" s="6"/>
      <c r="AGX587" s="6"/>
      <c r="AGY587" s="6"/>
      <c r="AGZ587" s="6"/>
      <c r="AHA587" s="6"/>
      <c r="AHB587" s="6"/>
      <c r="AHC587" s="6"/>
      <c r="AHD587" s="6"/>
      <c r="AHE587" s="6"/>
      <c r="AHF587" s="6"/>
      <c r="AHG587" s="6"/>
      <c r="AHH587" s="6"/>
      <c r="AHI587" s="6"/>
      <c r="AHJ587" s="6"/>
      <c r="AHK587" s="6"/>
      <c r="AHL587" s="6"/>
      <c r="AHM587" s="6"/>
      <c r="AHN587" s="6"/>
      <c r="AHO587" s="6"/>
      <c r="AHP587" s="6"/>
      <c r="AHQ587" s="6"/>
      <c r="AHR587" s="6"/>
      <c r="AHS587" s="6"/>
      <c r="AHT587" s="6"/>
      <c r="AHU587" s="6"/>
      <c r="AHV587" s="6"/>
      <c r="AHW587" s="6"/>
      <c r="AHX587" s="6"/>
      <c r="AHY587" s="6"/>
    </row>
    <row r="588" spans="3:909" x14ac:dyDescent="0.25">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c r="LD588" s="6"/>
      <c r="LE588" s="6"/>
      <c r="LF588" s="6"/>
      <c r="LG588" s="6"/>
      <c r="LH588" s="6"/>
      <c r="LI588" s="6"/>
      <c r="LJ588" s="6"/>
      <c r="LK588" s="6"/>
      <c r="LL588" s="6"/>
      <c r="LM588" s="6"/>
      <c r="LN588" s="6"/>
      <c r="LO588" s="6"/>
      <c r="LP588" s="6"/>
      <c r="LQ588" s="6"/>
      <c r="LR588" s="6"/>
      <c r="LS588" s="6"/>
      <c r="LT588" s="6"/>
      <c r="LU588" s="6"/>
      <c r="LV588" s="6"/>
      <c r="LW588" s="6"/>
      <c r="LX588" s="6"/>
      <c r="LY588" s="6"/>
      <c r="LZ588" s="6"/>
      <c r="MA588" s="6"/>
      <c r="MB588" s="6"/>
      <c r="MC588" s="6"/>
      <c r="MD588" s="6"/>
      <c r="ME588" s="6"/>
      <c r="MF588" s="6"/>
      <c r="MG588" s="6"/>
      <c r="MH588" s="6"/>
      <c r="MI588" s="6"/>
      <c r="MJ588" s="6"/>
      <c r="MK588" s="6"/>
      <c r="ML588" s="6"/>
      <c r="MM588" s="6"/>
      <c r="MN588" s="6"/>
      <c r="MO588" s="6"/>
      <c r="MP588" s="6"/>
      <c r="MQ588" s="6"/>
      <c r="MR588" s="6"/>
      <c r="MS588" s="6"/>
      <c r="MT588" s="6"/>
      <c r="MU588" s="6"/>
      <c r="MV588" s="6"/>
      <c r="MW588" s="6"/>
      <c r="MX588" s="6"/>
      <c r="MY588" s="6"/>
      <c r="MZ588" s="6"/>
      <c r="NA588" s="6"/>
      <c r="NB588" s="6"/>
      <c r="NC588" s="6"/>
      <c r="ND588" s="6"/>
      <c r="NE588" s="6"/>
      <c r="NF588" s="6"/>
      <c r="NG588" s="6"/>
      <c r="NH588" s="6"/>
      <c r="NI588" s="6"/>
      <c r="NJ588" s="6"/>
      <c r="NK588" s="6"/>
      <c r="NL588" s="6"/>
      <c r="NM588" s="6"/>
      <c r="NN588" s="6"/>
      <c r="NO588" s="6"/>
      <c r="NP588" s="6"/>
      <c r="NQ588" s="6"/>
      <c r="NR588" s="6"/>
      <c r="NS588" s="6"/>
      <c r="NT588" s="6"/>
      <c r="NU588" s="6"/>
      <c r="NV588" s="6"/>
      <c r="NW588" s="6"/>
      <c r="NX588" s="6"/>
      <c r="NY588" s="6"/>
      <c r="NZ588" s="6"/>
      <c r="OA588" s="6"/>
      <c r="OB588" s="6"/>
      <c r="OC588" s="6"/>
      <c r="OD588" s="6"/>
      <c r="OE588" s="6"/>
      <c r="OF588" s="6"/>
      <c r="OG588" s="6"/>
      <c r="OH588" s="6"/>
      <c r="OI588" s="6"/>
      <c r="OJ588" s="6"/>
      <c r="OK588" s="6"/>
      <c r="OL588" s="6"/>
      <c r="OM588" s="6"/>
      <c r="ON588" s="6"/>
      <c r="OO588" s="6"/>
      <c r="OP588" s="6"/>
      <c r="OQ588" s="6"/>
      <c r="OR588" s="6"/>
      <c r="OS588" s="6"/>
      <c r="OT588" s="6"/>
      <c r="OU588" s="6"/>
      <c r="OV588" s="6"/>
      <c r="OW588" s="6"/>
      <c r="OX588" s="6"/>
      <c r="OY588" s="6"/>
      <c r="OZ588" s="6"/>
      <c r="PA588" s="6"/>
      <c r="PB588" s="6"/>
      <c r="PC588" s="6"/>
      <c r="PD588" s="6"/>
      <c r="PE588" s="6"/>
      <c r="PF588" s="6"/>
      <c r="PG588" s="6"/>
      <c r="PH588" s="6"/>
      <c r="PI588" s="6"/>
      <c r="PJ588" s="6"/>
      <c r="PK588" s="6"/>
      <c r="PL588" s="6"/>
      <c r="PM588" s="6"/>
      <c r="PN588" s="6"/>
      <c r="PO588" s="6"/>
      <c r="PP588" s="6"/>
      <c r="PQ588" s="6"/>
      <c r="PR588" s="6"/>
      <c r="PS588" s="6"/>
      <c r="PT588" s="6"/>
      <c r="PU588" s="6"/>
      <c r="PV588" s="6"/>
      <c r="PW588" s="6"/>
      <c r="PX588" s="6"/>
      <c r="PY588" s="6"/>
      <c r="PZ588" s="6"/>
      <c r="QA588" s="6"/>
      <c r="QB588" s="6"/>
      <c r="QC588" s="6"/>
      <c r="QD588" s="6"/>
      <c r="QE588" s="6"/>
      <c r="QF588" s="6"/>
      <c r="QG588" s="6"/>
      <c r="QH588" s="6"/>
      <c r="QI588" s="6"/>
      <c r="QJ588" s="6"/>
      <c r="QK588" s="6"/>
      <c r="QL588" s="6"/>
      <c r="QM588" s="6"/>
      <c r="QN588" s="6"/>
      <c r="QO588" s="6"/>
      <c r="QP588" s="6"/>
      <c r="QQ588" s="6"/>
      <c r="QR588" s="6"/>
      <c r="QS588" s="6"/>
      <c r="QT588" s="6"/>
      <c r="QU588" s="6"/>
      <c r="QV588" s="6"/>
      <c r="QW588" s="6"/>
      <c r="QX588" s="6"/>
      <c r="QY588" s="6"/>
      <c r="QZ588" s="6"/>
      <c r="RA588" s="6"/>
      <c r="RB588" s="6"/>
      <c r="RC588" s="6"/>
      <c r="RD588" s="6"/>
      <c r="RE588" s="6"/>
      <c r="RF588" s="6"/>
      <c r="RG588" s="6"/>
      <c r="RH588" s="6"/>
      <c r="RI588" s="6"/>
      <c r="RJ588" s="6"/>
      <c r="RK588" s="6"/>
      <c r="RL588" s="6"/>
      <c r="RM588" s="6"/>
      <c r="RN588" s="6"/>
      <c r="RO588" s="6"/>
      <c r="RP588" s="6"/>
      <c r="RQ588" s="6"/>
      <c r="RR588" s="6"/>
      <c r="RS588" s="6"/>
      <c r="RT588" s="6"/>
      <c r="RU588" s="6"/>
      <c r="RV588" s="6"/>
      <c r="RW588" s="6"/>
      <c r="RX588" s="6"/>
      <c r="RY588" s="6"/>
      <c r="RZ588" s="6"/>
      <c r="SA588" s="6"/>
      <c r="SB588" s="6"/>
      <c r="SC588" s="6"/>
      <c r="SD588" s="6"/>
      <c r="SE588" s="6"/>
      <c r="SF588" s="6"/>
      <c r="SG588" s="6"/>
      <c r="SH588" s="6"/>
      <c r="SI588" s="6"/>
      <c r="SJ588" s="6"/>
      <c r="SK588" s="6"/>
      <c r="SL588" s="6"/>
      <c r="SM588" s="6"/>
      <c r="SN588" s="6"/>
      <c r="SO588" s="6"/>
      <c r="SP588" s="6"/>
      <c r="SQ588" s="6"/>
      <c r="SR588" s="6"/>
      <c r="SS588" s="6"/>
      <c r="ST588" s="6"/>
      <c r="SU588" s="6"/>
      <c r="SV588" s="6"/>
      <c r="SW588" s="6"/>
      <c r="SX588" s="6"/>
      <c r="SY588" s="6"/>
      <c r="SZ588" s="6"/>
      <c r="TA588" s="6"/>
      <c r="TB588" s="6"/>
      <c r="TC588" s="6"/>
      <c r="TD588" s="6"/>
      <c r="TE588" s="6"/>
      <c r="TF588" s="6"/>
      <c r="TG588" s="6"/>
      <c r="TH588" s="6"/>
      <c r="TI588" s="6"/>
      <c r="TJ588" s="6"/>
      <c r="TK588" s="6"/>
      <c r="TL588" s="6"/>
      <c r="TM588" s="6"/>
      <c r="TN588" s="6"/>
      <c r="TO588" s="6"/>
      <c r="TP588" s="6"/>
      <c r="TQ588" s="6"/>
      <c r="TR588" s="6"/>
      <c r="TS588" s="6"/>
      <c r="TT588" s="6"/>
      <c r="TU588" s="6"/>
      <c r="TV588" s="6"/>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c r="AGU588" s="6"/>
      <c r="AGV588" s="6"/>
      <c r="AGW588" s="6"/>
      <c r="AGX588" s="6"/>
      <c r="AGY588" s="6"/>
      <c r="AGZ588" s="6"/>
      <c r="AHA588" s="6"/>
      <c r="AHB588" s="6"/>
      <c r="AHC588" s="6"/>
      <c r="AHD588" s="6"/>
      <c r="AHE588" s="6"/>
      <c r="AHF588" s="6"/>
      <c r="AHG588" s="6"/>
      <c r="AHH588" s="6"/>
      <c r="AHI588" s="6"/>
      <c r="AHJ588" s="6"/>
      <c r="AHK588" s="6"/>
      <c r="AHL588" s="6"/>
      <c r="AHM588" s="6"/>
      <c r="AHN588" s="6"/>
      <c r="AHO588" s="6"/>
      <c r="AHP588" s="6"/>
      <c r="AHQ588" s="6"/>
      <c r="AHR588" s="6"/>
      <c r="AHS588" s="6"/>
      <c r="AHT588" s="6"/>
      <c r="AHU588" s="6"/>
      <c r="AHV588" s="6"/>
      <c r="AHW588" s="6"/>
      <c r="AHX588" s="6"/>
      <c r="AHY588" s="6"/>
    </row>
    <row r="589" spans="3:909" x14ac:dyDescent="0.25">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c r="LD589" s="6"/>
      <c r="LE589" s="6"/>
      <c r="LF589" s="6"/>
      <c r="LG589" s="6"/>
      <c r="LH589" s="6"/>
      <c r="LI589" s="6"/>
      <c r="LJ589" s="6"/>
      <c r="LK589" s="6"/>
      <c r="LL589" s="6"/>
      <c r="LM589" s="6"/>
      <c r="LN589" s="6"/>
      <c r="LO589" s="6"/>
      <c r="LP589" s="6"/>
      <c r="LQ589" s="6"/>
      <c r="LR589" s="6"/>
      <c r="LS589" s="6"/>
      <c r="LT589" s="6"/>
      <c r="LU589" s="6"/>
      <c r="LV589" s="6"/>
      <c r="LW589" s="6"/>
      <c r="LX589" s="6"/>
      <c r="LY589" s="6"/>
      <c r="LZ589" s="6"/>
      <c r="MA589" s="6"/>
      <c r="MB589" s="6"/>
      <c r="MC589" s="6"/>
      <c r="MD589" s="6"/>
      <c r="ME589" s="6"/>
      <c r="MF589" s="6"/>
      <c r="MG589" s="6"/>
      <c r="MH589" s="6"/>
      <c r="MI589" s="6"/>
      <c r="MJ589" s="6"/>
      <c r="MK589" s="6"/>
      <c r="ML589" s="6"/>
      <c r="MM589" s="6"/>
      <c r="MN589" s="6"/>
      <c r="MO589" s="6"/>
      <c r="MP589" s="6"/>
      <c r="MQ589" s="6"/>
      <c r="MR589" s="6"/>
      <c r="MS589" s="6"/>
      <c r="MT589" s="6"/>
      <c r="MU589" s="6"/>
      <c r="MV589" s="6"/>
      <c r="MW589" s="6"/>
      <c r="MX589" s="6"/>
      <c r="MY589" s="6"/>
      <c r="MZ589" s="6"/>
      <c r="NA589" s="6"/>
      <c r="NB589" s="6"/>
      <c r="NC589" s="6"/>
      <c r="ND589" s="6"/>
      <c r="NE589" s="6"/>
      <c r="NF589" s="6"/>
      <c r="NG589" s="6"/>
      <c r="NH589" s="6"/>
      <c r="NI589" s="6"/>
      <c r="NJ589" s="6"/>
      <c r="NK589" s="6"/>
      <c r="NL589" s="6"/>
      <c r="NM589" s="6"/>
      <c r="NN589" s="6"/>
      <c r="NO589" s="6"/>
      <c r="NP589" s="6"/>
      <c r="NQ589" s="6"/>
      <c r="NR589" s="6"/>
      <c r="NS589" s="6"/>
      <c r="NT589" s="6"/>
      <c r="NU589" s="6"/>
      <c r="NV589" s="6"/>
      <c r="NW589" s="6"/>
      <c r="NX589" s="6"/>
      <c r="NY589" s="6"/>
      <c r="NZ589" s="6"/>
      <c r="OA589" s="6"/>
      <c r="OB589" s="6"/>
      <c r="OC589" s="6"/>
      <c r="OD589" s="6"/>
      <c r="OE589" s="6"/>
      <c r="OF589" s="6"/>
      <c r="OG589" s="6"/>
      <c r="OH589" s="6"/>
      <c r="OI589" s="6"/>
      <c r="OJ589" s="6"/>
      <c r="OK589" s="6"/>
      <c r="OL589" s="6"/>
      <c r="OM589" s="6"/>
      <c r="ON589" s="6"/>
      <c r="OO589" s="6"/>
      <c r="OP589" s="6"/>
      <c r="OQ589" s="6"/>
      <c r="OR589" s="6"/>
      <c r="OS589" s="6"/>
      <c r="OT589" s="6"/>
      <c r="OU589" s="6"/>
      <c r="OV589" s="6"/>
      <c r="OW589" s="6"/>
      <c r="OX589" s="6"/>
      <c r="OY589" s="6"/>
      <c r="OZ589" s="6"/>
      <c r="PA589" s="6"/>
      <c r="PB589" s="6"/>
      <c r="PC589" s="6"/>
      <c r="PD589" s="6"/>
      <c r="PE589" s="6"/>
      <c r="PF589" s="6"/>
      <c r="PG589" s="6"/>
      <c r="PH589" s="6"/>
      <c r="PI589" s="6"/>
      <c r="PJ589" s="6"/>
      <c r="PK589" s="6"/>
      <c r="PL589" s="6"/>
      <c r="PM589" s="6"/>
      <c r="PN589" s="6"/>
      <c r="PO589" s="6"/>
      <c r="PP589" s="6"/>
      <c r="PQ589" s="6"/>
      <c r="PR589" s="6"/>
      <c r="PS589" s="6"/>
      <c r="PT589" s="6"/>
      <c r="PU589" s="6"/>
      <c r="PV589" s="6"/>
      <c r="PW589" s="6"/>
      <c r="PX589" s="6"/>
      <c r="PY589" s="6"/>
      <c r="PZ589" s="6"/>
      <c r="QA589" s="6"/>
      <c r="QB589" s="6"/>
      <c r="QC589" s="6"/>
      <c r="QD589" s="6"/>
      <c r="QE589" s="6"/>
      <c r="QF589" s="6"/>
      <c r="QG589" s="6"/>
      <c r="QH589" s="6"/>
      <c r="QI589" s="6"/>
      <c r="QJ589" s="6"/>
      <c r="QK589" s="6"/>
      <c r="QL589" s="6"/>
      <c r="QM589" s="6"/>
      <c r="QN589" s="6"/>
      <c r="QO589" s="6"/>
      <c r="QP589" s="6"/>
      <c r="QQ589" s="6"/>
      <c r="QR589" s="6"/>
      <c r="QS589" s="6"/>
      <c r="QT589" s="6"/>
      <c r="QU589" s="6"/>
      <c r="QV589" s="6"/>
      <c r="QW589" s="6"/>
      <c r="QX589" s="6"/>
      <c r="QY589" s="6"/>
      <c r="QZ589" s="6"/>
      <c r="RA589" s="6"/>
      <c r="RB589" s="6"/>
      <c r="RC589" s="6"/>
      <c r="RD589" s="6"/>
      <c r="RE589" s="6"/>
      <c r="RF589" s="6"/>
      <c r="RG589" s="6"/>
      <c r="RH589" s="6"/>
      <c r="RI589" s="6"/>
      <c r="RJ589" s="6"/>
      <c r="RK589" s="6"/>
      <c r="RL589" s="6"/>
      <c r="RM589" s="6"/>
      <c r="RN589" s="6"/>
      <c r="RO589" s="6"/>
      <c r="RP589" s="6"/>
      <c r="RQ589" s="6"/>
      <c r="RR589" s="6"/>
      <c r="RS589" s="6"/>
      <c r="RT589" s="6"/>
      <c r="RU589" s="6"/>
      <c r="RV589" s="6"/>
      <c r="RW589" s="6"/>
      <c r="RX589" s="6"/>
      <c r="RY589" s="6"/>
      <c r="RZ589" s="6"/>
      <c r="SA589" s="6"/>
      <c r="SB589" s="6"/>
      <c r="SC589" s="6"/>
      <c r="SD589" s="6"/>
      <c r="SE589" s="6"/>
      <c r="SF589" s="6"/>
      <c r="SG589" s="6"/>
      <c r="SH589" s="6"/>
      <c r="SI589" s="6"/>
      <c r="SJ589" s="6"/>
      <c r="SK589" s="6"/>
      <c r="SL589" s="6"/>
      <c r="SM589" s="6"/>
      <c r="SN589" s="6"/>
      <c r="SO589" s="6"/>
      <c r="SP589" s="6"/>
      <c r="SQ589" s="6"/>
      <c r="SR589" s="6"/>
      <c r="SS589" s="6"/>
      <c r="ST589" s="6"/>
      <c r="SU589" s="6"/>
      <c r="SV589" s="6"/>
      <c r="SW589" s="6"/>
      <c r="SX589" s="6"/>
      <c r="SY589" s="6"/>
      <c r="SZ589" s="6"/>
      <c r="TA589" s="6"/>
      <c r="TB589" s="6"/>
      <c r="TC589" s="6"/>
      <c r="TD589" s="6"/>
      <c r="TE589" s="6"/>
      <c r="TF589" s="6"/>
      <c r="TG589" s="6"/>
      <c r="TH589" s="6"/>
      <c r="TI589" s="6"/>
      <c r="TJ589" s="6"/>
      <c r="TK589" s="6"/>
      <c r="TL589" s="6"/>
      <c r="TM589" s="6"/>
      <c r="TN589" s="6"/>
      <c r="TO589" s="6"/>
      <c r="TP589" s="6"/>
      <c r="TQ589" s="6"/>
      <c r="TR589" s="6"/>
      <c r="TS589" s="6"/>
      <c r="TT589" s="6"/>
      <c r="TU589" s="6"/>
      <c r="TV589" s="6"/>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c r="AGU589" s="6"/>
      <c r="AGV589" s="6"/>
      <c r="AGW589" s="6"/>
      <c r="AGX589" s="6"/>
      <c r="AGY589" s="6"/>
      <c r="AGZ589" s="6"/>
      <c r="AHA589" s="6"/>
      <c r="AHB589" s="6"/>
      <c r="AHC589" s="6"/>
      <c r="AHD589" s="6"/>
      <c r="AHE589" s="6"/>
      <c r="AHF589" s="6"/>
      <c r="AHG589" s="6"/>
      <c r="AHH589" s="6"/>
      <c r="AHI589" s="6"/>
      <c r="AHJ589" s="6"/>
      <c r="AHK589" s="6"/>
      <c r="AHL589" s="6"/>
      <c r="AHM589" s="6"/>
      <c r="AHN589" s="6"/>
      <c r="AHO589" s="6"/>
      <c r="AHP589" s="6"/>
      <c r="AHQ589" s="6"/>
      <c r="AHR589" s="6"/>
      <c r="AHS589" s="6"/>
      <c r="AHT589" s="6"/>
      <c r="AHU589" s="6"/>
      <c r="AHV589" s="6"/>
      <c r="AHW589" s="6"/>
      <c r="AHX589" s="6"/>
      <c r="AHY589" s="6"/>
    </row>
    <row r="590" spans="3:909" x14ac:dyDescent="0.25">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c r="LD590" s="6"/>
      <c r="LE590" s="6"/>
      <c r="LF590" s="6"/>
      <c r="LG590" s="6"/>
      <c r="LH590" s="6"/>
      <c r="LI590" s="6"/>
      <c r="LJ590" s="6"/>
      <c r="LK590" s="6"/>
      <c r="LL590" s="6"/>
      <c r="LM590" s="6"/>
      <c r="LN590" s="6"/>
      <c r="LO590" s="6"/>
      <c r="LP590" s="6"/>
      <c r="LQ590" s="6"/>
      <c r="LR590" s="6"/>
      <c r="LS590" s="6"/>
      <c r="LT590" s="6"/>
      <c r="LU590" s="6"/>
      <c r="LV590" s="6"/>
      <c r="LW590" s="6"/>
      <c r="LX590" s="6"/>
      <c r="LY590" s="6"/>
      <c r="LZ590" s="6"/>
      <c r="MA590" s="6"/>
      <c r="MB590" s="6"/>
      <c r="MC590" s="6"/>
      <c r="MD590" s="6"/>
      <c r="ME590" s="6"/>
      <c r="MF590" s="6"/>
      <c r="MG590" s="6"/>
      <c r="MH590" s="6"/>
      <c r="MI590" s="6"/>
      <c r="MJ590" s="6"/>
      <c r="MK590" s="6"/>
      <c r="ML590" s="6"/>
      <c r="MM590" s="6"/>
      <c r="MN590" s="6"/>
      <c r="MO590" s="6"/>
      <c r="MP590" s="6"/>
      <c r="MQ590" s="6"/>
      <c r="MR590" s="6"/>
      <c r="MS590" s="6"/>
      <c r="MT590" s="6"/>
      <c r="MU590" s="6"/>
      <c r="MV590" s="6"/>
      <c r="MW590" s="6"/>
      <c r="MX590" s="6"/>
      <c r="MY590" s="6"/>
      <c r="MZ590" s="6"/>
      <c r="NA590" s="6"/>
      <c r="NB590" s="6"/>
      <c r="NC590" s="6"/>
      <c r="ND590" s="6"/>
      <c r="NE590" s="6"/>
      <c r="NF590" s="6"/>
      <c r="NG590" s="6"/>
      <c r="NH590" s="6"/>
      <c r="NI590" s="6"/>
      <c r="NJ590" s="6"/>
      <c r="NK590" s="6"/>
      <c r="NL590" s="6"/>
      <c r="NM590" s="6"/>
      <c r="NN590" s="6"/>
      <c r="NO590" s="6"/>
      <c r="NP590" s="6"/>
      <c r="NQ590" s="6"/>
      <c r="NR590" s="6"/>
      <c r="NS590" s="6"/>
      <c r="NT590" s="6"/>
      <c r="NU590" s="6"/>
      <c r="NV590" s="6"/>
      <c r="NW590" s="6"/>
      <c r="NX590" s="6"/>
      <c r="NY590" s="6"/>
      <c r="NZ590" s="6"/>
      <c r="OA590" s="6"/>
      <c r="OB590" s="6"/>
      <c r="OC590" s="6"/>
      <c r="OD590" s="6"/>
      <c r="OE590" s="6"/>
      <c r="OF590" s="6"/>
      <c r="OG590" s="6"/>
      <c r="OH590" s="6"/>
      <c r="OI590" s="6"/>
      <c r="OJ590" s="6"/>
      <c r="OK590" s="6"/>
      <c r="OL590" s="6"/>
      <c r="OM590" s="6"/>
      <c r="ON590" s="6"/>
      <c r="OO590" s="6"/>
      <c r="OP590" s="6"/>
      <c r="OQ590" s="6"/>
      <c r="OR590" s="6"/>
      <c r="OS590" s="6"/>
      <c r="OT590" s="6"/>
      <c r="OU590" s="6"/>
      <c r="OV590" s="6"/>
      <c r="OW590" s="6"/>
      <c r="OX590" s="6"/>
      <c r="OY590" s="6"/>
      <c r="OZ590" s="6"/>
      <c r="PA590" s="6"/>
      <c r="PB590" s="6"/>
      <c r="PC590" s="6"/>
      <c r="PD590" s="6"/>
      <c r="PE590" s="6"/>
      <c r="PF590" s="6"/>
      <c r="PG590" s="6"/>
      <c r="PH590" s="6"/>
      <c r="PI590" s="6"/>
      <c r="PJ590" s="6"/>
      <c r="PK590" s="6"/>
      <c r="PL590" s="6"/>
      <c r="PM590" s="6"/>
      <c r="PN590" s="6"/>
      <c r="PO590" s="6"/>
      <c r="PP590" s="6"/>
      <c r="PQ590" s="6"/>
      <c r="PR590" s="6"/>
      <c r="PS590" s="6"/>
      <c r="PT590" s="6"/>
      <c r="PU590" s="6"/>
      <c r="PV590" s="6"/>
      <c r="PW590" s="6"/>
      <c r="PX590" s="6"/>
      <c r="PY590" s="6"/>
      <c r="PZ590" s="6"/>
      <c r="QA590" s="6"/>
      <c r="QB590" s="6"/>
      <c r="QC590" s="6"/>
      <c r="QD590" s="6"/>
      <c r="QE590" s="6"/>
      <c r="QF590" s="6"/>
      <c r="QG590" s="6"/>
      <c r="QH590" s="6"/>
      <c r="QI590" s="6"/>
      <c r="QJ590" s="6"/>
      <c r="QK590" s="6"/>
      <c r="QL590" s="6"/>
      <c r="QM590" s="6"/>
      <c r="QN590" s="6"/>
      <c r="QO590" s="6"/>
      <c r="QP590" s="6"/>
      <c r="QQ590" s="6"/>
      <c r="QR590" s="6"/>
      <c r="QS590" s="6"/>
      <c r="QT590" s="6"/>
      <c r="QU590" s="6"/>
      <c r="QV590" s="6"/>
      <c r="QW590" s="6"/>
      <c r="QX590" s="6"/>
      <c r="QY590" s="6"/>
      <c r="QZ590" s="6"/>
      <c r="RA590" s="6"/>
      <c r="RB590" s="6"/>
      <c r="RC590" s="6"/>
      <c r="RD590" s="6"/>
      <c r="RE590" s="6"/>
      <c r="RF590" s="6"/>
      <c r="RG590" s="6"/>
      <c r="RH590" s="6"/>
      <c r="RI590" s="6"/>
      <c r="RJ590" s="6"/>
      <c r="RK590" s="6"/>
      <c r="RL590" s="6"/>
      <c r="RM590" s="6"/>
      <c r="RN590" s="6"/>
      <c r="RO590" s="6"/>
      <c r="RP590" s="6"/>
      <c r="RQ590" s="6"/>
      <c r="RR590" s="6"/>
      <c r="RS590" s="6"/>
      <c r="RT590" s="6"/>
      <c r="RU590" s="6"/>
      <c r="RV590" s="6"/>
      <c r="RW590" s="6"/>
      <c r="RX590" s="6"/>
      <c r="RY590" s="6"/>
      <c r="RZ590" s="6"/>
      <c r="SA590" s="6"/>
      <c r="SB590" s="6"/>
      <c r="SC590" s="6"/>
      <c r="SD590" s="6"/>
      <c r="SE590" s="6"/>
      <c r="SF590" s="6"/>
      <c r="SG590" s="6"/>
      <c r="SH590" s="6"/>
      <c r="SI590" s="6"/>
      <c r="SJ590" s="6"/>
      <c r="SK590" s="6"/>
      <c r="SL590" s="6"/>
      <c r="SM590" s="6"/>
      <c r="SN590" s="6"/>
      <c r="SO590" s="6"/>
      <c r="SP590" s="6"/>
      <c r="SQ590" s="6"/>
      <c r="SR590" s="6"/>
      <c r="SS590" s="6"/>
      <c r="ST590" s="6"/>
      <c r="SU590" s="6"/>
      <c r="SV590" s="6"/>
      <c r="SW590" s="6"/>
      <c r="SX590" s="6"/>
      <c r="SY590" s="6"/>
      <c r="SZ590" s="6"/>
      <c r="TA590" s="6"/>
      <c r="TB590" s="6"/>
      <c r="TC590" s="6"/>
      <c r="TD590" s="6"/>
      <c r="TE590" s="6"/>
      <c r="TF590" s="6"/>
      <c r="TG590" s="6"/>
      <c r="TH590" s="6"/>
      <c r="TI590" s="6"/>
      <c r="TJ590" s="6"/>
      <c r="TK590" s="6"/>
      <c r="TL590" s="6"/>
      <c r="TM590" s="6"/>
      <c r="TN590" s="6"/>
      <c r="TO590" s="6"/>
      <c r="TP590" s="6"/>
      <c r="TQ590" s="6"/>
      <c r="TR590" s="6"/>
      <c r="TS590" s="6"/>
      <c r="TT590" s="6"/>
      <c r="TU590" s="6"/>
      <c r="TV590" s="6"/>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c r="AGU590" s="6"/>
      <c r="AGV590" s="6"/>
      <c r="AGW590" s="6"/>
      <c r="AGX590" s="6"/>
      <c r="AGY590" s="6"/>
      <c r="AGZ590" s="6"/>
      <c r="AHA590" s="6"/>
      <c r="AHB590" s="6"/>
      <c r="AHC590" s="6"/>
      <c r="AHD590" s="6"/>
      <c r="AHE590" s="6"/>
      <c r="AHF590" s="6"/>
      <c r="AHG590" s="6"/>
      <c r="AHH590" s="6"/>
      <c r="AHI590" s="6"/>
      <c r="AHJ590" s="6"/>
      <c r="AHK590" s="6"/>
      <c r="AHL590" s="6"/>
      <c r="AHM590" s="6"/>
      <c r="AHN590" s="6"/>
      <c r="AHO590" s="6"/>
      <c r="AHP590" s="6"/>
      <c r="AHQ590" s="6"/>
      <c r="AHR590" s="6"/>
      <c r="AHS590" s="6"/>
      <c r="AHT590" s="6"/>
      <c r="AHU590" s="6"/>
      <c r="AHV590" s="6"/>
      <c r="AHW590" s="6"/>
      <c r="AHX590" s="6"/>
      <c r="AHY590" s="6"/>
    </row>
    <row r="591" spans="3:909" x14ac:dyDescent="0.25">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c r="LD591" s="6"/>
      <c r="LE591" s="6"/>
      <c r="LF591" s="6"/>
      <c r="LG591" s="6"/>
      <c r="LH591" s="6"/>
      <c r="LI591" s="6"/>
      <c r="LJ591" s="6"/>
      <c r="LK591" s="6"/>
      <c r="LL591" s="6"/>
      <c r="LM591" s="6"/>
      <c r="LN591" s="6"/>
      <c r="LO591" s="6"/>
      <c r="LP591" s="6"/>
      <c r="LQ591" s="6"/>
      <c r="LR591" s="6"/>
      <c r="LS591" s="6"/>
      <c r="LT591" s="6"/>
      <c r="LU591" s="6"/>
      <c r="LV591" s="6"/>
      <c r="LW591" s="6"/>
      <c r="LX591" s="6"/>
      <c r="LY591" s="6"/>
      <c r="LZ591" s="6"/>
      <c r="MA591" s="6"/>
      <c r="MB591" s="6"/>
      <c r="MC591" s="6"/>
      <c r="MD591" s="6"/>
      <c r="ME591" s="6"/>
      <c r="MF591" s="6"/>
      <c r="MG591" s="6"/>
      <c r="MH591" s="6"/>
      <c r="MI591" s="6"/>
      <c r="MJ591" s="6"/>
      <c r="MK591" s="6"/>
      <c r="ML591" s="6"/>
      <c r="MM591" s="6"/>
      <c r="MN591" s="6"/>
      <c r="MO591" s="6"/>
      <c r="MP591" s="6"/>
      <c r="MQ591" s="6"/>
      <c r="MR591" s="6"/>
      <c r="MS591" s="6"/>
      <c r="MT591" s="6"/>
      <c r="MU591" s="6"/>
      <c r="MV591" s="6"/>
      <c r="MW591" s="6"/>
      <c r="MX591" s="6"/>
      <c r="MY591" s="6"/>
      <c r="MZ591" s="6"/>
      <c r="NA591" s="6"/>
      <c r="NB591" s="6"/>
      <c r="NC591" s="6"/>
      <c r="ND591" s="6"/>
      <c r="NE591" s="6"/>
      <c r="NF591" s="6"/>
      <c r="NG591" s="6"/>
      <c r="NH591" s="6"/>
      <c r="NI591" s="6"/>
      <c r="NJ591" s="6"/>
      <c r="NK591" s="6"/>
      <c r="NL591" s="6"/>
      <c r="NM591" s="6"/>
      <c r="NN591" s="6"/>
      <c r="NO591" s="6"/>
      <c r="NP591" s="6"/>
      <c r="NQ591" s="6"/>
      <c r="NR591" s="6"/>
      <c r="NS591" s="6"/>
      <c r="NT591" s="6"/>
      <c r="NU591" s="6"/>
      <c r="NV591" s="6"/>
      <c r="NW591" s="6"/>
      <c r="NX591" s="6"/>
      <c r="NY591" s="6"/>
      <c r="NZ591" s="6"/>
      <c r="OA591" s="6"/>
      <c r="OB591" s="6"/>
      <c r="OC591" s="6"/>
      <c r="OD591" s="6"/>
      <c r="OE591" s="6"/>
      <c r="OF591" s="6"/>
      <c r="OG591" s="6"/>
      <c r="OH591" s="6"/>
      <c r="OI591" s="6"/>
      <c r="OJ591" s="6"/>
      <c r="OK591" s="6"/>
      <c r="OL591" s="6"/>
      <c r="OM591" s="6"/>
      <c r="ON591" s="6"/>
      <c r="OO591" s="6"/>
      <c r="OP591" s="6"/>
      <c r="OQ591" s="6"/>
      <c r="OR591" s="6"/>
      <c r="OS591" s="6"/>
      <c r="OT591" s="6"/>
      <c r="OU591" s="6"/>
      <c r="OV591" s="6"/>
      <c r="OW591" s="6"/>
      <c r="OX591" s="6"/>
      <c r="OY591" s="6"/>
      <c r="OZ591" s="6"/>
      <c r="PA591" s="6"/>
      <c r="PB591" s="6"/>
      <c r="PC591" s="6"/>
      <c r="PD591" s="6"/>
      <c r="PE591" s="6"/>
      <c r="PF591" s="6"/>
      <c r="PG591" s="6"/>
      <c r="PH591" s="6"/>
      <c r="PI591" s="6"/>
      <c r="PJ591" s="6"/>
      <c r="PK591" s="6"/>
      <c r="PL591" s="6"/>
      <c r="PM591" s="6"/>
      <c r="PN591" s="6"/>
      <c r="PO591" s="6"/>
      <c r="PP591" s="6"/>
      <c r="PQ591" s="6"/>
      <c r="PR591" s="6"/>
      <c r="PS591" s="6"/>
      <c r="PT591" s="6"/>
      <c r="PU591" s="6"/>
      <c r="PV591" s="6"/>
      <c r="PW591" s="6"/>
      <c r="PX591" s="6"/>
      <c r="PY591" s="6"/>
      <c r="PZ591" s="6"/>
      <c r="QA591" s="6"/>
      <c r="QB591" s="6"/>
      <c r="QC591" s="6"/>
      <c r="QD591" s="6"/>
      <c r="QE591" s="6"/>
      <c r="QF591" s="6"/>
      <c r="QG591" s="6"/>
      <c r="QH591" s="6"/>
      <c r="QI591" s="6"/>
      <c r="QJ591" s="6"/>
      <c r="QK591" s="6"/>
      <c r="QL591" s="6"/>
      <c r="QM591" s="6"/>
      <c r="QN591" s="6"/>
      <c r="QO591" s="6"/>
      <c r="QP591" s="6"/>
      <c r="QQ591" s="6"/>
      <c r="QR591" s="6"/>
      <c r="QS591" s="6"/>
      <c r="QT591" s="6"/>
      <c r="QU591" s="6"/>
      <c r="QV591" s="6"/>
      <c r="QW591" s="6"/>
      <c r="QX591" s="6"/>
      <c r="QY591" s="6"/>
      <c r="QZ591" s="6"/>
      <c r="RA591" s="6"/>
      <c r="RB591" s="6"/>
      <c r="RC591" s="6"/>
      <c r="RD591" s="6"/>
      <c r="RE591" s="6"/>
      <c r="RF591" s="6"/>
      <c r="RG591" s="6"/>
      <c r="RH591" s="6"/>
      <c r="RI591" s="6"/>
      <c r="RJ591" s="6"/>
      <c r="RK591" s="6"/>
      <c r="RL591" s="6"/>
      <c r="RM591" s="6"/>
      <c r="RN591" s="6"/>
      <c r="RO591" s="6"/>
      <c r="RP591" s="6"/>
      <c r="RQ591" s="6"/>
      <c r="RR591" s="6"/>
      <c r="RS591" s="6"/>
      <c r="RT591" s="6"/>
      <c r="RU591" s="6"/>
      <c r="RV591" s="6"/>
      <c r="RW591" s="6"/>
      <c r="RX591" s="6"/>
      <c r="RY591" s="6"/>
      <c r="RZ591" s="6"/>
      <c r="SA591" s="6"/>
      <c r="SB591" s="6"/>
      <c r="SC591" s="6"/>
      <c r="SD591" s="6"/>
      <c r="SE591" s="6"/>
      <c r="SF591" s="6"/>
      <c r="SG591" s="6"/>
      <c r="SH591" s="6"/>
      <c r="SI591" s="6"/>
      <c r="SJ591" s="6"/>
      <c r="SK591" s="6"/>
      <c r="SL591" s="6"/>
      <c r="SM591" s="6"/>
      <c r="SN591" s="6"/>
      <c r="SO591" s="6"/>
      <c r="SP591" s="6"/>
      <c r="SQ591" s="6"/>
      <c r="SR591" s="6"/>
      <c r="SS591" s="6"/>
      <c r="ST591" s="6"/>
      <c r="SU591" s="6"/>
      <c r="SV591" s="6"/>
      <c r="SW591" s="6"/>
      <c r="SX591" s="6"/>
      <c r="SY591" s="6"/>
      <c r="SZ591" s="6"/>
      <c r="TA591" s="6"/>
      <c r="TB591" s="6"/>
      <c r="TC591" s="6"/>
      <c r="TD591" s="6"/>
      <c r="TE591" s="6"/>
      <c r="TF591" s="6"/>
      <c r="TG591" s="6"/>
      <c r="TH591" s="6"/>
      <c r="TI591" s="6"/>
      <c r="TJ591" s="6"/>
      <c r="TK591" s="6"/>
      <c r="TL591" s="6"/>
      <c r="TM591" s="6"/>
      <c r="TN591" s="6"/>
      <c r="TO591" s="6"/>
      <c r="TP591" s="6"/>
      <c r="TQ591" s="6"/>
      <c r="TR591" s="6"/>
      <c r="TS591" s="6"/>
      <c r="TT591" s="6"/>
      <c r="TU591" s="6"/>
      <c r="TV591" s="6"/>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c r="AGU591" s="6"/>
      <c r="AGV591" s="6"/>
      <c r="AGW591" s="6"/>
      <c r="AGX591" s="6"/>
      <c r="AGY591" s="6"/>
      <c r="AGZ591" s="6"/>
      <c r="AHA591" s="6"/>
      <c r="AHB591" s="6"/>
      <c r="AHC591" s="6"/>
      <c r="AHD591" s="6"/>
      <c r="AHE591" s="6"/>
      <c r="AHF591" s="6"/>
      <c r="AHG591" s="6"/>
      <c r="AHH591" s="6"/>
      <c r="AHI591" s="6"/>
      <c r="AHJ591" s="6"/>
      <c r="AHK591" s="6"/>
      <c r="AHL591" s="6"/>
      <c r="AHM591" s="6"/>
      <c r="AHN591" s="6"/>
      <c r="AHO591" s="6"/>
      <c r="AHP591" s="6"/>
      <c r="AHQ591" s="6"/>
      <c r="AHR591" s="6"/>
      <c r="AHS591" s="6"/>
      <c r="AHT591" s="6"/>
      <c r="AHU591" s="6"/>
      <c r="AHV591" s="6"/>
      <c r="AHW591" s="6"/>
      <c r="AHX591" s="6"/>
      <c r="AHY591" s="6"/>
    </row>
    <row r="592" spans="3:909" x14ac:dyDescent="0.25">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c r="OS592" s="6"/>
      <c r="OT592" s="6"/>
      <c r="OU592" s="6"/>
      <c r="OV592" s="6"/>
      <c r="OW592" s="6"/>
      <c r="OX592" s="6"/>
      <c r="OY592" s="6"/>
      <c r="OZ592" s="6"/>
      <c r="PA592" s="6"/>
      <c r="PB592" s="6"/>
      <c r="PC592" s="6"/>
      <c r="PD592" s="6"/>
      <c r="PE592" s="6"/>
      <c r="PF592" s="6"/>
      <c r="PG592" s="6"/>
      <c r="PH592" s="6"/>
      <c r="PI592" s="6"/>
      <c r="PJ592" s="6"/>
      <c r="PK592" s="6"/>
      <c r="PL592" s="6"/>
      <c r="PM592" s="6"/>
      <c r="PN592" s="6"/>
      <c r="PO592" s="6"/>
      <c r="PP592" s="6"/>
      <c r="PQ592" s="6"/>
      <c r="PR592" s="6"/>
      <c r="PS592" s="6"/>
      <c r="PT592" s="6"/>
      <c r="PU592" s="6"/>
      <c r="PV592" s="6"/>
      <c r="PW592" s="6"/>
      <c r="PX592" s="6"/>
      <c r="PY592" s="6"/>
      <c r="PZ592" s="6"/>
      <c r="QA592" s="6"/>
      <c r="QB592" s="6"/>
      <c r="QC592" s="6"/>
      <c r="QD592" s="6"/>
      <c r="QE592" s="6"/>
      <c r="QF592" s="6"/>
      <c r="QG592" s="6"/>
      <c r="QH592" s="6"/>
      <c r="QI592" s="6"/>
      <c r="QJ592" s="6"/>
      <c r="QK592" s="6"/>
      <c r="QL592" s="6"/>
      <c r="QM592" s="6"/>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c r="AHR592" s="6"/>
      <c r="AHS592" s="6"/>
      <c r="AHT592" s="6"/>
      <c r="AHU592" s="6"/>
      <c r="AHV592" s="6"/>
      <c r="AHW592" s="6"/>
      <c r="AHX592" s="6"/>
      <c r="AHY592" s="6"/>
    </row>
    <row r="593" spans="3:909" x14ac:dyDescent="0.25">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row>
    <row r="594" spans="3:909" x14ac:dyDescent="0.25">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row>
    <row r="595" spans="3:909" x14ac:dyDescent="0.25">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row>
    <row r="596" spans="3:909" x14ac:dyDescent="0.25">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c r="LD596" s="6"/>
      <c r="LE596" s="6"/>
      <c r="LF596" s="6"/>
      <c r="LG596" s="6"/>
      <c r="LH596" s="6"/>
      <c r="LI596" s="6"/>
      <c r="LJ596" s="6"/>
      <c r="LK596" s="6"/>
      <c r="LL596" s="6"/>
      <c r="LM596" s="6"/>
      <c r="LN596" s="6"/>
      <c r="LO596" s="6"/>
      <c r="LP596" s="6"/>
      <c r="LQ596" s="6"/>
      <c r="LR596" s="6"/>
      <c r="LS596" s="6"/>
      <c r="LT596" s="6"/>
      <c r="LU596" s="6"/>
      <c r="LV596" s="6"/>
      <c r="LW596" s="6"/>
      <c r="LX596" s="6"/>
      <c r="LY596" s="6"/>
      <c r="LZ596" s="6"/>
      <c r="MA596" s="6"/>
      <c r="MB596" s="6"/>
      <c r="MC596" s="6"/>
      <c r="MD596" s="6"/>
      <c r="ME596" s="6"/>
      <c r="MF596" s="6"/>
      <c r="MG596" s="6"/>
      <c r="MH596" s="6"/>
      <c r="MI596" s="6"/>
      <c r="MJ596" s="6"/>
      <c r="MK596" s="6"/>
      <c r="ML596" s="6"/>
      <c r="MM596" s="6"/>
      <c r="MN596" s="6"/>
      <c r="MO596" s="6"/>
      <c r="MP596" s="6"/>
      <c r="MQ596" s="6"/>
      <c r="MR596" s="6"/>
      <c r="MS596" s="6"/>
      <c r="MT596" s="6"/>
      <c r="MU596" s="6"/>
      <c r="MV596" s="6"/>
      <c r="MW596" s="6"/>
      <c r="MX596" s="6"/>
      <c r="MY596" s="6"/>
      <c r="MZ596" s="6"/>
      <c r="NA596" s="6"/>
      <c r="NB596" s="6"/>
      <c r="NC596" s="6"/>
      <c r="ND596" s="6"/>
      <c r="NE596" s="6"/>
      <c r="NF596" s="6"/>
      <c r="NG596" s="6"/>
      <c r="NH596" s="6"/>
      <c r="NI596" s="6"/>
      <c r="NJ596" s="6"/>
      <c r="NK596" s="6"/>
      <c r="NL596" s="6"/>
      <c r="NM596" s="6"/>
      <c r="NN596" s="6"/>
      <c r="NO596" s="6"/>
      <c r="NP596" s="6"/>
      <c r="NQ596" s="6"/>
      <c r="NR596" s="6"/>
      <c r="NS596" s="6"/>
      <c r="NT596" s="6"/>
      <c r="NU596" s="6"/>
      <c r="NV596" s="6"/>
      <c r="NW596" s="6"/>
      <c r="NX596" s="6"/>
      <c r="NY596" s="6"/>
      <c r="NZ596" s="6"/>
      <c r="OA596" s="6"/>
      <c r="OB596" s="6"/>
      <c r="OC596" s="6"/>
      <c r="OD596" s="6"/>
      <c r="OE596" s="6"/>
      <c r="OF596" s="6"/>
      <c r="OG596" s="6"/>
      <c r="OH596" s="6"/>
      <c r="OI596" s="6"/>
      <c r="OJ596" s="6"/>
      <c r="OK596" s="6"/>
      <c r="OL596" s="6"/>
      <c r="OM596" s="6"/>
      <c r="ON596" s="6"/>
      <c r="OO596" s="6"/>
      <c r="OP596" s="6"/>
      <c r="OQ596" s="6"/>
      <c r="OR596" s="6"/>
      <c r="OS596" s="6"/>
      <c r="OT596" s="6"/>
      <c r="OU596" s="6"/>
      <c r="OV596" s="6"/>
      <c r="OW596" s="6"/>
      <c r="OX596" s="6"/>
      <c r="OY596" s="6"/>
      <c r="OZ596" s="6"/>
      <c r="PA596" s="6"/>
      <c r="PB596" s="6"/>
      <c r="PC596" s="6"/>
      <c r="PD596" s="6"/>
      <c r="PE596" s="6"/>
      <c r="PF596" s="6"/>
      <c r="PG596" s="6"/>
      <c r="PH596" s="6"/>
      <c r="PI596" s="6"/>
      <c r="PJ596" s="6"/>
      <c r="PK596" s="6"/>
      <c r="PL596" s="6"/>
      <c r="PM596" s="6"/>
      <c r="PN596" s="6"/>
      <c r="PO596" s="6"/>
      <c r="PP596" s="6"/>
      <c r="PQ596" s="6"/>
      <c r="PR596" s="6"/>
      <c r="PS596" s="6"/>
      <c r="PT596" s="6"/>
      <c r="PU596" s="6"/>
      <c r="PV596" s="6"/>
      <c r="PW596" s="6"/>
      <c r="PX596" s="6"/>
      <c r="PY596" s="6"/>
      <c r="PZ596" s="6"/>
      <c r="QA596" s="6"/>
      <c r="QB596" s="6"/>
      <c r="QC596" s="6"/>
      <c r="QD596" s="6"/>
      <c r="QE596" s="6"/>
      <c r="QF596" s="6"/>
      <c r="QG596" s="6"/>
      <c r="QH596" s="6"/>
      <c r="QI596" s="6"/>
      <c r="QJ596" s="6"/>
      <c r="QK596" s="6"/>
      <c r="QL596" s="6"/>
      <c r="QM596" s="6"/>
      <c r="QN596" s="6"/>
      <c r="QO596" s="6"/>
      <c r="QP596" s="6"/>
      <c r="QQ596" s="6"/>
      <c r="QR596" s="6"/>
      <c r="QS596" s="6"/>
      <c r="QT596" s="6"/>
      <c r="QU596" s="6"/>
      <c r="QV596" s="6"/>
      <c r="QW596" s="6"/>
      <c r="QX596" s="6"/>
      <c r="QY596" s="6"/>
      <c r="QZ596" s="6"/>
      <c r="RA596" s="6"/>
      <c r="RB596" s="6"/>
      <c r="RC596" s="6"/>
      <c r="RD596" s="6"/>
      <c r="RE596" s="6"/>
      <c r="RF596" s="6"/>
      <c r="RG596" s="6"/>
      <c r="RH596" s="6"/>
      <c r="RI596" s="6"/>
      <c r="RJ596" s="6"/>
      <c r="RK596" s="6"/>
      <c r="RL596" s="6"/>
      <c r="RM596" s="6"/>
      <c r="RN596" s="6"/>
      <c r="RO596" s="6"/>
      <c r="RP596" s="6"/>
      <c r="RQ596" s="6"/>
      <c r="RR596" s="6"/>
      <c r="RS596" s="6"/>
      <c r="RT596" s="6"/>
      <c r="RU596" s="6"/>
      <c r="RV596" s="6"/>
      <c r="RW596" s="6"/>
      <c r="RX596" s="6"/>
      <c r="RY596" s="6"/>
      <c r="RZ596" s="6"/>
      <c r="SA596" s="6"/>
      <c r="SB596" s="6"/>
      <c r="SC596" s="6"/>
      <c r="SD596" s="6"/>
      <c r="SE596" s="6"/>
      <c r="SF596" s="6"/>
      <c r="SG596" s="6"/>
      <c r="SH596" s="6"/>
      <c r="SI596" s="6"/>
      <c r="SJ596" s="6"/>
      <c r="SK596" s="6"/>
      <c r="SL596" s="6"/>
      <c r="SM596" s="6"/>
      <c r="SN596" s="6"/>
      <c r="SO596" s="6"/>
      <c r="SP596" s="6"/>
      <c r="SQ596" s="6"/>
      <c r="SR596" s="6"/>
      <c r="SS596" s="6"/>
      <c r="ST596" s="6"/>
      <c r="SU596" s="6"/>
      <c r="SV596" s="6"/>
      <c r="SW596" s="6"/>
      <c r="SX596" s="6"/>
      <c r="SY596" s="6"/>
      <c r="SZ596" s="6"/>
      <c r="TA596" s="6"/>
      <c r="TB596" s="6"/>
      <c r="TC596" s="6"/>
      <c r="TD596" s="6"/>
      <c r="TE596" s="6"/>
      <c r="TF596" s="6"/>
      <c r="TG596" s="6"/>
      <c r="TH596" s="6"/>
      <c r="TI596" s="6"/>
      <c r="TJ596" s="6"/>
      <c r="TK596" s="6"/>
      <c r="TL596" s="6"/>
      <c r="TM596" s="6"/>
      <c r="TN596" s="6"/>
      <c r="TO596" s="6"/>
      <c r="TP596" s="6"/>
      <c r="TQ596" s="6"/>
      <c r="TR596" s="6"/>
      <c r="TS596" s="6"/>
      <c r="TT596" s="6"/>
      <c r="TU596" s="6"/>
      <c r="TV596" s="6"/>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c r="AGU596" s="6"/>
      <c r="AGV596" s="6"/>
      <c r="AGW596" s="6"/>
      <c r="AGX596" s="6"/>
      <c r="AGY596" s="6"/>
      <c r="AGZ596" s="6"/>
      <c r="AHA596" s="6"/>
      <c r="AHB596" s="6"/>
      <c r="AHC596" s="6"/>
      <c r="AHD596" s="6"/>
      <c r="AHE596" s="6"/>
      <c r="AHF596" s="6"/>
      <c r="AHG596" s="6"/>
      <c r="AHH596" s="6"/>
      <c r="AHI596" s="6"/>
      <c r="AHJ596" s="6"/>
      <c r="AHK596" s="6"/>
      <c r="AHL596" s="6"/>
      <c r="AHM596" s="6"/>
      <c r="AHN596" s="6"/>
      <c r="AHO596" s="6"/>
      <c r="AHP596" s="6"/>
      <c r="AHQ596" s="6"/>
      <c r="AHR596" s="6"/>
      <c r="AHS596" s="6"/>
      <c r="AHT596" s="6"/>
      <c r="AHU596" s="6"/>
      <c r="AHV596" s="6"/>
      <c r="AHW596" s="6"/>
      <c r="AHX596" s="6"/>
      <c r="AHY596" s="6"/>
    </row>
    <row r="597" spans="3:909" x14ac:dyDescent="0.25">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c r="LD597" s="6"/>
      <c r="LE597" s="6"/>
      <c r="LF597" s="6"/>
      <c r="LG597" s="6"/>
      <c r="LH597" s="6"/>
      <c r="LI597" s="6"/>
      <c r="LJ597" s="6"/>
      <c r="LK597" s="6"/>
      <c r="LL597" s="6"/>
      <c r="LM597" s="6"/>
      <c r="LN597" s="6"/>
      <c r="LO597" s="6"/>
      <c r="LP597" s="6"/>
      <c r="LQ597" s="6"/>
      <c r="LR597" s="6"/>
      <c r="LS597" s="6"/>
      <c r="LT597" s="6"/>
      <c r="LU597" s="6"/>
      <c r="LV597" s="6"/>
      <c r="LW597" s="6"/>
      <c r="LX597" s="6"/>
      <c r="LY597" s="6"/>
      <c r="LZ597" s="6"/>
      <c r="MA597" s="6"/>
      <c r="MB597" s="6"/>
      <c r="MC597" s="6"/>
      <c r="MD597" s="6"/>
      <c r="ME597" s="6"/>
      <c r="MF597" s="6"/>
      <c r="MG597" s="6"/>
      <c r="MH597" s="6"/>
      <c r="MI597" s="6"/>
      <c r="MJ597" s="6"/>
      <c r="MK597" s="6"/>
      <c r="ML597" s="6"/>
      <c r="MM597" s="6"/>
      <c r="MN597" s="6"/>
      <c r="MO597" s="6"/>
      <c r="MP597" s="6"/>
      <c r="MQ597" s="6"/>
      <c r="MR597" s="6"/>
      <c r="MS597" s="6"/>
      <c r="MT597" s="6"/>
      <c r="MU597" s="6"/>
      <c r="MV597" s="6"/>
      <c r="MW597" s="6"/>
      <c r="MX597" s="6"/>
      <c r="MY597" s="6"/>
      <c r="MZ597" s="6"/>
      <c r="NA597" s="6"/>
      <c r="NB597" s="6"/>
      <c r="NC597" s="6"/>
      <c r="ND597" s="6"/>
      <c r="NE597" s="6"/>
      <c r="NF597" s="6"/>
      <c r="NG597" s="6"/>
      <c r="NH597" s="6"/>
      <c r="NI597" s="6"/>
      <c r="NJ597" s="6"/>
      <c r="NK597" s="6"/>
      <c r="NL597" s="6"/>
      <c r="NM597" s="6"/>
      <c r="NN597" s="6"/>
      <c r="NO597" s="6"/>
      <c r="NP597" s="6"/>
      <c r="NQ597" s="6"/>
      <c r="NR597" s="6"/>
      <c r="NS597" s="6"/>
      <c r="NT597" s="6"/>
      <c r="NU597" s="6"/>
      <c r="NV597" s="6"/>
      <c r="NW597" s="6"/>
      <c r="NX597" s="6"/>
      <c r="NY597" s="6"/>
      <c r="NZ597" s="6"/>
      <c r="OA597" s="6"/>
      <c r="OB597" s="6"/>
      <c r="OC597" s="6"/>
      <c r="OD597" s="6"/>
      <c r="OE597" s="6"/>
      <c r="OF597" s="6"/>
      <c r="OG597" s="6"/>
      <c r="OH597" s="6"/>
      <c r="OI597" s="6"/>
      <c r="OJ597" s="6"/>
      <c r="OK597" s="6"/>
      <c r="OL597" s="6"/>
      <c r="OM597" s="6"/>
      <c r="ON597" s="6"/>
      <c r="OO597" s="6"/>
      <c r="OP597" s="6"/>
      <c r="OQ597" s="6"/>
      <c r="OR597" s="6"/>
      <c r="OS597" s="6"/>
      <c r="OT597" s="6"/>
      <c r="OU597" s="6"/>
      <c r="OV597" s="6"/>
      <c r="OW597" s="6"/>
      <c r="OX597" s="6"/>
      <c r="OY597" s="6"/>
      <c r="OZ597" s="6"/>
      <c r="PA597" s="6"/>
      <c r="PB597" s="6"/>
      <c r="PC597" s="6"/>
      <c r="PD597" s="6"/>
      <c r="PE597" s="6"/>
      <c r="PF597" s="6"/>
      <c r="PG597" s="6"/>
      <c r="PH597" s="6"/>
      <c r="PI597" s="6"/>
      <c r="PJ597" s="6"/>
      <c r="PK597" s="6"/>
      <c r="PL597" s="6"/>
      <c r="PM597" s="6"/>
      <c r="PN597" s="6"/>
      <c r="PO597" s="6"/>
      <c r="PP597" s="6"/>
      <c r="PQ597" s="6"/>
      <c r="PR597" s="6"/>
      <c r="PS597" s="6"/>
      <c r="PT597" s="6"/>
      <c r="PU597" s="6"/>
      <c r="PV597" s="6"/>
      <c r="PW597" s="6"/>
      <c r="PX597" s="6"/>
      <c r="PY597" s="6"/>
      <c r="PZ597" s="6"/>
      <c r="QA597" s="6"/>
      <c r="QB597" s="6"/>
      <c r="QC597" s="6"/>
      <c r="QD597" s="6"/>
      <c r="QE597" s="6"/>
      <c r="QF597" s="6"/>
      <c r="QG597" s="6"/>
      <c r="QH597" s="6"/>
      <c r="QI597" s="6"/>
      <c r="QJ597" s="6"/>
      <c r="QK597" s="6"/>
      <c r="QL597" s="6"/>
      <c r="QM597" s="6"/>
      <c r="QN597" s="6"/>
      <c r="QO597" s="6"/>
      <c r="QP597" s="6"/>
      <c r="QQ597" s="6"/>
      <c r="QR597" s="6"/>
      <c r="QS597" s="6"/>
      <c r="QT597" s="6"/>
      <c r="QU597" s="6"/>
      <c r="QV597" s="6"/>
      <c r="QW597" s="6"/>
      <c r="QX597" s="6"/>
      <c r="QY597" s="6"/>
      <c r="QZ597" s="6"/>
      <c r="RA597" s="6"/>
      <c r="RB597" s="6"/>
      <c r="RC597" s="6"/>
      <c r="RD597" s="6"/>
      <c r="RE597" s="6"/>
      <c r="RF597" s="6"/>
      <c r="RG597" s="6"/>
      <c r="RH597" s="6"/>
      <c r="RI597" s="6"/>
      <c r="RJ597" s="6"/>
      <c r="RK597" s="6"/>
      <c r="RL597" s="6"/>
      <c r="RM597" s="6"/>
      <c r="RN597" s="6"/>
      <c r="RO597" s="6"/>
      <c r="RP597" s="6"/>
      <c r="RQ597" s="6"/>
      <c r="RR597" s="6"/>
      <c r="RS597" s="6"/>
      <c r="RT597" s="6"/>
      <c r="RU597" s="6"/>
      <c r="RV597" s="6"/>
      <c r="RW597" s="6"/>
      <c r="RX597" s="6"/>
      <c r="RY597" s="6"/>
      <c r="RZ597" s="6"/>
      <c r="SA597" s="6"/>
      <c r="SB597" s="6"/>
      <c r="SC597" s="6"/>
      <c r="SD597" s="6"/>
      <c r="SE597" s="6"/>
      <c r="SF597" s="6"/>
      <c r="SG597" s="6"/>
      <c r="SH597" s="6"/>
      <c r="SI597" s="6"/>
      <c r="SJ597" s="6"/>
      <c r="SK597" s="6"/>
      <c r="SL597" s="6"/>
      <c r="SM597" s="6"/>
      <c r="SN597" s="6"/>
      <c r="SO597" s="6"/>
      <c r="SP597" s="6"/>
      <c r="SQ597" s="6"/>
      <c r="SR597" s="6"/>
      <c r="SS597" s="6"/>
      <c r="ST597" s="6"/>
      <c r="SU597" s="6"/>
      <c r="SV597" s="6"/>
      <c r="SW597" s="6"/>
      <c r="SX597" s="6"/>
      <c r="SY597" s="6"/>
      <c r="SZ597" s="6"/>
      <c r="TA597" s="6"/>
      <c r="TB597" s="6"/>
      <c r="TC597" s="6"/>
      <c r="TD597" s="6"/>
      <c r="TE597" s="6"/>
      <c r="TF597" s="6"/>
      <c r="TG597" s="6"/>
      <c r="TH597" s="6"/>
      <c r="TI597" s="6"/>
      <c r="TJ597" s="6"/>
      <c r="TK597" s="6"/>
      <c r="TL597" s="6"/>
      <c r="TM597" s="6"/>
      <c r="TN597" s="6"/>
      <c r="TO597" s="6"/>
      <c r="TP597" s="6"/>
      <c r="TQ597" s="6"/>
      <c r="TR597" s="6"/>
      <c r="TS597" s="6"/>
      <c r="TT597" s="6"/>
      <c r="TU597" s="6"/>
      <c r="TV597" s="6"/>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c r="AGU597" s="6"/>
      <c r="AGV597" s="6"/>
      <c r="AGW597" s="6"/>
      <c r="AGX597" s="6"/>
      <c r="AGY597" s="6"/>
      <c r="AGZ597" s="6"/>
      <c r="AHA597" s="6"/>
      <c r="AHB597" s="6"/>
      <c r="AHC597" s="6"/>
      <c r="AHD597" s="6"/>
      <c r="AHE597" s="6"/>
      <c r="AHF597" s="6"/>
      <c r="AHG597" s="6"/>
      <c r="AHH597" s="6"/>
      <c r="AHI597" s="6"/>
      <c r="AHJ597" s="6"/>
      <c r="AHK597" s="6"/>
      <c r="AHL597" s="6"/>
      <c r="AHM597" s="6"/>
      <c r="AHN597" s="6"/>
      <c r="AHO597" s="6"/>
      <c r="AHP597" s="6"/>
      <c r="AHQ597" s="6"/>
      <c r="AHR597" s="6"/>
      <c r="AHS597" s="6"/>
      <c r="AHT597" s="6"/>
      <c r="AHU597" s="6"/>
      <c r="AHV597" s="6"/>
      <c r="AHW597" s="6"/>
      <c r="AHX597" s="6"/>
      <c r="AHY597" s="6"/>
    </row>
    <row r="598" spans="3:909" x14ac:dyDescent="0.25">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c r="JV598" s="6"/>
      <c r="JW598" s="6"/>
      <c r="JX598" s="6"/>
      <c r="JY598" s="6"/>
      <c r="JZ598" s="6"/>
      <c r="KA598" s="6"/>
      <c r="KB598" s="6"/>
      <c r="KC598" s="6"/>
      <c r="KD598" s="6"/>
      <c r="KE598" s="6"/>
      <c r="KF598" s="6"/>
      <c r="KG598" s="6"/>
      <c r="KH598" s="6"/>
      <c r="KI598" s="6"/>
      <c r="KJ598" s="6"/>
      <c r="KK598" s="6"/>
      <c r="KL598" s="6"/>
      <c r="KM598" s="6"/>
      <c r="KN598" s="6"/>
      <c r="KO598" s="6"/>
      <c r="KP598" s="6"/>
      <c r="KQ598" s="6"/>
      <c r="KR598" s="6"/>
      <c r="KS598" s="6"/>
      <c r="KT598" s="6"/>
      <c r="KU598" s="6"/>
      <c r="KV598" s="6"/>
      <c r="KW598" s="6"/>
      <c r="KX598" s="6"/>
      <c r="KY598" s="6"/>
      <c r="KZ598" s="6"/>
      <c r="LA598" s="6"/>
      <c r="LB598" s="6"/>
      <c r="LC598" s="6"/>
      <c r="LD598" s="6"/>
      <c r="LE598" s="6"/>
      <c r="LF598" s="6"/>
      <c r="LG598" s="6"/>
      <c r="LH598" s="6"/>
      <c r="LI598" s="6"/>
      <c r="LJ598" s="6"/>
      <c r="LK598" s="6"/>
      <c r="LL598" s="6"/>
      <c r="LM598" s="6"/>
      <c r="LN598" s="6"/>
      <c r="LO598" s="6"/>
      <c r="LP598" s="6"/>
      <c r="LQ598" s="6"/>
      <c r="LR598" s="6"/>
      <c r="LS598" s="6"/>
      <c r="LT598" s="6"/>
      <c r="LU598" s="6"/>
      <c r="LV598" s="6"/>
      <c r="LW598" s="6"/>
      <c r="LX598" s="6"/>
      <c r="LY598" s="6"/>
      <c r="LZ598" s="6"/>
      <c r="MA598" s="6"/>
      <c r="MB598" s="6"/>
      <c r="MC598" s="6"/>
      <c r="MD598" s="6"/>
      <c r="ME598" s="6"/>
      <c r="MF598" s="6"/>
      <c r="MG598" s="6"/>
      <c r="MH598" s="6"/>
      <c r="MI598" s="6"/>
      <c r="MJ598" s="6"/>
      <c r="MK598" s="6"/>
      <c r="ML598" s="6"/>
      <c r="MM598" s="6"/>
      <c r="MN598" s="6"/>
      <c r="MO598" s="6"/>
      <c r="MP598" s="6"/>
      <c r="MQ598" s="6"/>
      <c r="MR598" s="6"/>
      <c r="MS598" s="6"/>
      <c r="MT598" s="6"/>
      <c r="MU598" s="6"/>
      <c r="MV598" s="6"/>
      <c r="MW598" s="6"/>
      <c r="MX598" s="6"/>
      <c r="MY598" s="6"/>
      <c r="MZ598" s="6"/>
      <c r="NA598" s="6"/>
      <c r="NB598" s="6"/>
      <c r="NC598" s="6"/>
      <c r="ND598" s="6"/>
      <c r="NE598" s="6"/>
      <c r="NF598" s="6"/>
      <c r="NG598" s="6"/>
      <c r="NH598" s="6"/>
      <c r="NI598" s="6"/>
      <c r="NJ598" s="6"/>
      <c r="NK598" s="6"/>
      <c r="NL598" s="6"/>
      <c r="NM598" s="6"/>
      <c r="NN598" s="6"/>
      <c r="NO598" s="6"/>
      <c r="NP598" s="6"/>
      <c r="NQ598" s="6"/>
      <c r="NR598" s="6"/>
      <c r="NS598" s="6"/>
      <c r="NT598" s="6"/>
      <c r="NU598" s="6"/>
      <c r="NV598" s="6"/>
      <c r="NW598" s="6"/>
      <c r="NX598" s="6"/>
      <c r="NY598" s="6"/>
      <c r="NZ598" s="6"/>
      <c r="OA598" s="6"/>
      <c r="OB598" s="6"/>
      <c r="OC598" s="6"/>
      <c r="OD598" s="6"/>
      <c r="OE598" s="6"/>
      <c r="OF598" s="6"/>
      <c r="OG598" s="6"/>
      <c r="OH598" s="6"/>
      <c r="OI598" s="6"/>
      <c r="OJ598" s="6"/>
      <c r="OK598" s="6"/>
      <c r="OL598" s="6"/>
      <c r="OM598" s="6"/>
      <c r="ON598" s="6"/>
      <c r="OO598" s="6"/>
      <c r="OP598" s="6"/>
      <c r="OQ598" s="6"/>
      <c r="OR598" s="6"/>
      <c r="OS598" s="6"/>
      <c r="OT598" s="6"/>
      <c r="OU598" s="6"/>
      <c r="OV598" s="6"/>
      <c r="OW598" s="6"/>
      <c r="OX598" s="6"/>
      <c r="OY598" s="6"/>
      <c r="OZ598" s="6"/>
      <c r="PA598" s="6"/>
      <c r="PB598" s="6"/>
      <c r="PC598" s="6"/>
      <c r="PD598" s="6"/>
      <c r="PE598" s="6"/>
      <c r="PF598" s="6"/>
      <c r="PG598" s="6"/>
      <c r="PH598" s="6"/>
      <c r="PI598" s="6"/>
      <c r="PJ598" s="6"/>
      <c r="PK598" s="6"/>
      <c r="PL598" s="6"/>
      <c r="PM598" s="6"/>
      <c r="PN598" s="6"/>
      <c r="PO598" s="6"/>
      <c r="PP598" s="6"/>
      <c r="PQ598" s="6"/>
      <c r="PR598" s="6"/>
      <c r="PS598" s="6"/>
      <c r="PT598" s="6"/>
      <c r="PU598" s="6"/>
      <c r="PV598" s="6"/>
      <c r="PW598" s="6"/>
      <c r="PX598" s="6"/>
      <c r="PY598" s="6"/>
      <c r="PZ598" s="6"/>
      <c r="QA598" s="6"/>
      <c r="QB598" s="6"/>
      <c r="QC598" s="6"/>
      <c r="QD598" s="6"/>
      <c r="QE598" s="6"/>
      <c r="QF598" s="6"/>
      <c r="QG598" s="6"/>
      <c r="QH598" s="6"/>
      <c r="QI598" s="6"/>
      <c r="QJ598" s="6"/>
      <c r="QK598" s="6"/>
      <c r="QL598" s="6"/>
      <c r="QM598" s="6"/>
      <c r="QN598" s="6"/>
      <c r="QO598" s="6"/>
      <c r="QP598" s="6"/>
      <c r="QQ598" s="6"/>
      <c r="QR598" s="6"/>
      <c r="QS598" s="6"/>
      <c r="QT598" s="6"/>
      <c r="QU598" s="6"/>
      <c r="QV598" s="6"/>
      <c r="QW598" s="6"/>
      <c r="QX598" s="6"/>
      <c r="QY598" s="6"/>
      <c r="QZ598" s="6"/>
      <c r="RA598" s="6"/>
      <c r="RB598" s="6"/>
      <c r="RC598" s="6"/>
      <c r="RD598" s="6"/>
      <c r="RE598" s="6"/>
      <c r="RF598" s="6"/>
      <c r="RG598" s="6"/>
      <c r="RH598" s="6"/>
      <c r="RI598" s="6"/>
      <c r="RJ598" s="6"/>
      <c r="RK598" s="6"/>
      <c r="RL598" s="6"/>
      <c r="RM598" s="6"/>
      <c r="RN598" s="6"/>
      <c r="RO598" s="6"/>
      <c r="RP598" s="6"/>
      <c r="RQ598" s="6"/>
      <c r="RR598" s="6"/>
      <c r="RS598" s="6"/>
      <c r="RT598" s="6"/>
      <c r="RU598" s="6"/>
      <c r="RV598" s="6"/>
      <c r="RW598" s="6"/>
      <c r="RX598" s="6"/>
      <c r="RY598" s="6"/>
      <c r="RZ598" s="6"/>
      <c r="SA598" s="6"/>
      <c r="SB598" s="6"/>
      <c r="SC598" s="6"/>
      <c r="SD598" s="6"/>
      <c r="SE598" s="6"/>
      <c r="SF598" s="6"/>
      <c r="SG598" s="6"/>
      <c r="SH598" s="6"/>
      <c r="SI598" s="6"/>
      <c r="SJ598" s="6"/>
      <c r="SK598" s="6"/>
      <c r="SL598" s="6"/>
      <c r="SM598" s="6"/>
      <c r="SN598" s="6"/>
      <c r="SO598" s="6"/>
      <c r="SP598" s="6"/>
      <c r="SQ598" s="6"/>
      <c r="SR598" s="6"/>
      <c r="SS598" s="6"/>
      <c r="ST598" s="6"/>
      <c r="SU598" s="6"/>
      <c r="SV598" s="6"/>
      <c r="SW598" s="6"/>
      <c r="SX598" s="6"/>
      <c r="SY598" s="6"/>
      <c r="SZ598" s="6"/>
      <c r="TA598" s="6"/>
      <c r="TB598" s="6"/>
      <c r="TC598" s="6"/>
      <c r="TD598" s="6"/>
      <c r="TE598" s="6"/>
      <c r="TF598" s="6"/>
      <c r="TG598" s="6"/>
      <c r="TH598" s="6"/>
      <c r="TI598" s="6"/>
      <c r="TJ598" s="6"/>
      <c r="TK598" s="6"/>
      <c r="TL598" s="6"/>
      <c r="TM598" s="6"/>
      <c r="TN598" s="6"/>
      <c r="TO598" s="6"/>
      <c r="TP598" s="6"/>
      <c r="TQ598" s="6"/>
      <c r="TR598" s="6"/>
      <c r="TS598" s="6"/>
      <c r="TT598" s="6"/>
      <c r="TU598" s="6"/>
      <c r="TV598" s="6"/>
      <c r="TW598" s="6"/>
      <c r="TX598" s="6"/>
      <c r="TY598" s="6"/>
      <c r="TZ598" s="6"/>
      <c r="UA598" s="6"/>
      <c r="UB598" s="6"/>
      <c r="UC598" s="6"/>
      <c r="UD598" s="6"/>
      <c r="UE598" s="6"/>
      <c r="UF598" s="6"/>
      <c r="UG598" s="6"/>
      <c r="UH598" s="6"/>
      <c r="UI598" s="6"/>
      <c r="UJ598" s="6"/>
      <c r="UK598" s="6"/>
      <c r="UL598" s="6"/>
      <c r="UM598" s="6"/>
      <c r="UN598" s="6"/>
      <c r="UO598" s="6"/>
      <c r="UP598" s="6"/>
      <c r="UQ598" s="6"/>
      <c r="UR598" s="6"/>
      <c r="US598" s="6"/>
      <c r="UT598" s="6"/>
      <c r="UU598" s="6"/>
      <c r="UV598" s="6"/>
      <c r="UW598" s="6"/>
      <c r="UX598" s="6"/>
      <c r="UY598" s="6"/>
      <c r="UZ598" s="6"/>
      <c r="VA598" s="6"/>
      <c r="VB598" s="6"/>
      <c r="VC598" s="6"/>
      <c r="VD598" s="6"/>
      <c r="VE598" s="6"/>
      <c r="VF598" s="6"/>
      <c r="VG598" s="6"/>
      <c r="VH598" s="6"/>
      <c r="VI598" s="6"/>
      <c r="VJ598" s="6"/>
      <c r="VK598" s="6"/>
      <c r="VL598" s="6"/>
      <c r="VM598" s="6"/>
      <c r="VN598" s="6"/>
      <c r="VO598" s="6"/>
      <c r="VP598" s="6"/>
      <c r="VQ598" s="6"/>
      <c r="VR598" s="6"/>
      <c r="VS598" s="6"/>
      <c r="VT598" s="6"/>
      <c r="VU598" s="6"/>
      <c r="VV598" s="6"/>
      <c r="VW598" s="6"/>
      <c r="VX598" s="6"/>
      <c r="VY598" s="6"/>
      <c r="VZ598" s="6"/>
      <c r="WA598" s="6"/>
      <c r="WB598" s="6"/>
      <c r="WC598" s="6"/>
      <c r="WD598" s="6"/>
      <c r="WE598" s="6"/>
      <c r="WF598" s="6"/>
      <c r="WG598" s="6"/>
      <c r="WH598" s="6"/>
      <c r="WI598" s="6"/>
      <c r="WJ598" s="6"/>
      <c r="WK598" s="6"/>
      <c r="WL598" s="6"/>
      <c r="WM598" s="6"/>
      <c r="WN598" s="6"/>
      <c r="WO598" s="6"/>
      <c r="WP598" s="6"/>
      <c r="WQ598" s="6"/>
      <c r="WR598" s="6"/>
      <c r="WS598" s="6"/>
      <c r="WT598" s="6"/>
      <c r="WU598" s="6"/>
      <c r="WV598" s="6"/>
      <c r="WW598" s="6"/>
      <c r="WX598" s="6"/>
      <c r="WY598" s="6"/>
      <c r="WZ598" s="6"/>
      <c r="XA598" s="6"/>
      <c r="XB598" s="6"/>
      <c r="XC598" s="6"/>
      <c r="XD598" s="6"/>
      <c r="XE598" s="6"/>
      <c r="XF598" s="6"/>
      <c r="XG598" s="6"/>
      <c r="XH598" s="6"/>
      <c r="XI598" s="6"/>
      <c r="XJ598" s="6"/>
      <c r="XK598" s="6"/>
      <c r="XL598" s="6"/>
      <c r="XM598" s="6"/>
      <c r="XN598" s="6"/>
      <c r="XO598" s="6"/>
      <c r="XP598" s="6"/>
      <c r="XQ598" s="6"/>
      <c r="XR598" s="6"/>
      <c r="XS598" s="6"/>
      <c r="XT598" s="6"/>
      <c r="XU598" s="6"/>
      <c r="XV598" s="6"/>
      <c r="XW598" s="6"/>
      <c r="XX598" s="6"/>
      <c r="XY598" s="6"/>
      <c r="XZ598" s="6"/>
      <c r="YA598" s="6"/>
      <c r="YB598" s="6"/>
      <c r="YC598" s="6"/>
      <c r="YD598" s="6"/>
      <c r="YE598" s="6"/>
      <c r="YF598" s="6"/>
      <c r="YG598" s="6"/>
      <c r="YH598" s="6"/>
      <c r="YI598" s="6"/>
      <c r="YJ598" s="6"/>
      <c r="YK598" s="6"/>
      <c r="YL598" s="6"/>
      <c r="YM598" s="6"/>
      <c r="YN598" s="6"/>
      <c r="YO598" s="6"/>
      <c r="YP598" s="6"/>
      <c r="YQ598" s="6"/>
      <c r="YR598" s="6"/>
      <c r="YS598" s="6"/>
      <c r="YT598" s="6"/>
      <c r="YU598" s="6"/>
      <c r="YV598" s="6"/>
      <c r="YW598" s="6"/>
      <c r="YX598" s="6"/>
      <c r="YY598" s="6"/>
      <c r="YZ598" s="6"/>
      <c r="ZA598" s="6"/>
      <c r="ZB598" s="6"/>
      <c r="ZC598" s="6"/>
      <c r="ZD598" s="6"/>
      <c r="ZE598" s="6"/>
      <c r="ZF598" s="6"/>
      <c r="ZG598" s="6"/>
      <c r="ZH598" s="6"/>
      <c r="ZI598" s="6"/>
      <c r="ZJ598" s="6"/>
      <c r="ZK598" s="6"/>
      <c r="ZL598" s="6"/>
      <c r="ZM598" s="6"/>
      <c r="ZN598" s="6"/>
      <c r="ZO598" s="6"/>
      <c r="ZP598" s="6"/>
      <c r="ZQ598" s="6"/>
      <c r="ZR598" s="6"/>
      <c r="ZS598" s="6"/>
      <c r="ZT598" s="6"/>
      <c r="ZU598" s="6"/>
      <c r="ZV598" s="6"/>
      <c r="ZW598" s="6"/>
      <c r="ZX598" s="6"/>
      <c r="ZY598" s="6"/>
      <c r="ZZ598" s="6"/>
      <c r="AAA598" s="6"/>
      <c r="AAB598" s="6"/>
      <c r="AAC598" s="6"/>
      <c r="AAD598" s="6"/>
      <c r="AAE598" s="6"/>
      <c r="AAF598" s="6"/>
      <c r="AAG598" s="6"/>
      <c r="AAH598" s="6"/>
      <c r="AAI598" s="6"/>
      <c r="AAJ598" s="6"/>
      <c r="AAK598" s="6"/>
      <c r="AAL598" s="6"/>
      <c r="AAM598" s="6"/>
      <c r="AAN598" s="6"/>
      <c r="AAO598" s="6"/>
      <c r="AAP598" s="6"/>
      <c r="AAQ598" s="6"/>
      <c r="AAR598" s="6"/>
      <c r="AAS598" s="6"/>
      <c r="AAT598" s="6"/>
      <c r="AAU598" s="6"/>
      <c r="AAV598" s="6"/>
      <c r="AAW598" s="6"/>
      <c r="AAX598" s="6"/>
      <c r="AAY598" s="6"/>
      <c r="AAZ598" s="6"/>
      <c r="ABA598" s="6"/>
      <c r="ABB598" s="6"/>
      <c r="ABC598" s="6"/>
      <c r="ABD598" s="6"/>
      <c r="ABE598" s="6"/>
      <c r="ABF598" s="6"/>
      <c r="ABG598" s="6"/>
      <c r="ABH598" s="6"/>
      <c r="ABI598" s="6"/>
      <c r="ABJ598" s="6"/>
      <c r="ABK598" s="6"/>
      <c r="ABL598" s="6"/>
      <c r="ABM598" s="6"/>
      <c r="ABN598" s="6"/>
      <c r="ABO598" s="6"/>
      <c r="ABP598" s="6"/>
      <c r="ABQ598" s="6"/>
      <c r="ABR598" s="6"/>
      <c r="ABS598" s="6"/>
      <c r="ABT598" s="6"/>
      <c r="ABU598" s="6"/>
      <c r="ABV598" s="6"/>
      <c r="ABW598" s="6"/>
      <c r="ABX598" s="6"/>
      <c r="ABY598" s="6"/>
      <c r="ABZ598" s="6"/>
      <c r="ACA598" s="6"/>
      <c r="ACB598" s="6"/>
      <c r="ACC598" s="6"/>
      <c r="ACD598" s="6"/>
      <c r="ACE598" s="6"/>
      <c r="ACF598" s="6"/>
      <c r="ACG598" s="6"/>
      <c r="ACH598" s="6"/>
      <c r="ACI598" s="6"/>
      <c r="ACJ598" s="6"/>
      <c r="ACK598" s="6"/>
      <c r="ACL598" s="6"/>
      <c r="ACM598" s="6"/>
      <c r="ACN598" s="6"/>
      <c r="ACO598" s="6"/>
      <c r="ACP598" s="6"/>
      <c r="ACQ598" s="6"/>
      <c r="ACR598" s="6"/>
      <c r="ACS598" s="6"/>
      <c r="ACT598" s="6"/>
      <c r="ACU598" s="6"/>
      <c r="ACV598" s="6"/>
      <c r="ACW598" s="6"/>
      <c r="ACX598" s="6"/>
      <c r="ACY598" s="6"/>
      <c r="ACZ598" s="6"/>
      <c r="ADA598" s="6"/>
      <c r="ADB598" s="6"/>
      <c r="ADC598" s="6"/>
      <c r="ADD598" s="6"/>
      <c r="ADE598" s="6"/>
      <c r="ADF598" s="6"/>
      <c r="ADG598" s="6"/>
      <c r="ADH598" s="6"/>
      <c r="ADI598" s="6"/>
      <c r="ADJ598" s="6"/>
      <c r="ADK598" s="6"/>
      <c r="ADL598" s="6"/>
      <c r="ADM598" s="6"/>
      <c r="ADN598" s="6"/>
      <c r="ADO598" s="6"/>
      <c r="ADP598" s="6"/>
      <c r="ADQ598" s="6"/>
      <c r="ADR598" s="6"/>
      <c r="ADS598" s="6"/>
      <c r="ADT598" s="6"/>
      <c r="ADU598" s="6"/>
      <c r="ADV598" s="6"/>
      <c r="ADW598" s="6"/>
      <c r="ADX598" s="6"/>
      <c r="ADY598" s="6"/>
      <c r="ADZ598" s="6"/>
      <c r="AEA598" s="6"/>
      <c r="AEB598" s="6"/>
      <c r="AEC598" s="6"/>
      <c r="AED598" s="6"/>
      <c r="AEE598" s="6"/>
      <c r="AEF598" s="6"/>
      <c r="AEG598" s="6"/>
      <c r="AEH598" s="6"/>
      <c r="AEI598" s="6"/>
      <c r="AEJ598" s="6"/>
      <c r="AEK598" s="6"/>
      <c r="AEL598" s="6"/>
      <c r="AEM598" s="6"/>
      <c r="AEN598" s="6"/>
      <c r="AEO598" s="6"/>
      <c r="AEP598" s="6"/>
      <c r="AEQ598" s="6"/>
      <c r="AER598" s="6"/>
      <c r="AES598" s="6"/>
      <c r="AET598" s="6"/>
      <c r="AEU598" s="6"/>
      <c r="AEV598" s="6"/>
      <c r="AEW598" s="6"/>
      <c r="AEX598" s="6"/>
      <c r="AEY598" s="6"/>
      <c r="AEZ598" s="6"/>
      <c r="AFA598" s="6"/>
      <c r="AFB598" s="6"/>
      <c r="AFC598" s="6"/>
      <c r="AFD598" s="6"/>
      <c r="AFE598" s="6"/>
      <c r="AFF598" s="6"/>
      <c r="AFG598" s="6"/>
      <c r="AFH598" s="6"/>
      <c r="AFI598" s="6"/>
      <c r="AFJ598" s="6"/>
      <c r="AFK598" s="6"/>
      <c r="AFL598" s="6"/>
      <c r="AFM598" s="6"/>
      <c r="AFN598" s="6"/>
      <c r="AFO598" s="6"/>
      <c r="AFP598" s="6"/>
      <c r="AFQ598" s="6"/>
      <c r="AFR598" s="6"/>
      <c r="AFS598" s="6"/>
      <c r="AFT598" s="6"/>
      <c r="AFU598" s="6"/>
      <c r="AFV598" s="6"/>
      <c r="AFW598" s="6"/>
      <c r="AFX598" s="6"/>
      <c r="AFY598" s="6"/>
      <c r="AFZ598" s="6"/>
      <c r="AGA598" s="6"/>
      <c r="AGB598" s="6"/>
      <c r="AGC598" s="6"/>
      <c r="AGD598" s="6"/>
      <c r="AGE598" s="6"/>
      <c r="AGF598" s="6"/>
      <c r="AGG598" s="6"/>
      <c r="AGH598" s="6"/>
      <c r="AGI598" s="6"/>
      <c r="AGJ598" s="6"/>
      <c r="AGK598" s="6"/>
      <c r="AGL598" s="6"/>
      <c r="AGM598" s="6"/>
      <c r="AGN598" s="6"/>
      <c r="AGO598" s="6"/>
      <c r="AGP598" s="6"/>
      <c r="AGQ598" s="6"/>
      <c r="AGR598" s="6"/>
      <c r="AGS598" s="6"/>
      <c r="AGT598" s="6"/>
      <c r="AGU598" s="6"/>
      <c r="AGV598" s="6"/>
      <c r="AGW598" s="6"/>
      <c r="AGX598" s="6"/>
      <c r="AGY598" s="6"/>
      <c r="AGZ598" s="6"/>
      <c r="AHA598" s="6"/>
      <c r="AHB598" s="6"/>
      <c r="AHC598" s="6"/>
      <c r="AHD598" s="6"/>
      <c r="AHE598" s="6"/>
      <c r="AHF598" s="6"/>
      <c r="AHG598" s="6"/>
      <c r="AHH598" s="6"/>
      <c r="AHI598" s="6"/>
      <c r="AHJ598" s="6"/>
      <c r="AHK598" s="6"/>
      <c r="AHL598" s="6"/>
      <c r="AHM598" s="6"/>
      <c r="AHN598" s="6"/>
      <c r="AHO598" s="6"/>
      <c r="AHP598" s="6"/>
      <c r="AHQ598" s="6"/>
      <c r="AHR598" s="6"/>
      <c r="AHS598" s="6"/>
      <c r="AHT598" s="6"/>
      <c r="AHU598" s="6"/>
      <c r="AHV598" s="6"/>
      <c r="AHW598" s="6"/>
      <c r="AHX598" s="6"/>
      <c r="AHY598" s="6"/>
    </row>
    <row r="599" spans="3:909" x14ac:dyDescent="0.25">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c r="JV599" s="6"/>
      <c r="JW599" s="6"/>
      <c r="JX599" s="6"/>
      <c r="JY599" s="6"/>
      <c r="JZ599" s="6"/>
      <c r="KA599" s="6"/>
      <c r="KB599" s="6"/>
      <c r="KC599" s="6"/>
      <c r="KD599" s="6"/>
      <c r="KE599" s="6"/>
      <c r="KF599" s="6"/>
      <c r="KG599" s="6"/>
      <c r="KH599" s="6"/>
      <c r="KI599" s="6"/>
      <c r="KJ599" s="6"/>
      <c r="KK599" s="6"/>
      <c r="KL599" s="6"/>
      <c r="KM599" s="6"/>
      <c r="KN599" s="6"/>
      <c r="KO599" s="6"/>
      <c r="KP599" s="6"/>
      <c r="KQ599" s="6"/>
      <c r="KR599" s="6"/>
      <c r="KS599" s="6"/>
      <c r="KT599" s="6"/>
      <c r="KU599" s="6"/>
      <c r="KV599" s="6"/>
      <c r="KW599" s="6"/>
      <c r="KX599" s="6"/>
      <c r="KY599" s="6"/>
      <c r="KZ599" s="6"/>
      <c r="LA599" s="6"/>
      <c r="LB599" s="6"/>
      <c r="LC599" s="6"/>
      <c r="LD599" s="6"/>
      <c r="LE599" s="6"/>
      <c r="LF599" s="6"/>
      <c r="LG599" s="6"/>
      <c r="LH599" s="6"/>
      <c r="LI599" s="6"/>
      <c r="LJ599" s="6"/>
      <c r="LK599" s="6"/>
      <c r="LL599" s="6"/>
      <c r="LM599" s="6"/>
      <c r="LN599" s="6"/>
      <c r="LO599" s="6"/>
      <c r="LP599" s="6"/>
      <c r="LQ599" s="6"/>
      <c r="LR599" s="6"/>
      <c r="LS599" s="6"/>
      <c r="LT599" s="6"/>
      <c r="LU599" s="6"/>
      <c r="LV599" s="6"/>
      <c r="LW599" s="6"/>
      <c r="LX599" s="6"/>
      <c r="LY599" s="6"/>
      <c r="LZ599" s="6"/>
      <c r="MA599" s="6"/>
      <c r="MB599" s="6"/>
      <c r="MC599" s="6"/>
      <c r="MD599" s="6"/>
      <c r="ME599" s="6"/>
      <c r="MF599" s="6"/>
      <c r="MG599" s="6"/>
      <c r="MH599" s="6"/>
      <c r="MI599" s="6"/>
      <c r="MJ599" s="6"/>
      <c r="MK599" s="6"/>
      <c r="ML599" s="6"/>
      <c r="MM599" s="6"/>
      <c r="MN599" s="6"/>
      <c r="MO599" s="6"/>
      <c r="MP599" s="6"/>
      <c r="MQ599" s="6"/>
      <c r="MR599" s="6"/>
      <c r="MS599" s="6"/>
      <c r="MT599" s="6"/>
      <c r="MU599" s="6"/>
      <c r="MV599" s="6"/>
      <c r="MW599" s="6"/>
      <c r="MX599" s="6"/>
      <c r="MY599" s="6"/>
      <c r="MZ599" s="6"/>
      <c r="NA599" s="6"/>
      <c r="NB599" s="6"/>
      <c r="NC599" s="6"/>
      <c r="ND599" s="6"/>
      <c r="NE599" s="6"/>
      <c r="NF599" s="6"/>
      <c r="NG599" s="6"/>
      <c r="NH599" s="6"/>
      <c r="NI599" s="6"/>
      <c r="NJ599" s="6"/>
      <c r="NK599" s="6"/>
      <c r="NL599" s="6"/>
      <c r="NM599" s="6"/>
      <c r="NN599" s="6"/>
      <c r="NO599" s="6"/>
      <c r="NP599" s="6"/>
      <c r="NQ599" s="6"/>
      <c r="NR599" s="6"/>
      <c r="NS599" s="6"/>
      <c r="NT599" s="6"/>
      <c r="NU599" s="6"/>
      <c r="NV599" s="6"/>
      <c r="NW599" s="6"/>
      <c r="NX599" s="6"/>
      <c r="NY599" s="6"/>
      <c r="NZ599" s="6"/>
      <c r="OA599" s="6"/>
      <c r="OB599" s="6"/>
      <c r="OC599" s="6"/>
      <c r="OD599" s="6"/>
      <c r="OE599" s="6"/>
      <c r="OF599" s="6"/>
      <c r="OG599" s="6"/>
      <c r="OH599" s="6"/>
      <c r="OI599" s="6"/>
      <c r="OJ599" s="6"/>
      <c r="OK599" s="6"/>
      <c r="OL599" s="6"/>
      <c r="OM599" s="6"/>
      <c r="ON599" s="6"/>
      <c r="OO599" s="6"/>
      <c r="OP599" s="6"/>
      <c r="OQ599" s="6"/>
      <c r="OR599" s="6"/>
      <c r="OS599" s="6"/>
      <c r="OT599" s="6"/>
      <c r="OU599" s="6"/>
      <c r="OV599" s="6"/>
      <c r="OW599" s="6"/>
      <c r="OX599" s="6"/>
      <c r="OY599" s="6"/>
      <c r="OZ599" s="6"/>
      <c r="PA599" s="6"/>
      <c r="PB599" s="6"/>
      <c r="PC599" s="6"/>
      <c r="PD599" s="6"/>
      <c r="PE599" s="6"/>
      <c r="PF599" s="6"/>
      <c r="PG599" s="6"/>
      <c r="PH599" s="6"/>
      <c r="PI599" s="6"/>
      <c r="PJ599" s="6"/>
      <c r="PK599" s="6"/>
      <c r="PL599" s="6"/>
      <c r="PM599" s="6"/>
      <c r="PN599" s="6"/>
      <c r="PO599" s="6"/>
      <c r="PP599" s="6"/>
      <c r="PQ599" s="6"/>
      <c r="PR599" s="6"/>
      <c r="PS599" s="6"/>
      <c r="PT599" s="6"/>
      <c r="PU599" s="6"/>
      <c r="PV599" s="6"/>
      <c r="PW599" s="6"/>
      <c r="PX599" s="6"/>
      <c r="PY599" s="6"/>
      <c r="PZ599" s="6"/>
      <c r="QA599" s="6"/>
      <c r="QB599" s="6"/>
      <c r="QC599" s="6"/>
      <c r="QD599" s="6"/>
      <c r="QE599" s="6"/>
      <c r="QF599" s="6"/>
      <c r="QG599" s="6"/>
      <c r="QH599" s="6"/>
      <c r="QI599" s="6"/>
      <c r="QJ599" s="6"/>
      <c r="QK599" s="6"/>
      <c r="QL599" s="6"/>
      <c r="QM599" s="6"/>
      <c r="QN599" s="6"/>
      <c r="QO599" s="6"/>
      <c r="QP599" s="6"/>
      <c r="QQ599" s="6"/>
      <c r="QR599" s="6"/>
      <c r="QS599" s="6"/>
      <c r="QT599" s="6"/>
      <c r="QU599" s="6"/>
      <c r="QV599" s="6"/>
      <c r="QW599" s="6"/>
      <c r="QX599" s="6"/>
      <c r="QY599" s="6"/>
      <c r="QZ599" s="6"/>
      <c r="RA599" s="6"/>
      <c r="RB599" s="6"/>
      <c r="RC599" s="6"/>
      <c r="RD599" s="6"/>
      <c r="RE599" s="6"/>
      <c r="RF599" s="6"/>
      <c r="RG599" s="6"/>
      <c r="RH599" s="6"/>
      <c r="RI599" s="6"/>
      <c r="RJ599" s="6"/>
      <c r="RK599" s="6"/>
      <c r="RL599" s="6"/>
      <c r="RM599" s="6"/>
      <c r="RN599" s="6"/>
      <c r="RO599" s="6"/>
      <c r="RP599" s="6"/>
      <c r="RQ599" s="6"/>
      <c r="RR599" s="6"/>
      <c r="RS599" s="6"/>
      <c r="RT599" s="6"/>
      <c r="RU599" s="6"/>
      <c r="RV599" s="6"/>
      <c r="RW599" s="6"/>
      <c r="RX599" s="6"/>
      <c r="RY599" s="6"/>
      <c r="RZ599" s="6"/>
      <c r="SA599" s="6"/>
      <c r="SB599" s="6"/>
      <c r="SC599" s="6"/>
      <c r="SD599" s="6"/>
      <c r="SE599" s="6"/>
      <c r="SF599" s="6"/>
      <c r="SG599" s="6"/>
      <c r="SH599" s="6"/>
      <c r="SI599" s="6"/>
      <c r="SJ599" s="6"/>
      <c r="SK599" s="6"/>
      <c r="SL599" s="6"/>
      <c r="SM599" s="6"/>
      <c r="SN599" s="6"/>
      <c r="SO599" s="6"/>
      <c r="SP599" s="6"/>
      <c r="SQ599" s="6"/>
      <c r="SR599" s="6"/>
      <c r="SS599" s="6"/>
      <c r="ST599" s="6"/>
      <c r="SU599" s="6"/>
      <c r="SV599" s="6"/>
      <c r="SW599" s="6"/>
      <c r="SX599" s="6"/>
      <c r="SY599" s="6"/>
      <c r="SZ599" s="6"/>
      <c r="TA599" s="6"/>
      <c r="TB599" s="6"/>
      <c r="TC599" s="6"/>
      <c r="TD599" s="6"/>
      <c r="TE599" s="6"/>
      <c r="TF599" s="6"/>
      <c r="TG599" s="6"/>
      <c r="TH599" s="6"/>
      <c r="TI599" s="6"/>
      <c r="TJ599" s="6"/>
      <c r="TK599" s="6"/>
      <c r="TL599" s="6"/>
      <c r="TM599" s="6"/>
      <c r="TN599" s="6"/>
      <c r="TO599" s="6"/>
      <c r="TP599" s="6"/>
      <c r="TQ599" s="6"/>
      <c r="TR599" s="6"/>
      <c r="TS599" s="6"/>
      <c r="TT599" s="6"/>
      <c r="TU599" s="6"/>
      <c r="TV599" s="6"/>
      <c r="TW599" s="6"/>
      <c r="TX599" s="6"/>
      <c r="TY599" s="6"/>
      <c r="TZ599" s="6"/>
      <c r="UA599" s="6"/>
      <c r="UB599" s="6"/>
      <c r="UC599" s="6"/>
      <c r="UD599" s="6"/>
      <c r="UE599" s="6"/>
      <c r="UF599" s="6"/>
      <c r="UG599" s="6"/>
      <c r="UH599" s="6"/>
      <c r="UI599" s="6"/>
      <c r="UJ599" s="6"/>
      <c r="UK599" s="6"/>
      <c r="UL599" s="6"/>
      <c r="UM599" s="6"/>
      <c r="UN599" s="6"/>
      <c r="UO599" s="6"/>
      <c r="UP599" s="6"/>
      <c r="UQ599" s="6"/>
      <c r="UR599" s="6"/>
      <c r="US599" s="6"/>
      <c r="UT599" s="6"/>
      <c r="UU599" s="6"/>
      <c r="UV599" s="6"/>
      <c r="UW599" s="6"/>
      <c r="UX599" s="6"/>
      <c r="UY599" s="6"/>
      <c r="UZ599" s="6"/>
      <c r="VA599" s="6"/>
      <c r="VB599" s="6"/>
      <c r="VC599" s="6"/>
      <c r="VD599" s="6"/>
      <c r="VE599" s="6"/>
      <c r="VF599" s="6"/>
      <c r="VG599" s="6"/>
      <c r="VH599" s="6"/>
      <c r="VI599" s="6"/>
      <c r="VJ599" s="6"/>
      <c r="VK599" s="6"/>
      <c r="VL599" s="6"/>
      <c r="VM599" s="6"/>
      <c r="VN599" s="6"/>
      <c r="VO599" s="6"/>
      <c r="VP599" s="6"/>
      <c r="VQ599" s="6"/>
      <c r="VR599" s="6"/>
      <c r="VS599" s="6"/>
      <c r="VT599" s="6"/>
      <c r="VU599" s="6"/>
      <c r="VV599" s="6"/>
      <c r="VW599" s="6"/>
      <c r="VX599" s="6"/>
      <c r="VY599" s="6"/>
      <c r="VZ599" s="6"/>
      <c r="WA599" s="6"/>
      <c r="WB599" s="6"/>
      <c r="WC599" s="6"/>
      <c r="WD599" s="6"/>
      <c r="WE599" s="6"/>
      <c r="WF599" s="6"/>
      <c r="WG599" s="6"/>
      <c r="WH599" s="6"/>
      <c r="WI599" s="6"/>
      <c r="WJ599" s="6"/>
      <c r="WK599" s="6"/>
      <c r="WL599" s="6"/>
      <c r="WM599" s="6"/>
      <c r="WN599" s="6"/>
      <c r="WO599" s="6"/>
      <c r="WP599" s="6"/>
      <c r="WQ599" s="6"/>
      <c r="WR599" s="6"/>
      <c r="WS599" s="6"/>
      <c r="WT599" s="6"/>
      <c r="WU599" s="6"/>
      <c r="WV599" s="6"/>
      <c r="WW599" s="6"/>
      <c r="WX599" s="6"/>
      <c r="WY599" s="6"/>
      <c r="WZ599" s="6"/>
      <c r="XA599" s="6"/>
      <c r="XB599" s="6"/>
      <c r="XC599" s="6"/>
      <c r="XD599" s="6"/>
      <c r="XE599" s="6"/>
      <c r="XF599" s="6"/>
      <c r="XG599" s="6"/>
      <c r="XH599" s="6"/>
      <c r="XI599" s="6"/>
      <c r="XJ599" s="6"/>
      <c r="XK599" s="6"/>
      <c r="XL599" s="6"/>
      <c r="XM599" s="6"/>
      <c r="XN599" s="6"/>
      <c r="XO599" s="6"/>
      <c r="XP599" s="6"/>
      <c r="XQ599" s="6"/>
      <c r="XR599" s="6"/>
      <c r="XS599" s="6"/>
      <c r="XT599" s="6"/>
      <c r="XU599" s="6"/>
      <c r="XV599" s="6"/>
      <c r="XW599" s="6"/>
      <c r="XX599" s="6"/>
      <c r="XY599" s="6"/>
      <c r="XZ599" s="6"/>
      <c r="YA599" s="6"/>
      <c r="YB599" s="6"/>
      <c r="YC599" s="6"/>
      <c r="YD599" s="6"/>
      <c r="YE599" s="6"/>
      <c r="YF599" s="6"/>
      <c r="YG599" s="6"/>
      <c r="YH599" s="6"/>
      <c r="YI599" s="6"/>
      <c r="YJ599" s="6"/>
      <c r="YK599" s="6"/>
      <c r="YL599" s="6"/>
      <c r="YM599" s="6"/>
      <c r="YN599" s="6"/>
      <c r="YO599" s="6"/>
      <c r="YP599" s="6"/>
      <c r="YQ599" s="6"/>
      <c r="YR599" s="6"/>
      <c r="YS599" s="6"/>
      <c r="YT599" s="6"/>
      <c r="YU599" s="6"/>
      <c r="YV599" s="6"/>
      <c r="YW599" s="6"/>
      <c r="YX599" s="6"/>
      <c r="YY599" s="6"/>
      <c r="YZ599" s="6"/>
      <c r="ZA599" s="6"/>
      <c r="ZB599" s="6"/>
      <c r="ZC599" s="6"/>
      <c r="ZD599" s="6"/>
      <c r="ZE599" s="6"/>
      <c r="ZF599" s="6"/>
      <c r="ZG599" s="6"/>
      <c r="ZH599" s="6"/>
      <c r="ZI599" s="6"/>
      <c r="ZJ599" s="6"/>
      <c r="ZK599" s="6"/>
      <c r="ZL599" s="6"/>
      <c r="ZM599" s="6"/>
      <c r="ZN599" s="6"/>
      <c r="ZO599" s="6"/>
      <c r="ZP599" s="6"/>
      <c r="ZQ599" s="6"/>
      <c r="ZR599" s="6"/>
      <c r="ZS599" s="6"/>
      <c r="ZT599" s="6"/>
      <c r="ZU599" s="6"/>
      <c r="ZV599" s="6"/>
      <c r="ZW599" s="6"/>
      <c r="ZX599" s="6"/>
      <c r="ZY599" s="6"/>
      <c r="ZZ599" s="6"/>
      <c r="AAA599" s="6"/>
      <c r="AAB599" s="6"/>
      <c r="AAC599" s="6"/>
      <c r="AAD599" s="6"/>
      <c r="AAE599" s="6"/>
      <c r="AAF599" s="6"/>
      <c r="AAG599" s="6"/>
      <c r="AAH599" s="6"/>
      <c r="AAI599" s="6"/>
      <c r="AAJ599" s="6"/>
      <c r="AAK599" s="6"/>
      <c r="AAL599" s="6"/>
      <c r="AAM599" s="6"/>
      <c r="AAN599" s="6"/>
      <c r="AAO599" s="6"/>
      <c r="AAP599" s="6"/>
      <c r="AAQ599" s="6"/>
      <c r="AAR599" s="6"/>
      <c r="AAS599" s="6"/>
      <c r="AAT599" s="6"/>
      <c r="AAU599" s="6"/>
      <c r="AAV599" s="6"/>
      <c r="AAW599" s="6"/>
      <c r="AAX599" s="6"/>
      <c r="AAY599" s="6"/>
      <c r="AAZ599" s="6"/>
      <c r="ABA599" s="6"/>
      <c r="ABB599" s="6"/>
      <c r="ABC599" s="6"/>
      <c r="ABD599" s="6"/>
      <c r="ABE599" s="6"/>
      <c r="ABF599" s="6"/>
      <c r="ABG599" s="6"/>
      <c r="ABH599" s="6"/>
      <c r="ABI599" s="6"/>
      <c r="ABJ599" s="6"/>
      <c r="ABK599" s="6"/>
      <c r="ABL599" s="6"/>
      <c r="ABM599" s="6"/>
      <c r="ABN599" s="6"/>
      <c r="ABO599" s="6"/>
      <c r="ABP599" s="6"/>
      <c r="ABQ599" s="6"/>
      <c r="ABR599" s="6"/>
      <c r="ABS599" s="6"/>
      <c r="ABT599" s="6"/>
      <c r="ABU599" s="6"/>
      <c r="ABV599" s="6"/>
      <c r="ABW599" s="6"/>
      <c r="ABX599" s="6"/>
      <c r="ABY599" s="6"/>
      <c r="ABZ599" s="6"/>
      <c r="ACA599" s="6"/>
      <c r="ACB599" s="6"/>
      <c r="ACC599" s="6"/>
      <c r="ACD599" s="6"/>
      <c r="ACE599" s="6"/>
      <c r="ACF599" s="6"/>
      <c r="ACG599" s="6"/>
      <c r="ACH599" s="6"/>
      <c r="ACI599" s="6"/>
      <c r="ACJ599" s="6"/>
      <c r="ACK599" s="6"/>
      <c r="ACL599" s="6"/>
      <c r="ACM599" s="6"/>
      <c r="ACN599" s="6"/>
      <c r="ACO599" s="6"/>
      <c r="ACP599" s="6"/>
      <c r="ACQ599" s="6"/>
      <c r="ACR599" s="6"/>
      <c r="ACS599" s="6"/>
      <c r="ACT599" s="6"/>
      <c r="ACU599" s="6"/>
      <c r="ACV599" s="6"/>
      <c r="ACW599" s="6"/>
      <c r="ACX599" s="6"/>
      <c r="ACY599" s="6"/>
      <c r="ACZ599" s="6"/>
      <c r="ADA599" s="6"/>
      <c r="ADB599" s="6"/>
      <c r="ADC599" s="6"/>
      <c r="ADD599" s="6"/>
      <c r="ADE599" s="6"/>
      <c r="ADF599" s="6"/>
      <c r="ADG599" s="6"/>
      <c r="ADH599" s="6"/>
      <c r="ADI599" s="6"/>
      <c r="ADJ599" s="6"/>
      <c r="ADK599" s="6"/>
      <c r="ADL599" s="6"/>
      <c r="ADM599" s="6"/>
      <c r="ADN599" s="6"/>
      <c r="ADO599" s="6"/>
      <c r="ADP599" s="6"/>
      <c r="ADQ599" s="6"/>
      <c r="ADR599" s="6"/>
      <c r="ADS599" s="6"/>
      <c r="ADT599" s="6"/>
      <c r="ADU599" s="6"/>
      <c r="ADV599" s="6"/>
      <c r="ADW599" s="6"/>
      <c r="ADX599" s="6"/>
      <c r="ADY599" s="6"/>
      <c r="ADZ599" s="6"/>
      <c r="AEA599" s="6"/>
      <c r="AEB599" s="6"/>
      <c r="AEC599" s="6"/>
      <c r="AED599" s="6"/>
      <c r="AEE599" s="6"/>
      <c r="AEF599" s="6"/>
      <c r="AEG599" s="6"/>
      <c r="AEH599" s="6"/>
      <c r="AEI599" s="6"/>
      <c r="AEJ599" s="6"/>
      <c r="AEK599" s="6"/>
      <c r="AEL599" s="6"/>
      <c r="AEM599" s="6"/>
      <c r="AEN599" s="6"/>
      <c r="AEO599" s="6"/>
      <c r="AEP599" s="6"/>
      <c r="AEQ599" s="6"/>
      <c r="AER599" s="6"/>
      <c r="AES599" s="6"/>
      <c r="AET599" s="6"/>
      <c r="AEU599" s="6"/>
      <c r="AEV599" s="6"/>
      <c r="AEW599" s="6"/>
      <c r="AEX599" s="6"/>
      <c r="AEY599" s="6"/>
      <c r="AEZ599" s="6"/>
      <c r="AFA599" s="6"/>
      <c r="AFB599" s="6"/>
      <c r="AFC599" s="6"/>
      <c r="AFD599" s="6"/>
      <c r="AFE599" s="6"/>
      <c r="AFF599" s="6"/>
      <c r="AFG599" s="6"/>
      <c r="AFH599" s="6"/>
      <c r="AFI599" s="6"/>
      <c r="AFJ599" s="6"/>
      <c r="AFK599" s="6"/>
      <c r="AFL599" s="6"/>
      <c r="AFM599" s="6"/>
      <c r="AFN599" s="6"/>
      <c r="AFO599" s="6"/>
      <c r="AFP599" s="6"/>
      <c r="AFQ599" s="6"/>
      <c r="AFR599" s="6"/>
      <c r="AFS599" s="6"/>
      <c r="AFT599" s="6"/>
      <c r="AFU599" s="6"/>
      <c r="AFV599" s="6"/>
      <c r="AFW599" s="6"/>
      <c r="AFX599" s="6"/>
      <c r="AFY599" s="6"/>
      <c r="AFZ599" s="6"/>
      <c r="AGA599" s="6"/>
      <c r="AGB599" s="6"/>
      <c r="AGC599" s="6"/>
      <c r="AGD599" s="6"/>
      <c r="AGE599" s="6"/>
      <c r="AGF599" s="6"/>
      <c r="AGG599" s="6"/>
      <c r="AGH599" s="6"/>
      <c r="AGI599" s="6"/>
      <c r="AGJ599" s="6"/>
      <c r="AGK599" s="6"/>
      <c r="AGL599" s="6"/>
      <c r="AGM599" s="6"/>
      <c r="AGN599" s="6"/>
      <c r="AGO599" s="6"/>
      <c r="AGP599" s="6"/>
      <c r="AGQ599" s="6"/>
      <c r="AGR599" s="6"/>
      <c r="AGS599" s="6"/>
      <c r="AGT599" s="6"/>
      <c r="AGU599" s="6"/>
      <c r="AGV599" s="6"/>
      <c r="AGW599" s="6"/>
      <c r="AGX599" s="6"/>
      <c r="AGY599" s="6"/>
      <c r="AGZ599" s="6"/>
      <c r="AHA599" s="6"/>
      <c r="AHB599" s="6"/>
      <c r="AHC599" s="6"/>
      <c r="AHD599" s="6"/>
      <c r="AHE599" s="6"/>
      <c r="AHF599" s="6"/>
      <c r="AHG599" s="6"/>
      <c r="AHH599" s="6"/>
      <c r="AHI599" s="6"/>
      <c r="AHJ599" s="6"/>
      <c r="AHK599" s="6"/>
      <c r="AHL599" s="6"/>
      <c r="AHM599" s="6"/>
      <c r="AHN599" s="6"/>
      <c r="AHO599" s="6"/>
      <c r="AHP599" s="6"/>
      <c r="AHQ599" s="6"/>
      <c r="AHR599" s="6"/>
      <c r="AHS599" s="6"/>
      <c r="AHT599" s="6"/>
      <c r="AHU599" s="6"/>
      <c r="AHV599" s="6"/>
      <c r="AHW599" s="6"/>
      <c r="AHX599" s="6"/>
      <c r="AHY599" s="6"/>
    </row>
    <row r="600" spans="3:909" x14ac:dyDescent="0.25">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c r="JV600" s="6"/>
      <c r="JW600" s="6"/>
      <c r="JX600" s="6"/>
      <c r="JY600" s="6"/>
      <c r="JZ600" s="6"/>
      <c r="KA600" s="6"/>
      <c r="KB600" s="6"/>
      <c r="KC600" s="6"/>
      <c r="KD600" s="6"/>
      <c r="KE600" s="6"/>
      <c r="KF600" s="6"/>
      <c r="KG600" s="6"/>
      <c r="KH600" s="6"/>
      <c r="KI600" s="6"/>
      <c r="KJ600" s="6"/>
      <c r="KK600" s="6"/>
      <c r="KL600" s="6"/>
      <c r="KM600" s="6"/>
      <c r="KN600" s="6"/>
      <c r="KO600" s="6"/>
      <c r="KP600" s="6"/>
      <c r="KQ600" s="6"/>
      <c r="KR600" s="6"/>
      <c r="KS600" s="6"/>
      <c r="KT600" s="6"/>
      <c r="KU600" s="6"/>
      <c r="KV600" s="6"/>
      <c r="KW600" s="6"/>
      <c r="KX600" s="6"/>
      <c r="KY600" s="6"/>
      <c r="KZ600" s="6"/>
      <c r="LA600" s="6"/>
      <c r="LB600" s="6"/>
      <c r="LC600" s="6"/>
      <c r="LD600" s="6"/>
      <c r="LE600" s="6"/>
      <c r="LF600" s="6"/>
      <c r="LG600" s="6"/>
      <c r="LH600" s="6"/>
      <c r="LI600" s="6"/>
      <c r="LJ600" s="6"/>
      <c r="LK600" s="6"/>
      <c r="LL600" s="6"/>
      <c r="LM600" s="6"/>
      <c r="LN600" s="6"/>
      <c r="LO600" s="6"/>
      <c r="LP600" s="6"/>
      <c r="LQ600" s="6"/>
      <c r="LR600" s="6"/>
      <c r="LS600" s="6"/>
      <c r="LT600" s="6"/>
      <c r="LU600" s="6"/>
      <c r="LV600" s="6"/>
      <c r="LW600" s="6"/>
      <c r="LX600" s="6"/>
      <c r="LY600" s="6"/>
      <c r="LZ600" s="6"/>
      <c r="MA600" s="6"/>
      <c r="MB600" s="6"/>
      <c r="MC600" s="6"/>
      <c r="MD600" s="6"/>
      <c r="ME600" s="6"/>
      <c r="MF600" s="6"/>
      <c r="MG600" s="6"/>
      <c r="MH600" s="6"/>
      <c r="MI600" s="6"/>
      <c r="MJ600" s="6"/>
      <c r="MK600" s="6"/>
      <c r="ML600" s="6"/>
      <c r="MM600" s="6"/>
      <c r="MN600" s="6"/>
      <c r="MO600" s="6"/>
      <c r="MP600" s="6"/>
      <c r="MQ600" s="6"/>
      <c r="MR600" s="6"/>
      <c r="MS600" s="6"/>
      <c r="MT600" s="6"/>
      <c r="MU600" s="6"/>
      <c r="MV600" s="6"/>
      <c r="MW600" s="6"/>
      <c r="MX600" s="6"/>
      <c r="MY600" s="6"/>
      <c r="MZ600" s="6"/>
      <c r="NA600" s="6"/>
      <c r="NB600" s="6"/>
      <c r="NC600" s="6"/>
      <c r="ND600" s="6"/>
      <c r="NE600" s="6"/>
      <c r="NF600" s="6"/>
      <c r="NG600" s="6"/>
      <c r="NH600" s="6"/>
      <c r="NI600" s="6"/>
      <c r="NJ600" s="6"/>
      <c r="NK600" s="6"/>
      <c r="NL600" s="6"/>
      <c r="NM600" s="6"/>
      <c r="NN600" s="6"/>
      <c r="NO600" s="6"/>
      <c r="NP600" s="6"/>
      <c r="NQ600" s="6"/>
      <c r="NR600" s="6"/>
      <c r="NS600" s="6"/>
      <c r="NT600" s="6"/>
      <c r="NU600" s="6"/>
      <c r="NV600" s="6"/>
      <c r="NW600" s="6"/>
      <c r="NX600" s="6"/>
      <c r="NY600" s="6"/>
      <c r="NZ600" s="6"/>
      <c r="OA600" s="6"/>
      <c r="OB600" s="6"/>
      <c r="OC600" s="6"/>
      <c r="OD600" s="6"/>
      <c r="OE600" s="6"/>
      <c r="OF600" s="6"/>
      <c r="OG600" s="6"/>
      <c r="OH600" s="6"/>
      <c r="OI600" s="6"/>
      <c r="OJ600" s="6"/>
      <c r="OK600" s="6"/>
      <c r="OL600" s="6"/>
      <c r="OM600" s="6"/>
      <c r="ON600" s="6"/>
      <c r="OO600" s="6"/>
      <c r="OP600" s="6"/>
      <c r="OQ600" s="6"/>
      <c r="OR600" s="6"/>
      <c r="OS600" s="6"/>
      <c r="OT600" s="6"/>
      <c r="OU600" s="6"/>
      <c r="OV600" s="6"/>
      <c r="OW600" s="6"/>
      <c r="OX600" s="6"/>
      <c r="OY600" s="6"/>
      <c r="OZ600" s="6"/>
      <c r="PA600" s="6"/>
      <c r="PB600" s="6"/>
      <c r="PC600" s="6"/>
      <c r="PD600" s="6"/>
      <c r="PE600" s="6"/>
      <c r="PF600" s="6"/>
      <c r="PG600" s="6"/>
      <c r="PH600" s="6"/>
      <c r="PI600" s="6"/>
      <c r="PJ600" s="6"/>
      <c r="PK600" s="6"/>
      <c r="PL600" s="6"/>
      <c r="PM600" s="6"/>
      <c r="PN600" s="6"/>
      <c r="PO600" s="6"/>
      <c r="PP600" s="6"/>
      <c r="PQ600" s="6"/>
      <c r="PR600" s="6"/>
      <c r="PS600" s="6"/>
      <c r="PT600" s="6"/>
      <c r="PU600" s="6"/>
      <c r="PV600" s="6"/>
      <c r="PW600" s="6"/>
      <c r="PX600" s="6"/>
      <c r="PY600" s="6"/>
      <c r="PZ600" s="6"/>
      <c r="QA600" s="6"/>
      <c r="QB600" s="6"/>
      <c r="QC600" s="6"/>
      <c r="QD600" s="6"/>
      <c r="QE600" s="6"/>
      <c r="QF600" s="6"/>
      <c r="QG600" s="6"/>
      <c r="QH600" s="6"/>
      <c r="QI600" s="6"/>
      <c r="QJ600" s="6"/>
      <c r="QK600" s="6"/>
      <c r="QL600" s="6"/>
      <c r="QM600" s="6"/>
      <c r="QN600" s="6"/>
      <c r="QO600" s="6"/>
      <c r="QP600" s="6"/>
      <c r="QQ600" s="6"/>
      <c r="QR600" s="6"/>
      <c r="QS600" s="6"/>
      <c r="QT600" s="6"/>
      <c r="QU600" s="6"/>
      <c r="QV600" s="6"/>
      <c r="QW600" s="6"/>
      <c r="QX600" s="6"/>
      <c r="QY600" s="6"/>
      <c r="QZ600" s="6"/>
      <c r="RA600" s="6"/>
      <c r="RB600" s="6"/>
      <c r="RC600" s="6"/>
      <c r="RD600" s="6"/>
      <c r="RE600" s="6"/>
      <c r="RF600" s="6"/>
      <c r="RG600" s="6"/>
      <c r="RH600" s="6"/>
      <c r="RI600" s="6"/>
      <c r="RJ600" s="6"/>
      <c r="RK600" s="6"/>
      <c r="RL600" s="6"/>
      <c r="RM600" s="6"/>
      <c r="RN600" s="6"/>
      <c r="RO600" s="6"/>
      <c r="RP600" s="6"/>
      <c r="RQ600" s="6"/>
      <c r="RR600" s="6"/>
      <c r="RS600" s="6"/>
      <c r="RT600" s="6"/>
      <c r="RU600" s="6"/>
      <c r="RV600" s="6"/>
      <c r="RW600" s="6"/>
      <c r="RX600" s="6"/>
      <c r="RY600" s="6"/>
      <c r="RZ600" s="6"/>
      <c r="SA600" s="6"/>
      <c r="SB600" s="6"/>
      <c r="SC600" s="6"/>
      <c r="SD600" s="6"/>
      <c r="SE600" s="6"/>
      <c r="SF600" s="6"/>
      <c r="SG600" s="6"/>
      <c r="SH600" s="6"/>
      <c r="SI600" s="6"/>
      <c r="SJ600" s="6"/>
      <c r="SK600" s="6"/>
      <c r="SL600" s="6"/>
      <c r="SM600" s="6"/>
      <c r="SN600" s="6"/>
      <c r="SO600" s="6"/>
      <c r="SP600" s="6"/>
      <c r="SQ600" s="6"/>
      <c r="SR600" s="6"/>
      <c r="SS600" s="6"/>
      <c r="ST600" s="6"/>
      <c r="SU600" s="6"/>
      <c r="SV600" s="6"/>
      <c r="SW600" s="6"/>
      <c r="SX600" s="6"/>
      <c r="SY600" s="6"/>
      <c r="SZ600" s="6"/>
      <c r="TA600" s="6"/>
      <c r="TB600" s="6"/>
      <c r="TC600" s="6"/>
      <c r="TD600" s="6"/>
      <c r="TE600" s="6"/>
      <c r="TF600" s="6"/>
      <c r="TG600" s="6"/>
      <c r="TH600" s="6"/>
      <c r="TI600" s="6"/>
      <c r="TJ600" s="6"/>
      <c r="TK600" s="6"/>
      <c r="TL600" s="6"/>
      <c r="TM600" s="6"/>
      <c r="TN600" s="6"/>
      <c r="TO600" s="6"/>
      <c r="TP600" s="6"/>
      <c r="TQ600" s="6"/>
      <c r="TR600" s="6"/>
      <c r="TS600" s="6"/>
      <c r="TT600" s="6"/>
      <c r="TU600" s="6"/>
      <c r="TV600" s="6"/>
      <c r="TW600" s="6"/>
      <c r="TX600" s="6"/>
      <c r="TY600" s="6"/>
      <c r="TZ600" s="6"/>
      <c r="UA600" s="6"/>
      <c r="UB600" s="6"/>
      <c r="UC600" s="6"/>
      <c r="UD600" s="6"/>
      <c r="UE600" s="6"/>
      <c r="UF600" s="6"/>
      <c r="UG600" s="6"/>
      <c r="UH600" s="6"/>
      <c r="UI600" s="6"/>
      <c r="UJ600" s="6"/>
      <c r="UK600" s="6"/>
      <c r="UL600" s="6"/>
      <c r="UM600" s="6"/>
      <c r="UN600" s="6"/>
      <c r="UO600" s="6"/>
      <c r="UP600" s="6"/>
      <c r="UQ600" s="6"/>
      <c r="UR600" s="6"/>
      <c r="US600" s="6"/>
      <c r="UT600" s="6"/>
      <c r="UU600" s="6"/>
      <c r="UV600" s="6"/>
      <c r="UW600" s="6"/>
      <c r="UX600" s="6"/>
      <c r="UY600" s="6"/>
      <c r="UZ600" s="6"/>
      <c r="VA600" s="6"/>
      <c r="VB600" s="6"/>
      <c r="VC600" s="6"/>
      <c r="VD600" s="6"/>
      <c r="VE600" s="6"/>
      <c r="VF600" s="6"/>
      <c r="VG600" s="6"/>
      <c r="VH600" s="6"/>
      <c r="VI600" s="6"/>
      <c r="VJ600" s="6"/>
      <c r="VK600" s="6"/>
      <c r="VL600" s="6"/>
      <c r="VM600" s="6"/>
      <c r="VN600" s="6"/>
      <c r="VO600" s="6"/>
      <c r="VP600" s="6"/>
      <c r="VQ600" s="6"/>
      <c r="VR600" s="6"/>
      <c r="VS600" s="6"/>
      <c r="VT600" s="6"/>
      <c r="VU600" s="6"/>
      <c r="VV600" s="6"/>
      <c r="VW600" s="6"/>
      <c r="VX600" s="6"/>
      <c r="VY600" s="6"/>
      <c r="VZ600" s="6"/>
      <c r="WA600" s="6"/>
      <c r="WB600" s="6"/>
      <c r="WC600" s="6"/>
      <c r="WD600" s="6"/>
      <c r="WE600" s="6"/>
      <c r="WF600" s="6"/>
      <c r="WG600" s="6"/>
      <c r="WH600" s="6"/>
      <c r="WI600" s="6"/>
      <c r="WJ600" s="6"/>
      <c r="WK600" s="6"/>
      <c r="WL600" s="6"/>
      <c r="WM600" s="6"/>
      <c r="WN600" s="6"/>
      <c r="WO600" s="6"/>
      <c r="WP600" s="6"/>
      <c r="WQ600" s="6"/>
      <c r="WR600" s="6"/>
      <c r="WS600" s="6"/>
      <c r="WT600" s="6"/>
      <c r="WU600" s="6"/>
      <c r="WV600" s="6"/>
      <c r="WW600" s="6"/>
      <c r="WX600" s="6"/>
      <c r="WY600" s="6"/>
      <c r="WZ600" s="6"/>
      <c r="XA600" s="6"/>
      <c r="XB600" s="6"/>
      <c r="XC600" s="6"/>
      <c r="XD600" s="6"/>
      <c r="XE600" s="6"/>
      <c r="XF600" s="6"/>
      <c r="XG600" s="6"/>
      <c r="XH600" s="6"/>
      <c r="XI600" s="6"/>
      <c r="XJ600" s="6"/>
      <c r="XK600" s="6"/>
      <c r="XL600" s="6"/>
      <c r="XM600" s="6"/>
      <c r="XN600" s="6"/>
      <c r="XO600" s="6"/>
      <c r="XP600" s="6"/>
      <c r="XQ600" s="6"/>
      <c r="XR600" s="6"/>
      <c r="XS600" s="6"/>
      <c r="XT600" s="6"/>
      <c r="XU600" s="6"/>
      <c r="XV600" s="6"/>
      <c r="XW600" s="6"/>
      <c r="XX600" s="6"/>
      <c r="XY600" s="6"/>
      <c r="XZ600" s="6"/>
      <c r="YA600" s="6"/>
      <c r="YB600" s="6"/>
      <c r="YC600" s="6"/>
      <c r="YD600" s="6"/>
      <c r="YE600" s="6"/>
      <c r="YF600" s="6"/>
      <c r="YG600" s="6"/>
      <c r="YH600" s="6"/>
      <c r="YI600" s="6"/>
      <c r="YJ600" s="6"/>
      <c r="YK600" s="6"/>
      <c r="YL600" s="6"/>
      <c r="YM600" s="6"/>
      <c r="YN600" s="6"/>
      <c r="YO600" s="6"/>
      <c r="YP600" s="6"/>
      <c r="YQ600" s="6"/>
      <c r="YR600" s="6"/>
      <c r="YS600" s="6"/>
      <c r="YT600" s="6"/>
      <c r="YU600" s="6"/>
      <c r="YV600" s="6"/>
      <c r="YW600" s="6"/>
      <c r="YX600" s="6"/>
      <c r="YY600" s="6"/>
      <c r="YZ600" s="6"/>
      <c r="ZA600" s="6"/>
      <c r="ZB600" s="6"/>
      <c r="ZC600" s="6"/>
      <c r="ZD600" s="6"/>
      <c r="ZE600" s="6"/>
      <c r="ZF600" s="6"/>
      <c r="ZG600" s="6"/>
      <c r="ZH600" s="6"/>
      <c r="ZI600" s="6"/>
      <c r="ZJ600" s="6"/>
      <c r="ZK600" s="6"/>
      <c r="ZL600" s="6"/>
      <c r="ZM600" s="6"/>
      <c r="ZN600" s="6"/>
      <c r="ZO600" s="6"/>
      <c r="ZP600" s="6"/>
      <c r="ZQ600" s="6"/>
      <c r="ZR600" s="6"/>
      <c r="ZS600" s="6"/>
      <c r="ZT600" s="6"/>
      <c r="ZU600" s="6"/>
      <c r="ZV600" s="6"/>
      <c r="ZW600" s="6"/>
      <c r="ZX600" s="6"/>
      <c r="ZY600" s="6"/>
      <c r="ZZ600" s="6"/>
      <c r="AAA600" s="6"/>
      <c r="AAB600" s="6"/>
      <c r="AAC600" s="6"/>
      <c r="AAD600" s="6"/>
      <c r="AAE600" s="6"/>
      <c r="AAF600" s="6"/>
      <c r="AAG600" s="6"/>
      <c r="AAH600" s="6"/>
      <c r="AAI600" s="6"/>
      <c r="AAJ600" s="6"/>
      <c r="AAK600" s="6"/>
      <c r="AAL600" s="6"/>
      <c r="AAM600" s="6"/>
      <c r="AAN600" s="6"/>
      <c r="AAO600" s="6"/>
      <c r="AAP600" s="6"/>
      <c r="AAQ600" s="6"/>
      <c r="AAR600" s="6"/>
      <c r="AAS600" s="6"/>
      <c r="AAT600" s="6"/>
      <c r="AAU600" s="6"/>
      <c r="AAV600" s="6"/>
      <c r="AAW600" s="6"/>
      <c r="AAX600" s="6"/>
      <c r="AAY600" s="6"/>
      <c r="AAZ600" s="6"/>
      <c r="ABA600" s="6"/>
      <c r="ABB600" s="6"/>
      <c r="ABC600" s="6"/>
      <c r="ABD600" s="6"/>
      <c r="ABE600" s="6"/>
      <c r="ABF600" s="6"/>
      <c r="ABG600" s="6"/>
      <c r="ABH600" s="6"/>
      <c r="ABI600" s="6"/>
      <c r="ABJ600" s="6"/>
      <c r="ABK600" s="6"/>
      <c r="ABL600" s="6"/>
      <c r="ABM600" s="6"/>
      <c r="ABN600" s="6"/>
      <c r="ABO600" s="6"/>
      <c r="ABP600" s="6"/>
      <c r="ABQ600" s="6"/>
      <c r="ABR600" s="6"/>
      <c r="ABS600" s="6"/>
      <c r="ABT600" s="6"/>
      <c r="ABU600" s="6"/>
      <c r="ABV600" s="6"/>
      <c r="ABW600" s="6"/>
      <c r="ABX600" s="6"/>
      <c r="ABY600" s="6"/>
      <c r="ABZ600" s="6"/>
      <c r="ACA600" s="6"/>
      <c r="ACB600" s="6"/>
      <c r="ACC600" s="6"/>
      <c r="ACD600" s="6"/>
      <c r="ACE600" s="6"/>
      <c r="ACF600" s="6"/>
      <c r="ACG600" s="6"/>
      <c r="ACH600" s="6"/>
      <c r="ACI600" s="6"/>
      <c r="ACJ600" s="6"/>
      <c r="ACK600" s="6"/>
      <c r="ACL600" s="6"/>
      <c r="ACM600" s="6"/>
      <c r="ACN600" s="6"/>
      <c r="ACO600" s="6"/>
      <c r="ACP600" s="6"/>
      <c r="ACQ600" s="6"/>
      <c r="ACR600" s="6"/>
      <c r="ACS600" s="6"/>
      <c r="ACT600" s="6"/>
      <c r="ACU600" s="6"/>
      <c r="ACV600" s="6"/>
      <c r="ACW600" s="6"/>
      <c r="ACX600" s="6"/>
      <c r="ACY600" s="6"/>
      <c r="ACZ600" s="6"/>
      <c r="ADA600" s="6"/>
      <c r="ADB600" s="6"/>
      <c r="ADC600" s="6"/>
      <c r="ADD600" s="6"/>
      <c r="ADE600" s="6"/>
      <c r="ADF600" s="6"/>
      <c r="ADG600" s="6"/>
      <c r="ADH600" s="6"/>
      <c r="ADI600" s="6"/>
      <c r="ADJ600" s="6"/>
      <c r="ADK600" s="6"/>
      <c r="ADL600" s="6"/>
      <c r="ADM600" s="6"/>
      <c r="ADN600" s="6"/>
      <c r="ADO600" s="6"/>
      <c r="ADP600" s="6"/>
      <c r="ADQ600" s="6"/>
      <c r="ADR600" s="6"/>
      <c r="ADS600" s="6"/>
      <c r="ADT600" s="6"/>
      <c r="ADU600" s="6"/>
      <c r="ADV600" s="6"/>
      <c r="ADW600" s="6"/>
      <c r="ADX600" s="6"/>
      <c r="ADY600" s="6"/>
      <c r="ADZ600" s="6"/>
      <c r="AEA600" s="6"/>
      <c r="AEB600" s="6"/>
      <c r="AEC600" s="6"/>
      <c r="AED600" s="6"/>
      <c r="AEE600" s="6"/>
      <c r="AEF600" s="6"/>
      <c r="AEG600" s="6"/>
      <c r="AEH600" s="6"/>
      <c r="AEI600" s="6"/>
      <c r="AEJ600" s="6"/>
      <c r="AEK600" s="6"/>
      <c r="AEL600" s="6"/>
      <c r="AEM600" s="6"/>
      <c r="AEN600" s="6"/>
      <c r="AEO600" s="6"/>
      <c r="AEP600" s="6"/>
      <c r="AEQ600" s="6"/>
      <c r="AER600" s="6"/>
      <c r="AES600" s="6"/>
      <c r="AET600" s="6"/>
      <c r="AEU600" s="6"/>
      <c r="AEV600" s="6"/>
      <c r="AEW600" s="6"/>
      <c r="AEX600" s="6"/>
      <c r="AEY600" s="6"/>
      <c r="AEZ600" s="6"/>
      <c r="AFA600" s="6"/>
      <c r="AFB600" s="6"/>
      <c r="AFC600" s="6"/>
      <c r="AFD600" s="6"/>
      <c r="AFE600" s="6"/>
      <c r="AFF600" s="6"/>
      <c r="AFG600" s="6"/>
      <c r="AFH600" s="6"/>
      <c r="AFI600" s="6"/>
      <c r="AFJ600" s="6"/>
      <c r="AFK600" s="6"/>
      <c r="AFL600" s="6"/>
      <c r="AFM600" s="6"/>
      <c r="AFN600" s="6"/>
      <c r="AFO600" s="6"/>
      <c r="AFP600" s="6"/>
      <c r="AFQ600" s="6"/>
      <c r="AFR600" s="6"/>
      <c r="AFS600" s="6"/>
      <c r="AFT600" s="6"/>
      <c r="AFU600" s="6"/>
      <c r="AFV600" s="6"/>
      <c r="AFW600" s="6"/>
      <c r="AFX600" s="6"/>
      <c r="AFY600" s="6"/>
      <c r="AFZ600" s="6"/>
      <c r="AGA600" s="6"/>
      <c r="AGB600" s="6"/>
      <c r="AGC600" s="6"/>
      <c r="AGD600" s="6"/>
      <c r="AGE600" s="6"/>
      <c r="AGF600" s="6"/>
      <c r="AGG600" s="6"/>
      <c r="AGH600" s="6"/>
      <c r="AGI600" s="6"/>
      <c r="AGJ600" s="6"/>
      <c r="AGK600" s="6"/>
      <c r="AGL600" s="6"/>
      <c r="AGM600" s="6"/>
      <c r="AGN600" s="6"/>
      <c r="AGO600" s="6"/>
      <c r="AGP600" s="6"/>
      <c r="AGQ600" s="6"/>
      <c r="AGR600" s="6"/>
      <c r="AGS600" s="6"/>
      <c r="AGT600" s="6"/>
      <c r="AGU600" s="6"/>
      <c r="AGV600" s="6"/>
      <c r="AGW600" s="6"/>
      <c r="AGX600" s="6"/>
      <c r="AGY600" s="6"/>
      <c r="AGZ600" s="6"/>
      <c r="AHA600" s="6"/>
      <c r="AHB600" s="6"/>
      <c r="AHC600" s="6"/>
      <c r="AHD600" s="6"/>
      <c r="AHE600" s="6"/>
      <c r="AHF600" s="6"/>
      <c r="AHG600" s="6"/>
      <c r="AHH600" s="6"/>
      <c r="AHI600" s="6"/>
      <c r="AHJ600" s="6"/>
      <c r="AHK600" s="6"/>
      <c r="AHL600" s="6"/>
      <c r="AHM600" s="6"/>
      <c r="AHN600" s="6"/>
      <c r="AHO600" s="6"/>
      <c r="AHP600" s="6"/>
      <c r="AHQ600" s="6"/>
      <c r="AHR600" s="6"/>
      <c r="AHS600" s="6"/>
      <c r="AHT600" s="6"/>
      <c r="AHU600" s="6"/>
      <c r="AHV600" s="6"/>
      <c r="AHW600" s="6"/>
      <c r="AHX600" s="6"/>
      <c r="AHY600" s="6"/>
    </row>
    <row r="601" spans="3:909" x14ac:dyDescent="0.25">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c r="JV601" s="6"/>
      <c r="JW601" s="6"/>
      <c r="JX601" s="6"/>
      <c r="JY601" s="6"/>
      <c r="JZ601" s="6"/>
      <c r="KA601" s="6"/>
      <c r="KB601" s="6"/>
      <c r="KC601" s="6"/>
      <c r="KD601" s="6"/>
      <c r="KE601" s="6"/>
      <c r="KF601" s="6"/>
      <c r="KG601" s="6"/>
      <c r="KH601" s="6"/>
      <c r="KI601" s="6"/>
      <c r="KJ601" s="6"/>
      <c r="KK601" s="6"/>
      <c r="KL601" s="6"/>
      <c r="KM601" s="6"/>
      <c r="KN601" s="6"/>
      <c r="KO601" s="6"/>
      <c r="KP601" s="6"/>
      <c r="KQ601" s="6"/>
      <c r="KR601" s="6"/>
      <c r="KS601" s="6"/>
      <c r="KT601" s="6"/>
      <c r="KU601" s="6"/>
      <c r="KV601" s="6"/>
      <c r="KW601" s="6"/>
      <c r="KX601" s="6"/>
      <c r="KY601" s="6"/>
      <c r="KZ601" s="6"/>
      <c r="LA601" s="6"/>
      <c r="LB601" s="6"/>
      <c r="LC601" s="6"/>
      <c r="LD601" s="6"/>
      <c r="LE601" s="6"/>
      <c r="LF601" s="6"/>
      <c r="LG601" s="6"/>
      <c r="LH601" s="6"/>
      <c r="LI601" s="6"/>
      <c r="LJ601" s="6"/>
      <c r="LK601" s="6"/>
      <c r="LL601" s="6"/>
      <c r="LM601" s="6"/>
      <c r="LN601" s="6"/>
      <c r="LO601" s="6"/>
      <c r="LP601" s="6"/>
      <c r="LQ601" s="6"/>
      <c r="LR601" s="6"/>
      <c r="LS601" s="6"/>
      <c r="LT601" s="6"/>
      <c r="LU601" s="6"/>
      <c r="LV601" s="6"/>
      <c r="LW601" s="6"/>
      <c r="LX601" s="6"/>
      <c r="LY601" s="6"/>
      <c r="LZ601" s="6"/>
      <c r="MA601" s="6"/>
      <c r="MB601" s="6"/>
      <c r="MC601" s="6"/>
      <c r="MD601" s="6"/>
      <c r="ME601" s="6"/>
      <c r="MF601" s="6"/>
      <c r="MG601" s="6"/>
      <c r="MH601" s="6"/>
      <c r="MI601" s="6"/>
      <c r="MJ601" s="6"/>
      <c r="MK601" s="6"/>
      <c r="ML601" s="6"/>
      <c r="MM601" s="6"/>
      <c r="MN601" s="6"/>
      <c r="MO601" s="6"/>
      <c r="MP601" s="6"/>
      <c r="MQ601" s="6"/>
      <c r="MR601" s="6"/>
      <c r="MS601" s="6"/>
      <c r="MT601" s="6"/>
      <c r="MU601" s="6"/>
      <c r="MV601" s="6"/>
      <c r="MW601" s="6"/>
      <c r="MX601" s="6"/>
      <c r="MY601" s="6"/>
      <c r="MZ601" s="6"/>
      <c r="NA601" s="6"/>
      <c r="NB601" s="6"/>
      <c r="NC601" s="6"/>
      <c r="ND601" s="6"/>
      <c r="NE601" s="6"/>
      <c r="NF601" s="6"/>
      <c r="NG601" s="6"/>
      <c r="NH601" s="6"/>
      <c r="NI601" s="6"/>
      <c r="NJ601" s="6"/>
      <c r="NK601" s="6"/>
      <c r="NL601" s="6"/>
      <c r="NM601" s="6"/>
      <c r="NN601" s="6"/>
      <c r="NO601" s="6"/>
      <c r="NP601" s="6"/>
      <c r="NQ601" s="6"/>
      <c r="NR601" s="6"/>
      <c r="NS601" s="6"/>
      <c r="NT601" s="6"/>
      <c r="NU601" s="6"/>
      <c r="NV601" s="6"/>
      <c r="NW601" s="6"/>
      <c r="NX601" s="6"/>
      <c r="NY601" s="6"/>
      <c r="NZ601" s="6"/>
      <c r="OA601" s="6"/>
      <c r="OB601" s="6"/>
      <c r="OC601" s="6"/>
      <c r="OD601" s="6"/>
      <c r="OE601" s="6"/>
      <c r="OF601" s="6"/>
      <c r="OG601" s="6"/>
      <c r="OH601" s="6"/>
      <c r="OI601" s="6"/>
      <c r="OJ601" s="6"/>
      <c r="OK601" s="6"/>
      <c r="OL601" s="6"/>
      <c r="OM601" s="6"/>
      <c r="ON601" s="6"/>
      <c r="OO601" s="6"/>
      <c r="OP601" s="6"/>
      <c r="OQ601" s="6"/>
      <c r="OR601" s="6"/>
      <c r="OS601" s="6"/>
      <c r="OT601" s="6"/>
      <c r="OU601" s="6"/>
      <c r="OV601" s="6"/>
      <c r="OW601" s="6"/>
      <c r="OX601" s="6"/>
      <c r="OY601" s="6"/>
      <c r="OZ601" s="6"/>
      <c r="PA601" s="6"/>
      <c r="PB601" s="6"/>
      <c r="PC601" s="6"/>
      <c r="PD601" s="6"/>
      <c r="PE601" s="6"/>
      <c r="PF601" s="6"/>
      <c r="PG601" s="6"/>
      <c r="PH601" s="6"/>
      <c r="PI601" s="6"/>
      <c r="PJ601" s="6"/>
      <c r="PK601" s="6"/>
      <c r="PL601" s="6"/>
      <c r="PM601" s="6"/>
      <c r="PN601" s="6"/>
      <c r="PO601" s="6"/>
      <c r="PP601" s="6"/>
      <c r="PQ601" s="6"/>
      <c r="PR601" s="6"/>
      <c r="PS601" s="6"/>
      <c r="PT601" s="6"/>
      <c r="PU601" s="6"/>
      <c r="PV601" s="6"/>
      <c r="PW601" s="6"/>
      <c r="PX601" s="6"/>
      <c r="PY601" s="6"/>
      <c r="PZ601" s="6"/>
      <c r="QA601" s="6"/>
      <c r="QB601" s="6"/>
      <c r="QC601" s="6"/>
      <c r="QD601" s="6"/>
      <c r="QE601" s="6"/>
      <c r="QF601" s="6"/>
      <c r="QG601" s="6"/>
      <c r="QH601" s="6"/>
      <c r="QI601" s="6"/>
      <c r="QJ601" s="6"/>
      <c r="QK601" s="6"/>
      <c r="QL601" s="6"/>
      <c r="QM601" s="6"/>
      <c r="QN601" s="6"/>
      <c r="QO601" s="6"/>
      <c r="QP601" s="6"/>
      <c r="QQ601" s="6"/>
      <c r="QR601" s="6"/>
      <c r="QS601" s="6"/>
      <c r="QT601" s="6"/>
      <c r="QU601" s="6"/>
      <c r="QV601" s="6"/>
      <c r="QW601" s="6"/>
      <c r="QX601" s="6"/>
      <c r="QY601" s="6"/>
      <c r="QZ601" s="6"/>
      <c r="RA601" s="6"/>
      <c r="RB601" s="6"/>
      <c r="RC601" s="6"/>
      <c r="RD601" s="6"/>
      <c r="RE601" s="6"/>
      <c r="RF601" s="6"/>
      <c r="RG601" s="6"/>
      <c r="RH601" s="6"/>
      <c r="RI601" s="6"/>
      <c r="RJ601" s="6"/>
      <c r="RK601" s="6"/>
      <c r="RL601" s="6"/>
      <c r="RM601" s="6"/>
      <c r="RN601" s="6"/>
      <c r="RO601" s="6"/>
      <c r="RP601" s="6"/>
      <c r="RQ601" s="6"/>
      <c r="RR601" s="6"/>
      <c r="RS601" s="6"/>
      <c r="RT601" s="6"/>
      <c r="RU601" s="6"/>
      <c r="RV601" s="6"/>
      <c r="RW601" s="6"/>
      <c r="RX601" s="6"/>
      <c r="RY601" s="6"/>
      <c r="RZ601" s="6"/>
      <c r="SA601" s="6"/>
      <c r="SB601" s="6"/>
      <c r="SC601" s="6"/>
      <c r="SD601" s="6"/>
      <c r="SE601" s="6"/>
      <c r="SF601" s="6"/>
      <c r="SG601" s="6"/>
      <c r="SH601" s="6"/>
      <c r="SI601" s="6"/>
      <c r="SJ601" s="6"/>
      <c r="SK601" s="6"/>
      <c r="SL601" s="6"/>
      <c r="SM601" s="6"/>
      <c r="SN601" s="6"/>
      <c r="SO601" s="6"/>
      <c r="SP601" s="6"/>
      <c r="SQ601" s="6"/>
      <c r="SR601" s="6"/>
      <c r="SS601" s="6"/>
      <c r="ST601" s="6"/>
      <c r="SU601" s="6"/>
      <c r="SV601" s="6"/>
      <c r="SW601" s="6"/>
      <c r="SX601" s="6"/>
      <c r="SY601" s="6"/>
      <c r="SZ601" s="6"/>
      <c r="TA601" s="6"/>
      <c r="TB601" s="6"/>
      <c r="TC601" s="6"/>
      <c r="TD601" s="6"/>
      <c r="TE601" s="6"/>
      <c r="TF601" s="6"/>
      <c r="TG601" s="6"/>
      <c r="TH601" s="6"/>
      <c r="TI601" s="6"/>
      <c r="TJ601" s="6"/>
      <c r="TK601" s="6"/>
      <c r="TL601" s="6"/>
      <c r="TM601" s="6"/>
      <c r="TN601" s="6"/>
      <c r="TO601" s="6"/>
      <c r="TP601" s="6"/>
      <c r="TQ601" s="6"/>
      <c r="TR601" s="6"/>
      <c r="TS601" s="6"/>
      <c r="TT601" s="6"/>
      <c r="TU601" s="6"/>
      <c r="TV601" s="6"/>
      <c r="TW601" s="6"/>
      <c r="TX601" s="6"/>
      <c r="TY601" s="6"/>
      <c r="TZ601" s="6"/>
      <c r="UA601" s="6"/>
      <c r="UB601" s="6"/>
      <c r="UC601" s="6"/>
      <c r="UD601" s="6"/>
      <c r="UE601" s="6"/>
      <c r="UF601" s="6"/>
      <c r="UG601" s="6"/>
      <c r="UH601" s="6"/>
      <c r="UI601" s="6"/>
      <c r="UJ601" s="6"/>
      <c r="UK601" s="6"/>
      <c r="UL601" s="6"/>
      <c r="UM601" s="6"/>
      <c r="UN601" s="6"/>
      <c r="UO601" s="6"/>
      <c r="UP601" s="6"/>
      <c r="UQ601" s="6"/>
      <c r="UR601" s="6"/>
      <c r="US601" s="6"/>
      <c r="UT601" s="6"/>
      <c r="UU601" s="6"/>
      <c r="UV601" s="6"/>
      <c r="UW601" s="6"/>
      <c r="UX601" s="6"/>
      <c r="UY601" s="6"/>
      <c r="UZ601" s="6"/>
      <c r="VA601" s="6"/>
      <c r="VB601" s="6"/>
      <c r="VC601" s="6"/>
      <c r="VD601" s="6"/>
      <c r="VE601" s="6"/>
      <c r="VF601" s="6"/>
      <c r="VG601" s="6"/>
      <c r="VH601" s="6"/>
      <c r="VI601" s="6"/>
      <c r="VJ601" s="6"/>
      <c r="VK601" s="6"/>
      <c r="VL601" s="6"/>
      <c r="VM601" s="6"/>
      <c r="VN601" s="6"/>
      <c r="VO601" s="6"/>
      <c r="VP601" s="6"/>
      <c r="VQ601" s="6"/>
      <c r="VR601" s="6"/>
      <c r="VS601" s="6"/>
      <c r="VT601" s="6"/>
      <c r="VU601" s="6"/>
      <c r="VV601" s="6"/>
      <c r="VW601" s="6"/>
      <c r="VX601" s="6"/>
      <c r="VY601" s="6"/>
      <c r="VZ601" s="6"/>
      <c r="WA601" s="6"/>
      <c r="WB601" s="6"/>
      <c r="WC601" s="6"/>
      <c r="WD601" s="6"/>
      <c r="WE601" s="6"/>
      <c r="WF601" s="6"/>
      <c r="WG601" s="6"/>
      <c r="WH601" s="6"/>
      <c r="WI601" s="6"/>
      <c r="WJ601" s="6"/>
      <c r="WK601" s="6"/>
      <c r="WL601" s="6"/>
      <c r="WM601" s="6"/>
      <c r="WN601" s="6"/>
      <c r="WO601" s="6"/>
      <c r="WP601" s="6"/>
      <c r="WQ601" s="6"/>
      <c r="WR601" s="6"/>
      <c r="WS601" s="6"/>
      <c r="WT601" s="6"/>
      <c r="WU601" s="6"/>
      <c r="WV601" s="6"/>
      <c r="WW601" s="6"/>
      <c r="WX601" s="6"/>
      <c r="WY601" s="6"/>
      <c r="WZ601" s="6"/>
      <c r="XA601" s="6"/>
      <c r="XB601" s="6"/>
      <c r="XC601" s="6"/>
      <c r="XD601" s="6"/>
      <c r="XE601" s="6"/>
      <c r="XF601" s="6"/>
      <c r="XG601" s="6"/>
      <c r="XH601" s="6"/>
      <c r="XI601" s="6"/>
      <c r="XJ601" s="6"/>
      <c r="XK601" s="6"/>
      <c r="XL601" s="6"/>
      <c r="XM601" s="6"/>
      <c r="XN601" s="6"/>
      <c r="XO601" s="6"/>
      <c r="XP601" s="6"/>
      <c r="XQ601" s="6"/>
      <c r="XR601" s="6"/>
      <c r="XS601" s="6"/>
      <c r="XT601" s="6"/>
      <c r="XU601" s="6"/>
      <c r="XV601" s="6"/>
      <c r="XW601" s="6"/>
      <c r="XX601" s="6"/>
      <c r="XY601" s="6"/>
      <c r="XZ601" s="6"/>
      <c r="YA601" s="6"/>
      <c r="YB601" s="6"/>
      <c r="YC601" s="6"/>
      <c r="YD601" s="6"/>
      <c r="YE601" s="6"/>
      <c r="YF601" s="6"/>
      <c r="YG601" s="6"/>
      <c r="YH601" s="6"/>
      <c r="YI601" s="6"/>
      <c r="YJ601" s="6"/>
      <c r="YK601" s="6"/>
      <c r="YL601" s="6"/>
      <c r="YM601" s="6"/>
      <c r="YN601" s="6"/>
      <c r="YO601" s="6"/>
      <c r="YP601" s="6"/>
      <c r="YQ601" s="6"/>
      <c r="YR601" s="6"/>
      <c r="YS601" s="6"/>
      <c r="YT601" s="6"/>
      <c r="YU601" s="6"/>
      <c r="YV601" s="6"/>
      <c r="YW601" s="6"/>
      <c r="YX601" s="6"/>
      <c r="YY601" s="6"/>
      <c r="YZ601" s="6"/>
      <c r="ZA601" s="6"/>
      <c r="ZB601" s="6"/>
      <c r="ZC601" s="6"/>
      <c r="ZD601" s="6"/>
      <c r="ZE601" s="6"/>
      <c r="ZF601" s="6"/>
      <c r="ZG601" s="6"/>
      <c r="ZH601" s="6"/>
      <c r="ZI601" s="6"/>
      <c r="ZJ601" s="6"/>
      <c r="ZK601" s="6"/>
      <c r="ZL601" s="6"/>
      <c r="ZM601" s="6"/>
      <c r="ZN601" s="6"/>
      <c r="ZO601" s="6"/>
      <c r="ZP601" s="6"/>
      <c r="ZQ601" s="6"/>
      <c r="ZR601" s="6"/>
      <c r="ZS601" s="6"/>
      <c r="ZT601" s="6"/>
      <c r="ZU601" s="6"/>
      <c r="ZV601" s="6"/>
      <c r="ZW601" s="6"/>
      <c r="ZX601" s="6"/>
      <c r="ZY601" s="6"/>
      <c r="ZZ601" s="6"/>
      <c r="AAA601" s="6"/>
      <c r="AAB601" s="6"/>
      <c r="AAC601" s="6"/>
      <c r="AAD601" s="6"/>
      <c r="AAE601" s="6"/>
      <c r="AAF601" s="6"/>
      <c r="AAG601" s="6"/>
      <c r="AAH601" s="6"/>
      <c r="AAI601" s="6"/>
      <c r="AAJ601" s="6"/>
      <c r="AAK601" s="6"/>
      <c r="AAL601" s="6"/>
      <c r="AAM601" s="6"/>
      <c r="AAN601" s="6"/>
      <c r="AAO601" s="6"/>
      <c r="AAP601" s="6"/>
      <c r="AAQ601" s="6"/>
      <c r="AAR601" s="6"/>
      <c r="AAS601" s="6"/>
      <c r="AAT601" s="6"/>
      <c r="AAU601" s="6"/>
      <c r="AAV601" s="6"/>
      <c r="AAW601" s="6"/>
      <c r="AAX601" s="6"/>
      <c r="AAY601" s="6"/>
      <c r="AAZ601" s="6"/>
      <c r="ABA601" s="6"/>
      <c r="ABB601" s="6"/>
      <c r="ABC601" s="6"/>
      <c r="ABD601" s="6"/>
      <c r="ABE601" s="6"/>
      <c r="ABF601" s="6"/>
      <c r="ABG601" s="6"/>
      <c r="ABH601" s="6"/>
      <c r="ABI601" s="6"/>
      <c r="ABJ601" s="6"/>
      <c r="ABK601" s="6"/>
      <c r="ABL601" s="6"/>
      <c r="ABM601" s="6"/>
      <c r="ABN601" s="6"/>
      <c r="ABO601" s="6"/>
      <c r="ABP601" s="6"/>
      <c r="ABQ601" s="6"/>
      <c r="ABR601" s="6"/>
      <c r="ABS601" s="6"/>
      <c r="ABT601" s="6"/>
      <c r="ABU601" s="6"/>
      <c r="ABV601" s="6"/>
      <c r="ABW601" s="6"/>
      <c r="ABX601" s="6"/>
      <c r="ABY601" s="6"/>
      <c r="ABZ601" s="6"/>
      <c r="ACA601" s="6"/>
      <c r="ACB601" s="6"/>
      <c r="ACC601" s="6"/>
      <c r="ACD601" s="6"/>
      <c r="ACE601" s="6"/>
      <c r="ACF601" s="6"/>
      <c r="ACG601" s="6"/>
      <c r="ACH601" s="6"/>
      <c r="ACI601" s="6"/>
      <c r="ACJ601" s="6"/>
      <c r="ACK601" s="6"/>
      <c r="ACL601" s="6"/>
      <c r="ACM601" s="6"/>
      <c r="ACN601" s="6"/>
      <c r="ACO601" s="6"/>
      <c r="ACP601" s="6"/>
      <c r="ACQ601" s="6"/>
      <c r="ACR601" s="6"/>
      <c r="ACS601" s="6"/>
      <c r="ACT601" s="6"/>
      <c r="ACU601" s="6"/>
      <c r="ACV601" s="6"/>
      <c r="ACW601" s="6"/>
      <c r="ACX601" s="6"/>
      <c r="ACY601" s="6"/>
      <c r="ACZ601" s="6"/>
      <c r="ADA601" s="6"/>
      <c r="ADB601" s="6"/>
      <c r="ADC601" s="6"/>
      <c r="ADD601" s="6"/>
      <c r="ADE601" s="6"/>
      <c r="ADF601" s="6"/>
      <c r="ADG601" s="6"/>
      <c r="ADH601" s="6"/>
      <c r="ADI601" s="6"/>
      <c r="ADJ601" s="6"/>
      <c r="ADK601" s="6"/>
      <c r="ADL601" s="6"/>
      <c r="ADM601" s="6"/>
      <c r="ADN601" s="6"/>
      <c r="ADO601" s="6"/>
      <c r="ADP601" s="6"/>
      <c r="ADQ601" s="6"/>
      <c r="ADR601" s="6"/>
      <c r="ADS601" s="6"/>
      <c r="ADT601" s="6"/>
      <c r="ADU601" s="6"/>
      <c r="ADV601" s="6"/>
      <c r="ADW601" s="6"/>
      <c r="ADX601" s="6"/>
      <c r="ADY601" s="6"/>
      <c r="ADZ601" s="6"/>
      <c r="AEA601" s="6"/>
      <c r="AEB601" s="6"/>
      <c r="AEC601" s="6"/>
      <c r="AED601" s="6"/>
      <c r="AEE601" s="6"/>
      <c r="AEF601" s="6"/>
      <c r="AEG601" s="6"/>
      <c r="AEH601" s="6"/>
      <c r="AEI601" s="6"/>
      <c r="AEJ601" s="6"/>
      <c r="AEK601" s="6"/>
      <c r="AEL601" s="6"/>
      <c r="AEM601" s="6"/>
      <c r="AEN601" s="6"/>
      <c r="AEO601" s="6"/>
      <c r="AEP601" s="6"/>
      <c r="AEQ601" s="6"/>
      <c r="AER601" s="6"/>
      <c r="AES601" s="6"/>
      <c r="AET601" s="6"/>
      <c r="AEU601" s="6"/>
      <c r="AEV601" s="6"/>
      <c r="AEW601" s="6"/>
      <c r="AEX601" s="6"/>
      <c r="AEY601" s="6"/>
      <c r="AEZ601" s="6"/>
      <c r="AFA601" s="6"/>
      <c r="AFB601" s="6"/>
      <c r="AFC601" s="6"/>
      <c r="AFD601" s="6"/>
      <c r="AFE601" s="6"/>
      <c r="AFF601" s="6"/>
      <c r="AFG601" s="6"/>
      <c r="AFH601" s="6"/>
      <c r="AFI601" s="6"/>
      <c r="AFJ601" s="6"/>
      <c r="AFK601" s="6"/>
      <c r="AFL601" s="6"/>
      <c r="AFM601" s="6"/>
      <c r="AFN601" s="6"/>
      <c r="AFO601" s="6"/>
      <c r="AFP601" s="6"/>
      <c r="AFQ601" s="6"/>
      <c r="AFR601" s="6"/>
      <c r="AFS601" s="6"/>
      <c r="AFT601" s="6"/>
      <c r="AFU601" s="6"/>
      <c r="AFV601" s="6"/>
      <c r="AFW601" s="6"/>
      <c r="AFX601" s="6"/>
      <c r="AFY601" s="6"/>
      <c r="AFZ601" s="6"/>
      <c r="AGA601" s="6"/>
      <c r="AGB601" s="6"/>
      <c r="AGC601" s="6"/>
      <c r="AGD601" s="6"/>
      <c r="AGE601" s="6"/>
      <c r="AGF601" s="6"/>
      <c r="AGG601" s="6"/>
      <c r="AGH601" s="6"/>
      <c r="AGI601" s="6"/>
      <c r="AGJ601" s="6"/>
      <c r="AGK601" s="6"/>
      <c r="AGL601" s="6"/>
      <c r="AGM601" s="6"/>
      <c r="AGN601" s="6"/>
      <c r="AGO601" s="6"/>
      <c r="AGP601" s="6"/>
      <c r="AGQ601" s="6"/>
      <c r="AGR601" s="6"/>
      <c r="AGS601" s="6"/>
      <c r="AGT601" s="6"/>
      <c r="AGU601" s="6"/>
      <c r="AGV601" s="6"/>
      <c r="AGW601" s="6"/>
      <c r="AGX601" s="6"/>
      <c r="AGY601" s="6"/>
      <c r="AGZ601" s="6"/>
      <c r="AHA601" s="6"/>
      <c r="AHB601" s="6"/>
      <c r="AHC601" s="6"/>
      <c r="AHD601" s="6"/>
      <c r="AHE601" s="6"/>
      <c r="AHF601" s="6"/>
      <c r="AHG601" s="6"/>
      <c r="AHH601" s="6"/>
      <c r="AHI601" s="6"/>
      <c r="AHJ601" s="6"/>
      <c r="AHK601" s="6"/>
      <c r="AHL601" s="6"/>
      <c r="AHM601" s="6"/>
      <c r="AHN601" s="6"/>
      <c r="AHO601" s="6"/>
      <c r="AHP601" s="6"/>
      <c r="AHQ601" s="6"/>
      <c r="AHR601" s="6"/>
      <c r="AHS601" s="6"/>
      <c r="AHT601" s="6"/>
      <c r="AHU601" s="6"/>
      <c r="AHV601" s="6"/>
      <c r="AHW601" s="6"/>
      <c r="AHX601" s="6"/>
      <c r="AHY601" s="6"/>
    </row>
    <row r="602" spans="3:909" x14ac:dyDescent="0.25">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c r="JV602" s="6"/>
      <c r="JW602" s="6"/>
      <c r="JX602" s="6"/>
      <c r="JY602" s="6"/>
      <c r="JZ602" s="6"/>
      <c r="KA602" s="6"/>
      <c r="KB602" s="6"/>
      <c r="KC602" s="6"/>
      <c r="KD602" s="6"/>
      <c r="KE602" s="6"/>
      <c r="KF602" s="6"/>
      <c r="KG602" s="6"/>
      <c r="KH602" s="6"/>
      <c r="KI602" s="6"/>
      <c r="KJ602" s="6"/>
      <c r="KK602" s="6"/>
      <c r="KL602" s="6"/>
      <c r="KM602" s="6"/>
      <c r="KN602" s="6"/>
      <c r="KO602" s="6"/>
      <c r="KP602" s="6"/>
      <c r="KQ602" s="6"/>
      <c r="KR602" s="6"/>
      <c r="KS602" s="6"/>
      <c r="KT602" s="6"/>
      <c r="KU602" s="6"/>
      <c r="KV602" s="6"/>
      <c r="KW602" s="6"/>
      <c r="KX602" s="6"/>
      <c r="KY602" s="6"/>
      <c r="KZ602" s="6"/>
      <c r="LA602" s="6"/>
      <c r="LB602" s="6"/>
      <c r="LC602" s="6"/>
      <c r="LD602" s="6"/>
      <c r="LE602" s="6"/>
      <c r="LF602" s="6"/>
      <c r="LG602" s="6"/>
      <c r="LH602" s="6"/>
      <c r="LI602" s="6"/>
      <c r="LJ602" s="6"/>
      <c r="LK602" s="6"/>
      <c r="LL602" s="6"/>
      <c r="LM602" s="6"/>
      <c r="LN602" s="6"/>
      <c r="LO602" s="6"/>
      <c r="LP602" s="6"/>
      <c r="LQ602" s="6"/>
      <c r="LR602" s="6"/>
      <c r="LS602" s="6"/>
      <c r="LT602" s="6"/>
      <c r="LU602" s="6"/>
      <c r="LV602" s="6"/>
      <c r="LW602" s="6"/>
      <c r="LX602" s="6"/>
      <c r="LY602" s="6"/>
      <c r="LZ602" s="6"/>
      <c r="MA602" s="6"/>
      <c r="MB602" s="6"/>
      <c r="MC602" s="6"/>
      <c r="MD602" s="6"/>
      <c r="ME602" s="6"/>
      <c r="MF602" s="6"/>
      <c r="MG602" s="6"/>
      <c r="MH602" s="6"/>
      <c r="MI602" s="6"/>
      <c r="MJ602" s="6"/>
      <c r="MK602" s="6"/>
      <c r="ML602" s="6"/>
      <c r="MM602" s="6"/>
      <c r="MN602" s="6"/>
      <c r="MO602" s="6"/>
      <c r="MP602" s="6"/>
      <c r="MQ602" s="6"/>
      <c r="MR602" s="6"/>
      <c r="MS602" s="6"/>
      <c r="MT602" s="6"/>
      <c r="MU602" s="6"/>
      <c r="MV602" s="6"/>
      <c r="MW602" s="6"/>
      <c r="MX602" s="6"/>
      <c r="MY602" s="6"/>
      <c r="MZ602" s="6"/>
      <c r="NA602" s="6"/>
      <c r="NB602" s="6"/>
      <c r="NC602" s="6"/>
      <c r="ND602" s="6"/>
      <c r="NE602" s="6"/>
      <c r="NF602" s="6"/>
      <c r="NG602" s="6"/>
      <c r="NH602" s="6"/>
      <c r="NI602" s="6"/>
      <c r="NJ602" s="6"/>
      <c r="NK602" s="6"/>
      <c r="NL602" s="6"/>
      <c r="NM602" s="6"/>
      <c r="NN602" s="6"/>
      <c r="NO602" s="6"/>
      <c r="NP602" s="6"/>
      <c r="NQ602" s="6"/>
      <c r="NR602" s="6"/>
      <c r="NS602" s="6"/>
      <c r="NT602" s="6"/>
      <c r="NU602" s="6"/>
      <c r="NV602" s="6"/>
      <c r="NW602" s="6"/>
      <c r="NX602" s="6"/>
      <c r="NY602" s="6"/>
      <c r="NZ602" s="6"/>
      <c r="OA602" s="6"/>
      <c r="OB602" s="6"/>
      <c r="OC602" s="6"/>
      <c r="OD602" s="6"/>
      <c r="OE602" s="6"/>
      <c r="OF602" s="6"/>
      <c r="OG602" s="6"/>
      <c r="OH602" s="6"/>
      <c r="OI602" s="6"/>
      <c r="OJ602" s="6"/>
      <c r="OK602" s="6"/>
      <c r="OL602" s="6"/>
      <c r="OM602" s="6"/>
      <c r="ON602" s="6"/>
      <c r="OO602" s="6"/>
      <c r="OP602" s="6"/>
      <c r="OQ602" s="6"/>
      <c r="OR602" s="6"/>
      <c r="OS602" s="6"/>
      <c r="OT602" s="6"/>
      <c r="OU602" s="6"/>
      <c r="OV602" s="6"/>
      <c r="OW602" s="6"/>
      <c r="OX602" s="6"/>
      <c r="OY602" s="6"/>
      <c r="OZ602" s="6"/>
      <c r="PA602" s="6"/>
      <c r="PB602" s="6"/>
      <c r="PC602" s="6"/>
      <c r="PD602" s="6"/>
      <c r="PE602" s="6"/>
      <c r="PF602" s="6"/>
      <c r="PG602" s="6"/>
      <c r="PH602" s="6"/>
      <c r="PI602" s="6"/>
      <c r="PJ602" s="6"/>
      <c r="PK602" s="6"/>
      <c r="PL602" s="6"/>
      <c r="PM602" s="6"/>
      <c r="PN602" s="6"/>
      <c r="PO602" s="6"/>
      <c r="PP602" s="6"/>
      <c r="PQ602" s="6"/>
      <c r="PR602" s="6"/>
      <c r="PS602" s="6"/>
      <c r="PT602" s="6"/>
      <c r="PU602" s="6"/>
      <c r="PV602" s="6"/>
      <c r="PW602" s="6"/>
      <c r="PX602" s="6"/>
      <c r="PY602" s="6"/>
      <c r="PZ602" s="6"/>
      <c r="QA602" s="6"/>
      <c r="QB602" s="6"/>
      <c r="QC602" s="6"/>
      <c r="QD602" s="6"/>
      <c r="QE602" s="6"/>
      <c r="QF602" s="6"/>
      <c r="QG602" s="6"/>
      <c r="QH602" s="6"/>
      <c r="QI602" s="6"/>
      <c r="QJ602" s="6"/>
      <c r="QK602" s="6"/>
      <c r="QL602" s="6"/>
      <c r="QM602" s="6"/>
      <c r="QN602" s="6"/>
      <c r="QO602" s="6"/>
      <c r="QP602" s="6"/>
      <c r="QQ602" s="6"/>
      <c r="QR602" s="6"/>
      <c r="QS602" s="6"/>
      <c r="QT602" s="6"/>
      <c r="QU602" s="6"/>
      <c r="QV602" s="6"/>
      <c r="QW602" s="6"/>
      <c r="QX602" s="6"/>
      <c r="QY602" s="6"/>
      <c r="QZ602" s="6"/>
      <c r="RA602" s="6"/>
      <c r="RB602" s="6"/>
      <c r="RC602" s="6"/>
      <c r="RD602" s="6"/>
      <c r="RE602" s="6"/>
      <c r="RF602" s="6"/>
      <c r="RG602" s="6"/>
      <c r="RH602" s="6"/>
      <c r="RI602" s="6"/>
      <c r="RJ602" s="6"/>
      <c r="RK602" s="6"/>
      <c r="RL602" s="6"/>
      <c r="RM602" s="6"/>
      <c r="RN602" s="6"/>
      <c r="RO602" s="6"/>
      <c r="RP602" s="6"/>
      <c r="RQ602" s="6"/>
      <c r="RR602" s="6"/>
      <c r="RS602" s="6"/>
      <c r="RT602" s="6"/>
      <c r="RU602" s="6"/>
      <c r="RV602" s="6"/>
      <c r="RW602" s="6"/>
      <c r="RX602" s="6"/>
      <c r="RY602" s="6"/>
      <c r="RZ602" s="6"/>
      <c r="SA602" s="6"/>
      <c r="SB602" s="6"/>
      <c r="SC602" s="6"/>
      <c r="SD602" s="6"/>
      <c r="SE602" s="6"/>
      <c r="SF602" s="6"/>
      <c r="SG602" s="6"/>
      <c r="SH602" s="6"/>
      <c r="SI602" s="6"/>
      <c r="SJ602" s="6"/>
      <c r="SK602" s="6"/>
      <c r="SL602" s="6"/>
      <c r="SM602" s="6"/>
      <c r="SN602" s="6"/>
      <c r="SO602" s="6"/>
      <c r="SP602" s="6"/>
      <c r="SQ602" s="6"/>
      <c r="SR602" s="6"/>
      <c r="SS602" s="6"/>
      <c r="ST602" s="6"/>
      <c r="SU602" s="6"/>
      <c r="SV602" s="6"/>
      <c r="SW602" s="6"/>
      <c r="SX602" s="6"/>
      <c r="SY602" s="6"/>
      <c r="SZ602" s="6"/>
      <c r="TA602" s="6"/>
      <c r="TB602" s="6"/>
      <c r="TC602" s="6"/>
      <c r="TD602" s="6"/>
      <c r="TE602" s="6"/>
      <c r="TF602" s="6"/>
      <c r="TG602" s="6"/>
      <c r="TH602" s="6"/>
      <c r="TI602" s="6"/>
      <c r="TJ602" s="6"/>
      <c r="TK602" s="6"/>
      <c r="TL602" s="6"/>
      <c r="TM602" s="6"/>
      <c r="TN602" s="6"/>
      <c r="TO602" s="6"/>
      <c r="TP602" s="6"/>
      <c r="TQ602" s="6"/>
      <c r="TR602" s="6"/>
      <c r="TS602" s="6"/>
      <c r="TT602" s="6"/>
      <c r="TU602" s="6"/>
      <c r="TV602" s="6"/>
      <c r="TW602" s="6"/>
      <c r="TX602" s="6"/>
      <c r="TY602" s="6"/>
      <c r="TZ602" s="6"/>
      <c r="UA602" s="6"/>
      <c r="UB602" s="6"/>
      <c r="UC602" s="6"/>
      <c r="UD602" s="6"/>
      <c r="UE602" s="6"/>
      <c r="UF602" s="6"/>
      <c r="UG602" s="6"/>
      <c r="UH602" s="6"/>
      <c r="UI602" s="6"/>
      <c r="UJ602" s="6"/>
      <c r="UK602" s="6"/>
      <c r="UL602" s="6"/>
      <c r="UM602" s="6"/>
      <c r="UN602" s="6"/>
      <c r="UO602" s="6"/>
      <c r="UP602" s="6"/>
      <c r="UQ602" s="6"/>
      <c r="UR602" s="6"/>
      <c r="US602" s="6"/>
      <c r="UT602" s="6"/>
      <c r="UU602" s="6"/>
      <c r="UV602" s="6"/>
      <c r="UW602" s="6"/>
      <c r="UX602" s="6"/>
      <c r="UY602" s="6"/>
      <c r="UZ602" s="6"/>
      <c r="VA602" s="6"/>
      <c r="VB602" s="6"/>
      <c r="VC602" s="6"/>
      <c r="VD602" s="6"/>
      <c r="VE602" s="6"/>
      <c r="VF602" s="6"/>
      <c r="VG602" s="6"/>
      <c r="VH602" s="6"/>
      <c r="VI602" s="6"/>
      <c r="VJ602" s="6"/>
      <c r="VK602" s="6"/>
      <c r="VL602" s="6"/>
      <c r="VM602" s="6"/>
      <c r="VN602" s="6"/>
      <c r="VO602" s="6"/>
      <c r="VP602" s="6"/>
      <c r="VQ602" s="6"/>
      <c r="VR602" s="6"/>
      <c r="VS602" s="6"/>
      <c r="VT602" s="6"/>
      <c r="VU602" s="6"/>
      <c r="VV602" s="6"/>
      <c r="VW602" s="6"/>
      <c r="VX602" s="6"/>
      <c r="VY602" s="6"/>
      <c r="VZ602" s="6"/>
      <c r="WA602" s="6"/>
      <c r="WB602" s="6"/>
      <c r="WC602" s="6"/>
      <c r="WD602" s="6"/>
      <c r="WE602" s="6"/>
      <c r="WF602" s="6"/>
      <c r="WG602" s="6"/>
      <c r="WH602" s="6"/>
      <c r="WI602" s="6"/>
      <c r="WJ602" s="6"/>
      <c r="WK602" s="6"/>
      <c r="WL602" s="6"/>
      <c r="WM602" s="6"/>
      <c r="WN602" s="6"/>
      <c r="WO602" s="6"/>
      <c r="WP602" s="6"/>
      <c r="WQ602" s="6"/>
      <c r="WR602" s="6"/>
      <c r="WS602" s="6"/>
      <c r="WT602" s="6"/>
      <c r="WU602" s="6"/>
      <c r="WV602" s="6"/>
      <c r="WW602" s="6"/>
      <c r="WX602" s="6"/>
      <c r="WY602" s="6"/>
      <c r="WZ602" s="6"/>
      <c r="XA602" s="6"/>
      <c r="XB602" s="6"/>
      <c r="XC602" s="6"/>
      <c r="XD602" s="6"/>
      <c r="XE602" s="6"/>
      <c r="XF602" s="6"/>
      <c r="XG602" s="6"/>
      <c r="XH602" s="6"/>
      <c r="XI602" s="6"/>
      <c r="XJ602" s="6"/>
      <c r="XK602" s="6"/>
      <c r="XL602" s="6"/>
      <c r="XM602" s="6"/>
      <c r="XN602" s="6"/>
      <c r="XO602" s="6"/>
      <c r="XP602" s="6"/>
      <c r="XQ602" s="6"/>
      <c r="XR602" s="6"/>
      <c r="XS602" s="6"/>
      <c r="XT602" s="6"/>
      <c r="XU602" s="6"/>
      <c r="XV602" s="6"/>
      <c r="XW602" s="6"/>
      <c r="XX602" s="6"/>
      <c r="XY602" s="6"/>
      <c r="XZ602" s="6"/>
      <c r="YA602" s="6"/>
      <c r="YB602" s="6"/>
      <c r="YC602" s="6"/>
      <c r="YD602" s="6"/>
      <c r="YE602" s="6"/>
      <c r="YF602" s="6"/>
      <c r="YG602" s="6"/>
      <c r="YH602" s="6"/>
      <c r="YI602" s="6"/>
      <c r="YJ602" s="6"/>
      <c r="YK602" s="6"/>
      <c r="YL602" s="6"/>
      <c r="YM602" s="6"/>
      <c r="YN602" s="6"/>
      <c r="YO602" s="6"/>
      <c r="YP602" s="6"/>
      <c r="YQ602" s="6"/>
      <c r="YR602" s="6"/>
      <c r="YS602" s="6"/>
      <c r="YT602" s="6"/>
      <c r="YU602" s="6"/>
      <c r="YV602" s="6"/>
      <c r="YW602" s="6"/>
      <c r="YX602" s="6"/>
      <c r="YY602" s="6"/>
      <c r="YZ602" s="6"/>
      <c r="ZA602" s="6"/>
      <c r="ZB602" s="6"/>
      <c r="ZC602" s="6"/>
      <c r="ZD602" s="6"/>
      <c r="ZE602" s="6"/>
      <c r="ZF602" s="6"/>
      <c r="ZG602" s="6"/>
      <c r="ZH602" s="6"/>
      <c r="ZI602" s="6"/>
      <c r="ZJ602" s="6"/>
      <c r="ZK602" s="6"/>
      <c r="ZL602" s="6"/>
      <c r="ZM602" s="6"/>
      <c r="ZN602" s="6"/>
      <c r="ZO602" s="6"/>
      <c r="ZP602" s="6"/>
      <c r="ZQ602" s="6"/>
      <c r="ZR602" s="6"/>
      <c r="ZS602" s="6"/>
      <c r="ZT602" s="6"/>
      <c r="ZU602" s="6"/>
      <c r="ZV602" s="6"/>
      <c r="ZW602" s="6"/>
      <c r="ZX602" s="6"/>
      <c r="ZY602" s="6"/>
      <c r="ZZ602" s="6"/>
      <c r="AAA602" s="6"/>
      <c r="AAB602" s="6"/>
      <c r="AAC602" s="6"/>
      <c r="AAD602" s="6"/>
      <c r="AAE602" s="6"/>
      <c r="AAF602" s="6"/>
      <c r="AAG602" s="6"/>
      <c r="AAH602" s="6"/>
      <c r="AAI602" s="6"/>
      <c r="AAJ602" s="6"/>
      <c r="AAK602" s="6"/>
      <c r="AAL602" s="6"/>
      <c r="AAM602" s="6"/>
      <c r="AAN602" s="6"/>
      <c r="AAO602" s="6"/>
      <c r="AAP602" s="6"/>
      <c r="AAQ602" s="6"/>
      <c r="AAR602" s="6"/>
      <c r="AAS602" s="6"/>
      <c r="AAT602" s="6"/>
      <c r="AAU602" s="6"/>
      <c r="AAV602" s="6"/>
      <c r="AAW602" s="6"/>
      <c r="AAX602" s="6"/>
      <c r="AAY602" s="6"/>
      <c r="AAZ602" s="6"/>
      <c r="ABA602" s="6"/>
      <c r="ABB602" s="6"/>
      <c r="ABC602" s="6"/>
      <c r="ABD602" s="6"/>
      <c r="ABE602" s="6"/>
      <c r="ABF602" s="6"/>
      <c r="ABG602" s="6"/>
      <c r="ABH602" s="6"/>
      <c r="ABI602" s="6"/>
      <c r="ABJ602" s="6"/>
      <c r="ABK602" s="6"/>
      <c r="ABL602" s="6"/>
      <c r="ABM602" s="6"/>
      <c r="ABN602" s="6"/>
      <c r="ABO602" s="6"/>
      <c r="ABP602" s="6"/>
      <c r="ABQ602" s="6"/>
      <c r="ABR602" s="6"/>
      <c r="ABS602" s="6"/>
      <c r="ABT602" s="6"/>
      <c r="ABU602" s="6"/>
      <c r="ABV602" s="6"/>
      <c r="ABW602" s="6"/>
      <c r="ABX602" s="6"/>
      <c r="ABY602" s="6"/>
      <c r="ABZ602" s="6"/>
      <c r="ACA602" s="6"/>
      <c r="ACB602" s="6"/>
      <c r="ACC602" s="6"/>
      <c r="ACD602" s="6"/>
      <c r="ACE602" s="6"/>
      <c r="ACF602" s="6"/>
      <c r="ACG602" s="6"/>
      <c r="ACH602" s="6"/>
      <c r="ACI602" s="6"/>
      <c r="ACJ602" s="6"/>
      <c r="ACK602" s="6"/>
      <c r="ACL602" s="6"/>
      <c r="ACM602" s="6"/>
      <c r="ACN602" s="6"/>
      <c r="ACO602" s="6"/>
      <c r="ACP602" s="6"/>
      <c r="ACQ602" s="6"/>
      <c r="ACR602" s="6"/>
      <c r="ACS602" s="6"/>
      <c r="ACT602" s="6"/>
      <c r="ACU602" s="6"/>
      <c r="ACV602" s="6"/>
      <c r="ACW602" s="6"/>
      <c r="ACX602" s="6"/>
      <c r="ACY602" s="6"/>
      <c r="ACZ602" s="6"/>
      <c r="ADA602" s="6"/>
      <c r="ADB602" s="6"/>
      <c r="ADC602" s="6"/>
      <c r="ADD602" s="6"/>
      <c r="ADE602" s="6"/>
      <c r="ADF602" s="6"/>
      <c r="ADG602" s="6"/>
      <c r="ADH602" s="6"/>
      <c r="ADI602" s="6"/>
      <c r="ADJ602" s="6"/>
      <c r="ADK602" s="6"/>
      <c r="ADL602" s="6"/>
      <c r="ADM602" s="6"/>
      <c r="ADN602" s="6"/>
      <c r="ADO602" s="6"/>
      <c r="ADP602" s="6"/>
      <c r="ADQ602" s="6"/>
      <c r="ADR602" s="6"/>
      <c r="ADS602" s="6"/>
      <c r="ADT602" s="6"/>
      <c r="ADU602" s="6"/>
      <c r="ADV602" s="6"/>
      <c r="ADW602" s="6"/>
      <c r="ADX602" s="6"/>
      <c r="ADY602" s="6"/>
      <c r="ADZ602" s="6"/>
      <c r="AEA602" s="6"/>
      <c r="AEB602" s="6"/>
      <c r="AEC602" s="6"/>
      <c r="AED602" s="6"/>
      <c r="AEE602" s="6"/>
      <c r="AEF602" s="6"/>
      <c r="AEG602" s="6"/>
      <c r="AEH602" s="6"/>
      <c r="AEI602" s="6"/>
      <c r="AEJ602" s="6"/>
      <c r="AEK602" s="6"/>
      <c r="AEL602" s="6"/>
      <c r="AEM602" s="6"/>
      <c r="AEN602" s="6"/>
      <c r="AEO602" s="6"/>
      <c r="AEP602" s="6"/>
      <c r="AEQ602" s="6"/>
      <c r="AER602" s="6"/>
      <c r="AES602" s="6"/>
      <c r="AET602" s="6"/>
      <c r="AEU602" s="6"/>
      <c r="AEV602" s="6"/>
      <c r="AEW602" s="6"/>
      <c r="AEX602" s="6"/>
      <c r="AEY602" s="6"/>
      <c r="AEZ602" s="6"/>
      <c r="AFA602" s="6"/>
      <c r="AFB602" s="6"/>
      <c r="AFC602" s="6"/>
      <c r="AFD602" s="6"/>
      <c r="AFE602" s="6"/>
      <c r="AFF602" s="6"/>
      <c r="AFG602" s="6"/>
      <c r="AFH602" s="6"/>
      <c r="AFI602" s="6"/>
      <c r="AFJ602" s="6"/>
      <c r="AFK602" s="6"/>
      <c r="AFL602" s="6"/>
      <c r="AFM602" s="6"/>
      <c r="AFN602" s="6"/>
      <c r="AFO602" s="6"/>
      <c r="AFP602" s="6"/>
      <c r="AFQ602" s="6"/>
      <c r="AFR602" s="6"/>
      <c r="AFS602" s="6"/>
      <c r="AFT602" s="6"/>
      <c r="AFU602" s="6"/>
      <c r="AFV602" s="6"/>
      <c r="AFW602" s="6"/>
      <c r="AFX602" s="6"/>
      <c r="AFY602" s="6"/>
      <c r="AFZ602" s="6"/>
      <c r="AGA602" s="6"/>
      <c r="AGB602" s="6"/>
      <c r="AGC602" s="6"/>
      <c r="AGD602" s="6"/>
      <c r="AGE602" s="6"/>
      <c r="AGF602" s="6"/>
      <c r="AGG602" s="6"/>
      <c r="AGH602" s="6"/>
      <c r="AGI602" s="6"/>
      <c r="AGJ602" s="6"/>
      <c r="AGK602" s="6"/>
      <c r="AGL602" s="6"/>
      <c r="AGM602" s="6"/>
      <c r="AGN602" s="6"/>
      <c r="AGO602" s="6"/>
      <c r="AGP602" s="6"/>
      <c r="AGQ602" s="6"/>
      <c r="AGR602" s="6"/>
      <c r="AGS602" s="6"/>
      <c r="AGT602" s="6"/>
      <c r="AGU602" s="6"/>
      <c r="AGV602" s="6"/>
      <c r="AGW602" s="6"/>
      <c r="AGX602" s="6"/>
      <c r="AGY602" s="6"/>
      <c r="AGZ602" s="6"/>
      <c r="AHA602" s="6"/>
      <c r="AHB602" s="6"/>
      <c r="AHC602" s="6"/>
      <c r="AHD602" s="6"/>
      <c r="AHE602" s="6"/>
      <c r="AHF602" s="6"/>
      <c r="AHG602" s="6"/>
      <c r="AHH602" s="6"/>
      <c r="AHI602" s="6"/>
      <c r="AHJ602" s="6"/>
      <c r="AHK602" s="6"/>
      <c r="AHL602" s="6"/>
      <c r="AHM602" s="6"/>
      <c r="AHN602" s="6"/>
      <c r="AHO602" s="6"/>
      <c r="AHP602" s="6"/>
      <c r="AHQ602" s="6"/>
      <c r="AHR602" s="6"/>
      <c r="AHS602" s="6"/>
      <c r="AHT602" s="6"/>
      <c r="AHU602" s="6"/>
      <c r="AHV602" s="6"/>
      <c r="AHW602" s="6"/>
      <c r="AHX602" s="6"/>
      <c r="AHY602" s="6"/>
    </row>
    <row r="603" spans="3:909" x14ac:dyDescent="0.25">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c r="JV603" s="6"/>
      <c r="JW603" s="6"/>
      <c r="JX603" s="6"/>
      <c r="JY603" s="6"/>
      <c r="JZ603" s="6"/>
      <c r="KA603" s="6"/>
      <c r="KB603" s="6"/>
      <c r="KC603" s="6"/>
      <c r="KD603" s="6"/>
      <c r="KE603" s="6"/>
      <c r="KF603" s="6"/>
      <c r="KG603" s="6"/>
      <c r="KH603" s="6"/>
      <c r="KI603" s="6"/>
      <c r="KJ603" s="6"/>
      <c r="KK603" s="6"/>
      <c r="KL603" s="6"/>
      <c r="KM603" s="6"/>
      <c r="KN603" s="6"/>
      <c r="KO603" s="6"/>
      <c r="KP603" s="6"/>
      <c r="KQ603" s="6"/>
      <c r="KR603" s="6"/>
      <c r="KS603" s="6"/>
      <c r="KT603" s="6"/>
      <c r="KU603" s="6"/>
      <c r="KV603" s="6"/>
      <c r="KW603" s="6"/>
      <c r="KX603" s="6"/>
      <c r="KY603" s="6"/>
      <c r="KZ603" s="6"/>
      <c r="LA603" s="6"/>
      <c r="LB603" s="6"/>
      <c r="LC603" s="6"/>
      <c r="LD603" s="6"/>
      <c r="LE603" s="6"/>
      <c r="LF603" s="6"/>
      <c r="LG603" s="6"/>
      <c r="LH603" s="6"/>
      <c r="LI603" s="6"/>
      <c r="LJ603" s="6"/>
      <c r="LK603" s="6"/>
      <c r="LL603" s="6"/>
      <c r="LM603" s="6"/>
      <c r="LN603" s="6"/>
      <c r="LO603" s="6"/>
      <c r="LP603" s="6"/>
      <c r="LQ603" s="6"/>
      <c r="LR603" s="6"/>
      <c r="LS603" s="6"/>
      <c r="LT603" s="6"/>
      <c r="LU603" s="6"/>
      <c r="LV603" s="6"/>
      <c r="LW603" s="6"/>
      <c r="LX603" s="6"/>
      <c r="LY603" s="6"/>
      <c r="LZ603" s="6"/>
      <c r="MA603" s="6"/>
      <c r="MB603" s="6"/>
      <c r="MC603" s="6"/>
      <c r="MD603" s="6"/>
      <c r="ME603" s="6"/>
      <c r="MF603" s="6"/>
      <c r="MG603" s="6"/>
      <c r="MH603" s="6"/>
      <c r="MI603" s="6"/>
      <c r="MJ603" s="6"/>
      <c r="MK603" s="6"/>
      <c r="ML603" s="6"/>
      <c r="MM603" s="6"/>
      <c r="MN603" s="6"/>
      <c r="MO603" s="6"/>
      <c r="MP603" s="6"/>
      <c r="MQ603" s="6"/>
      <c r="MR603" s="6"/>
      <c r="MS603" s="6"/>
      <c r="MT603" s="6"/>
      <c r="MU603" s="6"/>
      <c r="MV603" s="6"/>
      <c r="MW603" s="6"/>
      <c r="MX603" s="6"/>
      <c r="MY603" s="6"/>
      <c r="MZ603" s="6"/>
      <c r="NA603" s="6"/>
      <c r="NB603" s="6"/>
      <c r="NC603" s="6"/>
      <c r="ND603" s="6"/>
      <c r="NE603" s="6"/>
      <c r="NF603" s="6"/>
      <c r="NG603" s="6"/>
      <c r="NH603" s="6"/>
      <c r="NI603" s="6"/>
      <c r="NJ603" s="6"/>
      <c r="NK603" s="6"/>
      <c r="NL603" s="6"/>
      <c r="NM603" s="6"/>
      <c r="NN603" s="6"/>
      <c r="NO603" s="6"/>
      <c r="NP603" s="6"/>
      <c r="NQ603" s="6"/>
      <c r="NR603" s="6"/>
      <c r="NS603" s="6"/>
      <c r="NT603" s="6"/>
      <c r="NU603" s="6"/>
      <c r="NV603" s="6"/>
      <c r="NW603" s="6"/>
      <c r="NX603" s="6"/>
      <c r="NY603" s="6"/>
      <c r="NZ603" s="6"/>
      <c r="OA603" s="6"/>
      <c r="OB603" s="6"/>
      <c r="OC603" s="6"/>
      <c r="OD603" s="6"/>
      <c r="OE603" s="6"/>
      <c r="OF603" s="6"/>
      <c r="OG603" s="6"/>
      <c r="OH603" s="6"/>
      <c r="OI603" s="6"/>
      <c r="OJ603" s="6"/>
      <c r="OK603" s="6"/>
      <c r="OL603" s="6"/>
      <c r="OM603" s="6"/>
      <c r="ON603" s="6"/>
      <c r="OO603" s="6"/>
      <c r="OP603" s="6"/>
      <c r="OQ603" s="6"/>
      <c r="OR603" s="6"/>
      <c r="OS603" s="6"/>
      <c r="OT603" s="6"/>
      <c r="OU603" s="6"/>
      <c r="OV603" s="6"/>
      <c r="OW603" s="6"/>
      <c r="OX603" s="6"/>
      <c r="OY603" s="6"/>
      <c r="OZ603" s="6"/>
      <c r="PA603" s="6"/>
      <c r="PB603" s="6"/>
      <c r="PC603" s="6"/>
      <c r="PD603" s="6"/>
      <c r="PE603" s="6"/>
      <c r="PF603" s="6"/>
      <c r="PG603" s="6"/>
      <c r="PH603" s="6"/>
      <c r="PI603" s="6"/>
      <c r="PJ603" s="6"/>
      <c r="PK603" s="6"/>
      <c r="PL603" s="6"/>
      <c r="PM603" s="6"/>
      <c r="PN603" s="6"/>
      <c r="PO603" s="6"/>
      <c r="PP603" s="6"/>
      <c r="PQ603" s="6"/>
      <c r="PR603" s="6"/>
      <c r="PS603" s="6"/>
      <c r="PT603" s="6"/>
      <c r="PU603" s="6"/>
      <c r="PV603" s="6"/>
      <c r="PW603" s="6"/>
      <c r="PX603" s="6"/>
      <c r="PY603" s="6"/>
      <c r="PZ603" s="6"/>
      <c r="QA603" s="6"/>
      <c r="QB603" s="6"/>
      <c r="QC603" s="6"/>
      <c r="QD603" s="6"/>
      <c r="QE603" s="6"/>
      <c r="QF603" s="6"/>
      <c r="QG603" s="6"/>
      <c r="QH603" s="6"/>
      <c r="QI603" s="6"/>
      <c r="QJ603" s="6"/>
      <c r="QK603" s="6"/>
      <c r="QL603" s="6"/>
      <c r="QM603" s="6"/>
      <c r="QN603" s="6"/>
      <c r="QO603" s="6"/>
      <c r="QP603" s="6"/>
      <c r="QQ603" s="6"/>
      <c r="QR603" s="6"/>
      <c r="QS603" s="6"/>
      <c r="QT603" s="6"/>
      <c r="QU603" s="6"/>
      <c r="QV603" s="6"/>
      <c r="QW603" s="6"/>
      <c r="QX603" s="6"/>
      <c r="QY603" s="6"/>
      <c r="QZ603" s="6"/>
      <c r="RA603" s="6"/>
      <c r="RB603" s="6"/>
      <c r="RC603" s="6"/>
      <c r="RD603" s="6"/>
      <c r="RE603" s="6"/>
      <c r="RF603" s="6"/>
      <c r="RG603" s="6"/>
      <c r="RH603" s="6"/>
      <c r="RI603" s="6"/>
      <c r="RJ603" s="6"/>
      <c r="RK603" s="6"/>
      <c r="RL603" s="6"/>
      <c r="RM603" s="6"/>
      <c r="RN603" s="6"/>
      <c r="RO603" s="6"/>
      <c r="RP603" s="6"/>
      <c r="RQ603" s="6"/>
      <c r="RR603" s="6"/>
      <c r="RS603" s="6"/>
      <c r="RT603" s="6"/>
      <c r="RU603" s="6"/>
      <c r="RV603" s="6"/>
      <c r="RW603" s="6"/>
      <c r="RX603" s="6"/>
      <c r="RY603" s="6"/>
      <c r="RZ603" s="6"/>
      <c r="SA603" s="6"/>
      <c r="SB603" s="6"/>
      <c r="SC603" s="6"/>
      <c r="SD603" s="6"/>
      <c r="SE603" s="6"/>
      <c r="SF603" s="6"/>
      <c r="SG603" s="6"/>
      <c r="SH603" s="6"/>
      <c r="SI603" s="6"/>
      <c r="SJ603" s="6"/>
      <c r="SK603" s="6"/>
      <c r="SL603" s="6"/>
      <c r="SM603" s="6"/>
      <c r="SN603" s="6"/>
      <c r="SO603" s="6"/>
      <c r="SP603" s="6"/>
      <c r="SQ603" s="6"/>
      <c r="SR603" s="6"/>
      <c r="SS603" s="6"/>
      <c r="ST603" s="6"/>
      <c r="SU603" s="6"/>
      <c r="SV603" s="6"/>
      <c r="SW603" s="6"/>
      <c r="SX603" s="6"/>
      <c r="SY603" s="6"/>
      <c r="SZ603" s="6"/>
      <c r="TA603" s="6"/>
      <c r="TB603" s="6"/>
      <c r="TC603" s="6"/>
      <c r="TD603" s="6"/>
      <c r="TE603" s="6"/>
      <c r="TF603" s="6"/>
      <c r="TG603" s="6"/>
      <c r="TH603" s="6"/>
      <c r="TI603" s="6"/>
      <c r="TJ603" s="6"/>
      <c r="TK603" s="6"/>
      <c r="TL603" s="6"/>
      <c r="TM603" s="6"/>
      <c r="TN603" s="6"/>
      <c r="TO603" s="6"/>
      <c r="TP603" s="6"/>
      <c r="TQ603" s="6"/>
      <c r="TR603" s="6"/>
      <c r="TS603" s="6"/>
      <c r="TT603" s="6"/>
      <c r="TU603" s="6"/>
      <c r="TV603" s="6"/>
      <c r="TW603" s="6"/>
      <c r="TX603" s="6"/>
      <c r="TY603" s="6"/>
      <c r="TZ603" s="6"/>
      <c r="UA603" s="6"/>
      <c r="UB603" s="6"/>
      <c r="UC603" s="6"/>
      <c r="UD603" s="6"/>
      <c r="UE603" s="6"/>
      <c r="UF603" s="6"/>
      <c r="UG603" s="6"/>
      <c r="UH603" s="6"/>
      <c r="UI603" s="6"/>
      <c r="UJ603" s="6"/>
      <c r="UK603" s="6"/>
      <c r="UL603" s="6"/>
      <c r="UM603" s="6"/>
      <c r="UN603" s="6"/>
      <c r="UO603" s="6"/>
      <c r="UP603" s="6"/>
      <c r="UQ603" s="6"/>
      <c r="UR603" s="6"/>
      <c r="US603" s="6"/>
      <c r="UT603" s="6"/>
      <c r="UU603" s="6"/>
      <c r="UV603" s="6"/>
      <c r="UW603" s="6"/>
      <c r="UX603" s="6"/>
      <c r="UY603" s="6"/>
      <c r="UZ603" s="6"/>
      <c r="VA603" s="6"/>
      <c r="VB603" s="6"/>
      <c r="VC603" s="6"/>
      <c r="VD603" s="6"/>
      <c r="VE603" s="6"/>
      <c r="VF603" s="6"/>
      <c r="VG603" s="6"/>
      <c r="VH603" s="6"/>
      <c r="VI603" s="6"/>
      <c r="VJ603" s="6"/>
      <c r="VK603" s="6"/>
      <c r="VL603" s="6"/>
      <c r="VM603" s="6"/>
      <c r="VN603" s="6"/>
      <c r="VO603" s="6"/>
      <c r="VP603" s="6"/>
      <c r="VQ603" s="6"/>
      <c r="VR603" s="6"/>
      <c r="VS603" s="6"/>
      <c r="VT603" s="6"/>
      <c r="VU603" s="6"/>
      <c r="VV603" s="6"/>
      <c r="VW603" s="6"/>
      <c r="VX603" s="6"/>
      <c r="VY603" s="6"/>
      <c r="VZ603" s="6"/>
      <c r="WA603" s="6"/>
      <c r="WB603" s="6"/>
      <c r="WC603" s="6"/>
      <c r="WD603" s="6"/>
      <c r="WE603" s="6"/>
      <c r="WF603" s="6"/>
      <c r="WG603" s="6"/>
      <c r="WH603" s="6"/>
      <c r="WI603" s="6"/>
      <c r="WJ603" s="6"/>
      <c r="WK603" s="6"/>
      <c r="WL603" s="6"/>
      <c r="WM603" s="6"/>
      <c r="WN603" s="6"/>
      <c r="WO603" s="6"/>
      <c r="WP603" s="6"/>
      <c r="WQ603" s="6"/>
      <c r="WR603" s="6"/>
      <c r="WS603" s="6"/>
      <c r="WT603" s="6"/>
      <c r="WU603" s="6"/>
      <c r="WV603" s="6"/>
      <c r="WW603" s="6"/>
      <c r="WX603" s="6"/>
      <c r="WY603" s="6"/>
      <c r="WZ603" s="6"/>
      <c r="XA603" s="6"/>
      <c r="XB603" s="6"/>
      <c r="XC603" s="6"/>
      <c r="XD603" s="6"/>
      <c r="XE603" s="6"/>
      <c r="XF603" s="6"/>
      <c r="XG603" s="6"/>
      <c r="XH603" s="6"/>
      <c r="XI603" s="6"/>
      <c r="XJ603" s="6"/>
      <c r="XK603" s="6"/>
      <c r="XL603" s="6"/>
      <c r="XM603" s="6"/>
      <c r="XN603" s="6"/>
      <c r="XO603" s="6"/>
      <c r="XP603" s="6"/>
      <c r="XQ603" s="6"/>
      <c r="XR603" s="6"/>
      <c r="XS603" s="6"/>
      <c r="XT603" s="6"/>
      <c r="XU603" s="6"/>
      <c r="XV603" s="6"/>
      <c r="XW603" s="6"/>
      <c r="XX603" s="6"/>
      <c r="XY603" s="6"/>
      <c r="XZ603" s="6"/>
      <c r="YA603" s="6"/>
      <c r="YB603" s="6"/>
      <c r="YC603" s="6"/>
      <c r="YD603" s="6"/>
      <c r="YE603" s="6"/>
      <c r="YF603" s="6"/>
      <c r="YG603" s="6"/>
      <c r="YH603" s="6"/>
      <c r="YI603" s="6"/>
      <c r="YJ603" s="6"/>
      <c r="YK603" s="6"/>
      <c r="YL603" s="6"/>
      <c r="YM603" s="6"/>
      <c r="YN603" s="6"/>
      <c r="YO603" s="6"/>
      <c r="YP603" s="6"/>
      <c r="YQ603" s="6"/>
      <c r="YR603" s="6"/>
      <c r="YS603" s="6"/>
      <c r="YT603" s="6"/>
      <c r="YU603" s="6"/>
      <c r="YV603" s="6"/>
      <c r="YW603" s="6"/>
      <c r="YX603" s="6"/>
      <c r="YY603" s="6"/>
      <c r="YZ603" s="6"/>
      <c r="ZA603" s="6"/>
      <c r="ZB603" s="6"/>
      <c r="ZC603" s="6"/>
      <c r="ZD603" s="6"/>
      <c r="ZE603" s="6"/>
      <c r="ZF603" s="6"/>
      <c r="ZG603" s="6"/>
      <c r="ZH603" s="6"/>
      <c r="ZI603" s="6"/>
      <c r="ZJ603" s="6"/>
      <c r="ZK603" s="6"/>
      <c r="ZL603" s="6"/>
      <c r="ZM603" s="6"/>
      <c r="ZN603" s="6"/>
      <c r="ZO603" s="6"/>
      <c r="ZP603" s="6"/>
      <c r="ZQ603" s="6"/>
      <c r="ZR603" s="6"/>
      <c r="ZS603" s="6"/>
      <c r="ZT603" s="6"/>
      <c r="ZU603" s="6"/>
      <c r="ZV603" s="6"/>
      <c r="ZW603" s="6"/>
      <c r="ZX603" s="6"/>
      <c r="ZY603" s="6"/>
      <c r="ZZ603" s="6"/>
      <c r="AAA603" s="6"/>
      <c r="AAB603" s="6"/>
      <c r="AAC603" s="6"/>
      <c r="AAD603" s="6"/>
      <c r="AAE603" s="6"/>
      <c r="AAF603" s="6"/>
      <c r="AAG603" s="6"/>
      <c r="AAH603" s="6"/>
      <c r="AAI603" s="6"/>
      <c r="AAJ603" s="6"/>
      <c r="AAK603" s="6"/>
      <c r="AAL603" s="6"/>
      <c r="AAM603" s="6"/>
      <c r="AAN603" s="6"/>
      <c r="AAO603" s="6"/>
      <c r="AAP603" s="6"/>
      <c r="AAQ603" s="6"/>
      <c r="AAR603" s="6"/>
      <c r="AAS603" s="6"/>
      <c r="AAT603" s="6"/>
      <c r="AAU603" s="6"/>
      <c r="AAV603" s="6"/>
      <c r="AAW603" s="6"/>
      <c r="AAX603" s="6"/>
      <c r="AAY603" s="6"/>
      <c r="AAZ603" s="6"/>
      <c r="ABA603" s="6"/>
      <c r="ABB603" s="6"/>
      <c r="ABC603" s="6"/>
      <c r="ABD603" s="6"/>
      <c r="ABE603" s="6"/>
      <c r="ABF603" s="6"/>
      <c r="ABG603" s="6"/>
      <c r="ABH603" s="6"/>
      <c r="ABI603" s="6"/>
      <c r="ABJ603" s="6"/>
      <c r="ABK603" s="6"/>
      <c r="ABL603" s="6"/>
      <c r="ABM603" s="6"/>
      <c r="ABN603" s="6"/>
      <c r="ABO603" s="6"/>
      <c r="ABP603" s="6"/>
      <c r="ABQ603" s="6"/>
      <c r="ABR603" s="6"/>
      <c r="ABS603" s="6"/>
      <c r="ABT603" s="6"/>
      <c r="ABU603" s="6"/>
      <c r="ABV603" s="6"/>
      <c r="ABW603" s="6"/>
      <c r="ABX603" s="6"/>
      <c r="ABY603" s="6"/>
      <c r="ABZ603" s="6"/>
      <c r="ACA603" s="6"/>
      <c r="ACB603" s="6"/>
      <c r="ACC603" s="6"/>
      <c r="ACD603" s="6"/>
      <c r="ACE603" s="6"/>
      <c r="ACF603" s="6"/>
      <c r="ACG603" s="6"/>
      <c r="ACH603" s="6"/>
      <c r="ACI603" s="6"/>
      <c r="ACJ603" s="6"/>
      <c r="ACK603" s="6"/>
      <c r="ACL603" s="6"/>
      <c r="ACM603" s="6"/>
      <c r="ACN603" s="6"/>
      <c r="ACO603" s="6"/>
      <c r="ACP603" s="6"/>
      <c r="ACQ603" s="6"/>
      <c r="ACR603" s="6"/>
      <c r="ACS603" s="6"/>
      <c r="ACT603" s="6"/>
      <c r="ACU603" s="6"/>
      <c r="ACV603" s="6"/>
      <c r="ACW603" s="6"/>
      <c r="ACX603" s="6"/>
      <c r="ACY603" s="6"/>
      <c r="ACZ603" s="6"/>
      <c r="ADA603" s="6"/>
      <c r="ADB603" s="6"/>
      <c r="ADC603" s="6"/>
      <c r="ADD603" s="6"/>
      <c r="ADE603" s="6"/>
      <c r="ADF603" s="6"/>
      <c r="ADG603" s="6"/>
      <c r="ADH603" s="6"/>
      <c r="ADI603" s="6"/>
      <c r="ADJ603" s="6"/>
      <c r="ADK603" s="6"/>
      <c r="ADL603" s="6"/>
      <c r="ADM603" s="6"/>
      <c r="ADN603" s="6"/>
      <c r="ADO603" s="6"/>
      <c r="ADP603" s="6"/>
      <c r="ADQ603" s="6"/>
      <c r="ADR603" s="6"/>
      <c r="ADS603" s="6"/>
      <c r="ADT603" s="6"/>
      <c r="ADU603" s="6"/>
      <c r="ADV603" s="6"/>
      <c r="ADW603" s="6"/>
      <c r="ADX603" s="6"/>
      <c r="ADY603" s="6"/>
      <c r="ADZ603" s="6"/>
      <c r="AEA603" s="6"/>
      <c r="AEB603" s="6"/>
      <c r="AEC603" s="6"/>
      <c r="AED603" s="6"/>
      <c r="AEE603" s="6"/>
      <c r="AEF603" s="6"/>
      <c r="AEG603" s="6"/>
      <c r="AEH603" s="6"/>
      <c r="AEI603" s="6"/>
      <c r="AEJ603" s="6"/>
      <c r="AEK603" s="6"/>
      <c r="AEL603" s="6"/>
      <c r="AEM603" s="6"/>
      <c r="AEN603" s="6"/>
      <c r="AEO603" s="6"/>
      <c r="AEP603" s="6"/>
      <c r="AEQ603" s="6"/>
      <c r="AER603" s="6"/>
      <c r="AES603" s="6"/>
      <c r="AET603" s="6"/>
      <c r="AEU603" s="6"/>
      <c r="AEV603" s="6"/>
      <c r="AEW603" s="6"/>
      <c r="AEX603" s="6"/>
      <c r="AEY603" s="6"/>
      <c r="AEZ603" s="6"/>
      <c r="AFA603" s="6"/>
      <c r="AFB603" s="6"/>
      <c r="AFC603" s="6"/>
      <c r="AFD603" s="6"/>
      <c r="AFE603" s="6"/>
      <c r="AFF603" s="6"/>
      <c r="AFG603" s="6"/>
      <c r="AFH603" s="6"/>
      <c r="AFI603" s="6"/>
      <c r="AFJ603" s="6"/>
      <c r="AFK603" s="6"/>
      <c r="AFL603" s="6"/>
      <c r="AFM603" s="6"/>
      <c r="AFN603" s="6"/>
      <c r="AFO603" s="6"/>
      <c r="AFP603" s="6"/>
      <c r="AFQ603" s="6"/>
      <c r="AFR603" s="6"/>
      <c r="AFS603" s="6"/>
      <c r="AFT603" s="6"/>
      <c r="AFU603" s="6"/>
      <c r="AFV603" s="6"/>
      <c r="AFW603" s="6"/>
      <c r="AFX603" s="6"/>
      <c r="AFY603" s="6"/>
      <c r="AFZ603" s="6"/>
      <c r="AGA603" s="6"/>
      <c r="AGB603" s="6"/>
      <c r="AGC603" s="6"/>
      <c r="AGD603" s="6"/>
      <c r="AGE603" s="6"/>
      <c r="AGF603" s="6"/>
      <c r="AGG603" s="6"/>
      <c r="AGH603" s="6"/>
      <c r="AGI603" s="6"/>
      <c r="AGJ603" s="6"/>
      <c r="AGK603" s="6"/>
      <c r="AGL603" s="6"/>
      <c r="AGM603" s="6"/>
      <c r="AGN603" s="6"/>
      <c r="AGO603" s="6"/>
      <c r="AGP603" s="6"/>
      <c r="AGQ603" s="6"/>
      <c r="AGR603" s="6"/>
      <c r="AGS603" s="6"/>
      <c r="AGT603" s="6"/>
      <c r="AGU603" s="6"/>
      <c r="AGV603" s="6"/>
      <c r="AGW603" s="6"/>
      <c r="AGX603" s="6"/>
      <c r="AGY603" s="6"/>
      <c r="AGZ603" s="6"/>
      <c r="AHA603" s="6"/>
      <c r="AHB603" s="6"/>
      <c r="AHC603" s="6"/>
      <c r="AHD603" s="6"/>
      <c r="AHE603" s="6"/>
      <c r="AHF603" s="6"/>
      <c r="AHG603" s="6"/>
      <c r="AHH603" s="6"/>
      <c r="AHI603" s="6"/>
      <c r="AHJ603" s="6"/>
      <c r="AHK603" s="6"/>
      <c r="AHL603" s="6"/>
      <c r="AHM603" s="6"/>
      <c r="AHN603" s="6"/>
      <c r="AHO603" s="6"/>
      <c r="AHP603" s="6"/>
      <c r="AHQ603" s="6"/>
      <c r="AHR603" s="6"/>
      <c r="AHS603" s="6"/>
      <c r="AHT603" s="6"/>
      <c r="AHU603" s="6"/>
      <c r="AHV603" s="6"/>
      <c r="AHW603" s="6"/>
      <c r="AHX603" s="6"/>
      <c r="AHY603" s="6"/>
    </row>
    <row r="604" spans="3:909" x14ac:dyDescent="0.25">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c r="JV604" s="6"/>
      <c r="JW604" s="6"/>
      <c r="JX604" s="6"/>
      <c r="JY604" s="6"/>
      <c r="JZ604" s="6"/>
      <c r="KA604" s="6"/>
      <c r="KB604" s="6"/>
      <c r="KC604" s="6"/>
      <c r="KD604" s="6"/>
      <c r="KE604" s="6"/>
      <c r="KF604" s="6"/>
      <c r="KG604" s="6"/>
      <c r="KH604" s="6"/>
      <c r="KI604" s="6"/>
      <c r="KJ604" s="6"/>
      <c r="KK604" s="6"/>
      <c r="KL604" s="6"/>
      <c r="KM604" s="6"/>
      <c r="KN604" s="6"/>
      <c r="KO604" s="6"/>
      <c r="KP604" s="6"/>
      <c r="KQ604" s="6"/>
      <c r="KR604" s="6"/>
      <c r="KS604" s="6"/>
      <c r="KT604" s="6"/>
      <c r="KU604" s="6"/>
      <c r="KV604" s="6"/>
      <c r="KW604" s="6"/>
      <c r="KX604" s="6"/>
      <c r="KY604" s="6"/>
      <c r="KZ604" s="6"/>
      <c r="LA604" s="6"/>
      <c r="LB604" s="6"/>
      <c r="LC604" s="6"/>
      <c r="LD604" s="6"/>
      <c r="LE604" s="6"/>
      <c r="LF604" s="6"/>
      <c r="LG604" s="6"/>
      <c r="LH604" s="6"/>
      <c r="LI604" s="6"/>
      <c r="LJ604" s="6"/>
      <c r="LK604" s="6"/>
      <c r="LL604" s="6"/>
      <c r="LM604" s="6"/>
      <c r="LN604" s="6"/>
      <c r="LO604" s="6"/>
      <c r="LP604" s="6"/>
      <c r="LQ604" s="6"/>
      <c r="LR604" s="6"/>
      <c r="LS604" s="6"/>
      <c r="LT604" s="6"/>
      <c r="LU604" s="6"/>
      <c r="LV604" s="6"/>
      <c r="LW604" s="6"/>
      <c r="LX604" s="6"/>
      <c r="LY604" s="6"/>
      <c r="LZ604" s="6"/>
      <c r="MA604" s="6"/>
      <c r="MB604" s="6"/>
      <c r="MC604" s="6"/>
      <c r="MD604" s="6"/>
      <c r="ME604" s="6"/>
      <c r="MF604" s="6"/>
      <c r="MG604" s="6"/>
      <c r="MH604" s="6"/>
      <c r="MI604" s="6"/>
      <c r="MJ604" s="6"/>
      <c r="MK604" s="6"/>
      <c r="ML604" s="6"/>
      <c r="MM604" s="6"/>
      <c r="MN604" s="6"/>
      <c r="MO604" s="6"/>
      <c r="MP604" s="6"/>
      <c r="MQ604" s="6"/>
      <c r="MR604" s="6"/>
      <c r="MS604" s="6"/>
      <c r="MT604" s="6"/>
      <c r="MU604" s="6"/>
      <c r="MV604" s="6"/>
      <c r="MW604" s="6"/>
      <c r="MX604" s="6"/>
      <c r="MY604" s="6"/>
      <c r="MZ604" s="6"/>
      <c r="NA604" s="6"/>
      <c r="NB604" s="6"/>
      <c r="NC604" s="6"/>
      <c r="ND604" s="6"/>
      <c r="NE604" s="6"/>
      <c r="NF604" s="6"/>
      <c r="NG604" s="6"/>
      <c r="NH604" s="6"/>
      <c r="NI604" s="6"/>
      <c r="NJ604" s="6"/>
      <c r="NK604" s="6"/>
      <c r="NL604" s="6"/>
      <c r="NM604" s="6"/>
      <c r="NN604" s="6"/>
      <c r="NO604" s="6"/>
      <c r="NP604" s="6"/>
      <c r="NQ604" s="6"/>
      <c r="NR604" s="6"/>
      <c r="NS604" s="6"/>
      <c r="NT604" s="6"/>
      <c r="NU604" s="6"/>
      <c r="NV604" s="6"/>
      <c r="NW604" s="6"/>
      <c r="NX604" s="6"/>
      <c r="NY604" s="6"/>
      <c r="NZ604" s="6"/>
      <c r="OA604" s="6"/>
      <c r="OB604" s="6"/>
      <c r="OC604" s="6"/>
      <c r="OD604" s="6"/>
      <c r="OE604" s="6"/>
      <c r="OF604" s="6"/>
      <c r="OG604" s="6"/>
      <c r="OH604" s="6"/>
      <c r="OI604" s="6"/>
      <c r="OJ604" s="6"/>
      <c r="OK604" s="6"/>
      <c r="OL604" s="6"/>
      <c r="OM604" s="6"/>
      <c r="ON604" s="6"/>
      <c r="OO604" s="6"/>
      <c r="OP604" s="6"/>
      <c r="OQ604" s="6"/>
      <c r="OR604" s="6"/>
      <c r="OS604" s="6"/>
      <c r="OT604" s="6"/>
      <c r="OU604" s="6"/>
      <c r="OV604" s="6"/>
      <c r="OW604" s="6"/>
      <c r="OX604" s="6"/>
      <c r="OY604" s="6"/>
      <c r="OZ604" s="6"/>
      <c r="PA604" s="6"/>
      <c r="PB604" s="6"/>
      <c r="PC604" s="6"/>
      <c r="PD604" s="6"/>
      <c r="PE604" s="6"/>
      <c r="PF604" s="6"/>
      <c r="PG604" s="6"/>
      <c r="PH604" s="6"/>
      <c r="PI604" s="6"/>
      <c r="PJ604" s="6"/>
      <c r="PK604" s="6"/>
      <c r="PL604" s="6"/>
      <c r="PM604" s="6"/>
      <c r="PN604" s="6"/>
      <c r="PO604" s="6"/>
      <c r="PP604" s="6"/>
      <c r="PQ604" s="6"/>
      <c r="PR604" s="6"/>
      <c r="PS604" s="6"/>
      <c r="PT604" s="6"/>
      <c r="PU604" s="6"/>
      <c r="PV604" s="6"/>
      <c r="PW604" s="6"/>
      <c r="PX604" s="6"/>
      <c r="PY604" s="6"/>
      <c r="PZ604" s="6"/>
      <c r="QA604" s="6"/>
      <c r="QB604" s="6"/>
      <c r="QC604" s="6"/>
      <c r="QD604" s="6"/>
      <c r="QE604" s="6"/>
      <c r="QF604" s="6"/>
      <c r="QG604" s="6"/>
      <c r="QH604" s="6"/>
      <c r="QI604" s="6"/>
      <c r="QJ604" s="6"/>
      <c r="QK604" s="6"/>
      <c r="QL604" s="6"/>
      <c r="QM604" s="6"/>
      <c r="QN604" s="6"/>
      <c r="QO604" s="6"/>
      <c r="QP604" s="6"/>
      <c r="QQ604" s="6"/>
      <c r="QR604" s="6"/>
      <c r="QS604" s="6"/>
      <c r="QT604" s="6"/>
      <c r="QU604" s="6"/>
      <c r="QV604" s="6"/>
      <c r="QW604" s="6"/>
      <c r="QX604" s="6"/>
      <c r="QY604" s="6"/>
      <c r="QZ604" s="6"/>
      <c r="RA604" s="6"/>
      <c r="RB604" s="6"/>
      <c r="RC604" s="6"/>
      <c r="RD604" s="6"/>
      <c r="RE604" s="6"/>
      <c r="RF604" s="6"/>
      <c r="RG604" s="6"/>
      <c r="RH604" s="6"/>
      <c r="RI604" s="6"/>
      <c r="RJ604" s="6"/>
      <c r="RK604" s="6"/>
      <c r="RL604" s="6"/>
      <c r="RM604" s="6"/>
      <c r="RN604" s="6"/>
      <c r="RO604" s="6"/>
      <c r="RP604" s="6"/>
      <c r="RQ604" s="6"/>
      <c r="RR604" s="6"/>
      <c r="RS604" s="6"/>
      <c r="RT604" s="6"/>
      <c r="RU604" s="6"/>
      <c r="RV604" s="6"/>
      <c r="RW604" s="6"/>
      <c r="RX604" s="6"/>
      <c r="RY604" s="6"/>
      <c r="RZ604" s="6"/>
      <c r="SA604" s="6"/>
      <c r="SB604" s="6"/>
      <c r="SC604" s="6"/>
      <c r="SD604" s="6"/>
      <c r="SE604" s="6"/>
      <c r="SF604" s="6"/>
      <c r="SG604" s="6"/>
      <c r="SH604" s="6"/>
      <c r="SI604" s="6"/>
      <c r="SJ604" s="6"/>
      <c r="SK604" s="6"/>
      <c r="SL604" s="6"/>
      <c r="SM604" s="6"/>
      <c r="SN604" s="6"/>
      <c r="SO604" s="6"/>
      <c r="SP604" s="6"/>
      <c r="SQ604" s="6"/>
      <c r="SR604" s="6"/>
      <c r="SS604" s="6"/>
      <c r="ST604" s="6"/>
      <c r="SU604" s="6"/>
      <c r="SV604" s="6"/>
      <c r="SW604" s="6"/>
      <c r="SX604" s="6"/>
      <c r="SY604" s="6"/>
      <c r="SZ604" s="6"/>
      <c r="TA604" s="6"/>
      <c r="TB604" s="6"/>
      <c r="TC604" s="6"/>
      <c r="TD604" s="6"/>
      <c r="TE604" s="6"/>
      <c r="TF604" s="6"/>
      <c r="TG604" s="6"/>
      <c r="TH604" s="6"/>
      <c r="TI604" s="6"/>
      <c r="TJ604" s="6"/>
      <c r="TK604" s="6"/>
      <c r="TL604" s="6"/>
      <c r="TM604" s="6"/>
      <c r="TN604" s="6"/>
      <c r="TO604" s="6"/>
      <c r="TP604" s="6"/>
      <c r="TQ604" s="6"/>
      <c r="TR604" s="6"/>
      <c r="TS604" s="6"/>
      <c r="TT604" s="6"/>
      <c r="TU604" s="6"/>
      <c r="TV604" s="6"/>
      <c r="TW604" s="6"/>
      <c r="TX604" s="6"/>
      <c r="TY604" s="6"/>
      <c r="TZ604" s="6"/>
      <c r="UA604" s="6"/>
      <c r="UB604" s="6"/>
      <c r="UC604" s="6"/>
      <c r="UD604" s="6"/>
      <c r="UE604" s="6"/>
      <c r="UF604" s="6"/>
      <c r="UG604" s="6"/>
      <c r="UH604" s="6"/>
      <c r="UI604" s="6"/>
      <c r="UJ604" s="6"/>
      <c r="UK604" s="6"/>
      <c r="UL604" s="6"/>
      <c r="UM604" s="6"/>
      <c r="UN604" s="6"/>
      <c r="UO604" s="6"/>
      <c r="UP604" s="6"/>
      <c r="UQ604" s="6"/>
      <c r="UR604" s="6"/>
      <c r="US604" s="6"/>
      <c r="UT604" s="6"/>
      <c r="UU604" s="6"/>
      <c r="UV604" s="6"/>
      <c r="UW604" s="6"/>
      <c r="UX604" s="6"/>
      <c r="UY604" s="6"/>
      <c r="UZ604" s="6"/>
      <c r="VA604" s="6"/>
      <c r="VB604" s="6"/>
      <c r="VC604" s="6"/>
      <c r="VD604" s="6"/>
      <c r="VE604" s="6"/>
      <c r="VF604" s="6"/>
      <c r="VG604" s="6"/>
      <c r="VH604" s="6"/>
      <c r="VI604" s="6"/>
      <c r="VJ604" s="6"/>
      <c r="VK604" s="6"/>
      <c r="VL604" s="6"/>
      <c r="VM604" s="6"/>
      <c r="VN604" s="6"/>
      <c r="VO604" s="6"/>
      <c r="VP604" s="6"/>
      <c r="VQ604" s="6"/>
      <c r="VR604" s="6"/>
      <c r="VS604" s="6"/>
      <c r="VT604" s="6"/>
      <c r="VU604" s="6"/>
      <c r="VV604" s="6"/>
      <c r="VW604" s="6"/>
      <c r="VX604" s="6"/>
      <c r="VY604" s="6"/>
      <c r="VZ604" s="6"/>
      <c r="WA604" s="6"/>
      <c r="WB604" s="6"/>
      <c r="WC604" s="6"/>
      <c r="WD604" s="6"/>
      <c r="WE604" s="6"/>
      <c r="WF604" s="6"/>
      <c r="WG604" s="6"/>
      <c r="WH604" s="6"/>
      <c r="WI604" s="6"/>
      <c r="WJ604" s="6"/>
      <c r="WK604" s="6"/>
      <c r="WL604" s="6"/>
      <c r="WM604" s="6"/>
      <c r="WN604" s="6"/>
      <c r="WO604" s="6"/>
      <c r="WP604" s="6"/>
      <c r="WQ604" s="6"/>
      <c r="WR604" s="6"/>
      <c r="WS604" s="6"/>
      <c r="WT604" s="6"/>
      <c r="WU604" s="6"/>
      <c r="WV604" s="6"/>
      <c r="WW604" s="6"/>
      <c r="WX604" s="6"/>
      <c r="WY604" s="6"/>
      <c r="WZ604" s="6"/>
      <c r="XA604" s="6"/>
      <c r="XB604" s="6"/>
      <c r="XC604" s="6"/>
      <c r="XD604" s="6"/>
      <c r="XE604" s="6"/>
      <c r="XF604" s="6"/>
      <c r="XG604" s="6"/>
      <c r="XH604" s="6"/>
      <c r="XI604" s="6"/>
      <c r="XJ604" s="6"/>
      <c r="XK604" s="6"/>
      <c r="XL604" s="6"/>
      <c r="XM604" s="6"/>
      <c r="XN604" s="6"/>
      <c r="XO604" s="6"/>
      <c r="XP604" s="6"/>
      <c r="XQ604" s="6"/>
      <c r="XR604" s="6"/>
      <c r="XS604" s="6"/>
      <c r="XT604" s="6"/>
      <c r="XU604" s="6"/>
      <c r="XV604" s="6"/>
      <c r="XW604" s="6"/>
      <c r="XX604" s="6"/>
      <c r="XY604" s="6"/>
      <c r="XZ604" s="6"/>
      <c r="YA604" s="6"/>
      <c r="YB604" s="6"/>
      <c r="YC604" s="6"/>
      <c r="YD604" s="6"/>
      <c r="YE604" s="6"/>
      <c r="YF604" s="6"/>
      <c r="YG604" s="6"/>
      <c r="YH604" s="6"/>
      <c r="YI604" s="6"/>
      <c r="YJ604" s="6"/>
      <c r="YK604" s="6"/>
      <c r="YL604" s="6"/>
      <c r="YM604" s="6"/>
      <c r="YN604" s="6"/>
      <c r="YO604" s="6"/>
      <c r="YP604" s="6"/>
      <c r="YQ604" s="6"/>
      <c r="YR604" s="6"/>
      <c r="YS604" s="6"/>
      <c r="YT604" s="6"/>
      <c r="YU604" s="6"/>
      <c r="YV604" s="6"/>
      <c r="YW604" s="6"/>
      <c r="YX604" s="6"/>
      <c r="YY604" s="6"/>
      <c r="YZ604" s="6"/>
      <c r="ZA604" s="6"/>
      <c r="ZB604" s="6"/>
      <c r="ZC604" s="6"/>
      <c r="ZD604" s="6"/>
      <c r="ZE604" s="6"/>
      <c r="ZF604" s="6"/>
      <c r="ZG604" s="6"/>
      <c r="ZH604" s="6"/>
      <c r="ZI604" s="6"/>
      <c r="ZJ604" s="6"/>
      <c r="ZK604" s="6"/>
      <c r="ZL604" s="6"/>
      <c r="ZM604" s="6"/>
      <c r="ZN604" s="6"/>
      <c r="ZO604" s="6"/>
      <c r="ZP604" s="6"/>
      <c r="ZQ604" s="6"/>
      <c r="ZR604" s="6"/>
      <c r="ZS604" s="6"/>
      <c r="ZT604" s="6"/>
      <c r="ZU604" s="6"/>
      <c r="ZV604" s="6"/>
      <c r="ZW604" s="6"/>
      <c r="ZX604" s="6"/>
      <c r="ZY604" s="6"/>
      <c r="ZZ604" s="6"/>
      <c r="AAA604" s="6"/>
      <c r="AAB604" s="6"/>
      <c r="AAC604" s="6"/>
      <c r="AAD604" s="6"/>
      <c r="AAE604" s="6"/>
      <c r="AAF604" s="6"/>
      <c r="AAG604" s="6"/>
      <c r="AAH604" s="6"/>
      <c r="AAI604" s="6"/>
      <c r="AAJ604" s="6"/>
      <c r="AAK604" s="6"/>
      <c r="AAL604" s="6"/>
      <c r="AAM604" s="6"/>
      <c r="AAN604" s="6"/>
      <c r="AAO604" s="6"/>
      <c r="AAP604" s="6"/>
      <c r="AAQ604" s="6"/>
      <c r="AAR604" s="6"/>
      <c r="AAS604" s="6"/>
      <c r="AAT604" s="6"/>
      <c r="AAU604" s="6"/>
      <c r="AAV604" s="6"/>
      <c r="AAW604" s="6"/>
      <c r="AAX604" s="6"/>
      <c r="AAY604" s="6"/>
      <c r="AAZ604" s="6"/>
      <c r="ABA604" s="6"/>
      <c r="ABB604" s="6"/>
      <c r="ABC604" s="6"/>
      <c r="ABD604" s="6"/>
      <c r="ABE604" s="6"/>
      <c r="ABF604" s="6"/>
      <c r="ABG604" s="6"/>
      <c r="ABH604" s="6"/>
      <c r="ABI604" s="6"/>
      <c r="ABJ604" s="6"/>
      <c r="ABK604" s="6"/>
      <c r="ABL604" s="6"/>
      <c r="ABM604" s="6"/>
      <c r="ABN604" s="6"/>
      <c r="ABO604" s="6"/>
      <c r="ABP604" s="6"/>
      <c r="ABQ604" s="6"/>
      <c r="ABR604" s="6"/>
      <c r="ABS604" s="6"/>
      <c r="ABT604" s="6"/>
      <c r="ABU604" s="6"/>
      <c r="ABV604" s="6"/>
      <c r="ABW604" s="6"/>
      <c r="ABX604" s="6"/>
      <c r="ABY604" s="6"/>
      <c r="ABZ604" s="6"/>
      <c r="ACA604" s="6"/>
      <c r="ACB604" s="6"/>
      <c r="ACC604" s="6"/>
      <c r="ACD604" s="6"/>
      <c r="ACE604" s="6"/>
      <c r="ACF604" s="6"/>
      <c r="ACG604" s="6"/>
      <c r="ACH604" s="6"/>
      <c r="ACI604" s="6"/>
      <c r="ACJ604" s="6"/>
      <c r="ACK604" s="6"/>
      <c r="ACL604" s="6"/>
      <c r="ACM604" s="6"/>
      <c r="ACN604" s="6"/>
      <c r="ACO604" s="6"/>
      <c r="ACP604" s="6"/>
      <c r="ACQ604" s="6"/>
      <c r="ACR604" s="6"/>
      <c r="ACS604" s="6"/>
      <c r="ACT604" s="6"/>
      <c r="ACU604" s="6"/>
      <c r="ACV604" s="6"/>
      <c r="ACW604" s="6"/>
      <c r="ACX604" s="6"/>
      <c r="ACY604" s="6"/>
      <c r="ACZ604" s="6"/>
      <c r="ADA604" s="6"/>
      <c r="ADB604" s="6"/>
      <c r="ADC604" s="6"/>
      <c r="ADD604" s="6"/>
      <c r="ADE604" s="6"/>
      <c r="ADF604" s="6"/>
      <c r="ADG604" s="6"/>
      <c r="ADH604" s="6"/>
      <c r="ADI604" s="6"/>
      <c r="ADJ604" s="6"/>
      <c r="ADK604" s="6"/>
      <c r="ADL604" s="6"/>
      <c r="ADM604" s="6"/>
      <c r="ADN604" s="6"/>
      <c r="ADO604" s="6"/>
      <c r="ADP604" s="6"/>
      <c r="ADQ604" s="6"/>
      <c r="ADR604" s="6"/>
      <c r="ADS604" s="6"/>
      <c r="ADT604" s="6"/>
      <c r="ADU604" s="6"/>
      <c r="ADV604" s="6"/>
      <c r="ADW604" s="6"/>
      <c r="ADX604" s="6"/>
      <c r="ADY604" s="6"/>
      <c r="ADZ604" s="6"/>
      <c r="AEA604" s="6"/>
      <c r="AEB604" s="6"/>
      <c r="AEC604" s="6"/>
      <c r="AED604" s="6"/>
      <c r="AEE604" s="6"/>
      <c r="AEF604" s="6"/>
      <c r="AEG604" s="6"/>
      <c r="AEH604" s="6"/>
      <c r="AEI604" s="6"/>
      <c r="AEJ604" s="6"/>
      <c r="AEK604" s="6"/>
      <c r="AEL604" s="6"/>
      <c r="AEM604" s="6"/>
      <c r="AEN604" s="6"/>
      <c r="AEO604" s="6"/>
      <c r="AEP604" s="6"/>
      <c r="AEQ604" s="6"/>
      <c r="AER604" s="6"/>
      <c r="AES604" s="6"/>
      <c r="AET604" s="6"/>
      <c r="AEU604" s="6"/>
      <c r="AEV604" s="6"/>
      <c r="AEW604" s="6"/>
      <c r="AEX604" s="6"/>
      <c r="AEY604" s="6"/>
      <c r="AEZ604" s="6"/>
      <c r="AFA604" s="6"/>
      <c r="AFB604" s="6"/>
      <c r="AFC604" s="6"/>
      <c r="AFD604" s="6"/>
      <c r="AFE604" s="6"/>
      <c r="AFF604" s="6"/>
      <c r="AFG604" s="6"/>
      <c r="AFH604" s="6"/>
      <c r="AFI604" s="6"/>
      <c r="AFJ604" s="6"/>
      <c r="AFK604" s="6"/>
      <c r="AFL604" s="6"/>
      <c r="AFM604" s="6"/>
      <c r="AFN604" s="6"/>
      <c r="AFO604" s="6"/>
      <c r="AFP604" s="6"/>
      <c r="AFQ604" s="6"/>
      <c r="AFR604" s="6"/>
      <c r="AFS604" s="6"/>
      <c r="AFT604" s="6"/>
      <c r="AFU604" s="6"/>
      <c r="AFV604" s="6"/>
      <c r="AFW604" s="6"/>
      <c r="AFX604" s="6"/>
      <c r="AFY604" s="6"/>
      <c r="AFZ604" s="6"/>
      <c r="AGA604" s="6"/>
      <c r="AGB604" s="6"/>
      <c r="AGC604" s="6"/>
      <c r="AGD604" s="6"/>
      <c r="AGE604" s="6"/>
      <c r="AGF604" s="6"/>
      <c r="AGG604" s="6"/>
      <c r="AGH604" s="6"/>
      <c r="AGI604" s="6"/>
      <c r="AGJ604" s="6"/>
      <c r="AGK604" s="6"/>
      <c r="AGL604" s="6"/>
      <c r="AGM604" s="6"/>
      <c r="AGN604" s="6"/>
      <c r="AGO604" s="6"/>
      <c r="AGP604" s="6"/>
      <c r="AGQ604" s="6"/>
      <c r="AGR604" s="6"/>
      <c r="AGS604" s="6"/>
      <c r="AGT604" s="6"/>
      <c r="AGU604" s="6"/>
      <c r="AGV604" s="6"/>
      <c r="AGW604" s="6"/>
      <c r="AGX604" s="6"/>
      <c r="AGY604" s="6"/>
      <c r="AGZ604" s="6"/>
      <c r="AHA604" s="6"/>
      <c r="AHB604" s="6"/>
      <c r="AHC604" s="6"/>
      <c r="AHD604" s="6"/>
      <c r="AHE604" s="6"/>
      <c r="AHF604" s="6"/>
      <c r="AHG604" s="6"/>
      <c r="AHH604" s="6"/>
      <c r="AHI604" s="6"/>
      <c r="AHJ604" s="6"/>
      <c r="AHK604" s="6"/>
      <c r="AHL604" s="6"/>
      <c r="AHM604" s="6"/>
      <c r="AHN604" s="6"/>
      <c r="AHO604" s="6"/>
      <c r="AHP604" s="6"/>
      <c r="AHQ604" s="6"/>
      <c r="AHR604" s="6"/>
      <c r="AHS604" s="6"/>
      <c r="AHT604" s="6"/>
      <c r="AHU604" s="6"/>
      <c r="AHV604" s="6"/>
      <c r="AHW604" s="6"/>
      <c r="AHX604" s="6"/>
      <c r="AHY604" s="6"/>
    </row>
    <row r="605" spans="3:909" x14ac:dyDescent="0.25">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c r="JV605" s="6"/>
      <c r="JW605" s="6"/>
      <c r="JX605" s="6"/>
      <c r="JY605" s="6"/>
      <c r="JZ605" s="6"/>
      <c r="KA605" s="6"/>
      <c r="KB605" s="6"/>
      <c r="KC605" s="6"/>
      <c r="KD605" s="6"/>
      <c r="KE605" s="6"/>
      <c r="KF605" s="6"/>
      <c r="KG605" s="6"/>
      <c r="KH605" s="6"/>
      <c r="KI605" s="6"/>
      <c r="KJ605" s="6"/>
      <c r="KK605" s="6"/>
      <c r="KL605" s="6"/>
      <c r="KM605" s="6"/>
      <c r="KN605" s="6"/>
      <c r="KO605" s="6"/>
      <c r="KP605" s="6"/>
      <c r="KQ605" s="6"/>
      <c r="KR605" s="6"/>
      <c r="KS605" s="6"/>
      <c r="KT605" s="6"/>
      <c r="KU605" s="6"/>
      <c r="KV605" s="6"/>
      <c r="KW605" s="6"/>
      <c r="KX605" s="6"/>
      <c r="KY605" s="6"/>
      <c r="KZ605" s="6"/>
      <c r="LA605" s="6"/>
      <c r="LB605" s="6"/>
      <c r="LC605" s="6"/>
      <c r="LD605" s="6"/>
      <c r="LE605" s="6"/>
      <c r="LF605" s="6"/>
      <c r="LG605" s="6"/>
      <c r="LH605" s="6"/>
      <c r="LI605" s="6"/>
      <c r="LJ605" s="6"/>
      <c r="LK605" s="6"/>
      <c r="LL605" s="6"/>
      <c r="LM605" s="6"/>
      <c r="LN605" s="6"/>
      <c r="LO605" s="6"/>
      <c r="LP605" s="6"/>
      <c r="LQ605" s="6"/>
      <c r="LR605" s="6"/>
      <c r="LS605" s="6"/>
      <c r="LT605" s="6"/>
      <c r="LU605" s="6"/>
      <c r="LV605" s="6"/>
      <c r="LW605" s="6"/>
      <c r="LX605" s="6"/>
      <c r="LY605" s="6"/>
      <c r="LZ605" s="6"/>
      <c r="MA605" s="6"/>
      <c r="MB605" s="6"/>
      <c r="MC605" s="6"/>
      <c r="MD605" s="6"/>
      <c r="ME605" s="6"/>
      <c r="MF605" s="6"/>
      <c r="MG605" s="6"/>
      <c r="MH605" s="6"/>
      <c r="MI605" s="6"/>
      <c r="MJ605" s="6"/>
      <c r="MK605" s="6"/>
      <c r="ML605" s="6"/>
      <c r="MM605" s="6"/>
      <c r="MN605" s="6"/>
      <c r="MO605" s="6"/>
      <c r="MP605" s="6"/>
      <c r="MQ605" s="6"/>
      <c r="MR605" s="6"/>
      <c r="MS605" s="6"/>
      <c r="MT605" s="6"/>
      <c r="MU605" s="6"/>
      <c r="MV605" s="6"/>
      <c r="MW605" s="6"/>
      <c r="MX605" s="6"/>
      <c r="MY605" s="6"/>
      <c r="MZ605" s="6"/>
      <c r="NA605" s="6"/>
      <c r="NB605" s="6"/>
      <c r="NC605" s="6"/>
      <c r="ND605" s="6"/>
      <c r="NE605" s="6"/>
      <c r="NF605" s="6"/>
      <c r="NG605" s="6"/>
      <c r="NH605" s="6"/>
      <c r="NI605" s="6"/>
      <c r="NJ605" s="6"/>
      <c r="NK605" s="6"/>
      <c r="NL605" s="6"/>
      <c r="NM605" s="6"/>
      <c r="NN605" s="6"/>
      <c r="NO605" s="6"/>
      <c r="NP605" s="6"/>
      <c r="NQ605" s="6"/>
      <c r="NR605" s="6"/>
      <c r="NS605" s="6"/>
      <c r="NT605" s="6"/>
      <c r="NU605" s="6"/>
      <c r="NV605" s="6"/>
      <c r="NW605" s="6"/>
      <c r="NX605" s="6"/>
      <c r="NY605" s="6"/>
      <c r="NZ605" s="6"/>
      <c r="OA605" s="6"/>
      <c r="OB605" s="6"/>
      <c r="OC605" s="6"/>
      <c r="OD605" s="6"/>
      <c r="OE605" s="6"/>
      <c r="OF605" s="6"/>
      <c r="OG605" s="6"/>
      <c r="OH605" s="6"/>
      <c r="OI605" s="6"/>
      <c r="OJ605" s="6"/>
      <c r="OK605" s="6"/>
      <c r="OL605" s="6"/>
      <c r="OM605" s="6"/>
      <c r="ON605" s="6"/>
      <c r="OO605" s="6"/>
      <c r="OP605" s="6"/>
      <c r="OQ605" s="6"/>
      <c r="OR605" s="6"/>
      <c r="OS605" s="6"/>
      <c r="OT605" s="6"/>
      <c r="OU605" s="6"/>
      <c r="OV605" s="6"/>
      <c r="OW605" s="6"/>
      <c r="OX605" s="6"/>
      <c r="OY605" s="6"/>
      <c r="OZ605" s="6"/>
      <c r="PA605" s="6"/>
      <c r="PB605" s="6"/>
      <c r="PC605" s="6"/>
      <c r="PD605" s="6"/>
      <c r="PE605" s="6"/>
      <c r="PF605" s="6"/>
      <c r="PG605" s="6"/>
      <c r="PH605" s="6"/>
      <c r="PI605" s="6"/>
      <c r="PJ605" s="6"/>
      <c r="PK605" s="6"/>
      <c r="PL605" s="6"/>
      <c r="PM605" s="6"/>
      <c r="PN605" s="6"/>
      <c r="PO605" s="6"/>
      <c r="PP605" s="6"/>
      <c r="PQ605" s="6"/>
      <c r="PR605" s="6"/>
      <c r="PS605" s="6"/>
      <c r="PT605" s="6"/>
      <c r="PU605" s="6"/>
      <c r="PV605" s="6"/>
      <c r="PW605" s="6"/>
      <c r="PX605" s="6"/>
      <c r="PY605" s="6"/>
      <c r="PZ605" s="6"/>
      <c r="QA605" s="6"/>
      <c r="QB605" s="6"/>
      <c r="QC605" s="6"/>
      <c r="QD605" s="6"/>
      <c r="QE605" s="6"/>
      <c r="QF605" s="6"/>
      <c r="QG605" s="6"/>
      <c r="QH605" s="6"/>
      <c r="QI605" s="6"/>
      <c r="QJ605" s="6"/>
      <c r="QK605" s="6"/>
      <c r="QL605" s="6"/>
      <c r="QM605" s="6"/>
      <c r="QN605" s="6"/>
      <c r="QO605" s="6"/>
      <c r="QP605" s="6"/>
      <c r="QQ605" s="6"/>
      <c r="QR605" s="6"/>
      <c r="QS605" s="6"/>
      <c r="QT605" s="6"/>
      <c r="QU605" s="6"/>
      <c r="QV605" s="6"/>
      <c r="QW605" s="6"/>
      <c r="QX605" s="6"/>
      <c r="QY605" s="6"/>
      <c r="QZ605" s="6"/>
      <c r="RA605" s="6"/>
      <c r="RB605" s="6"/>
      <c r="RC605" s="6"/>
      <c r="RD605" s="6"/>
      <c r="RE605" s="6"/>
      <c r="RF605" s="6"/>
      <c r="RG605" s="6"/>
      <c r="RH605" s="6"/>
      <c r="RI605" s="6"/>
      <c r="RJ605" s="6"/>
      <c r="RK605" s="6"/>
      <c r="RL605" s="6"/>
      <c r="RM605" s="6"/>
      <c r="RN605" s="6"/>
      <c r="RO605" s="6"/>
      <c r="RP605" s="6"/>
      <c r="RQ605" s="6"/>
      <c r="RR605" s="6"/>
      <c r="RS605" s="6"/>
      <c r="RT605" s="6"/>
      <c r="RU605" s="6"/>
      <c r="RV605" s="6"/>
      <c r="RW605" s="6"/>
      <c r="RX605" s="6"/>
      <c r="RY605" s="6"/>
      <c r="RZ605" s="6"/>
      <c r="SA605" s="6"/>
      <c r="SB605" s="6"/>
      <c r="SC605" s="6"/>
      <c r="SD605" s="6"/>
      <c r="SE605" s="6"/>
      <c r="SF605" s="6"/>
      <c r="SG605" s="6"/>
      <c r="SH605" s="6"/>
      <c r="SI605" s="6"/>
      <c r="SJ605" s="6"/>
      <c r="SK605" s="6"/>
      <c r="SL605" s="6"/>
      <c r="SM605" s="6"/>
      <c r="SN605" s="6"/>
      <c r="SO605" s="6"/>
      <c r="SP605" s="6"/>
      <c r="SQ605" s="6"/>
      <c r="SR605" s="6"/>
      <c r="SS605" s="6"/>
      <c r="ST605" s="6"/>
      <c r="SU605" s="6"/>
      <c r="SV605" s="6"/>
      <c r="SW605" s="6"/>
      <c r="SX605" s="6"/>
      <c r="SY605" s="6"/>
      <c r="SZ605" s="6"/>
      <c r="TA605" s="6"/>
      <c r="TB605" s="6"/>
      <c r="TC605" s="6"/>
      <c r="TD605" s="6"/>
      <c r="TE605" s="6"/>
      <c r="TF605" s="6"/>
      <c r="TG605" s="6"/>
      <c r="TH605" s="6"/>
      <c r="TI605" s="6"/>
      <c r="TJ605" s="6"/>
      <c r="TK605" s="6"/>
      <c r="TL605" s="6"/>
      <c r="TM605" s="6"/>
      <c r="TN605" s="6"/>
      <c r="TO605" s="6"/>
      <c r="TP605" s="6"/>
      <c r="TQ605" s="6"/>
      <c r="TR605" s="6"/>
      <c r="TS605" s="6"/>
      <c r="TT605" s="6"/>
      <c r="TU605" s="6"/>
      <c r="TV605" s="6"/>
      <c r="TW605" s="6"/>
      <c r="TX605" s="6"/>
      <c r="TY605" s="6"/>
      <c r="TZ605" s="6"/>
      <c r="UA605" s="6"/>
      <c r="UB605" s="6"/>
      <c r="UC605" s="6"/>
      <c r="UD605" s="6"/>
      <c r="UE605" s="6"/>
      <c r="UF605" s="6"/>
      <c r="UG605" s="6"/>
      <c r="UH605" s="6"/>
      <c r="UI605" s="6"/>
      <c r="UJ605" s="6"/>
      <c r="UK605" s="6"/>
      <c r="UL605" s="6"/>
      <c r="UM605" s="6"/>
      <c r="UN605" s="6"/>
      <c r="UO605" s="6"/>
      <c r="UP605" s="6"/>
      <c r="UQ605" s="6"/>
      <c r="UR605" s="6"/>
      <c r="US605" s="6"/>
      <c r="UT605" s="6"/>
      <c r="UU605" s="6"/>
      <c r="UV605" s="6"/>
      <c r="UW605" s="6"/>
      <c r="UX605" s="6"/>
      <c r="UY605" s="6"/>
      <c r="UZ605" s="6"/>
      <c r="VA605" s="6"/>
      <c r="VB605" s="6"/>
      <c r="VC605" s="6"/>
      <c r="VD605" s="6"/>
      <c r="VE605" s="6"/>
      <c r="VF605" s="6"/>
      <c r="VG605" s="6"/>
      <c r="VH605" s="6"/>
      <c r="VI605" s="6"/>
      <c r="VJ605" s="6"/>
      <c r="VK605" s="6"/>
      <c r="VL605" s="6"/>
      <c r="VM605" s="6"/>
      <c r="VN605" s="6"/>
      <c r="VO605" s="6"/>
      <c r="VP605" s="6"/>
      <c r="VQ605" s="6"/>
      <c r="VR605" s="6"/>
      <c r="VS605" s="6"/>
      <c r="VT605" s="6"/>
      <c r="VU605" s="6"/>
      <c r="VV605" s="6"/>
      <c r="VW605" s="6"/>
      <c r="VX605" s="6"/>
      <c r="VY605" s="6"/>
      <c r="VZ605" s="6"/>
      <c r="WA605" s="6"/>
      <c r="WB605" s="6"/>
      <c r="WC605" s="6"/>
      <c r="WD605" s="6"/>
      <c r="WE605" s="6"/>
      <c r="WF605" s="6"/>
      <c r="WG605" s="6"/>
      <c r="WH605" s="6"/>
      <c r="WI605" s="6"/>
      <c r="WJ605" s="6"/>
      <c r="WK605" s="6"/>
      <c r="WL605" s="6"/>
      <c r="WM605" s="6"/>
      <c r="WN605" s="6"/>
      <c r="WO605" s="6"/>
      <c r="WP605" s="6"/>
      <c r="WQ605" s="6"/>
      <c r="WR605" s="6"/>
      <c r="WS605" s="6"/>
      <c r="WT605" s="6"/>
      <c r="WU605" s="6"/>
      <c r="WV605" s="6"/>
      <c r="WW605" s="6"/>
      <c r="WX605" s="6"/>
      <c r="WY605" s="6"/>
      <c r="WZ605" s="6"/>
      <c r="XA605" s="6"/>
      <c r="XB605" s="6"/>
      <c r="XC605" s="6"/>
      <c r="XD605" s="6"/>
      <c r="XE605" s="6"/>
      <c r="XF605" s="6"/>
      <c r="XG605" s="6"/>
      <c r="XH605" s="6"/>
      <c r="XI605" s="6"/>
      <c r="XJ605" s="6"/>
      <c r="XK605" s="6"/>
      <c r="XL605" s="6"/>
      <c r="XM605" s="6"/>
      <c r="XN605" s="6"/>
      <c r="XO605" s="6"/>
      <c r="XP605" s="6"/>
      <c r="XQ605" s="6"/>
      <c r="XR605" s="6"/>
      <c r="XS605" s="6"/>
      <c r="XT605" s="6"/>
      <c r="XU605" s="6"/>
      <c r="XV605" s="6"/>
      <c r="XW605" s="6"/>
      <c r="XX605" s="6"/>
      <c r="XY605" s="6"/>
      <c r="XZ605" s="6"/>
      <c r="YA605" s="6"/>
      <c r="YB605" s="6"/>
      <c r="YC605" s="6"/>
      <c r="YD605" s="6"/>
      <c r="YE605" s="6"/>
      <c r="YF605" s="6"/>
      <c r="YG605" s="6"/>
      <c r="YH605" s="6"/>
      <c r="YI605" s="6"/>
      <c r="YJ605" s="6"/>
      <c r="YK605" s="6"/>
      <c r="YL605" s="6"/>
      <c r="YM605" s="6"/>
      <c r="YN605" s="6"/>
      <c r="YO605" s="6"/>
      <c r="YP605" s="6"/>
      <c r="YQ605" s="6"/>
      <c r="YR605" s="6"/>
      <c r="YS605" s="6"/>
      <c r="YT605" s="6"/>
      <c r="YU605" s="6"/>
      <c r="YV605" s="6"/>
      <c r="YW605" s="6"/>
      <c r="YX605" s="6"/>
      <c r="YY605" s="6"/>
      <c r="YZ605" s="6"/>
      <c r="ZA605" s="6"/>
      <c r="ZB605" s="6"/>
      <c r="ZC605" s="6"/>
      <c r="ZD605" s="6"/>
      <c r="ZE605" s="6"/>
      <c r="ZF605" s="6"/>
      <c r="ZG605" s="6"/>
      <c r="ZH605" s="6"/>
      <c r="ZI605" s="6"/>
      <c r="ZJ605" s="6"/>
      <c r="ZK605" s="6"/>
      <c r="ZL605" s="6"/>
      <c r="ZM605" s="6"/>
      <c r="ZN605" s="6"/>
      <c r="ZO605" s="6"/>
      <c r="ZP605" s="6"/>
      <c r="ZQ605" s="6"/>
      <c r="ZR605" s="6"/>
      <c r="ZS605" s="6"/>
      <c r="ZT605" s="6"/>
      <c r="ZU605" s="6"/>
      <c r="ZV605" s="6"/>
      <c r="ZW605" s="6"/>
      <c r="ZX605" s="6"/>
      <c r="ZY605" s="6"/>
      <c r="ZZ605" s="6"/>
      <c r="AAA605" s="6"/>
      <c r="AAB605" s="6"/>
      <c r="AAC605" s="6"/>
      <c r="AAD605" s="6"/>
      <c r="AAE605" s="6"/>
      <c r="AAF605" s="6"/>
      <c r="AAG605" s="6"/>
      <c r="AAH605" s="6"/>
      <c r="AAI605" s="6"/>
      <c r="AAJ605" s="6"/>
      <c r="AAK605" s="6"/>
      <c r="AAL605" s="6"/>
      <c r="AAM605" s="6"/>
      <c r="AAN605" s="6"/>
      <c r="AAO605" s="6"/>
      <c r="AAP605" s="6"/>
      <c r="AAQ605" s="6"/>
      <c r="AAR605" s="6"/>
      <c r="AAS605" s="6"/>
      <c r="AAT605" s="6"/>
      <c r="AAU605" s="6"/>
      <c r="AAV605" s="6"/>
      <c r="AAW605" s="6"/>
      <c r="AAX605" s="6"/>
      <c r="AAY605" s="6"/>
      <c r="AAZ605" s="6"/>
      <c r="ABA605" s="6"/>
      <c r="ABB605" s="6"/>
      <c r="ABC605" s="6"/>
      <c r="ABD605" s="6"/>
      <c r="ABE605" s="6"/>
      <c r="ABF605" s="6"/>
      <c r="ABG605" s="6"/>
      <c r="ABH605" s="6"/>
      <c r="ABI605" s="6"/>
      <c r="ABJ605" s="6"/>
      <c r="ABK605" s="6"/>
      <c r="ABL605" s="6"/>
      <c r="ABM605" s="6"/>
      <c r="ABN605" s="6"/>
      <c r="ABO605" s="6"/>
      <c r="ABP605" s="6"/>
      <c r="ABQ605" s="6"/>
      <c r="ABR605" s="6"/>
      <c r="ABS605" s="6"/>
      <c r="ABT605" s="6"/>
      <c r="ABU605" s="6"/>
      <c r="ABV605" s="6"/>
      <c r="ABW605" s="6"/>
      <c r="ABX605" s="6"/>
      <c r="ABY605" s="6"/>
      <c r="ABZ605" s="6"/>
      <c r="ACA605" s="6"/>
      <c r="ACB605" s="6"/>
      <c r="ACC605" s="6"/>
      <c r="ACD605" s="6"/>
      <c r="ACE605" s="6"/>
      <c r="ACF605" s="6"/>
      <c r="ACG605" s="6"/>
      <c r="ACH605" s="6"/>
      <c r="ACI605" s="6"/>
      <c r="ACJ605" s="6"/>
      <c r="ACK605" s="6"/>
      <c r="ACL605" s="6"/>
      <c r="ACM605" s="6"/>
      <c r="ACN605" s="6"/>
      <c r="ACO605" s="6"/>
      <c r="ACP605" s="6"/>
      <c r="ACQ605" s="6"/>
      <c r="ACR605" s="6"/>
      <c r="ACS605" s="6"/>
      <c r="ACT605" s="6"/>
      <c r="ACU605" s="6"/>
      <c r="ACV605" s="6"/>
      <c r="ACW605" s="6"/>
      <c r="ACX605" s="6"/>
      <c r="ACY605" s="6"/>
      <c r="ACZ605" s="6"/>
      <c r="ADA605" s="6"/>
      <c r="ADB605" s="6"/>
      <c r="ADC605" s="6"/>
      <c r="ADD605" s="6"/>
      <c r="ADE605" s="6"/>
      <c r="ADF605" s="6"/>
      <c r="ADG605" s="6"/>
      <c r="ADH605" s="6"/>
      <c r="ADI605" s="6"/>
      <c r="ADJ605" s="6"/>
      <c r="ADK605" s="6"/>
      <c r="ADL605" s="6"/>
      <c r="ADM605" s="6"/>
      <c r="ADN605" s="6"/>
      <c r="ADO605" s="6"/>
      <c r="ADP605" s="6"/>
      <c r="ADQ605" s="6"/>
      <c r="ADR605" s="6"/>
      <c r="ADS605" s="6"/>
      <c r="ADT605" s="6"/>
      <c r="ADU605" s="6"/>
      <c r="ADV605" s="6"/>
      <c r="ADW605" s="6"/>
      <c r="ADX605" s="6"/>
      <c r="ADY605" s="6"/>
      <c r="ADZ605" s="6"/>
      <c r="AEA605" s="6"/>
      <c r="AEB605" s="6"/>
      <c r="AEC605" s="6"/>
      <c r="AED605" s="6"/>
      <c r="AEE605" s="6"/>
      <c r="AEF605" s="6"/>
      <c r="AEG605" s="6"/>
      <c r="AEH605" s="6"/>
      <c r="AEI605" s="6"/>
      <c r="AEJ605" s="6"/>
      <c r="AEK605" s="6"/>
      <c r="AEL605" s="6"/>
      <c r="AEM605" s="6"/>
      <c r="AEN605" s="6"/>
      <c r="AEO605" s="6"/>
      <c r="AEP605" s="6"/>
      <c r="AEQ605" s="6"/>
      <c r="AER605" s="6"/>
      <c r="AES605" s="6"/>
      <c r="AET605" s="6"/>
      <c r="AEU605" s="6"/>
      <c r="AEV605" s="6"/>
      <c r="AEW605" s="6"/>
      <c r="AEX605" s="6"/>
      <c r="AEY605" s="6"/>
      <c r="AEZ605" s="6"/>
      <c r="AFA605" s="6"/>
      <c r="AFB605" s="6"/>
      <c r="AFC605" s="6"/>
      <c r="AFD605" s="6"/>
      <c r="AFE605" s="6"/>
      <c r="AFF605" s="6"/>
      <c r="AFG605" s="6"/>
      <c r="AFH605" s="6"/>
      <c r="AFI605" s="6"/>
      <c r="AFJ605" s="6"/>
      <c r="AFK605" s="6"/>
      <c r="AFL605" s="6"/>
      <c r="AFM605" s="6"/>
      <c r="AFN605" s="6"/>
      <c r="AFO605" s="6"/>
      <c r="AFP605" s="6"/>
      <c r="AFQ605" s="6"/>
      <c r="AFR605" s="6"/>
      <c r="AFS605" s="6"/>
      <c r="AFT605" s="6"/>
      <c r="AFU605" s="6"/>
      <c r="AFV605" s="6"/>
      <c r="AFW605" s="6"/>
      <c r="AFX605" s="6"/>
      <c r="AFY605" s="6"/>
      <c r="AFZ605" s="6"/>
      <c r="AGA605" s="6"/>
      <c r="AGB605" s="6"/>
      <c r="AGC605" s="6"/>
      <c r="AGD605" s="6"/>
      <c r="AGE605" s="6"/>
      <c r="AGF605" s="6"/>
      <c r="AGG605" s="6"/>
      <c r="AGH605" s="6"/>
      <c r="AGI605" s="6"/>
      <c r="AGJ605" s="6"/>
      <c r="AGK605" s="6"/>
      <c r="AGL605" s="6"/>
      <c r="AGM605" s="6"/>
      <c r="AGN605" s="6"/>
      <c r="AGO605" s="6"/>
      <c r="AGP605" s="6"/>
      <c r="AGQ605" s="6"/>
      <c r="AGR605" s="6"/>
      <c r="AGS605" s="6"/>
      <c r="AGT605" s="6"/>
      <c r="AGU605" s="6"/>
      <c r="AGV605" s="6"/>
      <c r="AGW605" s="6"/>
      <c r="AGX605" s="6"/>
      <c r="AGY605" s="6"/>
      <c r="AGZ605" s="6"/>
      <c r="AHA605" s="6"/>
      <c r="AHB605" s="6"/>
      <c r="AHC605" s="6"/>
      <c r="AHD605" s="6"/>
      <c r="AHE605" s="6"/>
      <c r="AHF605" s="6"/>
      <c r="AHG605" s="6"/>
      <c r="AHH605" s="6"/>
      <c r="AHI605" s="6"/>
      <c r="AHJ605" s="6"/>
      <c r="AHK605" s="6"/>
      <c r="AHL605" s="6"/>
      <c r="AHM605" s="6"/>
      <c r="AHN605" s="6"/>
      <c r="AHO605" s="6"/>
      <c r="AHP605" s="6"/>
      <c r="AHQ605" s="6"/>
      <c r="AHR605" s="6"/>
      <c r="AHS605" s="6"/>
      <c r="AHT605" s="6"/>
      <c r="AHU605" s="6"/>
      <c r="AHV605" s="6"/>
      <c r="AHW605" s="6"/>
      <c r="AHX605" s="6"/>
      <c r="AHY605" s="6"/>
    </row>
    <row r="606" spans="3:909" x14ac:dyDescent="0.25">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c r="JV606" s="6"/>
      <c r="JW606" s="6"/>
      <c r="JX606" s="6"/>
      <c r="JY606" s="6"/>
      <c r="JZ606" s="6"/>
      <c r="KA606" s="6"/>
      <c r="KB606" s="6"/>
      <c r="KC606" s="6"/>
      <c r="KD606" s="6"/>
      <c r="KE606" s="6"/>
      <c r="KF606" s="6"/>
      <c r="KG606" s="6"/>
      <c r="KH606" s="6"/>
      <c r="KI606" s="6"/>
      <c r="KJ606" s="6"/>
      <c r="KK606" s="6"/>
      <c r="KL606" s="6"/>
      <c r="KM606" s="6"/>
      <c r="KN606" s="6"/>
      <c r="KO606" s="6"/>
      <c r="KP606" s="6"/>
      <c r="KQ606" s="6"/>
      <c r="KR606" s="6"/>
      <c r="KS606" s="6"/>
      <c r="KT606" s="6"/>
      <c r="KU606" s="6"/>
      <c r="KV606" s="6"/>
      <c r="KW606" s="6"/>
      <c r="KX606" s="6"/>
      <c r="KY606" s="6"/>
      <c r="KZ606" s="6"/>
      <c r="LA606" s="6"/>
      <c r="LB606" s="6"/>
      <c r="LC606" s="6"/>
      <c r="LD606" s="6"/>
      <c r="LE606" s="6"/>
      <c r="LF606" s="6"/>
      <c r="LG606" s="6"/>
      <c r="LH606" s="6"/>
      <c r="LI606" s="6"/>
      <c r="LJ606" s="6"/>
      <c r="LK606" s="6"/>
      <c r="LL606" s="6"/>
      <c r="LM606" s="6"/>
      <c r="LN606" s="6"/>
      <c r="LO606" s="6"/>
      <c r="LP606" s="6"/>
      <c r="LQ606" s="6"/>
      <c r="LR606" s="6"/>
      <c r="LS606" s="6"/>
      <c r="LT606" s="6"/>
      <c r="LU606" s="6"/>
      <c r="LV606" s="6"/>
      <c r="LW606" s="6"/>
      <c r="LX606" s="6"/>
      <c r="LY606" s="6"/>
      <c r="LZ606" s="6"/>
      <c r="MA606" s="6"/>
      <c r="MB606" s="6"/>
      <c r="MC606" s="6"/>
      <c r="MD606" s="6"/>
      <c r="ME606" s="6"/>
      <c r="MF606" s="6"/>
      <c r="MG606" s="6"/>
      <c r="MH606" s="6"/>
      <c r="MI606" s="6"/>
      <c r="MJ606" s="6"/>
      <c r="MK606" s="6"/>
      <c r="ML606" s="6"/>
      <c r="MM606" s="6"/>
      <c r="MN606" s="6"/>
      <c r="MO606" s="6"/>
      <c r="MP606" s="6"/>
      <c r="MQ606" s="6"/>
      <c r="MR606" s="6"/>
      <c r="MS606" s="6"/>
      <c r="MT606" s="6"/>
      <c r="MU606" s="6"/>
      <c r="MV606" s="6"/>
      <c r="MW606" s="6"/>
      <c r="MX606" s="6"/>
      <c r="MY606" s="6"/>
      <c r="MZ606" s="6"/>
      <c r="NA606" s="6"/>
      <c r="NB606" s="6"/>
      <c r="NC606" s="6"/>
      <c r="ND606" s="6"/>
      <c r="NE606" s="6"/>
      <c r="NF606" s="6"/>
      <c r="NG606" s="6"/>
      <c r="NH606" s="6"/>
      <c r="NI606" s="6"/>
      <c r="NJ606" s="6"/>
      <c r="NK606" s="6"/>
      <c r="NL606" s="6"/>
      <c r="NM606" s="6"/>
      <c r="NN606" s="6"/>
      <c r="NO606" s="6"/>
      <c r="NP606" s="6"/>
      <c r="NQ606" s="6"/>
      <c r="NR606" s="6"/>
      <c r="NS606" s="6"/>
      <c r="NT606" s="6"/>
      <c r="NU606" s="6"/>
      <c r="NV606" s="6"/>
      <c r="NW606" s="6"/>
      <c r="NX606" s="6"/>
      <c r="NY606" s="6"/>
      <c r="NZ606" s="6"/>
      <c r="OA606" s="6"/>
      <c r="OB606" s="6"/>
      <c r="OC606" s="6"/>
      <c r="OD606" s="6"/>
      <c r="OE606" s="6"/>
      <c r="OF606" s="6"/>
      <c r="OG606" s="6"/>
      <c r="OH606" s="6"/>
      <c r="OI606" s="6"/>
      <c r="OJ606" s="6"/>
      <c r="OK606" s="6"/>
      <c r="OL606" s="6"/>
      <c r="OM606" s="6"/>
      <c r="ON606" s="6"/>
      <c r="OO606" s="6"/>
      <c r="OP606" s="6"/>
      <c r="OQ606" s="6"/>
      <c r="OR606" s="6"/>
      <c r="OS606" s="6"/>
      <c r="OT606" s="6"/>
      <c r="OU606" s="6"/>
      <c r="OV606" s="6"/>
      <c r="OW606" s="6"/>
      <c r="OX606" s="6"/>
      <c r="OY606" s="6"/>
      <c r="OZ606" s="6"/>
      <c r="PA606" s="6"/>
      <c r="PB606" s="6"/>
      <c r="PC606" s="6"/>
      <c r="PD606" s="6"/>
      <c r="PE606" s="6"/>
      <c r="PF606" s="6"/>
      <c r="PG606" s="6"/>
      <c r="PH606" s="6"/>
      <c r="PI606" s="6"/>
      <c r="PJ606" s="6"/>
      <c r="PK606" s="6"/>
      <c r="PL606" s="6"/>
      <c r="PM606" s="6"/>
      <c r="PN606" s="6"/>
      <c r="PO606" s="6"/>
      <c r="PP606" s="6"/>
      <c r="PQ606" s="6"/>
      <c r="PR606" s="6"/>
      <c r="PS606" s="6"/>
      <c r="PT606" s="6"/>
      <c r="PU606" s="6"/>
      <c r="PV606" s="6"/>
      <c r="PW606" s="6"/>
      <c r="PX606" s="6"/>
      <c r="PY606" s="6"/>
      <c r="PZ606" s="6"/>
      <c r="QA606" s="6"/>
      <c r="QB606" s="6"/>
      <c r="QC606" s="6"/>
      <c r="QD606" s="6"/>
      <c r="QE606" s="6"/>
      <c r="QF606" s="6"/>
      <c r="QG606" s="6"/>
      <c r="QH606" s="6"/>
      <c r="QI606" s="6"/>
      <c r="QJ606" s="6"/>
      <c r="QK606" s="6"/>
      <c r="QL606" s="6"/>
      <c r="QM606" s="6"/>
      <c r="QN606" s="6"/>
      <c r="QO606" s="6"/>
      <c r="QP606" s="6"/>
      <c r="QQ606" s="6"/>
      <c r="QR606" s="6"/>
      <c r="QS606" s="6"/>
      <c r="QT606" s="6"/>
      <c r="QU606" s="6"/>
      <c r="QV606" s="6"/>
      <c r="QW606" s="6"/>
      <c r="QX606" s="6"/>
      <c r="QY606" s="6"/>
      <c r="QZ606" s="6"/>
      <c r="RA606" s="6"/>
      <c r="RB606" s="6"/>
      <c r="RC606" s="6"/>
      <c r="RD606" s="6"/>
      <c r="RE606" s="6"/>
      <c r="RF606" s="6"/>
      <c r="RG606" s="6"/>
      <c r="RH606" s="6"/>
      <c r="RI606" s="6"/>
      <c r="RJ606" s="6"/>
      <c r="RK606" s="6"/>
      <c r="RL606" s="6"/>
      <c r="RM606" s="6"/>
      <c r="RN606" s="6"/>
      <c r="RO606" s="6"/>
      <c r="RP606" s="6"/>
      <c r="RQ606" s="6"/>
      <c r="RR606" s="6"/>
      <c r="RS606" s="6"/>
      <c r="RT606" s="6"/>
      <c r="RU606" s="6"/>
      <c r="RV606" s="6"/>
      <c r="RW606" s="6"/>
      <c r="RX606" s="6"/>
      <c r="RY606" s="6"/>
      <c r="RZ606" s="6"/>
      <c r="SA606" s="6"/>
      <c r="SB606" s="6"/>
      <c r="SC606" s="6"/>
      <c r="SD606" s="6"/>
      <c r="SE606" s="6"/>
      <c r="SF606" s="6"/>
      <c r="SG606" s="6"/>
      <c r="SH606" s="6"/>
      <c r="SI606" s="6"/>
      <c r="SJ606" s="6"/>
      <c r="SK606" s="6"/>
      <c r="SL606" s="6"/>
      <c r="SM606" s="6"/>
      <c r="SN606" s="6"/>
      <c r="SO606" s="6"/>
      <c r="SP606" s="6"/>
      <c r="SQ606" s="6"/>
      <c r="SR606" s="6"/>
      <c r="SS606" s="6"/>
      <c r="ST606" s="6"/>
      <c r="SU606" s="6"/>
      <c r="SV606" s="6"/>
      <c r="SW606" s="6"/>
      <c r="SX606" s="6"/>
      <c r="SY606" s="6"/>
      <c r="SZ606" s="6"/>
      <c r="TA606" s="6"/>
      <c r="TB606" s="6"/>
      <c r="TC606" s="6"/>
      <c r="TD606" s="6"/>
      <c r="TE606" s="6"/>
      <c r="TF606" s="6"/>
      <c r="TG606" s="6"/>
      <c r="TH606" s="6"/>
      <c r="TI606" s="6"/>
      <c r="TJ606" s="6"/>
      <c r="TK606" s="6"/>
      <c r="TL606" s="6"/>
      <c r="TM606" s="6"/>
      <c r="TN606" s="6"/>
      <c r="TO606" s="6"/>
      <c r="TP606" s="6"/>
      <c r="TQ606" s="6"/>
      <c r="TR606" s="6"/>
      <c r="TS606" s="6"/>
      <c r="TT606" s="6"/>
      <c r="TU606" s="6"/>
      <c r="TV606" s="6"/>
      <c r="TW606" s="6"/>
      <c r="TX606" s="6"/>
      <c r="TY606" s="6"/>
      <c r="TZ606" s="6"/>
      <c r="UA606" s="6"/>
      <c r="UB606" s="6"/>
      <c r="UC606" s="6"/>
      <c r="UD606" s="6"/>
      <c r="UE606" s="6"/>
      <c r="UF606" s="6"/>
      <c r="UG606" s="6"/>
      <c r="UH606" s="6"/>
      <c r="UI606" s="6"/>
      <c r="UJ606" s="6"/>
      <c r="UK606" s="6"/>
      <c r="UL606" s="6"/>
      <c r="UM606" s="6"/>
      <c r="UN606" s="6"/>
      <c r="UO606" s="6"/>
      <c r="UP606" s="6"/>
      <c r="UQ606" s="6"/>
      <c r="UR606" s="6"/>
      <c r="US606" s="6"/>
      <c r="UT606" s="6"/>
      <c r="UU606" s="6"/>
      <c r="UV606" s="6"/>
      <c r="UW606" s="6"/>
      <c r="UX606" s="6"/>
      <c r="UY606" s="6"/>
      <c r="UZ606" s="6"/>
      <c r="VA606" s="6"/>
      <c r="VB606" s="6"/>
      <c r="VC606" s="6"/>
      <c r="VD606" s="6"/>
      <c r="VE606" s="6"/>
      <c r="VF606" s="6"/>
      <c r="VG606" s="6"/>
      <c r="VH606" s="6"/>
      <c r="VI606" s="6"/>
      <c r="VJ606" s="6"/>
      <c r="VK606" s="6"/>
      <c r="VL606" s="6"/>
      <c r="VM606" s="6"/>
      <c r="VN606" s="6"/>
      <c r="VO606" s="6"/>
      <c r="VP606" s="6"/>
      <c r="VQ606" s="6"/>
      <c r="VR606" s="6"/>
      <c r="VS606" s="6"/>
      <c r="VT606" s="6"/>
      <c r="VU606" s="6"/>
      <c r="VV606" s="6"/>
      <c r="VW606" s="6"/>
      <c r="VX606" s="6"/>
      <c r="VY606" s="6"/>
      <c r="VZ606" s="6"/>
      <c r="WA606" s="6"/>
      <c r="WB606" s="6"/>
      <c r="WC606" s="6"/>
      <c r="WD606" s="6"/>
      <c r="WE606" s="6"/>
      <c r="WF606" s="6"/>
      <c r="WG606" s="6"/>
      <c r="WH606" s="6"/>
      <c r="WI606" s="6"/>
      <c r="WJ606" s="6"/>
      <c r="WK606" s="6"/>
      <c r="WL606" s="6"/>
      <c r="WM606" s="6"/>
      <c r="WN606" s="6"/>
      <c r="WO606" s="6"/>
      <c r="WP606" s="6"/>
      <c r="WQ606" s="6"/>
      <c r="WR606" s="6"/>
      <c r="WS606" s="6"/>
      <c r="WT606" s="6"/>
      <c r="WU606" s="6"/>
      <c r="WV606" s="6"/>
      <c r="WW606" s="6"/>
      <c r="WX606" s="6"/>
      <c r="WY606" s="6"/>
      <c r="WZ606" s="6"/>
      <c r="XA606" s="6"/>
      <c r="XB606" s="6"/>
      <c r="XC606" s="6"/>
      <c r="XD606" s="6"/>
      <c r="XE606" s="6"/>
      <c r="XF606" s="6"/>
      <c r="XG606" s="6"/>
      <c r="XH606" s="6"/>
      <c r="XI606" s="6"/>
      <c r="XJ606" s="6"/>
      <c r="XK606" s="6"/>
      <c r="XL606" s="6"/>
      <c r="XM606" s="6"/>
      <c r="XN606" s="6"/>
      <c r="XO606" s="6"/>
      <c r="XP606" s="6"/>
      <c r="XQ606" s="6"/>
      <c r="XR606" s="6"/>
      <c r="XS606" s="6"/>
      <c r="XT606" s="6"/>
      <c r="XU606" s="6"/>
      <c r="XV606" s="6"/>
      <c r="XW606" s="6"/>
      <c r="XX606" s="6"/>
      <c r="XY606" s="6"/>
      <c r="XZ606" s="6"/>
      <c r="YA606" s="6"/>
      <c r="YB606" s="6"/>
      <c r="YC606" s="6"/>
      <c r="YD606" s="6"/>
      <c r="YE606" s="6"/>
      <c r="YF606" s="6"/>
      <c r="YG606" s="6"/>
      <c r="YH606" s="6"/>
      <c r="YI606" s="6"/>
      <c r="YJ606" s="6"/>
      <c r="YK606" s="6"/>
      <c r="YL606" s="6"/>
      <c r="YM606" s="6"/>
      <c r="YN606" s="6"/>
      <c r="YO606" s="6"/>
      <c r="YP606" s="6"/>
      <c r="YQ606" s="6"/>
      <c r="YR606" s="6"/>
      <c r="YS606" s="6"/>
      <c r="YT606" s="6"/>
      <c r="YU606" s="6"/>
      <c r="YV606" s="6"/>
      <c r="YW606" s="6"/>
      <c r="YX606" s="6"/>
      <c r="YY606" s="6"/>
      <c r="YZ606" s="6"/>
      <c r="ZA606" s="6"/>
      <c r="ZB606" s="6"/>
      <c r="ZC606" s="6"/>
      <c r="ZD606" s="6"/>
      <c r="ZE606" s="6"/>
      <c r="ZF606" s="6"/>
      <c r="ZG606" s="6"/>
      <c r="ZH606" s="6"/>
      <c r="ZI606" s="6"/>
      <c r="ZJ606" s="6"/>
      <c r="ZK606" s="6"/>
      <c r="ZL606" s="6"/>
      <c r="ZM606" s="6"/>
      <c r="ZN606" s="6"/>
      <c r="ZO606" s="6"/>
      <c r="ZP606" s="6"/>
      <c r="ZQ606" s="6"/>
      <c r="ZR606" s="6"/>
      <c r="ZS606" s="6"/>
      <c r="ZT606" s="6"/>
      <c r="ZU606" s="6"/>
      <c r="ZV606" s="6"/>
      <c r="ZW606" s="6"/>
      <c r="ZX606" s="6"/>
      <c r="ZY606" s="6"/>
      <c r="ZZ606" s="6"/>
      <c r="AAA606" s="6"/>
      <c r="AAB606" s="6"/>
      <c r="AAC606" s="6"/>
      <c r="AAD606" s="6"/>
      <c r="AAE606" s="6"/>
      <c r="AAF606" s="6"/>
      <c r="AAG606" s="6"/>
      <c r="AAH606" s="6"/>
      <c r="AAI606" s="6"/>
      <c r="AAJ606" s="6"/>
      <c r="AAK606" s="6"/>
      <c r="AAL606" s="6"/>
      <c r="AAM606" s="6"/>
      <c r="AAN606" s="6"/>
      <c r="AAO606" s="6"/>
      <c r="AAP606" s="6"/>
      <c r="AAQ606" s="6"/>
      <c r="AAR606" s="6"/>
      <c r="AAS606" s="6"/>
      <c r="AAT606" s="6"/>
      <c r="AAU606" s="6"/>
      <c r="AAV606" s="6"/>
      <c r="AAW606" s="6"/>
      <c r="AAX606" s="6"/>
      <c r="AAY606" s="6"/>
      <c r="AAZ606" s="6"/>
      <c r="ABA606" s="6"/>
      <c r="ABB606" s="6"/>
      <c r="ABC606" s="6"/>
      <c r="ABD606" s="6"/>
      <c r="ABE606" s="6"/>
      <c r="ABF606" s="6"/>
      <c r="ABG606" s="6"/>
      <c r="ABH606" s="6"/>
      <c r="ABI606" s="6"/>
      <c r="ABJ606" s="6"/>
      <c r="ABK606" s="6"/>
      <c r="ABL606" s="6"/>
      <c r="ABM606" s="6"/>
      <c r="ABN606" s="6"/>
      <c r="ABO606" s="6"/>
      <c r="ABP606" s="6"/>
      <c r="ABQ606" s="6"/>
      <c r="ABR606" s="6"/>
      <c r="ABS606" s="6"/>
      <c r="ABT606" s="6"/>
      <c r="ABU606" s="6"/>
      <c r="ABV606" s="6"/>
      <c r="ABW606" s="6"/>
      <c r="ABX606" s="6"/>
      <c r="ABY606" s="6"/>
      <c r="ABZ606" s="6"/>
      <c r="ACA606" s="6"/>
      <c r="ACB606" s="6"/>
      <c r="ACC606" s="6"/>
      <c r="ACD606" s="6"/>
      <c r="ACE606" s="6"/>
      <c r="ACF606" s="6"/>
      <c r="ACG606" s="6"/>
      <c r="ACH606" s="6"/>
      <c r="ACI606" s="6"/>
      <c r="ACJ606" s="6"/>
      <c r="ACK606" s="6"/>
      <c r="ACL606" s="6"/>
      <c r="ACM606" s="6"/>
      <c r="ACN606" s="6"/>
      <c r="ACO606" s="6"/>
      <c r="ACP606" s="6"/>
      <c r="ACQ606" s="6"/>
      <c r="ACR606" s="6"/>
      <c r="ACS606" s="6"/>
      <c r="ACT606" s="6"/>
      <c r="ACU606" s="6"/>
      <c r="ACV606" s="6"/>
      <c r="ACW606" s="6"/>
      <c r="ACX606" s="6"/>
      <c r="ACY606" s="6"/>
      <c r="ACZ606" s="6"/>
      <c r="ADA606" s="6"/>
      <c r="ADB606" s="6"/>
      <c r="ADC606" s="6"/>
      <c r="ADD606" s="6"/>
      <c r="ADE606" s="6"/>
      <c r="ADF606" s="6"/>
      <c r="ADG606" s="6"/>
      <c r="ADH606" s="6"/>
      <c r="ADI606" s="6"/>
      <c r="ADJ606" s="6"/>
      <c r="ADK606" s="6"/>
      <c r="ADL606" s="6"/>
      <c r="ADM606" s="6"/>
      <c r="ADN606" s="6"/>
      <c r="ADO606" s="6"/>
      <c r="ADP606" s="6"/>
      <c r="ADQ606" s="6"/>
      <c r="ADR606" s="6"/>
      <c r="ADS606" s="6"/>
      <c r="ADT606" s="6"/>
      <c r="ADU606" s="6"/>
      <c r="ADV606" s="6"/>
      <c r="ADW606" s="6"/>
      <c r="ADX606" s="6"/>
      <c r="ADY606" s="6"/>
      <c r="ADZ606" s="6"/>
      <c r="AEA606" s="6"/>
      <c r="AEB606" s="6"/>
      <c r="AEC606" s="6"/>
      <c r="AED606" s="6"/>
      <c r="AEE606" s="6"/>
      <c r="AEF606" s="6"/>
      <c r="AEG606" s="6"/>
      <c r="AEH606" s="6"/>
      <c r="AEI606" s="6"/>
      <c r="AEJ606" s="6"/>
      <c r="AEK606" s="6"/>
      <c r="AEL606" s="6"/>
      <c r="AEM606" s="6"/>
      <c r="AEN606" s="6"/>
      <c r="AEO606" s="6"/>
      <c r="AEP606" s="6"/>
      <c r="AEQ606" s="6"/>
      <c r="AER606" s="6"/>
      <c r="AES606" s="6"/>
      <c r="AET606" s="6"/>
      <c r="AEU606" s="6"/>
      <c r="AEV606" s="6"/>
      <c r="AEW606" s="6"/>
      <c r="AEX606" s="6"/>
      <c r="AEY606" s="6"/>
      <c r="AEZ606" s="6"/>
      <c r="AFA606" s="6"/>
      <c r="AFB606" s="6"/>
      <c r="AFC606" s="6"/>
      <c r="AFD606" s="6"/>
      <c r="AFE606" s="6"/>
      <c r="AFF606" s="6"/>
      <c r="AFG606" s="6"/>
      <c r="AFH606" s="6"/>
      <c r="AFI606" s="6"/>
      <c r="AFJ606" s="6"/>
      <c r="AFK606" s="6"/>
      <c r="AFL606" s="6"/>
      <c r="AFM606" s="6"/>
      <c r="AFN606" s="6"/>
      <c r="AFO606" s="6"/>
      <c r="AFP606" s="6"/>
      <c r="AFQ606" s="6"/>
      <c r="AFR606" s="6"/>
      <c r="AFS606" s="6"/>
      <c r="AFT606" s="6"/>
      <c r="AFU606" s="6"/>
      <c r="AFV606" s="6"/>
      <c r="AFW606" s="6"/>
      <c r="AFX606" s="6"/>
      <c r="AFY606" s="6"/>
      <c r="AFZ606" s="6"/>
      <c r="AGA606" s="6"/>
      <c r="AGB606" s="6"/>
      <c r="AGC606" s="6"/>
      <c r="AGD606" s="6"/>
      <c r="AGE606" s="6"/>
      <c r="AGF606" s="6"/>
      <c r="AGG606" s="6"/>
      <c r="AGH606" s="6"/>
      <c r="AGI606" s="6"/>
      <c r="AGJ606" s="6"/>
      <c r="AGK606" s="6"/>
      <c r="AGL606" s="6"/>
      <c r="AGM606" s="6"/>
      <c r="AGN606" s="6"/>
      <c r="AGO606" s="6"/>
      <c r="AGP606" s="6"/>
      <c r="AGQ606" s="6"/>
      <c r="AGR606" s="6"/>
      <c r="AGS606" s="6"/>
      <c r="AGT606" s="6"/>
      <c r="AGU606" s="6"/>
      <c r="AGV606" s="6"/>
      <c r="AGW606" s="6"/>
      <c r="AGX606" s="6"/>
      <c r="AGY606" s="6"/>
      <c r="AGZ606" s="6"/>
      <c r="AHA606" s="6"/>
      <c r="AHB606" s="6"/>
      <c r="AHC606" s="6"/>
      <c r="AHD606" s="6"/>
      <c r="AHE606" s="6"/>
      <c r="AHF606" s="6"/>
      <c r="AHG606" s="6"/>
      <c r="AHH606" s="6"/>
      <c r="AHI606" s="6"/>
      <c r="AHJ606" s="6"/>
      <c r="AHK606" s="6"/>
      <c r="AHL606" s="6"/>
      <c r="AHM606" s="6"/>
      <c r="AHN606" s="6"/>
      <c r="AHO606" s="6"/>
      <c r="AHP606" s="6"/>
      <c r="AHQ606" s="6"/>
      <c r="AHR606" s="6"/>
      <c r="AHS606" s="6"/>
      <c r="AHT606" s="6"/>
      <c r="AHU606" s="6"/>
      <c r="AHV606" s="6"/>
      <c r="AHW606" s="6"/>
      <c r="AHX606" s="6"/>
      <c r="AHY606" s="6"/>
    </row>
    <row r="607" spans="3:909" x14ac:dyDescent="0.25">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c r="JV607" s="6"/>
      <c r="JW607" s="6"/>
      <c r="JX607" s="6"/>
      <c r="JY607" s="6"/>
      <c r="JZ607" s="6"/>
      <c r="KA607" s="6"/>
      <c r="KB607" s="6"/>
      <c r="KC607" s="6"/>
      <c r="KD607" s="6"/>
      <c r="KE607" s="6"/>
      <c r="KF607" s="6"/>
      <c r="KG607" s="6"/>
      <c r="KH607" s="6"/>
      <c r="KI607" s="6"/>
      <c r="KJ607" s="6"/>
      <c r="KK607" s="6"/>
      <c r="KL607" s="6"/>
      <c r="KM607" s="6"/>
      <c r="KN607" s="6"/>
      <c r="KO607" s="6"/>
      <c r="KP607" s="6"/>
      <c r="KQ607" s="6"/>
      <c r="KR607" s="6"/>
      <c r="KS607" s="6"/>
      <c r="KT607" s="6"/>
      <c r="KU607" s="6"/>
      <c r="KV607" s="6"/>
      <c r="KW607" s="6"/>
      <c r="KX607" s="6"/>
      <c r="KY607" s="6"/>
      <c r="KZ607" s="6"/>
      <c r="LA607" s="6"/>
      <c r="LB607" s="6"/>
      <c r="LC607" s="6"/>
      <c r="LD607" s="6"/>
      <c r="LE607" s="6"/>
      <c r="LF607" s="6"/>
      <c r="LG607" s="6"/>
      <c r="LH607" s="6"/>
      <c r="LI607" s="6"/>
      <c r="LJ607" s="6"/>
      <c r="LK607" s="6"/>
      <c r="LL607" s="6"/>
      <c r="LM607" s="6"/>
      <c r="LN607" s="6"/>
      <c r="LO607" s="6"/>
      <c r="LP607" s="6"/>
      <c r="LQ607" s="6"/>
      <c r="LR607" s="6"/>
      <c r="LS607" s="6"/>
      <c r="LT607" s="6"/>
      <c r="LU607" s="6"/>
      <c r="LV607" s="6"/>
      <c r="LW607" s="6"/>
      <c r="LX607" s="6"/>
      <c r="LY607" s="6"/>
      <c r="LZ607" s="6"/>
      <c r="MA607" s="6"/>
      <c r="MB607" s="6"/>
      <c r="MC607" s="6"/>
      <c r="MD607" s="6"/>
      <c r="ME607" s="6"/>
      <c r="MF607" s="6"/>
      <c r="MG607" s="6"/>
      <c r="MH607" s="6"/>
      <c r="MI607" s="6"/>
      <c r="MJ607" s="6"/>
      <c r="MK607" s="6"/>
      <c r="ML607" s="6"/>
      <c r="MM607" s="6"/>
      <c r="MN607" s="6"/>
      <c r="MO607" s="6"/>
      <c r="MP607" s="6"/>
      <c r="MQ607" s="6"/>
      <c r="MR607" s="6"/>
      <c r="MS607" s="6"/>
      <c r="MT607" s="6"/>
      <c r="MU607" s="6"/>
      <c r="MV607" s="6"/>
      <c r="MW607" s="6"/>
      <c r="MX607" s="6"/>
      <c r="MY607" s="6"/>
      <c r="MZ607" s="6"/>
      <c r="NA607" s="6"/>
      <c r="NB607" s="6"/>
      <c r="NC607" s="6"/>
      <c r="ND607" s="6"/>
      <c r="NE607" s="6"/>
      <c r="NF607" s="6"/>
      <c r="NG607" s="6"/>
      <c r="NH607" s="6"/>
      <c r="NI607" s="6"/>
      <c r="NJ607" s="6"/>
      <c r="NK607" s="6"/>
      <c r="NL607" s="6"/>
      <c r="NM607" s="6"/>
      <c r="NN607" s="6"/>
      <c r="NO607" s="6"/>
      <c r="NP607" s="6"/>
      <c r="NQ607" s="6"/>
      <c r="NR607" s="6"/>
      <c r="NS607" s="6"/>
      <c r="NT607" s="6"/>
      <c r="NU607" s="6"/>
      <c r="NV607" s="6"/>
      <c r="NW607" s="6"/>
      <c r="NX607" s="6"/>
      <c r="NY607" s="6"/>
      <c r="NZ607" s="6"/>
      <c r="OA607" s="6"/>
      <c r="OB607" s="6"/>
      <c r="OC607" s="6"/>
      <c r="OD607" s="6"/>
      <c r="OE607" s="6"/>
      <c r="OF607" s="6"/>
      <c r="OG607" s="6"/>
      <c r="OH607" s="6"/>
      <c r="OI607" s="6"/>
      <c r="OJ607" s="6"/>
      <c r="OK607" s="6"/>
      <c r="OL607" s="6"/>
      <c r="OM607" s="6"/>
      <c r="ON607" s="6"/>
      <c r="OO607" s="6"/>
      <c r="OP607" s="6"/>
      <c r="OQ607" s="6"/>
      <c r="OR607" s="6"/>
      <c r="OS607" s="6"/>
      <c r="OT607" s="6"/>
      <c r="OU607" s="6"/>
      <c r="OV607" s="6"/>
      <c r="OW607" s="6"/>
      <c r="OX607" s="6"/>
      <c r="OY607" s="6"/>
      <c r="OZ607" s="6"/>
      <c r="PA607" s="6"/>
      <c r="PB607" s="6"/>
      <c r="PC607" s="6"/>
      <c r="PD607" s="6"/>
      <c r="PE607" s="6"/>
      <c r="PF607" s="6"/>
      <c r="PG607" s="6"/>
      <c r="PH607" s="6"/>
      <c r="PI607" s="6"/>
      <c r="PJ607" s="6"/>
      <c r="PK607" s="6"/>
      <c r="PL607" s="6"/>
      <c r="PM607" s="6"/>
      <c r="PN607" s="6"/>
      <c r="PO607" s="6"/>
      <c r="PP607" s="6"/>
      <c r="PQ607" s="6"/>
      <c r="PR607" s="6"/>
      <c r="PS607" s="6"/>
      <c r="PT607" s="6"/>
      <c r="PU607" s="6"/>
      <c r="PV607" s="6"/>
      <c r="PW607" s="6"/>
      <c r="PX607" s="6"/>
      <c r="PY607" s="6"/>
      <c r="PZ607" s="6"/>
      <c r="QA607" s="6"/>
      <c r="QB607" s="6"/>
      <c r="QC607" s="6"/>
      <c r="QD607" s="6"/>
      <c r="QE607" s="6"/>
      <c r="QF607" s="6"/>
      <c r="QG607" s="6"/>
      <c r="QH607" s="6"/>
      <c r="QI607" s="6"/>
      <c r="QJ607" s="6"/>
      <c r="QK607" s="6"/>
      <c r="QL607" s="6"/>
      <c r="QM607" s="6"/>
      <c r="QN607" s="6"/>
      <c r="QO607" s="6"/>
      <c r="QP607" s="6"/>
      <c r="QQ607" s="6"/>
      <c r="QR607" s="6"/>
      <c r="QS607" s="6"/>
      <c r="QT607" s="6"/>
      <c r="QU607" s="6"/>
      <c r="QV607" s="6"/>
      <c r="QW607" s="6"/>
      <c r="QX607" s="6"/>
      <c r="QY607" s="6"/>
      <c r="QZ607" s="6"/>
      <c r="RA607" s="6"/>
      <c r="RB607" s="6"/>
      <c r="RC607" s="6"/>
      <c r="RD607" s="6"/>
      <c r="RE607" s="6"/>
      <c r="RF607" s="6"/>
      <c r="RG607" s="6"/>
      <c r="RH607" s="6"/>
      <c r="RI607" s="6"/>
      <c r="RJ607" s="6"/>
      <c r="RK607" s="6"/>
      <c r="RL607" s="6"/>
      <c r="RM607" s="6"/>
      <c r="RN607" s="6"/>
      <c r="RO607" s="6"/>
      <c r="RP607" s="6"/>
      <c r="RQ607" s="6"/>
      <c r="RR607" s="6"/>
      <c r="RS607" s="6"/>
      <c r="RT607" s="6"/>
      <c r="RU607" s="6"/>
      <c r="RV607" s="6"/>
      <c r="RW607" s="6"/>
      <c r="RX607" s="6"/>
      <c r="RY607" s="6"/>
      <c r="RZ607" s="6"/>
      <c r="SA607" s="6"/>
      <c r="SB607" s="6"/>
      <c r="SC607" s="6"/>
      <c r="SD607" s="6"/>
      <c r="SE607" s="6"/>
      <c r="SF607" s="6"/>
      <c r="SG607" s="6"/>
      <c r="SH607" s="6"/>
      <c r="SI607" s="6"/>
      <c r="SJ607" s="6"/>
      <c r="SK607" s="6"/>
      <c r="SL607" s="6"/>
      <c r="SM607" s="6"/>
      <c r="SN607" s="6"/>
      <c r="SO607" s="6"/>
      <c r="SP607" s="6"/>
      <c r="SQ607" s="6"/>
      <c r="SR607" s="6"/>
      <c r="SS607" s="6"/>
      <c r="ST607" s="6"/>
      <c r="SU607" s="6"/>
      <c r="SV607" s="6"/>
      <c r="SW607" s="6"/>
      <c r="SX607" s="6"/>
      <c r="SY607" s="6"/>
      <c r="SZ607" s="6"/>
      <c r="TA607" s="6"/>
      <c r="TB607" s="6"/>
      <c r="TC607" s="6"/>
      <c r="TD607" s="6"/>
      <c r="TE607" s="6"/>
      <c r="TF607" s="6"/>
      <c r="TG607" s="6"/>
      <c r="TH607" s="6"/>
      <c r="TI607" s="6"/>
      <c r="TJ607" s="6"/>
      <c r="TK607" s="6"/>
      <c r="TL607" s="6"/>
      <c r="TM607" s="6"/>
      <c r="TN607" s="6"/>
      <c r="TO607" s="6"/>
      <c r="TP607" s="6"/>
      <c r="TQ607" s="6"/>
      <c r="TR607" s="6"/>
      <c r="TS607" s="6"/>
      <c r="TT607" s="6"/>
      <c r="TU607" s="6"/>
      <c r="TV607" s="6"/>
      <c r="TW607" s="6"/>
      <c r="TX607" s="6"/>
      <c r="TY607" s="6"/>
      <c r="TZ607" s="6"/>
      <c r="UA607" s="6"/>
      <c r="UB607" s="6"/>
      <c r="UC607" s="6"/>
      <c r="UD607" s="6"/>
      <c r="UE607" s="6"/>
      <c r="UF607" s="6"/>
      <c r="UG607" s="6"/>
      <c r="UH607" s="6"/>
      <c r="UI607" s="6"/>
      <c r="UJ607" s="6"/>
      <c r="UK607" s="6"/>
      <c r="UL607" s="6"/>
      <c r="UM607" s="6"/>
      <c r="UN607" s="6"/>
      <c r="UO607" s="6"/>
      <c r="UP607" s="6"/>
      <c r="UQ607" s="6"/>
      <c r="UR607" s="6"/>
      <c r="US607" s="6"/>
      <c r="UT607" s="6"/>
      <c r="UU607" s="6"/>
      <c r="UV607" s="6"/>
      <c r="UW607" s="6"/>
      <c r="UX607" s="6"/>
      <c r="UY607" s="6"/>
      <c r="UZ607" s="6"/>
      <c r="VA607" s="6"/>
      <c r="VB607" s="6"/>
      <c r="VC607" s="6"/>
      <c r="VD607" s="6"/>
      <c r="VE607" s="6"/>
      <c r="VF607" s="6"/>
      <c r="VG607" s="6"/>
      <c r="VH607" s="6"/>
      <c r="VI607" s="6"/>
      <c r="VJ607" s="6"/>
      <c r="VK607" s="6"/>
      <c r="VL607" s="6"/>
      <c r="VM607" s="6"/>
      <c r="VN607" s="6"/>
      <c r="VO607" s="6"/>
      <c r="VP607" s="6"/>
      <c r="VQ607" s="6"/>
      <c r="VR607" s="6"/>
      <c r="VS607" s="6"/>
      <c r="VT607" s="6"/>
      <c r="VU607" s="6"/>
      <c r="VV607" s="6"/>
      <c r="VW607" s="6"/>
      <c r="VX607" s="6"/>
      <c r="VY607" s="6"/>
      <c r="VZ607" s="6"/>
      <c r="WA607" s="6"/>
      <c r="WB607" s="6"/>
      <c r="WC607" s="6"/>
      <c r="WD607" s="6"/>
      <c r="WE607" s="6"/>
      <c r="WF607" s="6"/>
      <c r="WG607" s="6"/>
      <c r="WH607" s="6"/>
      <c r="WI607" s="6"/>
      <c r="WJ607" s="6"/>
      <c r="WK607" s="6"/>
      <c r="WL607" s="6"/>
      <c r="WM607" s="6"/>
      <c r="WN607" s="6"/>
      <c r="WO607" s="6"/>
      <c r="WP607" s="6"/>
      <c r="WQ607" s="6"/>
      <c r="WR607" s="6"/>
      <c r="WS607" s="6"/>
      <c r="WT607" s="6"/>
      <c r="WU607" s="6"/>
      <c r="WV607" s="6"/>
      <c r="WW607" s="6"/>
      <c r="WX607" s="6"/>
      <c r="WY607" s="6"/>
      <c r="WZ607" s="6"/>
      <c r="XA607" s="6"/>
      <c r="XB607" s="6"/>
      <c r="XC607" s="6"/>
      <c r="XD607" s="6"/>
      <c r="XE607" s="6"/>
      <c r="XF607" s="6"/>
      <c r="XG607" s="6"/>
      <c r="XH607" s="6"/>
      <c r="XI607" s="6"/>
      <c r="XJ607" s="6"/>
      <c r="XK607" s="6"/>
      <c r="XL607" s="6"/>
      <c r="XM607" s="6"/>
      <c r="XN607" s="6"/>
      <c r="XO607" s="6"/>
      <c r="XP607" s="6"/>
      <c r="XQ607" s="6"/>
      <c r="XR607" s="6"/>
      <c r="XS607" s="6"/>
      <c r="XT607" s="6"/>
      <c r="XU607" s="6"/>
      <c r="XV607" s="6"/>
      <c r="XW607" s="6"/>
      <c r="XX607" s="6"/>
      <c r="XY607" s="6"/>
      <c r="XZ607" s="6"/>
      <c r="YA607" s="6"/>
      <c r="YB607" s="6"/>
      <c r="YC607" s="6"/>
      <c r="YD607" s="6"/>
      <c r="YE607" s="6"/>
      <c r="YF607" s="6"/>
      <c r="YG607" s="6"/>
      <c r="YH607" s="6"/>
      <c r="YI607" s="6"/>
      <c r="YJ607" s="6"/>
      <c r="YK607" s="6"/>
      <c r="YL607" s="6"/>
      <c r="YM607" s="6"/>
      <c r="YN607" s="6"/>
      <c r="YO607" s="6"/>
      <c r="YP607" s="6"/>
      <c r="YQ607" s="6"/>
      <c r="YR607" s="6"/>
      <c r="YS607" s="6"/>
      <c r="YT607" s="6"/>
      <c r="YU607" s="6"/>
      <c r="YV607" s="6"/>
      <c r="YW607" s="6"/>
      <c r="YX607" s="6"/>
      <c r="YY607" s="6"/>
      <c r="YZ607" s="6"/>
      <c r="ZA607" s="6"/>
      <c r="ZB607" s="6"/>
      <c r="ZC607" s="6"/>
      <c r="ZD607" s="6"/>
      <c r="ZE607" s="6"/>
      <c r="ZF607" s="6"/>
      <c r="ZG607" s="6"/>
      <c r="ZH607" s="6"/>
      <c r="ZI607" s="6"/>
      <c r="ZJ607" s="6"/>
      <c r="ZK607" s="6"/>
      <c r="ZL607" s="6"/>
      <c r="ZM607" s="6"/>
      <c r="ZN607" s="6"/>
      <c r="ZO607" s="6"/>
      <c r="ZP607" s="6"/>
      <c r="ZQ607" s="6"/>
      <c r="ZR607" s="6"/>
      <c r="ZS607" s="6"/>
      <c r="ZT607" s="6"/>
      <c r="ZU607" s="6"/>
      <c r="ZV607" s="6"/>
      <c r="ZW607" s="6"/>
      <c r="ZX607" s="6"/>
      <c r="ZY607" s="6"/>
      <c r="ZZ607" s="6"/>
      <c r="AAA607" s="6"/>
      <c r="AAB607" s="6"/>
      <c r="AAC607" s="6"/>
      <c r="AAD607" s="6"/>
      <c r="AAE607" s="6"/>
      <c r="AAF607" s="6"/>
      <c r="AAG607" s="6"/>
      <c r="AAH607" s="6"/>
      <c r="AAI607" s="6"/>
      <c r="AAJ607" s="6"/>
      <c r="AAK607" s="6"/>
      <c r="AAL607" s="6"/>
      <c r="AAM607" s="6"/>
      <c r="AAN607" s="6"/>
      <c r="AAO607" s="6"/>
      <c r="AAP607" s="6"/>
      <c r="AAQ607" s="6"/>
      <c r="AAR607" s="6"/>
      <c r="AAS607" s="6"/>
      <c r="AAT607" s="6"/>
      <c r="AAU607" s="6"/>
      <c r="AAV607" s="6"/>
      <c r="AAW607" s="6"/>
      <c r="AAX607" s="6"/>
      <c r="AAY607" s="6"/>
      <c r="AAZ607" s="6"/>
      <c r="ABA607" s="6"/>
      <c r="ABB607" s="6"/>
      <c r="ABC607" s="6"/>
      <c r="ABD607" s="6"/>
      <c r="ABE607" s="6"/>
      <c r="ABF607" s="6"/>
      <c r="ABG607" s="6"/>
      <c r="ABH607" s="6"/>
      <c r="ABI607" s="6"/>
      <c r="ABJ607" s="6"/>
      <c r="ABK607" s="6"/>
      <c r="ABL607" s="6"/>
      <c r="ABM607" s="6"/>
      <c r="ABN607" s="6"/>
      <c r="ABO607" s="6"/>
      <c r="ABP607" s="6"/>
      <c r="ABQ607" s="6"/>
      <c r="ABR607" s="6"/>
      <c r="ABS607" s="6"/>
      <c r="ABT607" s="6"/>
      <c r="ABU607" s="6"/>
      <c r="ABV607" s="6"/>
      <c r="ABW607" s="6"/>
      <c r="ABX607" s="6"/>
      <c r="ABY607" s="6"/>
      <c r="ABZ607" s="6"/>
      <c r="ACA607" s="6"/>
      <c r="ACB607" s="6"/>
      <c r="ACC607" s="6"/>
      <c r="ACD607" s="6"/>
      <c r="ACE607" s="6"/>
      <c r="ACF607" s="6"/>
      <c r="ACG607" s="6"/>
      <c r="ACH607" s="6"/>
      <c r="ACI607" s="6"/>
      <c r="ACJ607" s="6"/>
      <c r="ACK607" s="6"/>
      <c r="ACL607" s="6"/>
      <c r="ACM607" s="6"/>
      <c r="ACN607" s="6"/>
      <c r="ACO607" s="6"/>
      <c r="ACP607" s="6"/>
      <c r="ACQ607" s="6"/>
      <c r="ACR607" s="6"/>
      <c r="ACS607" s="6"/>
      <c r="ACT607" s="6"/>
      <c r="ACU607" s="6"/>
      <c r="ACV607" s="6"/>
      <c r="ACW607" s="6"/>
      <c r="ACX607" s="6"/>
      <c r="ACY607" s="6"/>
      <c r="ACZ607" s="6"/>
      <c r="ADA607" s="6"/>
      <c r="ADB607" s="6"/>
      <c r="ADC607" s="6"/>
      <c r="ADD607" s="6"/>
      <c r="ADE607" s="6"/>
      <c r="ADF607" s="6"/>
      <c r="ADG607" s="6"/>
      <c r="ADH607" s="6"/>
      <c r="ADI607" s="6"/>
      <c r="ADJ607" s="6"/>
      <c r="ADK607" s="6"/>
      <c r="ADL607" s="6"/>
      <c r="ADM607" s="6"/>
      <c r="ADN607" s="6"/>
      <c r="ADO607" s="6"/>
      <c r="ADP607" s="6"/>
      <c r="ADQ607" s="6"/>
      <c r="ADR607" s="6"/>
      <c r="ADS607" s="6"/>
      <c r="ADT607" s="6"/>
      <c r="ADU607" s="6"/>
      <c r="ADV607" s="6"/>
      <c r="ADW607" s="6"/>
      <c r="ADX607" s="6"/>
      <c r="ADY607" s="6"/>
      <c r="ADZ607" s="6"/>
      <c r="AEA607" s="6"/>
      <c r="AEB607" s="6"/>
      <c r="AEC607" s="6"/>
      <c r="AED607" s="6"/>
      <c r="AEE607" s="6"/>
      <c r="AEF607" s="6"/>
      <c r="AEG607" s="6"/>
      <c r="AEH607" s="6"/>
      <c r="AEI607" s="6"/>
      <c r="AEJ607" s="6"/>
      <c r="AEK607" s="6"/>
      <c r="AEL607" s="6"/>
      <c r="AEM607" s="6"/>
      <c r="AEN607" s="6"/>
      <c r="AEO607" s="6"/>
      <c r="AEP607" s="6"/>
      <c r="AEQ607" s="6"/>
      <c r="AER607" s="6"/>
      <c r="AES607" s="6"/>
      <c r="AET607" s="6"/>
      <c r="AEU607" s="6"/>
      <c r="AEV607" s="6"/>
      <c r="AEW607" s="6"/>
      <c r="AEX607" s="6"/>
      <c r="AEY607" s="6"/>
      <c r="AEZ607" s="6"/>
      <c r="AFA607" s="6"/>
      <c r="AFB607" s="6"/>
      <c r="AFC607" s="6"/>
      <c r="AFD607" s="6"/>
      <c r="AFE607" s="6"/>
      <c r="AFF607" s="6"/>
      <c r="AFG607" s="6"/>
      <c r="AFH607" s="6"/>
      <c r="AFI607" s="6"/>
      <c r="AFJ607" s="6"/>
      <c r="AFK607" s="6"/>
      <c r="AFL607" s="6"/>
      <c r="AFM607" s="6"/>
      <c r="AFN607" s="6"/>
      <c r="AFO607" s="6"/>
      <c r="AFP607" s="6"/>
      <c r="AFQ607" s="6"/>
      <c r="AFR607" s="6"/>
      <c r="AFS607" s="6"/>
      <c r="AFT607" s="6"/>
      <c r="AFU607" s="6"/>
      <c r="AFV607" s="6"/>
      <c r="AFW607" s="6"/>
      <c r="AFX607" s="6"/>
      <c r="AFY607" s="6"/>
      <c r="AFZ607" s="6"/>
      <c r="AGA607" s="6"/>
      <c r="AGB607" s="6"/>
      <c r="AGC607" s="6"/>
      <c r="AGD607" s="6"/>
      <c r="AGE607" s="6"/>
      <c r="AGF607" s="6"/>
      <c r="AGG607" s="6"/>
      <c r="AGH607" s="6"/>
      <c r="AGI607" s="6"/>
      <c r="AGJ607" s="6"/>
      <c r="AGK607" s="6"/>
      <c r="AGL607" s="6"/>
      <c r="AGM607" s="6"/>
      <c r="AGN607" s="6"/>
      <c r="AGO607" s="6"/>
      <c r="AGP607" s="6"/>
      <c r="AGQ607" s="6"/>
      <c r="AGR607" s="6"/>
      <c r="AGS607" s="6"/>
      <c r="AGT607" s="6"/>
      <c r="AGU607" s="6"/>
      <c r="AGV607" s="6"/>
      <c r="AGW607" s="6"/>
      <c r="AGX607" s="6"/>
      <c r="AGY607" s="6"/>
      <c r="AGZ607" s="6"/>
      <c r="AHA607" s="6"/>
      <c r="AHB607" s="6"/>
      <c r="AHC607" s="6"/>
      <c r="AHD607" s="6"/>
      <c r="AHE607" s="6"/>
      <c r="AHF607" s="6"/>
      <c r="AHG607" s="6"/>
      <c r="AHH607" s="6"/>
      <c r="AHI607" s="6"/>
      <c r="AHJ607" s="6"/>
      <c r="AHK607" s="6"/>
      <c r="AHL607" s="6"/>
      <c r="AHM607" s="6"/>
      <c r="AHN607" s="6"/>
      <c r="AHO607" s="6"/>
      <c r="AHP607" s="6"/>
      <c r="AHQ607" s="6"/>
      <c r="AHR607" s="6"/>
      <c r="AHS607" s="6"/>
      <c r="AHT607" s="6"/>
      <c r="AHU607" s="6"/>
      <c r="AHV607" s="6"/>
      <c r="AHW607" s="6"/>
      <c r="AHX607" s="6"/>
      <c r="AHY607" s="6"/>
    </row>
    <row r="608" spans="3:909" x14ac:dyDescent="0.25">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c r="JV608" s="6"/>
      <c r="JW608" s="6"/>
      <c r="JX608" s="6"/>
      <c r="JY608" s="6"/>
      <c r="JZ608" s="6"/>
      <c r="KA608" s="6"/>
      <c r="KB608" s="6"/>
      <c r="KC608" s="6"/>
      <c r="KD608" s="6"/>
      <c r="KE608" s="6"/>
      <c r="KF608" s="6"/>
      <c r="KG608" s="6"/>
      <c r="KH608" s="6"/>
      <c r="KI608" s="6"/>
      <c r="KJ608" s="6"/>
      <c r="KK608" s="6"/>
      <c r="KL608" s="6"/>
      <c r="KM608" s="6"/>
      <c r="KN608" s="6"/>
      <c r="KO608" s="6"/>
      <c r="KP608" s="6"/>
      <c r="KQ608" s="6"/>
      <c r="KR608" s="6"/>
      <c r="KS608" s="6"/>
      <c r="KT608" s="6"/>
      <c r="KU608" s="6"/>
      <c r="KV608" s="6"/>
      <c r="KW608" s="6"/>
      <c r="KX608" s="6"/>
      <c r="KY608" s="6"/>
      <c r="KZ608" s="6"/>
      <c r="LA608" s="6"/>
      <c r="LB608" s="6"/>
      <c r="LC608" s="6"/>
      <c r="LD608" s="6"/>
      <c r="LE608" s="6"/>
      <c r="LF608" s="6"/>
      <c r="LG608" s="6"/>
      <c r="LH608" s="6"/>
      <c r="LI608" s="6"/>
      <c r="LJ608" s="6"/>
      <c r="LK608" s="6"/>
      <c r="LL608" s="6"/>
      <c r="LM608" s="6"/>
      <c r="LN608" s="6"/>
      <c r="LO608" s="6"/>
      <c r="LP608" s="6"/>
      <c r="LQ608" s="6"/>
      <c r="LR608" s="6"/>
      <c r="LS608" s="6"/>
      <c r="LT608" s="6"/>
      <c r="LU608" s="6"/>
      <c r="LV608" s="6"/>
      <c r="LW608" s="6"/>
      <c r="LX608" s="6"/>
      <c r="LY608" s="6"/>
      <c r="LZ608" s="6"/>
      <c r="MA608" s="6"/>
      <c r="MB608" s="6"/>
      <c r="MC608" s="6"/>
      <c r="MD608" s="6"/>
      <c r="ME608" s="6"/>
      <c r="MF608" s="6"/>
      <c r="MG608" s="6"/>
      <c r="MH608" s="6"/>
      <c r="MI608" s="6"/>
      <c r="MJ608" s="6"/>
      <c r="MK608" s="6"/>
      <c r="ML608" s="6"/>
      <c r="MM608" s="6"/>
      <c r="MN608" s="6"/>
      <c r="MO608" s="6"/>
      <c r="MP608" s="6"/>
      <c r="MQ608" s="6"/>
      <c r="MR608" s="6"/>
      <c r="MS608" s="6"/>
      <c r="MT608" s="6"/>
      <c r="MU608" s="6"/>
      <c r="MV608" s="6"/>
      <c r="MW608" s="6"/>
      <c r="MX608" s="6"/>
      <c r="MY608" s="6"/>
      <c r="MZ608" s="6"/>
      <c r="NA608" s="6"/>
      <c r="NB608" s="6"/>
      <c r="NC608" s="6"/>
      <c r="ND608" s="6"/>
      <c r="NE608" s="6"/>
      <c r="NF608" s="6"/>
      <c r="NG608" s="6"/>
      <c r="NH608" s="6"/>
      <c r="NI608" s="6"/>
      <c r="NJ608" s="6"/>
      <c r="NK608" s="6"/>
      <c r="NL608" s="6"/>
      <c r="NM608" s="6"/>
      <c r="NN608" s="6"/>
      <c r="NO608" s="6"/>
      <c r="NP608" s="6"/>
      <c r="NQ608" s="6"/>
      <c r="NR608" s="6"/>
      <c r="NS608" s="6"/>
      <c r="NT608" s="6"/>
      <c r="NU608" s="6"/>
      <c r="NV608" s="6"/>
      <c r="NW608" s="6"/>
      <c r="NX608" s="6"/>
      <c r="NY608" s="6"/>
      <c r="NZ608" s="6"/>
      <c r="OA608" s="6"/>
      <c r="OB608" s="6"/>
      <c r="OC608" s="6"/>
      <c r="OD608" s="6"/>
      <c r="OE608" s="6"/>
      <c r="OF608" s="6"/>
      <c r="OG608" s="6"/>
      <c r="OH608" s="6"/>
      <c r="OI608" s="6"/>
      <c r="OJ608" s="6"/>
      <c r="OK608" s="6"/>
      <c r="OL608" s="6"/>
      <c r="OM608" s="6"/>
      <c r="ON608" s="6"/>
      <c r="OO608" s="6"/>
      <c r="OP608" s="6"/>
      <c r="OQ608" s="6"/>
      <c r="OR608" s="6"/>
      <c r="OS608" s="6"/>
      <c r="OT608" s="6"/>
      <c r="OU608" s="6"/>
      <c r="OV608" s="6"/>
      <c r="OW608" s="6"/>
      <c r="OX608" s="6"/>
      <c r="OY608" s="6"/>
      <c r="OZ608" s="6"/>
      <c r="PA608" s="6"/>
      <c r="PB608" s="6"/>
      <c r="PC608" s="6"/>
      <c r="PD608" s="6"/>
      <c r="PE608" s="6"/>
      <c r="PF608" s="6"/>
      <c r="PG608" s="6"/>
      <c r="PH608" s="6"/>
      <c r="PI608" s="6"/>
      <c r="PJ608" s="6"/>
      <c r="PK608" s="6"/>
      <c r="PL608" s="6"/>
      <c r="PM608" s="6"/>
      <c r="PN608" s="6"/>
      <c r="PO608" s="6"/>
      <c r="PP608" s="6"/>
      <c r="PQ608" s="6"/>
      <c r="PR608" s="6"/>
      <c r="PS608" s="6"/>
      <c r="PT608" s="6"/>
      <c r="PU608" s="6"/>
      <c r="PV608" s="6"/>
      <c r="PW608" s="6"/>
      <c r="PX608" s="6"/>
      <c r="PY608" s="6"/>
      <c r="PZ608" s="6"/>
      <c r="QA608" s="6"/>
      <c r="QB608" s="6"/>
      <c r="QC608" s="6"/>
      <c r="QD608" s="6"/>
      <c r="QE608" s="6"/>
      <c r="QF608" s="6"/>
      <c r="QG608" s="6"/>
      <c r="QH608" s="6"/>
      <c r="QI608" s="6"/>
      <c r="QJ608" s="6"/>
      <c r="QK608" s="6"/>
      <c r="QL608" s="6"/>
      <c r="QM608" s="6"/>
      <c r="QN608" s="6"/>
      <c r="QO608" s="6"/>
      <c r="QP608" s="6"/>
      <c r="QQ608" s="6"/>
      <c r="QR608" s="6"/>
      <c r="QS608" s="6"/>
      <c r="QT608" s="6"/>
      <c r="QU608" s="6"/>
      <c r="QV608" s="6"/>
      <c r="QW608" s="6"/>
      <c r="QX608" s="6"/>
      <c r="QY608" s="6"/>
      <c r="QZ608" s="6"/>
      <c r="RA608" s="6"/>
      <c r="RB608" s="6"/>
      <c r="RC608" s="6"/>
      <c r="RD608" s="6"/>
      <c r="RE608" s="6"/>
      <c r="RF608" s="6"/>
      <c r="RG608" s="6"/>
      <c r="RH608" s="6"/>
      <c r="RI608" s="6"/>
      <c r="RJ608" s="6"/>
      <c r="RK608" s="6"/>
      <c r="RL608" s="6"/>
      <c r="RM608" s="6"/>
      <c r="RN608" s="6"/>
      <c r="RO608" s="6"/>
      <c r="RP608" s="6"/>
      <c r="RQ608" s="6"/>
      <c r="RR608" s="6"/>
      <c r="RS608" s="6"/>
      <c r="RT608" s="6"/>
      <c r="RU608" s="6"/>
      <c r="RV608" s="6"/>
      <c r="RW608" s="6"/>
      <c r="RX608" s="6"/>
      <c r="RY608" s="6"/>
      <c r="RZ608" s="6"/>
      <c r="SA608" s="6"/>
      <c r="SB608" s="6"/>
      <c r="SC608" s="6"/>
      <c r="SD608" s="6"/>
      <c r="SE608" s="6"/>
      <c r="SF608" s="6"/>
      <c r="SG608" s="6"/>
      <c r="SH608" s="6"/>
      <c r="SI608" s="6"/>
      <c r="SJ608" s="6"/>
      <c r="SK608" s="6"/>
      <c r="SL608" s="6"/>
      <c r="SM608" s="6"/>
      <c r="SN608" s="6"/>
      <c r="SO608" s="6"/>
      <c r="SP608" s="6"/>
      <c r="SQ608" s="6"/>
      <c r="SR608" s="6"/>
      <c r="SS608" s="6"/>
      <c r="ST608" s="6"/>
      <c r="SU608" s="6"/>
      <c r="SV608" s="6"/>
      <c r="SW608" s="6"/>
      <c r="SX608" s="6"/>
      <c r="SY608" s="6"/>
      <c r="SZ608" s="6"/>
      <c r="TA608" s="6"/>
      <c r="TB608" s="6"/>
      <c r="TC608" s="6"/>
      <c r="TD608" s="6"/>
      <c r="TE608" s="6"/>
      <c r="TF608" s="6"/>
      <c r="TG608" s="6"/>
      <c r="TH608" s="6"/>
      <c r="TI608" s="6"/>
      <c r="TJ608" s="6"/>
      <c r="TK608" s="6"/>
      <c r="TL608" s="6"/>
      <c r="TM608" s="6"/>
      <c r="TN608" s="6"/>
      <c r="TO608" s="6"/>
      <c r="TP608" s="6"/>
      <c r="TQ608" s="6"/>
      <c r="TR608" s="6"/>
      <c r="TS608" s="6"/>
      <c r="TT608" s="6"/>
      <c r="TU608" s="6"/>
      <c r="TV608" s="6"/>
      <c r="TW608" s="6"/>
      <c r="TX608" s="6"/>
      <c r="TY608" s="6"/>
      <c r="TZ608" s="6"/>
      <c r="UA608" s="6"/>
      <c r="UB608" s="6"/>
      <c r="UC608" s="6"/>
      <c r="UD608" s="6"/>
      <c r="UE608" s="6"/>
      <c r="UF608" s="6"/>
      <c r="UG608" s="6"/>
      <c r="UH608" s="6"/>
      <c r="UI608" s="6"/>
      <c r="UJ608" s="6"/>
      <c r="UK608" s="6"/>
      <c r="UL608" s="6"/>
      <c r="UM608" s="6"/>
      <c r="UN608" s="6"/>
      <c r="UO608" s="6"/>
      <c r="UP608" s="6"/>
      <c r="UQ608" s="6"/>
      <c r="UR608" s="6"/>
      <c r="US608" s="6"/>
      <c r="UT608" s="6"/>
      <c r="UU608" s="6"/>
      <c r="UV608" s="6"/>
      <c r="UW608" s="6"/>
      <c r="UX608" s="6"/>
      <c r="UY608" s="6"/>
      <c r="UZ608" s="6"/>
      <c r="VA608" s="6"/>
      <c r="VB608" s="6"/>
      <c r="VC608" s="6"/>
      <c r="VD608" s="6"/>
      <c r="VE608" s="6"/>
      <c r="VF608" s="6"/>
      <c r="VG608" s="6"/>
      <c r="VH608" s="6"/>
      <c r="VI608" s="6"/>
      <c r="VJ608" s="6"/>
      <c r="VK608" s="6"/>
      <c r="VL608" s="6"/>
      <c r="VM608" s="6"/>
      <c r="VN608" s="6"/>
      <c r="VO608" s="6"/>
      <c r="VP608" s="6"/>
      <c r="VQ608" s="6"/>
      <c r="VR608" s="6"/>
      <c r="VS608" s="6"/>
      <c r="VT608" s="6"/>
      <c r="VU608" s="6"/>
      <c r="VV608" s="6"/>
      <c r="VW608" s="6"/>
      <c r="VX608" s="6"/>
      <c r="VY608" s="6"/>
      <c r="VZ608" s="6"/>
      <c r="WA608" s="6"/>
      <c r="WB608" s="6"/>
      <c r="WC608" s="6"/>
      <c r="WD608" s="6"/>
      <c r="WE608" s="6"/>
      <c r="WF608" s="6"/>
      <c r="WG608" s="6"/>
      <c r="WH608" s="6"/>
      <c r="WI608" s="6"/>
      <c r="WJ608" s="6"/>
      <c r="WK608" s="6"/>
      <c r="WL608" s="6"/>
      <c r="WM608" s="6"/>
      <c r="WN608" s="6"/>
      <c r="WO608" s="6"/>
      <c r="WP608" s="6"/>
      <c r="WQ608" s="6"/>
      <c r="WR608" s="6"/>
      <c r="WS608" s="6"/>
      <c r="WT608" s="6"/>
      <c r="WU608" s="6"/>
      <c r="WV608" s="6"/>
      <c r="WW608" s="6"/>
      <c r="WX608" s="6"/>
      <c r="WY608" s="6"/>
      <c r="WZ608" s="6"/>
      <c r="XA608" s="6"/>
      <c r="XB608" s="6"/>
      <c r="XC608" s="6"/>
      <c r="XD608" s="6"/>
      <c r="XE608" s="6"/>
      <c r="XF608" s="6"/>
      <c r="XG608" s="6"/>
      <c r="XH608" s="6"/>
      <c r="XI608" s="6"/>
      <c r="XJ608" s="6"/>
      <c r="XK608" s="6"/>
      <c r="XL608" s="6"/>
      <c r="XM608" s="6"/>
      <c r="XN608" s="6"/>
      <c r="XO608" s="6"/>
      <c r="XP608" s="6"/>
      <c r="XQ608" s="6"/>
      <c r="XR608" s="6"/>
      <c r="XS608" s="6"/>
      <c r="XT608" s="6"/>
      <c r="XU608" s="6"/>
      <c r="XV608" s="6"/>
      <c r="XW608" s="6"/>
      <c r="XX608" s="6"/>
      <c r="XY608" s="6"/>
      <c r="XZ608" s="6"/>
      <c r="YA608" s="6"/>
      <c r="YB608" s="6"/>
      <c r="YC608" s="6"/>
      <c r="YD608" s="6"/>
      <c r="YE608" s="6"/>
      <c r="YF608" s="6"/>
      <c r="YG608" s="6"/>
      <c r="YH608" s="6"/>
      <c r="YI608" s="6"/>
      <c r="YJ608" s="6"/>
      <c r="YK608" s="6"/>
      <c r="YL608" s="6"/>
      <c r="YM608" s="6"/>
      <c r="YN608" s="6"/>
      <c r="YO608" s="6"/>
      <c r="YP608" s="6"/>
      <c r="YQ608" s="6"/>
      <c r="YR608" s="6"/>
      <c r="YS608" s="6"/>
      <c r="YT608" s="6"/>
      <c r="YU608" s="6"/>
      <c r="YV608" s="6"/>
      <c r="YW608" s="6"/>
      <c r="YX608" s="6"/>
      <c r="YY608" s="6"/>
      <c r="YZ608" s="6"/>
      <c r="ZA608" s="6"/>
      <c r="ZB608" s="6"/>
      <c r="ZC608" s="6"/>
      <c r="ZD608" s="6"/>
      <c r="ZE608" s="6"/>
      <c r="ZF608" s="6"/>
      <c r="ZG608" s="6"/>
      <c r="ZH608" s="6"/>
      <c r="ZI608" s="6"/>
      <c r="ZJ608" s="6"/>
      <c r="ZK608" s="6"/>
      <c r="ZL608" s="6"/>
      <c r="ZM608" s="6"/>
      <c r="ZN608" s="6"/>
      <c r="ZO608" s="6"/>
      <c r="ZP608" s="6"/>
      <c r="ZQ608" s="6"/>
      <c r="ZR608" s="6"/>
      <c r="ZS608" s="6"/>
      <c r="ZT608" s="6"/>
      <c r="ZU608" s="6"/>
      <c r="ZV608" s="6"/>
      <c r="ZW608" s="6"/>
      <c r="ZX608" s="6"/>
      <c r="ZY608" s="6"/>
      <c r="ZZ608" s="6"/>
      <c r="AAA608" s="6"/>
      <c r="AAB608" s="6"/>
      <c r="AAC608" s="6"/>
      <c r="AAD608" s="6"/>
      <c r="AAE608" s="6"/>
      <c r="AAF608" s="6"/>
      <c r="AAG608" s="6"/>
      <c r="AAH608" s="6"/>
      <c r="AAI608" s="6"/>
      <c r="AAJ608" s="6"/>
      <c r="AAK608" s="6"/>
      <c r="AAL608" s="6"/>
      <c r="AAM608" s="6"/>
      <c r="AAN608" s="6"/>
      <c r="AAO608" s="6"/>
      <c r="AAP608" s="6"/>
      <c r="AAQ608" s="6"/>
      <c r="AAR608" s="6"/>
      <c r="AAS608" s="6"/>
      <c r="AAT608" s="6"/>
      <c r="AAU608" s="6"/>
      <c r="AAV608" s="6"/>
      <c r="AAW608" s="6"/>
      <c r="AAX608" s="6"/>
      <c r="AAY608" s="6"/>
      <c r="AAZ608" s="6"/>
      <c r="ABA608" s="6"/>
      <c r="ABB608" s="6"/>
      <c r="ABC608" s="6"/>
      <c r="ABD608" s="6"/>
      <c r="ABE608" s="6"/>
      <c r="ABF608" s="6"/>
      <c r="ABG608" s="6"/>
      <c r="ABH608" s="6"/>
      <c r="ABI608" s="6"/>
      <c r="ABJ608" s="6"/>
      <c r="ABK608" s="6"/>
      <c r="ABL608" s="6"/>
      <c r="ABM608" s="6"/>
      <c r="ABN608" s="6"/>
      <c r="ABO608" s="6"/>
      <c r="ABP608" s="6"/>
      <c r="ABQ608" s="6"/>
      <c r="ABR608" s="6"/>
      <c r="ABS608" s="6"/>
      <c r="ABT608" s="6"/>
      <c r="ABU608" s="6"/>
      <c r="ABV608" s="6"/>
      <c r="ABW608" s="6"/>
      <c r="ABX608" s="6"/>
      <c r="ABY608" s="6"/>
      <c r="ABZ608" s="6"/>
      <c r="ACA608" s="6"/>
      <c r="ACB608" s="6"/>
      <c r="ACC608" s="6"/>
      <c r="ACD608" s="6"/>
      <c r="ACE608" s="6"/>
      <c r="ACF608" s="6"/>
      <c r="ACG608" s="6"/>
      <c r="ACH608" s="6"/>
      <c r="ACI608" s="6"/>
      <c r="ACJ608" s="6"/>
      <c r="ACK608" s="6"/>
      <c r="ACL608" s="6"/>
      <c r="ACM608" s="6"/>
      <c r="ACN608" s="6"/>
      <c r="ACO608" s="6"/>
      <c r="ACP608" s="6"/>
      <c r="ACQ608" s="6"/>
      <c r="ACR608" s="6"/>
      <c r="ACS608" s="6"/>
      <c r="ACT608" s="6"/>
      <c r="ACU608" s="6"/>
      <c r="ACV608" s="6"/>
      <c r="ACW608" s="6"/>
      <c r="ACX608" s="6"/>
      <c r="ACY608" s="6"/>
      <c r="ACZ608" s="6"/>
      <c r="ADA608" s="6"/>
      <c r="ADB608" s="6"/>
      <c r="ADC608" s="6"/>
      <c r="ADD608" s="6"/>
      <c r="ADE608" s="6"/>
      <c r="ADF608" s="6"/>
      <c r="ADG608" s="6"/>
      <c r="ADH608" s="6"/>
      <c r="ADI608" s="6"/>
      <c r="ADJ608" s="6"/>
      <c r="ADK608" s="6"/>
      <c r="ADL608" s="6"/>
      <c r="ADM608" s="6"/>
      <c r="ADN608" s="6"/>
      <c r="ADO608" s="6"/>
      <c r="ADP608" s="6"/>
      <c r="ADQ608" s="6"/>
      <c r="ADR608" s="6"/>
      <c r="ADS608" s="6"/>
      <c r="ADT608" s="6"/>
      <c r="ADU608" s="6"/>
      <c r="ADV608" s="6"/>
      <c r="ADW608" s="6"/>
      <c r="ADX608" s="6"/>
      <c r="ADY608" s="6"/>
      <c r="ADZ608" s="6"/>
      <c r="AEA608" s="6"/>
      <c r="AEB608" s="6"/>
      <c r="AEC608" s="6"/>
      <c r="AED608" s="6"/>
      <c r="AEE608" s="6"/>
      <c r="AEF608" s="6"/>
      <c r="AEG608" s="6"/>
      <c r="AEH608" s="6"/>
      <c r="AEI608" s="6"/>
      <c r="AEJ608" s="6"/>
      <c r="AEK608" s="6"/>
      <c r="AEL608" s="6"/>
      <c r="AEM608" s="6"/>
      <c r="AEN608" s="6"/>
      <c r="AEO608" s="6"/>
      <c r="AEP608" s="6"/>
      <c r="AEQ608" s="6"/>
      <c r="AER608" s="6"/>
      <c r="AES608" s="6"/>
      <c r="AET608" s="6"/>
      <c r="AEU608" s="6"/>
      <c r="AEV608" s="6"/>
      <c r="AEW608" s="6"/>
      <c r="AEX608" s="6"/>
      <c r="AEY608" s="6"/>
      <c r="AEZ608" s="6"/>
      <c r="AFA608" s="6"/>
      <c r="AFB608" s="6"/>
      <c r="AFC608" s="6"/>
      <c r="AFD608" s="6"/>
      <c r="AFE608" s="6"/>
      <c r="AFF608" s="6"/>
      <c r="AFG608" s="6"/>
      <c r="AFH608" s="6"/>
      <c r="AFI608" s="6"/>
      <c r="AFJ608" s="6"/>
      <c r="AFK608" s="6"/>
      <c r="AFL608" s="6"/>
      <c r="AFM608" s="6"/>
      <c r="AFN608" s="6"/>
      <c r="AFO608" s="6"/>
      <c r="AFP608" s="6"/>
      <c r="AFQ608" s="6"/>
      <c r="AFR608" s="6"/>
      <c r="AFS608" s="6"/>
      <c r="AFT608" s="6"/>
      <c r="AFU608" s="6"/>
      <c r="AFV608" s="6"/>
      <c r="AFW608" s="6"/>
      <c r="AFX608" s="6"/>
      <c r="AFY608" s="6"/>
      <c r="AFZ608" s="6"/>
      <c r="AGA608" s="6"/>
      <c r="AGB608" s="6"/>
      <c r="AGC608" s="6"/>
      <c r="AGD608" s="6"/>
      <c r="AGE608" s="6"/>
      <c r="AGF608" s="6"/>
      <c r="AGG608" s="6"/>
      <c r="AGH608" s="6"/>
      <c r="AGI608" s="6"/>
      <c r="AGJ608" s="6"/>
      <c r="AGK608" s="6"/>
      <c r="AGL608" s="6"/>
      <c r="AGM608" s="6"/>
      <c r="AGN608" s="6"/>
      <c r="AGO608" s="6"/>
      <c r="AGP608" s="6"/>
      <c r="AGQ608" s="6"/>
      <c r="AGR608" s="6"/>
      <c r="AGS608" s="6"/>
      <c r="AGT608" s="6"/>
      <c r="AGU608" s="6"/>
      <c r="AGV608" s="6"/>
      <c r="AGW608" s="6"/>
      <c r="AGX608" s="6"/>
      <c r="AGY608" s="6"/>
      <c r="AGZ608" s="6"/>
      <c r="AHA608" s="6"/>
      <c r="AHB608" s="6"/>
      <c r="AHC608" s="6"/>
      <c r="AHD608" s="6"/>
      <c r="AHE608" s="6"/>
      <c r="AHF608" s="6"/>
      <c r="AHG608" s="6"/>
      <c r="AHH608" s="6"/>
      <c r="AHI608" s="6"/>
      <c r="AHJ608" s="6"/>
      <c r="AHK608" s="6"/>
      <c r="AHL608" s="6"/>
      <c r="AHM608" s="6"/>
      <c r="AHN608" s="6"/>
      <c r="AHO608" s="6"/>
      <c r="AHP608" s="6"/>
      <c r="AHQ608" s="6"/>
      <c r="AHR608" s="6"/>
      <c r="AHS608" s="6"/>
      <c r="AHT608" s="6"/>
      <c r="AHU608" s="6"/>
      <c r="AHV608" s="6"/>
      <c r="AHW608" s="6"/>
      <c r="AHX608" s="6"/>
      <c r="AHY608" s="6"/>
    </row>
    <row r="609" spans="3:909" x14ac:dyDescent="0.25">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c r="JV609" s="6"/>
      <c r="JW609" s="6"/>
      <c r="JX609" s="6"/>
      <c r="JY609" s="6"/>
      <c r="JZ609" s="6"/>
      <c r="KA609" s="6"/>
      <c r="KB609" s="6"/>
      <c r="KC609" s="6"/>
      <c r="KD609" s="6"/>
      <c r="KE609" s="6"/>
      <c r="KF609" s="6"/>
      <c r="KG609" s="6"/>
      <c r="KH609" s="6"/>
      <c r="KI609" s="6"/>
      <c r="KJ609" s="6"/>
      <c r="KK609" s="6"/>
      <c r="KL609" s="6"/>
      <c r="KM609" s="6"/>
      <c r="KN609" s="6"/>
      <c r="KO609" s="6"/>
      <c r="KP609" s="6"/>
      <c r="KQ609" s="6"/>
      <c r="KR609" s="6"/>
      <c r="KS609" s="6"/>
      <c r="KT609" s="6"/>
      <c r="KU609" s="6"/>
      <c r="KV609" s="6"/>
      <c r="KW609" s="6"/>
      <c r="KX609" s="6"/>
      <c r="KY609" s="6"/>
      <c r="KZ609" s="6"/>
      <c r="LA609" s="6"/>
      <c r="LB609" s="6"/>
      <c r="LC609" s="6"/>
      <c r="LD609" s="6"/>
      <c r="LE609" s="6"/>
      <c r="LF609" s="6"/>
      <c r="LG609" s="6"/>
      <c r="LH609" s="6"/>
      <c r="LI609" s="6"/>
      <c r="LJ609" s="6"/>
      <c r="LK609" s="6"/>
      <c r="LL609" s="6"/>
      <c r="LM609" s="6"/>
      <c r="LN609" s="6"/>
      <c r="LO609" s="6"/>
      <c r="LP609" s="6"/>
      <c r="LQ609" s="6"/>
      <c r="LR609" s="6"/>
      <c r="LS609" s="6"/>
      <c r="LT609" s="6"/>
      <c r="LU609" s="6"/>
      <c r="LV609" s="6"/>
      <c r="LW609" s="6"/>
      <c r="LX609" s="6"/>
      <c r="LY609" s="6"/>
      <c r="LZ609" s="6"/>
      <c r="MA609" s="6"/>
      <c r="MB609" s="6"/>
      <c r="MC609" s="6"/>
      <c r="MD609" s="6"/>
      <c r="ME609" s="6"/>
      <c r="MF609" s="6"/>
      <c r="MG609" s="6"/>
      <c r="MH609" s="6"/>
      <c r="MI609" s="6"/>
      <c r="MJ609" s="6"/>
      <c r="MK609" s="6"/>
      <c r="ML609" s="6"/>
      <c r="MM609" s="6"/>
      <c r="MN609" s="6"/>
      <c r="MO609" s="6"/>
      <c r="MP609" s="6"/>
      <c r="MQ609" s="6"/>
      <c r="MR609" s="6"/>
      <c r="MS609" s="6"/>
      <c r="MT609" s="6"/>
      <c r="MU609" s="6"/>
      <c r="MV609" s="6"/>
      <c r="MW609" s="6"/>
      <c r="MX609" s="6"/>
      <c r="MY609" s="6"/>
      <c r="MZ609" s="6"/>
      <c r="NA609" s="6"/>
      <c r="NB609" s="6"/>
      <c r="NC609" s="6"/>
      <c r="ND609" s="6"/>
      <c r="NE609" s="6"/>
      <c r="NF609" s="6"/>
      <c r="NG609" s="6"/>
      <c r="NH609" s="6"/>
      <c r="NI609" s="6"/>
      <c r="NJ609" s="6"/>
      <c r="NK609" s="6"/>
      <c r="NL609" s="6"/>
      <c r="NM609" s="6"/>
      <c r="NN609" s="6"/>
      <c r="NO609" s="6"/>
      <c r="NP609" s="6"/>
      <c r="NQ609" s="6"/>
      <c r="NR609" s="6"/>
      <c r="NS609" s="6"/>
      <c r="NT609" s="6"/>
      <c r="NU609" s="6"/>
      <c r="NV609" s="6"/>
      <c r="NW609" s="6"/>
      <c r="NX609" s="6"/>
      <c r="NY609" s="6"/>
      <c r="NZ609" s="6"/>
      <c r="OA609" s="6"/>
      <c r="OB609" s="6"/>
      <c r="OC609" s="6"/>
      <c r="OD609" s="6"/>
      <c r="OE609" s="6"/>
      <c r="OF609" s="6"/>
      <c r="OG609" s="6"/>
      <c r="OH609" s="6"/>
      <c r="OI609" s="6"/>
      <c r="OJ609" s="6"/>
      <c r="OK609" s="6"/>
      <c r="OL609" s="6"/>
      <c r="OM609" s="6"/>
      <c r="ON609" s="6"/>
      <c r="OO609" s="6"/>
      <c r="OP609" s="6"/>
      <c r="OQ609" s="6"/>
      <c r="OR609" s="6"/>
      <c r="OS609" s="6"/>
      <c r="OT609" s="6"/>
      <c r="OU609" s="6"/>
      <c r="OV609" s="6"/>
      <c r="OW609" s="6"/>
      <c r="OX609" s="6"/>
      <c r="OY609" s="6"/>
      <c r="OZ609" s="6"/>
      <c r="PA609" s="6"/>
      <c r="PB609" s="6"/>
      <c r="PC609" s="6"/>
      <c r="PD609" s="6"/>
      <c r="PE609" s="6"/>
      <c r="PF609" s="6"/>
      <c r="PG609" s="6"/>
      <c r="PH609" s="6"/>
      <c r="PI609" s="6"/>
      <c r="PJ609" s="6"/>
      <c r="PK609" s="6"/>
      <c r="PL609" s="6"/>
      <c r="PM609" s="6"/>
      <c r="PN609" s="6"/>
      <c r="PO609" s="6"/>
      <c r="PP609" s="6"/>
      <c r="PQ609" s="6"/>
      <c r="PR609" s="6"/>
      <c r="PS609" s="6"/>
      <c r="PT609" s="6"/>
      <c r="PU609" s="6"/>
      <c r="PV609" s="6"/>
      <c r="PW609" s="6"/>
      <c r="PX609" s="6"/>
      <c r="PY609" s="6"/>
      <c r="PZ609" s="6"/>
      <c r="QA609" s="6"/>
      <c r="QB609" s="6"/>
      <c r="QC609" s="6"/>
      <c r="QD609" s="6"/>
      <c r="QE609" s="6"/>
      <c r="QF609" s="6"/>
      <c r="QG609" s="6"/>
      <c r="QH609" s="6"/>
      <c r="QI609" s="6"/>
      <c r="QJ609" s="6"/>
      <c r="QK609" s="6"/>
      <c r="QL609" s="6"/>
      <c r="QM609" s="6"/>
      <c r="QN609" s="6"/>
      <c r="QO609" s="6"/>
      <c r="QP609" s="6"/>
      <c r="QQ609" s="6"/>
      <c r="QR609" s="6"/>
      <c r="QS609" s="6"/>
      <c r="QT609" s="6"/>
      <c r="QU609" s="6"/>
      <c r="QV609" s="6"/>
      <c r="QW609" s="6"/>
      <c r="QX609" s="6"/>
      <c r="QY609" s="6"/>
      <c r="QZ609" s="6"/>
      <c r="RA609" s="6"/>
      <c r="RB609" s="6"/>
      <c r="RC609" s="6"/>
      <c r="RD609" s="6"/>
      <c r="RE609" s="6"/>
      <c r="RF609" s="6"/>
      <c r="RG609" s="6"/>
      <c r="RH609" s="6"/>
      <c r="RI609" s="6"/>
      <c r="RJ609" s="6"/>
      <c r="RK609" s="6"/>
      <c r="RL609" s="6"/>
      <c r="RM609" s="6"/>
      <c r="RN609" s="6"/>
      <c r="RO609" s="6"/>
      <c r="RP609" s="6"/>
      <c r="RQ609" s="6"/>
      <c r="RR609" s="6"/>
      <c r="RS609" s="6"/>
      <c r="RT609" s="6"/>
      <c r="RU609" s="6"/>
      <c r="RV609" s="6"/>
      <c r="RW609" s="6"/>
      <c r="RX609" s="6"/>
      <c r="RY609" s="6"/>
      <c r="RZ609" s="6"/>
      <c r="SA609" s="6"/>
      <c r="SB609" s="6"/>
      <c r="SC609" s="6"/>
      <c r="SD609" s="6"/>
      <c r="SE609" s="6"/>
      <c r="SF609" s="6"/>
      <c r="SG609" s="6"/>
      <c r="SH609" s="6"/>
      <c r="SI609" s="6"/>
      <c r="SJ609" s="6"/>
      <c r="SK609" s="6"/>
      <c r="SL609" s="6"/>
      <c r="SM609" s="6"/>
      <c r="SN609" s="6"/>
      <c r="SO609" s="6"/>
      <c r="SP609" s="6"/>
      <c r="SQ609" s="6"/>
      <c r="SR609" s="6"/>
      <c r="SS609" s="6"/>
      <c r="ST609" s="6"/>
      <c r="SU609" s="6"/>
      <c r="SV609" s="6"/>
      <c r="SW609" s="6"/>
      <c r="SX609" s="6"/>
      <c r="SY609" s="6"/>
      <c r="SZ609" s="6"/>
      <c r="TA609" s="6"/>
      <c r="TB609" s="6"/>
      <c r="TC609" s="6"/>
      <c r="TD609" s="6"/>
      <c r="TE609" s="6"/>
      <c r="TF609" s="6"/>
      <c r="TG609" s="6"/>
      <c r="TH609" s="6"/>
      <c r="TI609" s="6"/>
      <c r="TJ609" s="6"/>
      <c r="TK609" s="6"/>
      <c r="TL609" s="6"/>
      <c r="TM609" s="6"/>
      <c r="TN609" s="6"/>
      <c r="TO609" s="6"/>
      <c r="TP609" s="6"/>
      <c r="TQ609" s="6"/>
      <c r="TR609" s="6"/>
      <c r="TS609" s="6"/>
      <c r="TT609" s="6"/>
      <c r="TU609" s="6"/>
      <c r="TV609" s="6"/>
      <c r="TW609" s="6"/>
      <c r="TX609" s="6"/>
      <c r="TY609" s="6"/>
      <c r="TZ609" s="6"/>
      <c r="UA609" s="6"/>
      <c r="UB609" s="6"/>
      <c r="UC609" s="6"/>
      <c r="UD609" s="6"/>
      <c r="UE609" s="6"/>
      <c r="UF609" s="6"/>
      <c r="UG609" s="6"/>
      <c r="UH609" s="6"/>
      <c r="UI609" s="6"/>
      <c r="UJ609" s="6"/>
      <c r="UK609" s="6"/>
      <c r="UL609" s="6"/>
      <c r="UM609" s="6"/>
      <c r="UN609" s="6"/>
      <c r="UO609" s="6"/>
      <c r="UP609" s="6"/>
      <c r="UQ609" s="6"/>
      <c r="UR609" s="6"/>
      <c r="US609" s="6"/>
      <c r="UT609" s="6"/>
      <c r="UU609" s="6"/>
      <c r="UV609" s="6"/>
      <c r="UW609" s="6"/>
      <c r="UX609" s="6"/>
      <c r="UY609" s="6"/>
      <c r="UZ609" s="6"/>
      <c r="VA609" s="6"/>
      <c r="VB609" s="6"/>
      <c r="VC609" s="6"/>
      <c r="VD609" s="6"/>
      <c r="VE609" s="6"/>
      <c r="VF609" s="6"/>
      <c r="VG609" s="6"/>
      <c r="VH609" s="6"/>
      <c r="VI609" s="6"/>
      <c r="VJ609" s="6"/>
      <c r="VK609" s="6"/>
      <c r="VL609" s="6"/>
      <c r="VM609" s="6"/>
      <c r="VN609" s="6"/>
      <c r="VO609" s="6"/>
      <c r="VP609" s="6"/>
      <c r="VQ609" s="6"/>
      <c r="VR609" s="6"/>
      <c r="VS609" s="6"/>
      <c r="VT609" s="6"/>
      <c r="VU609" s="6"/>
      <c r="VV609" s="6"/>
      <c r="VW609" s="6"/>
      <c r="VX609" s="6"/>
      <c r="VY609" s="6"/>
      <c r="VZ609" s="6"/>
      <c r="WA609" s="6"/>
      <c r="WB609" s="6"/>
      <c r="WC609" s="6"/>
      <c r="WD609" s="6"/>
      <c r="WE609" s="6"/>
      <c r="WF609" s="6"/>
      <c r="WG609" s="6"/>
      <c r="WH609" s="6"/>
      <c r="WI609" s="6"/>
      <c r="WJ609" s="6"/>
      <c r="WK609" s="6"/>
      <c r="WL609" s="6"/>
      <c r="WM609" s="6"/>
      <c r="WN609" s="6"/>
      <c r="WO609" s="6"/>
      <c r="WP609" s="6"/>
      <c r="WQ609" s="6"/>
      <c r="WR609" s="6"/>
      <c r="WS609" s="6"/>
      <c r="WT609" s="6"/>
      <c r="WU609" s="6"/>
      <c r="WV609" s="6"/>
      <c r="WW609" s="6"/>
      <c r="WX609" s="6"/>
      <c r="WY609" s="6"/>
      <c r="WZ609" s="6"/>
      <c r="XA609" s="6"/>
      <c r="XB609" s="6"/>
      <c r="XC609" s="6"/>
      <c r="XD609" s="6"/>
      <c r="XE609" s="6"/>
      <c r="XF609" s="6"/>
      <c r="XG609" s="6"/>
      <c r="XH609" s="6"/>
      <c r="XI609" s="6"/>
      <c r="XJ609" s="6"/>
      <c r="XK609" s="6"/>
      <c r="XL609" s="6"/>
      <c r="XM609" s="6"/>
      <c r="XN609" s="6"/>
      <c r="XO609" s="6"/>
      <c r="XP609" s="6"/>
      <c r="XQ609" s="6"/>
      <c r="XR609" s="6"/>
      <c r="XS609" s="6"/>
      <c r="XT609" s="6"/>
      <c r="XU609" s="6"/>
      <c r="XV609" s="6"/>
      <c r="XW609" s="6"/>
      <c r="XX609" s="6"/>
      <c r="XY609" s="6"/>
      <c r="XZ609" s="6"/>
      <c r="YA609" s="6"/>
      <c r="YB609" s="6"/>
      <c r="YC609" s="6"/>
      <c r="YD609" s="6"/>
      <c r="YE609" s="6"/>
      <c r="YF609" s="6"/>
      <c r="YG609" s="6"/>
      <c r="YH609" s="6"/>
      <c r="YI609" s="6"/>
      <c r="YJ609" s="6"/>
      <c r="YK609" s="6"/>
      <c r="YL609" s="6"/>
      <c r="YM609" s="6"/>
      <c r="YN609" s="6"/>
      <c r="YO609" s="6"/>
      <c r="YP609" s="6"/>
      <c r="YQ609" s="6"/>
      <c r="YR609" s="6"/>
      <c r="YS609" s="6"/>
      <c r="YT609" s="6"/>
      <c r="YU609" s="6"/>
      <c r="YV609" s="6"/>
      <c r="YW609" s="6"/>
      <c r="YX609" s="6"/>
      <c r="YY609" s="6"/>
      <c r="YZ609" s="6"/>
      <c r="ZA609" s="6"/>
      <c r="ZB609" s="6"/>
      <c r="ZC609" s="6"/>
      <c r="ZD609" s="6"/>
      <c r="ZE609" s="6"/>
      <c r="ZF609" s="6"/>
      <c r="ZG609" s="6"/>
      <c r="ZH609" s="6"/>
      <c r="ZI609" s="6"/>
      <c r="ZJ609" s="6"/>
      <c r="ZK609" s="6"/>
      <c r="ZL609" s="6"/>
      <c r="ZM609" s="6"/>
      <c r="ZN609" s="6"/>
      <c r="ZO609" s="6"/>
      <c r="ZP609" s="6"/>
      <c r="ZQ609" s="6"/>
      <c r="ZR609" s="6"/>
      <c r="ZS609" s="6"/>
      <c r="ZT609" s="6"/>
      <c r="ZU609" s="6"/>
      <c r="ZV609" s="6"/>
      <c r="ZW609" s="6"/>
      <c r="ZX609" s="6"/>
      <c r="ZY609" s="6"/>
      <c r="ZZ609" s="6"/>
      <c r="AAA609" s="6"/>
      <c r="AAB609" s="6"/>
      <c r="AAC609" s="6"/>
      <c r="AAD609" s="6"/>
      <c r="AAE609" s="6"/>
      <c r="AAF609" s="6"/>
      <c r="AAG609" s="6"/>
      <c r="AAH609" s="6"/>
      <c r="AAI609" s="6"/>
      <c r="AAJ609" s="6"/>
      <c r="AAK609" s="6"/>
      <c r="AAL609" s="6"/>
      <c r="AAM609" s="6"/>
      <c r="AAN609" s="6"/>
      <c r="AAO609" s="6"/>
      <c r="AAP609" s="6"/>
      <c r="AAQ609" s="6"/>
      <c r="AAR609" s="6"/>
      <c r="AAS609" s="6"/>
      <c r="AAT609" s="6"/>
      <c r="AAU609" s="6"/>
      <c r="AAV609" s="6"/>
      <c r="AAW609" s="6"/>
      <c r="AAX609" s="6"/>
      <c r="AAY609" s="6"/>
      <c r="AAZ609" s="6"/>
      <c r="ABA609" s="6"/>
      <c r="ABB609" s="6"/>
      <c r="ABC609" s="6"/>
      <c r="ABD609" s="6"/>
      <c r="ABE609" s="6"/>
      <c r="ABF609" s="6"/>
      <c r="ABG609" s="6"/>
      <c r="ABH609" s="6"/>
      <c r="ABI609" s="6"/>
      <c r="ABJ609" s="6"/>
      <c r="ABK609" s="6"/>
      <c r="ABL609" s="6"/>
      <c r="ABM609" s="6"/>
      <c r="ABN609" s="6"/>
      <c r="ABO609" s="6"/>
      <c r="ABP609" s="6"/>
      <c r="ABQ609" s="6"/>
      <c r="ABR609" s="6"/>
      <c r="ABS609" s="6"/>
      <c r="ABT609" s="6"/>
      <c r="ABU609" s="6"/>
      <c r="ABV609" s="6"/>
      <c r="ABW609" s="6"/>
      <c r="ABX609" s="6"/>
      <c r="ABY609" s="6"/>
      <c r="ABZ609" s="6"/>
      <c r="ACA609" s="6"/>
      <c r="ACB609" s="6"/>
      <c r="ACC609" s="6"/>
      <c r="ACD609" s="6"/>
      <c r="ACE609" s="6"/>
      <c r="ACF609" s="6"/>
      <c r="ACG609" s="6"/>
      <c r="ACH609" s="6"/>
      <c r="ACI609" s="6"/>
      <c r="ACJ609" s="6"/>
      <c r="ACK609" s="6"/>
      <c r="ACL609" s="6"/>
      <c r="ACM609" s="6"/>
      <c r="ACN609" s="6"/>
      <c r="ACO609" s="6"/>
      <c r="ACP609" s="6"/>
      <c r="ACQ609" s="6"/>
      <c r="ACR609" s="6"/>
      <c r="ACS609" s="6"/>
      <c r="ACT609" s="6"/>
      <c r="ACU609" s="6"/>
      <c r="ACV609" s="6"/>
      <c r="ACW609" s="6"/>
      <c r="ACX609" s="6"/>
      <c r="ACY609" s="6"/>
      <c r="ACZ609" s="6"/>
      <c r="ADA609" s="6"/>
      <c r="ADB609" s="6"/>
      <c r="ADC609" s="6"/>
      <c r="ADD609" s="6"/>
      <c r="ADE609" s="6"/>
      <c r="ADF609" s="6"/>
      <c r="ADG609" s="6"/>
      <c r="ADH609" s="6"/>
      <c r="ADI609" s="6"/>
      <c r="ADJ609" s="6"/>
      <c r="ADK609" s="6"/>
      <c r="ADL609" s="6"/>
      <c r="ADM609" s="6"/>
      <c r="ADN609" s="6"/>
      <c r="ADO609" s="6"/>
      <c r="ADP609" s="6"/>
      <c r="ADQ609" s="6"/>
      <c r="ADR609" s="6"/>
      <c r="ADS609" s="6"/>
      <c r="ADT609" s="6"/>
      <c r="ADU609" s="6"/>
      <c r="ADV609" s="6"/>
      <c r="ADW609" s="6"/>
      <c r="ADX609" s="6"/>
      <c r="ADY609" s="6"/>
      <c r="ADZ609" s="6"/>
      <c r="AEA609" s="6"/>
      <c r="AEB609" s="6"/>
      <c r="AEC609" s="6"/>
      <c r="AED609" s="6"/>
      <c r="AEE609" s="6"/>
      <c r="AEF609" s="6"/>
      <c r="AEG609" s="6"/>
      <c r="AEH609" s="6"/>
      <c r="AEI609" s="6"/>
      <c r="AEJ609" s="6"/>
      <c r="AEK609" s="6"/>
      <c r="AEL609" s="6"/>
      <c r="AEM609" s="6"/>
      <c r="AEN609" s="6"/>
      <c r="AEO609" s="6"/>
      <c r="AEP609" s="6"/>
      <c r="AEQ609" s="6"/>
      <c r="AER609" s="6"/>
      <c r="AES609" s="6"/>
      <c r="AET609" s="6"/>
      <c r="AEU609" s="6"/>
      <c r="AEV609" s="6"/>
      <c r="AEW609" s="6"/>
      <c r="AEX609" s="6"/>
      <c r="AEY609" s="6"/>
      <c r="AEZ609" s="6"/>
      <c r="AFA609" s="6"/>
      <c r="AFB609" s="6"/>
      <c r="AFC609" s="6"/>
      <c r="AFD609" s="6"/>
      <c r="AFE609" s="6"/>
      <c r="AFF609" s="6"/>
      <c r="AFG609" s="6"/>
      <c r="AFH609" s="6"/>
      <c r="AFI609" s="6"/>
      <c r="AFJ609" s="6"/>
      <c r="AFK609" s="6"/>
      <c r="AFL609" s="6"/>
      <c r="AFM609" s="6"/>
      <c r="AFN609" s="6"/>
      <c r="AFO609" s="6"/>
      <c r="AFP609" s="6"/>
      <c r="AFQ609" s="6"/>
      <c r="AFR609" s="6"/>
      <c r="AFS609" s="6"/>
      <c r="AFT609" s="6"/>
      <c r="AFU609" s="6"/>
      <c r="AFV609" s="6"/>
      <c r="AFW609" s="6"/>
      <c r="AFX609" s="6"/>
      <c r="AFY609" s="6"/>
      <c r="AFZ609" s="6"/>
      <c r="AGA609" s="6"/>
      <c r="AGB609" s="6"/>
      <c r="AGC609" s="6"/>
      <c r="AGD609" s="6"/>
      <c r="AGE609" s="6"/>
      <c r="AGF609" s="6"/>
      <c r="AGG609" s="6"/>
      <c r="AGH609" s="6"/>
      <c r="AGI609" s="6"/>
      <c r="AGJ609" s="6"/>
      <c r="AGK609" s="6"/>
      <c r="AGL609" s="6"/>
      <c r="AGM609" s="6"/>
      <c r="AGN609" s="6"/>
      <c r="AGO609" s="6"/>
      <c r="AGP609" s="6"/>
      <c r="AGQ609" s="6"/>
      <c r="AGR609" s="6"/>
      <c r="AGS609" s="6"/>
      <c r="AGT609" s="6"/>
      <c r="AGU609" s="6"/>
      <c r="AGV609" s="6"/>
      <c r="AGW609" s="6"/>
      <c r="AGX609" s="6"/>
      <c r="AGY609" s="6"/>
      <c r="AGZ609" s="6"/>
      <c r="AHA609" s="6"/>
      <c r="AHB609" s="6"/>
      <c r="AHC609" s="6"/>
      <c r="AHD609" s="6"/>
      <c r="AHE609" s="6"/>
      <c r="AHF609" s="6"/>
      <c r="AHG609" s="6"/>
      <c r="AHH609" s="6"/>
      <c r="AHI609" s="6"/>
      <c r="AHJ609" s="6"/>
      <c r="AHK609" s="6"/>
      <c r="AHL609" s="6"/>
      <c r="AHM609" s="6"/>
      <c r="AHN609" s="6"/>
      <c r="AHO609" s="6"/>
      <c r="AHP609" s="6"/>
      <c r="AHQ609" s="6"/>
      <c r="AHR609" s="6"/>
      <c r="AHS609" s="6"/>
      <c r="AHT609" s="6"/>
      <c r="AHU609" s="6"/>
      <c r="AHV609" s="6"/>
      <c r="AHW609" s="6"/>
      <c r="AHX609" s="6"/>
      <c r="AHY609" s="6"/>
    </row>
    <row r="610" spans="3:909" x14ac:dyDescent="0.25">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c r="JV610" s="6"/>
      <c r="JW610" s="6"/>
      <c r="JX610" s="6"/>
      <c r="JY610" s="6"/>
      <c r="JZ610" s="6"/>
      <c r="KA610" s="6"/>
      <c r="KB610" s="6"/>
      <c r="KC610" s="6"/>
      <c r="KD610" s="6"/>
      <c r="KE610" s="6"/>
      <c r="KF610" s="6"/>
      <c r="KG610" s="6"/>
      <c r="KH610" s="6"/>
      <c r="KI610" s="6"/>
      <c r="KJ610" s="6"/>
      <c r="KK610" s="6"/>
      <c r="KL610" s="6"/>
      <c r="KM610" s="6"/>
      <c r="KN610" s="6"/>
      <c r="KO610" s="6"/>
      <c r="KP610" s="6"/>
      <c r="KQ610" s="6"/>
      <c r="KR610" s="6"/>
      <c r="KS610" s="6"/>
      <c r="KT610" s="6"/>
      <c r="KU610" s="6"/>
      <c r="KV610" s="6"/>
      <c r="KW610" s="6"/>
      <c r="KX610" s="6"/>
      <c r="KY610" s="6"/>
      <c r="KZ610" s="6"/>
      <c r="LA610" s="6"/>
      <c r="LB610" s="6"/>
      <c r="LC610" s="6"/>
      <c r="LD610" s="6"/>
      <c r="LE610" s="6"/>
      <c r="LF610" s="6"/>
      <c r="LG610" s="6"/>
      <c r="LH610" s="6"/>
      <c r="LI610" s="6"/>
      <c r="LJ610" s="6"/>
      <c r="LK610" s="6"/>
      <c r="LL610" s="6"/>
      <c r="LM610" s="6"/>
      <c r="LN610" s="6"/>
      <c r="LO610" s="6"/>
      <c r="LP610" s="6"/>
      <c r="LQ610" s="6"/>
      <c r="LR610" s="6"/>
      <c r="LS610" s="6"/>
      <c r="LT610" s="6"/>
      <c r="LU610" s="6"/>
      <c r="LV610" s="6"/>
      <c r="LW610" s="6"/>
      <c r="LX610" s="6"/>
      <c r="LY610" s="6"/>
      <c r="LZ610" s="6"/>
      <c r="MA610" s="6"/>
      <c r="MB610" s="6"/>
      <c r="MC610" s="6"/>
      <c r="MD610" s="6"/>
      <c r="ME610" s="6"/>
      <c r="MF610" s="6"/>
      <c r="MG610" s="6"/>
      <c r="MH610" s="6"/>
      <c r="MI610" s="6"/>
      <c r="MJ610" s="6"/>
      <c r="MK610" s="6"/>
      <c r="ML610" s="6"/>
      <c r="MM610" s="6"/>
      <c r="MN610" s="6"/>
      <c r="MO610" s="6"/>
      <c r="MP610" s="6"/>
      <c r="MQ610" s="6"/>
      <c r="MR610" s="6"/>
      <c r="MS610" s="6"/>
      <c r="MT610" s="6"/>
      <c r="MU610" s="6"/>
      <c r="MV610" s="6"/>
      <c r="MW610" s="6"/>
      <c r="MX610" s="6"/>
      <c r="MY610" s="6"/>
      <c r="MZ610" s="6"/>
      <c r="NA610" s="6"/>
      <c r="NB610" s="6"/>
      <c r="NC610" s="6"/>
      <c r="ND610" s="6"/>
      <c r="NE610" s="6"/>
      <c r="NF610" s="6"/>
      <c r="NG610" s="6"/>
      <c r="NH610" s="6"/>
      <c r="NI610" s="6"/>
      <c r="NJ610" s="6"/>
      <c r="NK610" s="6"/>
      <c r="NL610" s="6"/>
      <c r="NM610" s="6"/>
      <c r="NN610" s="6"/>
      <c r="NO610" s="6"/>
      <c r="NP610" s="6"/>
      <c r="NQ610" s="6"/>
      <c r="NR610" s="6"/>
      <c r="NS610" s="6"/>
      <c r="NT610" s="6"/>
      <c r="NU610" s="6"/>
      <c r="NV610" s="6"/>
      <c r="NW610" s="6"/>
      <c r="NX610" s="6"/>
      <c r="NY610" s="6"/>
      <c r="NZ610" s="6"/>
      <c r="OA610" s="6"/>
      <c r="OB610" s="6"/>
      <c r="OC610" s="6"/>
      <c r="OD610" s="6"/>
      <c r="OE610" s="6"/>
      <c r="OF610" s="6"/>
      <c r="OG610" s="6"/>
      <c r="OH610" s="6"/>
      <c r="OI610" s="6"/>
      <c r="OJ610" s="6"/>
      <c r="OK610" s="6"/>
      <c r="OL610" s="6"/>
      <c r="OM610" s="6"/>
      <c r="ON610" s="6"/>
      <c r="OO610" s="6"/>
      <c r="OP610" s="6"/>
      <c r="OQ610" s="6"/>
      <c r="OR610" s="6"/>
      <c r="OS610" s="6"/>
      <c r="OT610" s="6"/>
      <c r="OU610" s="6"/>
      <c r="OV610" s="6"/>
      <c r="OW610" s="6"/>
      <c r="OX610" s="6"/>
      <c r="OY610" s="6"/>
      <c r="OZ610" s="6"/>
      <c r="PA610" s="6"/>
      <c r="PB610" s="6"/>
      <c r="PC610" s="6"/>
      <c r="PD610" s="6"/>
      <c r="PE610" s="6"/>
      <c r="PF610" s="6"/>
      <c r="PG610" s="6"/>
      <c r="PH610" s="6"/>
      <c r="PI610" s="6"/>
      <c r="PJ610" s="6"/>
      <c r="PK610" s="6"/>
      <c r="PL610" s="6"/>
      <c r="PM610" s="6"/>
      <c r="PN610" s="6"/>
      <c r="PO610" s="6"/>
      <c r="PP610" s="6"/>
      <c r="PQ610" s="6"/>
      <c r="PR610" s="6"/>
      <c r="PS610" s="6"/>
      <c r="PT610" s="6"/>
      <c r="PU610" s="6"/>
      <c r="PV610" s="6"/>
      <c r="PW610" s="6"/>
      <c r="PX610" s="6"/>
      <c r="PY610" s="6"/>
      <c r="PZ610" s="6"/>
      <c r="QA610" s="6"/>
      <c r="QB610" s="6"/>
      <c r="QC610" s="6"/>
      <c r="QD610" s="6"/>
      <c r="QE610" s="6"/>
      <c r="QF610" s="6"/>
      <c r="QG610" s="6"/>
      <c r="QH610" s="6"/>
      <c r="QI610" s="6"/>
      <c r="QJ610" s="6"/>
      <c r="QK610" s="6"/>
      <c r="QL610" s="6"/>
      <c r="QM610" s="6"/>
      <c r="QN610" s="6"/>
      <c r="QO610" s="6"/>
      <c r="QP610" s="6"/>
      <c r="QQ610" s="6"/>
      <c r="QR610" s="6"/>
      <c r="QS610" s="6"/>
      <c r="QT610" s="6"/>
      <c r="QU610" s="6"/>
      <c r="QV610" s="6"/>
      <c r="QW610" s="6"/>
      <c r="QX610" s="6"/>
      <c r="QY610" s="6"/>
      <c r="QZ610" s="6"/>
      <c r="RA610" s="6"/>
      <c r="RB610" s="6"/>
      <c r="RC610" s="6"/>
      <c r="RD610" s="6"/>
      <c r="RE610" s="6"/>
      <c r="RF610" s="6"/>
      <c r="RG610" s="6"/>
      <c r="RH610" s="6"/>
      <c r="RI610" s="6"/>
      <c r="RJ610" s="6"/>
      <c r="RK610" s="6"/>
      <c r="RL610" s="6"/>
      <c r="RM610" s="6"/>
      <c r="RN610" s="6"/>
      <c r="RO610" s="6"/>
      <c r="RP610" s="6"/>
      <c r="RQ610" s="6"/>
      <c r="RR610" s="6"/>
      <c r="RS610" s="6"/>
      <c r="RT610" s="6"/>
      <c r="RU610" s="6"/>
      <c r="RV610" s="6"/>
      <c r="RW610" s="6"/>
      <c r="RX610" s="6"/>
      <c r="RY610" s="6"/>
      <c r="RZ610" s="6"/>
      <c r="SA610" s="6"/>
      <c r="SB610" s="6"/>
      <c r="SC610" s="6"/>
      <c r="SD610" s="6"/>
      <c r="SE610" s="6"/>
      <c r="SF610" s="6"/>
      <c r="SG610" s="6"/>
      <c r="SH610" s="6"/>
      <c r="SI610" s="6"/>
      <c r="SJ610" s="6"/>
      <c r="SK610" s="6"/>
      <c r="SL610" s="6"/>
      <c r="SM610" s="6"/>
      <c r="SN610" s="6"/>
      <c r="SO610" s="6"/>
      <c r="SP610" s="6"/>
      <c r="SQ610" s="6"/>
      <c r="SR610" s="6"/>
      <c r="SS610" s="6"/>
      <c r="ST610" s="6"/>
      <c r="SU610" s="6"/>
      <c r="SV610" s="6"/>
      <c r="SW610" s="6"/>
      <c r="SX610" s="6"/>
      <c r="SY610" s="6"/>
      <c r="SZ610" s="6"/>
      <c r="TA610" s="6"/>
      <c r="TB610" s="6"/>
      <c r="TC610" s="6"/>
      <c r="TD610" s="6"/>
      <c r="TE610" s="6"/>
      <c r="TF610" s="6"/>
      <c r="TG610" s="6"/>
      <c r="TH610" s="6"/>
      <c r="TI610" s="6"/>
      <c r="TJ610" s="6"/>
      <c r="TK610" s="6"/>
      <c r="TL610" s="6"/>
      <c r="TM610" s="6"/>
      <c r="TN610" s="6"/>
      <c r="TO610" s="6"/>
      <c r="TP610" s="6"/>
      <c r="TQ610" s="6"/>
      <c r="TR610" s="6"/>
      <c r="TS610" s="6"/>
      <c r="TT610" s="6"/>
      <c r="TU610" s="6"/>
      <c r="TV610" s="6"/>
      <c r="TW610" s="6"/>
      <c r="TX610" s="6"/>
      <c r="TY610" s="6"/>
      <c r="TZ610" s="6"/>
      <c r="UA610" s="6"/>
      <c r="UB610" s="6"/>
      <c r="UC610" s="6"/>
      <c r="UD610" s="6"/>
      <c r="UE610" s="6"/>
      <c r="UF610" s="6"/>
      <c r="UG610" s="6"/>
      <c r="UH610" s="6"/>
      <c r="UI610" s="6"/>
      <c r="UJ610" s="6"/>
      <c r="UK610" s="6"/>
      <c r="UL610" s="6"/>
      <c r="UM610" s="6"/>
      <c r="UN610" s="6"/>
      <c r="UO610" s="6"/>
      <c r="UP610" s="6"/>
      <c r="UQ610" s="6"/>
      <c r="UR610" s="6"/>
      <c r="US610" s="6"/>
      <c r="UT610" s="6"/>
      <c r="UU610" s="6"/>
      <c r="UV610" s="6"/>
      <c r="UW610" s="6"/>
      <c r="UX610" s="6"/>
      <c r="UY610" s="6"/>
      <c r="UZ610" s="6"/>
      <c r="VA610" s="6"/>
      <c r="VB610" s="6"/>
      <c r="VC610" s="6"/>
      <c r="VD610" s="6"/>
      <c r="VE610" s="6"/>
      <c r="VF610" s="6"/>
      <c r="VG610" s="6"/>
      <c r="VH610" s="6"/>
      <c r="VI610" s="6"/>
      <c r="VJ610" s="6"/>
      <c r="VK610" s="6"/>
      <c r="VL610" s="6"/>
      <c r="VM610" s="6"/>
      <c r="VN610" s="6"/>
      <c r="VO610" s="6"/>
      <c r="VP610" s="6"/>
      <c r="VQ610" s="6"/>
      <c r="VR610" s="6"/>
      <c r="VS610" s="6"/>
      <c r="VT610" s="6"/>
      <c r="VU610" s="6"/>
      <c r="VV610" s="6"/>
      <c r="VW610" s="6"/>
      <c r="VX610" s="6"/>
      <c r="VY610" s="6"/>
      <c r="VZ610" s="6"/>
      <c r="WA610" s="6"/>
      <c r="WB610" s="6"/>
      <c r="WC610" s="6"/>
      <c r="WD610" s="6"/>
      <c r="WE610" s="6"/>
      <c r="WF610" s="6"/>
      <c r="WG610" s="6"/>
      <c r="WH610" s="6"/>
      <c r="WI610" s="6"/>
      <c r="WJ610" s="6"/>
      <c r="WK610" s="6"/>
      <c r="WL610" s="6"/>
      <c r="WM610" s="6"/>
      <c r="WN610" s="6"/>
      <c r="WO610" s="6"/>
      <c r="WP610" s="6"/>
      <c r="WQ610" s="6"/>
      <c r="WR610" s="6"/>
      <c r="WS610" s="6"/>
      <c r="WT610" s="6"/>
      <c r="WU610" s="6"/>
      <c r="WV610" s="6"/>
      <c r="WW610" s="6"/>
      <c r="WX610" s="6"/>
      <c r="WY610" s="6"/>
      <c r="WZ610" s="6"/>
      <c r="XA610" s="6"/>
      <c r="XB610" s="6"/>
      <c r="XC610" s="6"/>
      <c r="XD610" s="6"/>
      <c r="XE610" s="6"/>
      <c r="XF610" s="6"/>
      <c r="XG610" s="6"/>
      <c r="XH610" s="6"/>
      <c r="XI610" s="6"/>
      <c r="XJ610" s="6"/>
      <c r="XK610" s="6"/>
      <c r="XL610" s="6"/>
      <c r="XM610" s="6"/>
      <c r="XN610" s="6"/>
      <c r="XO610" s="6"/>
      <c r="XP610" s="6"/>
      <c r="XQ610" s="6"/>
      <c r="XR610" s="6"/>
      <c r="XS610" s="6"/>
      <c r="XT610" s="6"/>
      <c r="XU610" s="6"/>
      <c r="XV610" s="6"/>
      <c r="XW610" s="6"/>
      <c r="XX610" s="6"/>
      <c r="XY610" s="6"/>
      <c r="XZ610" s="6"/>
      <c r="YA610" s="6"/>
      <c r="YB610" s="6"/>
      <c r="YC610" s="6"/>
      <c r="YD610" s="6"/>
      <c r="YE610" s="6"/>
      <c r="YF610" s="6"/>
      <c r="YG610" s="6"/>
      <c r="YH610" s="6"/>
      <c r="YI610" s="6"/>
      <c r="YJ610" s="6"/>
      <c r="YK610" s="6"/>
      <c r="YL610" s="6"/>
      <c r="YM610" s="6"/>
      <c r="YN610" s="6"/>
      <c r="YO610" s="6"/>
      <c r="YP610" s="6"/>
      <c r="YQ610" s="6"/>
      <c r="YR610" s="6"/>
      <c r="YS610" s="6"/>
      <c r="YT610" s="6"/>
      <c r="YU610" s="6"/>
      <c r="YV610" s="6"/>
      <c r="YW610" s="6"/>
      <c r="YX610" s="6"/>
      <c r="YY610" s="6"/>
      <c r="YZ610" s="6"/>
      <c r="ZA610" s="6"/>
      <c r="ZB610" s="6"/>
      <c r="ZC610" s="6"/>
      <c r="ZD610" s="6"/>
      <c r="ZE610" s="6"/>
      <c r="ZF610" s="6"/>
      <c r="ZG610" s="6"/>
      <c r="ZH610" s="6"/>
      <c r="ZI610" s="6"/>
      <c r="ZJ610" s="6"/>
      <c r="ZK610" s="6"/>
      <c r="ZL610" s="6"/>
      <c r="ZM610" s="6"/>
      <c r="ZN610" s="6"/>
      <c r="ZO610" s="6"/>
      <c r="ZP610" s="6"/>
      <c r="ZQ610" s="6"/>
      <c r="ZR610" s="6"/>
      <c r="ZS610" s="6"/>
      <c r="ZT610" s="6"/>
      <c r="ZU610" s="6"/>
      <c r="ZV610" s="6"/>
      <c r="ZW610" s="6"/>
      <c r="ZX610" s="6"/>
      <c r="ZY610" s="6"/>
      <c r="ZZ610" s="6"/>
      <c r="AAA610" s="6"/>
      <c r="AAB610" s="6"/>
      <c r="AAC610" s="6"/>
      <c r="AAD610" s="6"/>
      <c r="AAE610" s="6"/>
      <c r="AAF610" s="6"/>
      <c r="AAG610" s="6"/>
      <c r="AAH610" s="6"/>
      <c r="AAI610" s="6"/>
      <c r="AAJ610" s="6"/>
      <c r="AAK610" s="6"/>
      <c r="AAL610" s="6"/>
      <c r="AAM610" s="6"/>
      <c r="AAN610" s="6"/>
      <c r="AAO610" s="6"/>
      <c r="AAP610" s="6"/>
      <c r="AAQ610" s="6"/>
      <c r="AAR610" s="6"/>
      <c r="AAS610" s="6"/>
      <c r="AAT610" s="6"/>
      <c r="AAU610" s="6"/>
      <c r="AAV610" s="6"/>
      <c r="AAW610" s="6"/>
      <c r="AAX610" s="6"/>
      <c r="AAY610" s="6"/>
      <c r="AAZ610" s="6"/>
      <c r="ABA610" s="6"/>
      <c r="ABB610" s="6"/>
      <c r="ABC610" s="6"/>
      <c r="ABD610" s="6"/>
      <c r="ABE610" s="6"/>
      <c r="ABF610" s="6"/>
      <c r="ABG610" s="6"/>
      <c r="ABH610" s="6"/>
      <c r="ABI610" s="6"/>
      <c r="ABJ610" s="6"/>
      <c r="ABK610" s="6"/>
      <c r="ABL610" s="6"/>
      <c r="ABM610" s="6"/>
      <c r="ABN610" s="6"/>
      <c r="ABO610" s="6"/>
      <c r="ABP610" s="6"/>
      <c r="ABQ610" s="6"/>
      <c r="ABR610" s="6"/>
      <c r="ABS610" s="6"/>
      <c r="ABT610" s="6"/>
      <c r="ABU610" s="6"/>
      <c r="ABV610" s="6"/>
      <c r="ABW610" s="6"/>
      <c r="ABX610" s="6"/>
      <c r="ABY610" s="6"/>
      <c r="ABZ610" s="6"/>
      <c r="ACA610" s="6"/>
      <c r="ACB610" s="6"/>
      <c r="ACC610" s="6"/>
      <c r="ACD610" s="6"/>
      <c r="ACE610" s="6"/>
      <c r="ACF610" s="6"/>
      <c r="ACG610" s="6"/>
      <c r="ACH610" s="6"/>
      <c r="ACI610" s="6"/>
      <c r="ACJ610" s="6"/>
      <c r="ACK610" s="6"/>
      <c r="ACL610" s="6"/>
      <c r="ACM610" s="6"/>
      <c r="ACN610" s="6"/>
      <c r="ACO610" s="6"/>
      <c r="ACP610" s="6"/>
      <c r="ACQ610" s="6"/>
      <c r="ACR610" s="6"/>
      <c r="ACS610" s="6"/>
      <c r="ACT610" s="6"/>
      <c r="ACU610" s="6"/>
      <c r="ACV610" s="6"/>
      <c r="ACW610" s="6"/>
      <c r="ACX610" s="6"/>
      <c r="ACY610" s="6"/>
      <c r="ACZ610" s="6"/>
      <c r="ADA610" s="6"/>
      <c r="ADB610" s="6"/>
      <c r="ADC610" s="6"/>
      <c r="ADD610" s="6"/>
      <c r="ADE610" s="6"/>
      <c r="ADF610" s="6"/>
      <c r="ADG610" s="6"/>
      <c r="ADH610" s="6"/>
      <c r="ADI610" s="6"/>
      <c r="ADJ610" s="6"/>
      <c r="ADK610" s="6"/>
      <c r="ADL610" s="6"/>
      <c r="ADM610" s="6"/>
      <c r="ADN610" s="6"/>
      <c r="ADO610" s="6"/>
      <c r="ADP610" s="6"/>
      <c r="ADQ610" s="6"/>
      <c r="ADR610" s="6"/>
      <c r="ADS610" s="6"/>
      <c r="ADT610" s="6"/>
      <c r="ADU610" s="6"/>
      <c r="ADV610" s="6"/>
      <c r="ADW610" s="6"/>
      <c r="ADX610" s="6"/>
      <c r="ADY610" s="6"/>
      <c r="ADZ610" s="6"/>
      <c r="AEA610" s="6"/>
      <c r="AEB610" s="6"/>
      <c r="AEC610" s="6"/>
      <c r="AED610" s="6"/>
      <c r="AEE610" s="6"/>
      <c r="AEF610" s="6"/>
      <c r="AEG610" s="6"/>
      <c r="AEH610" s="6"/>
      <c r="AEI610" s="6"/>
      <c r="AEJ610" s="6"/>
      <c r="AEK610" s="6"/>
      <c r="AEL610" s="6"/>
      <c r="AEM610" s="6"/>
      <c r="AEN610" s="6"/>
      <c r="AEO610" s="6"/>
      <c r="AEP610" s="6"/>
      <c r="AEQ610" s="6"/>
      <c r="AER610" s="6"/>
      <c r="AES610" s="6"/>
      <c r="AET610" s="6"/>
      <c r="AEU610" s="6"/>
      <c r="AEV610" s="6"/>
      <c r="AEW610" s="6"/>
      <c r="AEX610" s="6"/>
      <c r="AEY610" s="6"/>
      <c r="AEZ610" s="6"/>
      <c r="AFA610" s="6"/>
      <c r="AFB610" s="6"/>
      <c r="AFC610" s="6"/>
      <c r="AFD610" s="6"/>
      <c r="AFE610" s="6"/>
      <c r="AFF610" s="6"/>
      <c r="AFG610" s="6"/>
      <c r="AFH610" s="6"/>
      <c r="AFI610" s="6"/>
      <c r="AFJ610" s="6"/>
      <c r="AFK610" s="6"/>
      <c r="AFL610" s="6"/>
      <c r="AFM610" s="6"/>
      <c r="AFN610" s="6"/>
      <c r="AFO610" s="6"/>
      <c r="AFP610" s="6"/>
      <c r="AFQ610" s="6"/>
      <c r="AFR610" s="6"/>
      <c r="AFS610" s="6"/>
      <c r="AFT610" s="6"/>
      <c r="AFU610" s="6"/>
      <c r="AFV610" s="6"/>
      <c r="AFW610" s="6"/>
      <c r="AFX610" s="6"/>
      <c r="AFY610" s="6"/>
      <c r="AFZ610" s="6"/>
      <c r="AGA610" s="6"/>
      <c r="AGB610" s="6"/>
      <c r="AGC610" s="6"/>
      <c r="AGD610" s="6"/>
      <c r="AGE610" s="6"/>
      <c r="AGF610" s="6"/>
      <c r="AGG610" s="6"/>
      <c r="AGH610" s="6"/>
      <c r="AGI610" s="6"/>
      <c r="AGJ610" s="6"/>
      <c r="AGK610" s="6"/>
      <c r="AGL610" s="6"/>
      <c r="AGM610" s="6"/>
      <c r="AGN610" s="6"/>
      <c r="AGO610" s="6"/>
      <c r="AGP610" s="6"/>
      <c r="AGQ610" s="6"/>
      <c r="AGR610" s="6"/>
      <c r="AGS610" s="6"/>
      <c r="AGT610" s="6"/>
      <c r="AGU610" s="6"/>
      <c r="AGV610" s="6"/>
      <c r="AGW610" s="6"/>
      <c r="AGX610" s="6"/>
      <c r="AGY610" s="6"/>
      <c r="AGZ610" s="6"/>
      <c r="AHA610" s="6"/>
      <c r="AHB610" s="6"/>
      <c r="AHC610" s="6"/>
      <c r="AHD610" s="6"/>
      <c r="AHE610" s="6"/>
      <c r="AHF610" s="6"/>
      <c r="AHG610" s="6"/>
      <c r="AHH610" s="6"/>
      <c r="AHI610" s="6"/>
      <c r="AHJ610" s="6"/>
      <c r="AHK610" s="6"/>
      <c r="AHL610" s="6"/>
      <c r="AHM610" s="6"/>
      <c r="AHN610" s="6"/>
      <c r="AHO610" s="6"/>
      <c r="AHP610" s="6"/>
      <c r="AHQ610" s="6"/>
      <c r="AHR610" s="6"/>
      <c r="AHS610" s="6"/>
      <c r="AHT610" s="6"/>
      <c r="AHU610" s="6"/>
      <c r="AHV610" s="6"/>
      <c r="AHW610" s="6"/>
      <c r="AHX610" s="6"/>
      <c r="AHY610" s="6"/>
    </row>
    <row r="611" spans="3:909" x14ac:dyDescent="0.25">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c r="JV611" s="6"/>
      <c r="JW611" s="6"/>
      <c r="JX611" s="6"/>
      <c r="JY611" s="6"/>
      <c r="JZ611" s="6"/>
      <c r="KA611" s="6"/>
      <c r="KB611" s="6"/>
      <c r="KC611" s="6"/>
      <c r="KD611" s="6"/>
      <c r="KE611" s="6"/>
      <c r="KF611" s="6"/>
      <c r="KG611" s="6"/>
      <c r="KH611" s="6"/>
      <c r="KI611" s="6"/>
      <c r="KJ611" s="6"/>
      <c r="KK611" s="6"/>
      <c r="KL611" s="6"/>
      <c r="KM611" s="6"/>
      <c r="KN611" s="6"/>
      <c r="KO611" s="6"/>
      <c r="KP611" s="6"/>
      <c r="KQ611" s="6"/>
      <c r="KR611" s="6"/>
      <c r="KS611" s="6"/>
      <c r="KT611" s="6"/>
      <c r="KU611" s="6"/>
      <c r="KV611" s="6"/>
      <c r="KW611" s="6"/>
      <c r="KX611" s="6"/>
      <c r="KY611" s="6"/>
      <c r="KZ611" s="6"/>
      <c r="LA611" s="6"/>
      <c r="LB611" s="6"/>
      <c r="LC611" s="6"/>
      <c r="LD611" s="6"/>
      <c r="LE611" s="6"/>
      <c r="LF611" s="6"/>
      <c r="LG611" s="6"/>
      <c r="LH611" s="6"/>
      <c r="LI611" s="6"/>
      <c r="LJ611" s="6"/>
      <c r="LK611" s="6"/>
      <c r="LL611" s="6"/>
      <c r="LM611" s="6"/>
      <c r="LN611" s="6"/>
      <c r="LO611" s="6"/>
      <c r="LP611" s="6"/>
      <c r="LQ611" s="6"/>
      <c r="LR611" s="6"/>
      <c r="LS611" s="6"/>
      <c r="LT611" s="6"/>
      <c r="LU611" s="6"/>
      <c r="LV611" s="6"/>
      <c r="LW611" s="6"/>
      <c r="LX611" s="6"/>
      <c r="LY611" s="6"/>
      <c r="LZ611" s="6"/>
      <c r="MA611" s="6"/>
      <c r="MB611" s="6"/>
      <c r="MC611" s="6"/>
      <c r="MD611" s="6"/>
      <c r="ME611" s="6"/>
      <c r="MF611" s="6"/>
      <c r="MG611" s="6"/>
      <c r="MH611" s="6"/>
      <c r="MI611" s="6"/>
      <c r="MJ611" s="6"/>
      <c r="MK611" s="6"/>
      <c r="ML611" s="6"/>
      <c r="MM611" s="6"/>
      <c r="MN611" s="6"/>
      <c r="MO611" s="6"/>
      <c r="MP611" s="6"/>
      <c r="MQ611" s="6"/>
      <c r="MR611" s="6"/>
      <c r="MS611" s="6"/>
      <c r="MT611" s="6"/>
      <c r="MU611" s="6"/>
      <c r="MV611" s="6"/>
      <c r="MW611" s="6"/>
      <c r="MX611" s="6"/>
      <c r="MY611" s="6"/>
      <c r="MZ611" s="6"/>
      <c r="NA611" s="6"/>
      <c r="NB611" s="6"/>
      <c r="NC611" s="6"/>
      <c r="ND611" s="6"/>
      <c r="NE611" s="6"/>
      <c r="NF611" s="6"/>
      <c r="NG611" s="6"/>
      <c r="NH611" s="6"/>
      <c r="NI611" s="6"/>
      <c r="NJ611" s="6"/>
      <c r="NK611" s="6"/>
      <c r="NL611" s="6"/>
      <c r="NM611" s="6"/>
      <c r="NN611" s="6"/>
      <c r="NO611" s="6"/>
      <c r="NP611" s="6"/>
      <c r="NQ611" s="6"/>
      <c r="NR611" s="6"/>
      <c r="NS611" s="6"/>
      <c r="NT611" s="6"/>
      <c r="NU611" s="6"/>
      <c r="NV611" s="6"/>
      <c r="NW611" s="6"/>
      <c r="NX611" s="6"/>
      <c r="NY611" s="6"/>
      <c r="NZ611" s="6"/>
      <c r="OA611" s="6"/>
      <c r="OB611" s="6"/>
      <c r="OC611" s="6"/>
      <c r="OD611" s="6"/>
      <c r="OE611" s="6"/>
      <c r="OF611" s="6"/>
      <c r="OG611" s="6"/>
      <c r="OH611" s="6"/>
      <c r="OI611" s="6"/>
      <c r="OJ611" s="6"/>
      <c r="OK611" s="6"/>
      <c r="OL611" s="6"/>
      <c r="OM611" s="6"/>
      <c r="ON611" s="6"/>
      <c r="OO611" s="6"/>
      <c r="OP611" s="6"/>
      <c r="OQ611" s="6"/>
      <c r="OR611" s="6"/>
      <c r="OS611" s="6"/>
      <c r="OT611" s="6"/>
      <c r="OU611" s="6"/>
      <c r="OV611" s="6"/>
      <c r="OW611" s="6"/>
      <c r="OX611" s="6"/>
      <c r="OY611" s="6"/>
      <c r="OZ611" s="6"/>
      <c r="PA611" s="6"/>
      <c r="PB611" s="6"/>
      <c r="PC611" s="6"/>
      <c r="PD611" s="6"/>
      <c r="PE611" s="6"/>
      <c r="PF611" s="6"/>
      <c r="PG611" s="6"/>
      <c r="PH611" s="6"/>
      <c r="PI611" s="6"/>
      <c r="PJ611" s="6"/>
      <c r="PK611" s="6"/>
      <c r="PL611" s="6"/>
      <c r="PM611" s="6"/>
      <c r="PN611" s="6"/>
      <c r="PO611" s="6"/>
      <c r="PP611" s="6"/>
      <c r="PQ611" s="6"/>
      <c r="PR611" s="6"/>
      <c r="PS611" s="6"/>
      <c r="PT611" s="6"/>
      <c r="PU611" s="6"/>
      <c r="PV611" s="6"/>
      <c r="PW611" s="6"/>
      <c r="PX611" s="6"/>
      <c r="PY611" s="6"/>
      <c r="PZ611" s="6"/>
      <c r="QA611" s="6"/>
      <c r="QB611" s="6"/>
      <c r="QC611" s="6"/>
      <c r="QD611" s="6"/>
      <c r="QE611" s="6"/>
      <c r="QF611" s="6"/>
      <c r="QG611" s="6"/>
      <c r="QH611" s="6"/>
      <c r="QI611" s="6"/>
      <c r="QJ611" s="6"/>
      <c r="QK611" s="6"/>
      <c r="QL611" s="6"/>
      <c r="QM611" s="6"/>
      <c r="QN611" s="6"/>
      <c r="QO611" s="6"/>
      <c r="QP611" s="6"/>
      <c r="QQ611" s="6"/>
      <c r="QR611" s="6"/>
      <c r="QS611" s="6"/>
      <c r="QT611" s="6"/>
      <c r="QU611" s="6"/>
      <c r="QV611" s="6"/>
      <c r="QW611" s="6"/>
      <c r="QX611" s="6"/>
      <c r="QY611" s="6"/>
      <c r="QZ611" s="6"/>
      <c r="RA611" s="6"/>
      <c r="RB611" s="6"/>
      <c r="RC611" s="6"/>
      <c r="RD611" s="6"/>
      <c r="RE611" s="6"/>
      <c r="RF611" s="6"/>
      <c r="RG611" s="6"/>
      <c r="RH611" s="6"/>
      <c r="RI611" s="6"/>
      <c r="RJ611" s="6"/>
      <c r="RK611" s="6"/>
      <c r="RL611" s="6"/>
      <c r="RM611" s="6"/>
      <c r="RN611" s="6"/>
      <c r="RO611" s="6"/>
      <c r="RP611" s="6"/>
      <c r="RQ611" s="6"/>
      <c r="RR611" s="6"/>
      <c r="RS611" s="6"/>
      <c r="RT611" s="6"/>
      <c r="RU611" s="6"/>
      <c r="RV611" s="6"/>
      <c r="RW611" s="6"/>
      <c r="RX611" s="6"/>
      <c r="RY611" s="6"/>
      <c r="RZ611" s="6"/>
      <c r="SA611" s="6"/>
      <c r="SB611" s="6"/>
      <c r="SC611" s="6"/>
      <c r="SD611" s="6"/>
      <c r="SE611" s="6"/>
      <c r="SF611" s="6"/>
      <c r="SG611" s="6"/>
      <c r="SH611" s="6"/>
      <c r="SI611" s="6"/>
      <c r="SJ611" s="6"/>
      <c r="SK611" s="6"/>
      <c r="SL611" s="6"/>
      <c r="SM611" s="6"/>
      <c r="SN611" s="6"/>
      <c r="SO611" s="6"/>
      <c r="SP611" s="6"/>
      <c r="SQ611" s="6"/>
      <c r="SR611" s="6"/>
      <c r="SS611" s="6"/>
      <c r="ST611" s="6"/>
      <c r="SU611" s="6"/>
      <c r="SV611" s="6"/>
      <c r="SW611" s="6"/>
      <c r="SX611" s="6"/>
      <c r="SY611" s="6"/>
      <c r="SZ611" s="6"/>
      <c r="TA611" s="6"/>
      <c r="TB611" s="6"/>
      <c r="TC611" s="6"/>
      <c r="TD611" s="6"/>
      <c r="TE611" s="6"/>
      <c r="TF611" s="6"/>
      <c r="TG611" s="6"/>
      <c r="TH611" s="6"/>
      <c r="TI611" s="6"/>
      <c r="TJ611" s="6"/>
      <c r="TK611" s="6"/>
      <c r="TL611" s="6"/>
      <c r="TM611" s="6"/>
      <c r="TN611" s="6"/>
      <c r="TO611" s="6"/>
      <c r="TP611" s="6"/>
      <c r="TQ611" s="6"/>
      <c r="TR611" s="6"/>
      <c r="TS611" s="6"/>
      <c r="TT611" s="6"/>
      <c r="TU611" s="6"/>
      <c r="TV611" s="6"/>
      <c r="TW611" s="6"/>
      <c r="TX611" s="6"/>
      <c r="TY611" s="6"/>
      <c r="TZ611" s="6"/>
      <c r="UA611" s="6"/>
      <c r="UB611" s="6"/>
      <c r="UC611" s="6"/>
      <c r="UD611" s="6"/>
      <c r="UE611" s="6"/>
      <c r="UF611" s="6"/>
      <c r="UG611" s="6"/>
      <c r="UH611" s="6"/>
      <c r="UI611" s="6"/>
      <c r="UJ611" s="6"/>
      <c r="UK611" s="6"/>
      <c r="UL611" s="6"/>
      <c r="UM611" s="6"/>
      <c r="UN611" s="6"/>
      <c r="UO611" s="6"/>
      <c r="UP611" s="6"/>
      <c r="UQ611" s="6"/>
      <c r="UR611" s="6"/>
      <c r="US611" s="6"/>
      <c r="UT611" s="6"/>
      <c r="UU611" s="6"/>
      <c r="UV611" s="6"/>
      <c r="UW611" s="6"/>
      <c r="UX611" s="6"/>
      <c r="UY611" s="6"/>
      <c r="UZ611" s="6"/>
      <c r="VA611" s="6"/>
      <c r="VB611" s="6"/>
      <c r="VC611" s="6"/>
      <c r="VD611" s="6"/>
      <c r="VE611" s="6"/>
      <c r="VF611" s="6"/>
      <c r="VG611" s="6"/>
      <c r="VH611" s="6"/>
      <c r="VI611" s="6"/>
      <c r="VJ611" s="6"/>
      <c r="VK611" s="6"/>
      <c r="VL611" s="6"/>
      <c r="VM611" s="6"/>
      <c r="VN611" s="6"/>
      <c r="VO611" s="6"/>
      <c r="VP611" s="6"/>
      <c r="VQ611" s="6"/>
      <c r="VR611" s="6"/>
      <c r="VS611" s="6"/>
      <c r="VT611" s="6"/>
      <c r="VU611" s="6"/>
      <c r="VV611" s="6"/>
      <c r="VW611" s="6"/>
      <c r="VX611" s="6"/>
      <c r="VY611" s="6"/>
      <c r="VZ611" s="6"/>
      <c r="WA611" s="6"/>
      <c r="WB611" s="6"/>
      <c r="WC611" s="6"/>
      <c r="WD611" s="6"/>
      <c r="WE611" s="6"/>
      <c r="WF611" s="6"/>
      <c r="WG611" s="6"/>
      <c r="WH611" s="6"/>
      <c r="WI611" s="6"/>
      <c r="WJ611" s="6"/>
      <c r="WK611" s="6"/>
      <c r="WL611" s="6"/>
      <c r="WM611" s="6"/>
      <c r="WN611" s="6"/>
      <c r="WO611" s="6"/>
      <c r="WP611" s="6"/>
      <c r="WQ611" s="6"/>
      <c r="WR611" s="6"/>
      <c r="WS611" s="6"/>
      <c r="WT611" s="6"/>
      <c r="WU611" s="6"/>
      <c r="WV611" s="6"/>
      <c r="WW611" s="6"/>
      <c r="WX611" s="6"/>
      <c r="WY611" s="6"/>
      <c r="WZ611" s="6"/>
      <c r="XA611" s="6"/>
      <c r="XB611" s="6"/>
      <c r="XC611" s="6"/>
      <c r="XD611" s="6"/>
      <c r="XE611" s="6"/>
      <c r="XF611" s="6"/>
      <c r="XG611" s="6"/>
      <c r="XH611" s="6"/>
      <c r="XI611" s="6"/>
      <c r="XJ611" s="6"/>
      <c r="XK611" s="6"/>
      <c r="XL611" s="6"/>
      <c r="XM611" s="6"/>
      <c r="XN611" s="6"/>
      <c r="XO611" s="6"/>
      <c r="XP611" s="6"/>
      <c r="XQ611" s="6"/>
      <c r="XR611" s="6"/>
      <c r="XS611" s="6"/>
      <c r="XT611" s="6"/>
      <c r="XU611" s="6"/>
      <c r="XV611" s="6"/>
      <c r="XW611" s="6"/>
      <c r="XX611" s="6"/>
      <c r="XY611" s="6"/>
      <c r="XZ611" s="6"/>
      <c r="YA611" s="6"/>
      <c r="YB611" s="6"/>
      <c r="YC611" s="6"/>
      <c r="YD611" s="6"/>
      <c r="YE611" s="6"/>
      <c r="YF611" s="6"/>
      <c r="YG611" s="6"/>
      <c r="YH611" s="6"/>
      <c r="YI611" s="6"/>
      <c r="YJ611" s="6"/>
      <c r="YK611" s="6"/>
      <c r="YL611" s="6"/>
      <c r="YM611" s="6"/>
      <c r="YN611" s="6"/>
      <c r="YO611" s="6"/>
      <c r="YP611" s="6"/>
      <c r="YQ611" s="6"/>
      <c r="YR611" s="6"/>
      <c r="YS611" s="6"/>
      <c r="YT611" s="6"/>
      <c r="YU611" s="6"/>
      <c r="YV611" s="6"/>
      <c r="YW611" s="6"/>
      <c r="YX611" s="6"/>
      <c r="YY611" s="6"/>
      <c r="YZ611" s="6"/>
      <c r="ZA611" s="6"/>
      <c r="ZB611" s="6"/>
      <c r="ZC611" s="6"/>
      <c r="ZD611" s="6"/>
      <c r="ZE611" s="6"/>
      <c r="ZF611" s="6"/>
      <c r="ZG611" s="6"/>
      <c r="ZH611" s="6"/>
      <c r="ZI611" s="6"/>
      <c r="ZJ611" s="6"/>
      <c r="ZK611" s="6"/>
      <c r="ZL611" s="6"/>
      <c r="ZM611" s="6"/>
      <c r="ZN611" s="6"/>
      <c r="ZO611" s="6"/>
      <c r="ZP611" s="6"/>
      <c r="ZQ611" s="6"/>
      <c r="ZR611" s="6"/>
      <c r="ZS611" s="6"/>
      <c r="ZT611" s="6"/>
      <c r="ZU611" s="6"/>
      <c r="ZV611" s="6"/>
      <c r="ZW611" s="6"/>
      <c r="ZX611" s="6"/>
      <c r="ZY611" s="6"/>
      <c r="ZZ611" s="6"/>
      <c r="AAA611" s="6"/>
      <c r="AAB611" s="6"/>
      <c r="AAC611" s="6"/>
      <c r="AAD611" s="6"/>
      <c r="AAE611" s="6"/>
      <c r="AAF611" s="6"/>
      <c r="AAG611" s="6"/>
      <c r="AAH611" s="6"/>
      <c r="AAI611" s="6"/>
      <c r="AAJ611" s="6"/>
      <c r="AAK611" s="6"/>
      <c r="AAL611" s="6"/>
      <c r="AAM611" s="6"/>
      <c r="AAN611" s="6"/>
      <c r="AAO611" s="6"/>
      <c r="AAP611" s="6"/>
      <c r="AAQ611" s="6"/>
      <c r="AAR611" s="6"/>
      <c r="AAS611" s="6"/>
      <c r="AAT611" s="6"/>
      <c r="AAU611" s="6"/>
      <c r="AAV611" s="6"/>
      <c r="AAW611" s="6"/>
      <c r="AAX611" s="6"/>
      <c r="AAY611" s="6"/>
      <c r="AAZ611" s="6"/>
      <c r="ABA611" s="6"/>
      <c r="ABB611" s="6"/>
      <c r="ABC611" s="6"/>
      <c r="ABD611" s="6"/>
      <c r="ABE611" s="6"/>
      <c r="ABF611" s="6"/>
      <c r="ABG611" s="6"/>
      <c r="ABH611" s="6"/>
      <c r="ABI611" s="6"/>
      <c r="ABJ611" s="6"/>
      <c r="ABK611" s="6"/>
      <c r="ABL611" s="6"/>
      <c r="ABM611" s="6"/>
      <c r="ABN611" s="6"/>
      <c r="ABO611" s="6"/>
      <c r="ABP611" s="6"/>
      <c r="ABQ611" s="6"/>
      <c r="ABR611" s="6"/>
      <c r="ABS611" s="6"/>
      <c r="ABT611" s="6"/>
      <c r="ABU611" s="6"/>
      <c r="ABV611" s="6"/>
      <c r="ABW611" s="6"/>
      <c r="ABX611" s="6"/>
      <c r="ABY611" s="6"/>
      <c r="ABZ611" s="6"/>
      <c r="ACA611" s="6"/>
      <c r="ACB611" s="6"/>
      <c r="ACC611" s="6"/>
      <c r="ACD611" s="6"/>
      <c r="ACE611" s="6"/>
      <c r="ACF611" s="6"/>
      <c r="ACG611" s="6"/>
      <c r="ACH611" s="6"/>
      <c r="ACI611" s="6"/>
      <c r="ACJ611" s="6"/>
      <c r="ACK611" s="6"/>
      <c r="ACL611" s="6"/>
      <c r="ACM611" s="6"/>
      <c r="ACN611" s="6"/>
      <c r="ACO611" s="6"/>
      <c r="ACP611" s="6"/>
      <c r="ACQ611" s="6"/>
      <c r="ACR611" s="6"/>
      <c r="ACS611" s="6"/>
      <c r="ACT611" s="6"/>
      <c r="ACU611" s="6"/>
      <c r="ACV611" s="6"/>
      <c r="ACW611" s="6"/>
      <c r="ACX611" s="6"/>
      <c r="ACY611" s="6"/>
      <c r="ACZ611" s="6"/>
      <c r="ADA611" s="6"/>
      <c r="ADB611" s="6"/>
      <c r="ADC611" s="6"/>
      <c r="ADD611" s="6"/>
      <c r="ADE611" s="6"/>
      <c r="ADF611" s="6"/>
      <c r="ADG611" s="6"/>
      <c r="ADH611" s="6"/>
      <c r="ADI611" s="6"/>
      <c r="ADJ611" s="6"/>
      <c r="ADK611" s="6"/>
      <c r="ADL611" s="6"/>
      <c r="ADM611" s="6"/>
      <c r="ADN611" s="6"/>
      <c r="ADO611" s="6"/>
      <c r="ADP611" s="6"/>
      <c r="ADQ611" s="6"/>
      <c r="ADR611" s="6"/>
      <c r="ADS611" s="6"/>
      <c r="ADT611" s="6"/>
      <c r="ADU611" s="6"/>
      <c r="ADV611" s="6"/>
      <c r="ADW611" s="6"/>
      <c r="ADX611" s="6"/>
      <c r="ADY611" s="6"/>
      <c r="ADZ611" s="6"/>
      <c r="AEA611" s="6"/>
      <c r="AEB611" s="6"/>
      <c r="AEC611" s="6"/>
      <c r="AED611" s="6"/>
      <c r="AEE611" s="6"/>
      <c r="AEF611" s="6"/>
      <c r="AEG611" s="6"/>
      <c r="AEH611" s="6"/>
      <c r="AEI611" s="6"/>
      <c r="AEJ611" s="6"/>
      <c r="AEK611" s="6"/>
      <c r="AEL611" s="6"/>
      <c r="AEM611" s="6"/>
      <c r="AEN611" s="6"/>
      <c r="AEO611" s="6"/>
      <c r="AEP611" s="6"/>
      <c r="AEQ611" s="6"/>
      <c r="AER611" s="6"/>
      <c r="AES611" s="6"/>
      <c r="AET611" s="6"/>
      <c r="AEU611" s="6"/>
      <c r="AEV611" s="6"/>
      <c r="AEW611" s="6"/>
      <c r="AEX611" s="6"/>
      <c r="AEY611" s="6"/>
      <c r="AEZ611" s="6"/>
      <c r="AFA611" s="6"/>
      <c r="AFB611" s="6"/>
      <c r="AFC611" s="6"/>
      <c r="AFD611" s="6"/>
      <c r="AFE611" s="6"/>
      <c r="AFF611" s="6"/>
      <c r="AFG611" s="6"/>
      <c r="AFH611" s="6"/>
      <c r="AFI611" s="6"/>
      <c r="AFJ611" s="6"/>
      <c r="AFK611" s="6"/>
      <c r="AFL611" s="6"/>
      <c r="AFM611" s="6"/>
      <c r="AFN611" s="6"/>
      <c r="AFO611" s="6"/>
      <c r="AFP611" s="6"/>
      <c r="AFQ611" s="6"/>
      <c r="AFR611" s="6"/>
      <c r="AFS611" s="6"/>
      <c r="AFT611" s="6"/>
      <c r="AFU611" s="6"/>
      <c r="AFV611" s="6"/>
      <c r="AFW611" s="6"/>
      <c r="AFX611" s="6"/>
      <c r="AFY611" s="6"/>
      <c r="AFZ611" s="6"/>
      <c r="AGA611" s="6"/>
      <c r="AGB611" s="6"/>
      <c r="AGC611" s="6"/>
      <c r="AGD611" s="6"/>
      <c r="AGE611" s="6"/>
      <c r="AGF611" s="6"/>
      <c r="AGG611" s="6"/>
      <c r="AGH611" s="6"/>
      <c r="AGI611" s="6"/>
      <c r="AGJ611" s="6"/>
      <c r="AGK611" s="6"/>
      <c r="AGL611" s="6"/>
      <c r="AGM611" s="6"/>
      <c r="AGN611" s="6"/>
      <c r="AGO611" s="6"/>
      <c r="AGP611" s="6"/>
      <c r="AGQ611" s="6"/>
      <c r="AGR611" s="6"/>
      <c r="AGS611" s="6"/>
      <c r="AGT611" s="6"/>
      <c r="AGU611" s="6"/>
      <c r="AGV611" s="6"/>
      <c r="AGW611" s="6"/>
      <c r="AGX611" s="6"/>
      <c r="AGY611" s="6"/>
      <c r="AGZ611" s="6"/>
      <c r="AHA611" s="6"/>
      <c r="AHB611" s="6"/>
      <c r="AHC611" s="6"/>
      <c r="AHD611" s="6"/>
      <c r="AHE611" s="6"/>
      <c r="AHF611" s="6"/>
      <c r="AHG611" s="6"/>
      <c r="AHH611" s="6"/>
      <c r="AHI611" s="6"/>
      <c r="AHJ611" s="6"/>
      <c r="AHK611" s="6"/>
      <c r="AHL611" s="6"/>
      <c r="AHM611" s="6"/>
      <c r="AHN611" s="6"/>
      <c r="AHO611" s="6"/>
      <c r="AHP611" s="6"/>
      <c r="AHQ611" s="6"/>
      <c r="AHR611" s="6"/>
      <c r="AHS611" s="6"/>
      <c r="AHT611" s="6"/>
      <c r="AHU611" s="6"/>
      <c r="AHV611" s="6"/>
      <c r="AHW611" s="6"/>
      <c r="AHX611" s="6"/>
      <c r="AHY611" s="6"/>
    </row>
    <row r="612" spans="3:909" x14ac:dyDescent="0.25">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c r="JV612" s="6"/>
      <c r="JW612" s="6"/>
      <c r="JX612" s="6"/>
      <c r="JY612" s="6"/>
      <c r="JZ612" s="6"/>
      <c r="KA612" s="6"/>
      <c r="KB612" s="6"/>
      <c r="KC612" s="6"/>
      <c r="KD612" s="6"/>
      <c r="KE612" s="6"/>
      <c r="KF612" s="6"/>
      <c r="KG612" s="6"/>
      <c r="KH612" s="6"/>
      <c r="KI612" s="6"/>
      <c r="KJ612" s="6"/>
      <c r="KK612" s="6"/>
      <c r="KL612" s="6"/>
      <c r="KM612" s="6"/>
      <c r="KN612" s="6"/>
      <c r="KO612" s="6"/>
      <c r="KP612" s="6"/>
      <c r="KQ612" s="6"/>
      <c r="KR612" s="6"/>
      <c r="KS612" s="6"/>
      <c r="KT612" s="6"/>
      <c r="KU612" s="6"/>
      <c r="KV612" s="6"/>
      <c r="KW612" s="6"/>
      <c r="KX612" s="6"/>
      <c r="KY612" s="6"/>
      <c r="KZ612" s="6"/>
      <c r="LA612" s="6"/>
      <c r="LB612" s="6"/>
      <c r="LC612" s="6"/>
      <c r="LD612" s="6"/>
      <c r="LE612" s="6"/>
      <c r="LF612" s="6"/>
      <c r="LG612" s="6"/>
      <c r="LH612" s="6"/>
      <c r="LI612" s="6"/>
      <c r="LJ612" s="6"/>
      <c r="LK612" s="6"/>
      <c r="LL612" s="6"/>
      <c r="LM612" s="6"/>
      <c r="LN612" s="6"/>
      <c r="LO612" s="6"/>
      <c r="LP612" s="6"/>
      <c r="LQ612" s="6"/>
      <c r="LR612" s="6"/>
      <c r="LS612" s="6"/>
      <c r="LT612" s="6"/>
      <c r="LU612" s="6"/>
      <c r="LV612" s="6"/>
      <c r="LW612" s="6"/>
      <c r="LX612" s="6"/>
      <c r="LY612" s="6"/>
      <c r="LZ612" s="6"/>
      <c r="MA612" s="6"/>
      <c r="MB612" s="6"/>
      <c r="MC612" s="6"/>
      <c r="MD612" s="6"/>
      <c r="ME612" s="6"/>
      <c r="MF612" s="6"/>
      <c r="MG612" s="6"/>
      <c r="MH612" s="6"/>
      <c r="MI612" s="6"/>
      <c r="MJ612" s="6"/>
      <c r="MK612" s="6"/>
      <c r="ML612" s="6"/>
      <c r="MM612" s="6"/>
      <c r="MN612" s="6"/>
      <c r="MO612" s="6"/>
      <c r="MP612" s="6"/>
      <c r="MQ612" s="6"/>
      <c r="MR612" s="6"/>
      <c r="MS612" s="6"/>
      <c r="MT612" s="6"/>
      <c r="MU612" s="6"/>
      <c r="MV612" s="6"/>
      <c r="MW612" s="6"/>
      <c r="MX612" s="6"/>
      <c r="MY612" s="6"/>
      <c r="MZ612" s="6"/>
      <c r="NA612" s="6"/>
      <c r="NB612" s="6"/>
      <c r="NC612" s="6"/>
      <c r="ND612" s="6"/>
      <c r="NE612" s="6"/>
      <c r="NF612" s="6"/>
      <c r="NG612" s="6"/>
      <c r="NH612" s="6"/>
      <c r="NI612" s="6"/>
      <c r="NJ612" s="6"/>
      <c r="NK612" s="6"/>
      <c r="NL612" s="6"/>
      <c r="NM612" s="6"/>
      <c r="NN612" s="6"/>
      <c r="NO612" s="6"/>
      <c r="NP612" s="6"/>
      <c r="NQ612" s="6"/>
      <c r="NR612" s="6"/>
      <c r="NS612" s="6"/>
      <c r="NT612" s="6"/>
      <c r="NU612" s="6"/>
      <c r="NV612" s="6"/>
      <c r="NW612" s="6"/>
      <c r="NX612" s="6"/>
      <c r="NY612" s="6"/>
      <c r="NZ612" s="6"/>
      <c r="OA612" s="6"/>
      <c r="OB612" s="6"/>
      <c r="OC612" s="6"/>
      <c r="OD612" s="6"/>
      <c r="OE612" s="6"/>
      <c r="OF612" s="6"/>
      <c r="OG612" s="6"/>
      <c r="OH612" s="6"/>
      <c r="OI612" s="6"/>
      <c r="OJ612" s="6"/>
      <c r="OK612" s="6"/>
      <c r="OL612" s="6"/>
      <c r="OM612" s="6"/>
      <c r="ON612" s="6"/>
      <c r="OO612" s="6"/>
      <c r="OP612" s="6"/>
      <c r="OQ612" s="6"/>
      <c r="OR612" s="6"/>
      <c r="OS612" s="6"/>
      <c r="OT612" s="6"/>
      <c r="OU612" s="6"/>
      <c r="OV612" s="6"/>
      <c r="OW612" s="6"/>
      <c r="OX612" s="6"/>
      <c r="OY612" s="6"/>
      <c r="OZ612" s="6"/>
      <c r="PA612" s="6"/>
      <c r="PB612" s="6"/>
      <c r="PC612" s="6"/>
      <c r="PD612" s="6"/>
      <c r="PE612" s="6"/>
      <c r="PF612" s="6"/>
      <c r="PG612" s="6"/>
      <c r="PH612" s="6"/>
      <c r="PI612" s="6"/>
      <c r="PJ612" s="6"/>
      <c r="PK612" s="6"/>
      <c r="PL612" s="6"/>
      <c r="PM612" s="6"/>
      <c r="PN612" s="6"/>
      <c r="PO612" s="6"/>
      <c r="PP612" s="6"/>
      <c r="PQ612" s="6"/>
      <c r="PR612" s="6"/>
      <c r="PS612" s="6"/>
      <c r="PT612" s="6"/>
      <c r="PU612" s="6"/>
      <c r="PV612" s="6"/>
      <c r="PW612" s="6"/>
      <c r="PX612" s="6"/>
      <c r="PY612" s="6"/>
      <c r="PZ612" s="6"/>
      <c r="QA612" s="6"/>
      <c r="QB612" s="6"/>
      <c r="QC612" s="6"/>
      <c r="QD612" s="6"/>
      <c r="QE612" s="6"/>
      <c r="QF612" s="6"/>
      <c r="QG612" s="6"/>
      <c r="QH612" s="6"/>
      <c r="QI612" s="6"/>
      <c r="QJ612" s="6"/>
      <c r="QK612" s="6"/>
      <c r="QL612" s="6"/>
      <c r="QM612" s="6"/>
      <c r="QN612" s="6"/>
      <c r="QO612" s="6"/>
      <c r="QP612" s="6"/>
      <c r="QQ612" s="6"/>
      <c r="QR612" s="6"/>
      <c r="QS612" s="6"/>
      <c r="QT612" s="6"/>
      <c r="QU612" s="6"/>
      <c r="QV612" s="6"/>
      <c r="QW612" s="6"/>
      <c r="QX612" s="6"/>
      <c r="QY612" s="6"/>
      <c r="QZ612" s="6"/>
      <c r="RA612" s="6"/>
      <c r="RB612" s="6"/>
      <c r="RC612" s="6"/>
      <c r="RD612" s="6"/>
      <c r="RE612" s="6"/>
      <c r="RF612" s="6"/>
      <c r="RG612" s="6"/>
      <c r="RH612" s="6"/>
      <c r="RI612" s="6"/>
      <c r="RJ612" s="6"/>
      <c r="RK612" s="6"/>
      <c r="RL612" s="6"/>
      <c r="RM612" s="6"/>
      <c r="RN612" s="6"/>
      <c r="RO612" s="6"/>
      <c r="RP612" s="6"/>
      <c r="RQ612" s="6"/>
      <c r="RR612" s="6"/>
      <c r="RS612" s="6"/>
      <c r="RT612" s="6"/>
      <c r="RU612" s="6"/>
      <c r="RV612" s="6"/>
      <c r="RW612" s="6"/>
      <c r="RX612" s="6"/>
      <c r="RY612" s="6"/>
      <c r="RZ612" s="6"/>
      <c r="SA612" s="6"/>
      <c r="SB612" s="6"/>
      <c r="SC612" s="6"/>
      <c r="SD612" s="6"/>
      <c r="SE612" s="6"/>
      <c r="SF612" s="6"/>
      <c r="SG612" s="6"/>
      <c r="SH612" s="6"/>
      <c r="SI612" s="6"/>
      <c r="SJ612" s="6"/>
      <c r="SK612" s="6"/>
      <c r="SL612" s="6"/>
      <c r="SM612" s="6"/>
      <c r="SN612" s="6"/>
      <c r="SO612" s="6"/>
      <c r="SP612" s="6"/>
      <c r="SQ612" s="6"/>
      <c r="SR612" s="6"/>
      <c r="SS612" s="6"/>
      <c r="ST612" s="6"/>
      <c r="SU612" s="6"/>
      <c r="SV612" s="6"/>
      <c r="SW612" s="6"/>
      <c r="SX612" s="6"/>
      <c r="SY612" s="6"/>
      <c r="SZ612" s="6"/>
      <c r="TA612" s="6"/>
      <c r="TB612" s="6"/>
      <c r="TC612" s="6"/>
      <c r="TD612" s="6"/>
      <c r="TE612" s="6"/>
      <c r="TF612" s="6"/>
      <c r="TG612" s="6"/>
      <c r="TH612" s="6"/>
      <c r="TI612" s="6"/>
      <c r="TJ612" s="6"/>
      <c r="TK612" s="6"/>
      <c r="TL612" s="6"/>
      <c r="TM612" s="6"/>
      <c r="TN612" s="6"/>
      <c r="TO612" s="6"/>
      <c r="TP612" s="6"/>
      <c r="TQ612" s="6"/>
      <c r="TR612" s="6"/>
      <c r="TS612" s="6"/>
      <c r="TT612" s="6"/>
      <c r="TU612" s="6"/>
      <c r="TV612" s="6"/>
      <c r="TW612" s="6"/>
      <c r="TX612" s="6"/>
      <c r="TY612" s="6"/>
      <c r="TZ612" s="6"/>
      <c r="UA612" s="6"/>
      <c r="UB612" s="6"/>
      <c r="UC612" s="6"/>
      <c r="UD612" s="6"/>
      <c r="UE612" s="6"/>
      <c r="UF612" s="6"/>
      <c r="UG612" s="6"/>
      <c r="UH612" s="6"/>
      <c r="UI612" s="6"/>
      <c r="UJ612" s="6"/>
      <c r="UK612" s="6"/>
      <c r="UL612" s="6"/>
      <c r="UM612" s="6"/>
      <c r="UN612" s="6"/>
      <c r="UO612" s="6"/>
      <c r="UP612" s="6"/>
      <c r="UQ612" s="6"/>
      <c r="UR612" s="6"/>
      <c r="US612" s="6"/>
      <c r="UT612" s="6"/>
      <c r="UU612" s="6"/>
      <c r="UV612" s="6"/>
      <c r="UW612" s="6"/>
      <c r="UX612" s="6"/>
      <c r="UY612" s="6"/>
      <c r="UZ612" s="6"/>
      <c r="VA612" s="6"/>
      <c r="VB612" s="6"/>
      <c r="VC612" s="6"/>
      <c r="VD612" s="6"/>
      <c r="VE612" s="6"/>
      <c r="VF612" s="6"/>
      <c r="VG612" s="6"/>
      <c r="VH612" s="6"/>
      <c r="VI612" s="6"/>
      <c r="VJ612" s="6"/>
      <c r="VK612" s="6"/>
      <c r="VL612" s="6"/>
      <c r="VM612" s="6"/>
      <c r="VN612" s="6"/>
      <c r="VO612" s="6"/>
      <c r="VP612" s="6"/>
      <c r="VQ612" s="6"/>
      <c r="VR612" s="6"/>
      <c r="VS612" s="6"/>
      <c r="VT612" s="6"/>
      <c r="VU612" s="6"/>
      <c r="VV612" s="6"/>
      <c r="VW612" s="6"/>
      <c r="VX612" s="6"/>
      <c r="VY612" s="6"/>
      <c r="VZ612" s="6"/>
      <c r="WA612" s="6"/>
      <c r="WB612" s="6"/>
      <c r="WC612" s="6"/>
      <c r="WD612" s="6"/>
      <c r="WE612" s="6"/>
      <c r="WF612" s="6"/>
      <c r="WG612" s="6"/>
      <c r="WH612" s="6"/>
      <c r="WI612" s="6"/>
      <c r="WJ612" s="6"/>
      <c r="WK612" s="6"/>
      <c r="WL612" s="6"/>
      <c r="WM612" s="6"/>
      <c r="WN612" s="6"/>
      <c r="WO612" s="6"/>
      <c r="WP612" s="6"/>
      <c r="WQ612" s="6"/>
      <c r="WR612" s="6"/>
      <c r="WS612" s="6"/>
      <c r="WT612" s="6"/>
      <c r="WU612" s="6"/>
      <c r="WV612" s="6"/>
      <c r="WW612" s="6"/>
      <c r="WX612" s="6"/>
      <c r="WY612" s="6"/>
      <c r="WZ612" s="6"/>
      <c r="XA612" s="6"/>
      <c r="XB612" s="6"/>
      <c r="XC612" s="6"/>
      <c r="XD612" s="6"/>
      <c r="XE612" s="6"/>
      <c r="XF612" s="6"/>
      <c r="XG612" s="6"/>
      <c r="XH612" s="6"/>
      <c r="XI612" s="6"/>
      <c r="XJ612" s="6"/>
      <c r="XK612" s="6"/>
      <c r="XL612" s="6"/>
      <c r="XM612" s="6"/>
      <c r="XN612" s="6"/>
      <c r="XO612" s="6"/>
      <c r="XP612" s="6"/>
      <c r="XQ612" s="6"/>
      <c r="XR612" s="6"/>
      <c r="XS612" s="6"/>
      <c r="XT612" s="6"/>
      <c r="XU612" s="6"/>
      <c r="XV612" s="6"/>
      <c r="XW612" s="6"/>
      <c r="XX612" s="6"/>
      <c r="XY612" s="6"/>
      <c r="XZ612" s="6"/>
      <c r="YA612" s="6"/>
      <c r="YB612" s="6"/>
      <c r="YC612" s="6"/>
      <c r="YD612" s="6"/>
      <c r="YE612" s="6"/>
      <c r="YF612" s="6"/>
      <c r="YG612" s="6"/>
      <c r="YH612" s="6"/>
      <c r="YI612" s="6"/>
      <c r="YJ612" s="6"/>
      <c r="YK612" s="6"/>
      <c r="YL612" s="6"/>
      <c r="YM612" s="6"/>
      <c r="YN612" s="6"/>
      <c r="YO612" s="6"/>
      <c r="YP612" s="6"/>
      <c r="YQ612" s="6"/>
      <c r="YR612" s="6"/>
      <c r="YS612" s="6"/>
      <c r="YT612" s="6"/>
      <c r="YU612" s="6"/>
      <c r="YV612" s="6"/>
      <c r="YW612" s="6"/>
      <c r="YX612" s="6"/>
      <c r="YY612" s="6"/>
      <c r="YZ612" s="6"/>
      <c r="ZA612" s="6"/>
      <c r="ZB612" s="6"/>
      <c r="ZC612" s="6"/>
      <c r="ZD612" s="6"/>
      <c r="ZE612" s="6"/>
      <c r="ZF612" s="6"/>
      <c r="ZG612" s="6"/>
      <c r="ZH612" s="6"/>
      <c r="ZI612" s="6"/>
      <c r="ZJ612" s="6"/>
      <c r="ZK612" s="6"/>
      <c r="ZL612" s="6"/>
      <c r="ZM612" s="6"/>
      <c r="ZN612" s="6"/>
      <c r="ZO612" s="6"/>
      <c r="ZP612" s="6"/>
      <c r="ZQ612" s="6"/>
      <c r="ZR612" s="6"/>
      <c r="ZS612" s="6"/>
      <c r="ZT612" s="6"/>
      <c r="ZU612" s="6"/>
      <c r="ZV612" s="6"/>
      <c r="ZW612" s="6"/>
      <c r="ZX612" s="6"/>
      <c r="ZY612" s="6"/>
      <c r="ZZ612" s="6"/>
      <c r="AAA612" s="6"/>
      <c r="AAB612" s="6"/>
      <c r="AAC612" s="6"/>
      <c r="AAD612" s="6"/>
      <c r="AAE612" s="6"/>
      <c r="AAF612" s="6"/>
      <c r="AAG612" s="6"/>
      <c r="AAH612" s="6"/>
      <c r="AAI612" s="6"/>
      <c r="AAJ612" s="6"/>
      <c r="AAK612" s="6"/>
      <c r="AAL612" s="6"/>
      <c r="AAM612" s="6"/>
      <c r="AAN612" s="6"/>
      <c r="AAO612" s="6"/>
      <c r="AAP612" s="6"/>
      <c r="AAQ612" s="6"/>
      <c r="AAR612" s="6"/>
      <c r="AAS612" s="6"/>
      <c r="AAT612" s="6"/>
      <c r="AAU612" s="6"/>
      <c r="AAV612" s="6"/>
      <c r="AAW612" s="6"/>
      <c r="AAX612" s="6"/>
      <c r="AAY612" s="6"/>
      <c r="AAZ612" s="6"/>
      <c r="ABA612" s="6"/>
      <c r="ABB612" s="6"/>
      <c r="ABC612" s="6"/>
      <c r="ABD612" s="6"/>
      <c r="ABE612" s="6"/>
      <c r="ABF612" s="6"/>
      <c r="ABG612" s="6"/>
      <c r="ABH612" s="6"/>
      <c r="ABI612" s="6"/>
      <c r="ABJ612" s="6"/>
      <c r="ABK612" s="6"/>
      <c r="ABL612" s="6"/>
      <c r="ABM612" s="6"/>
      <c r="ABN612" s="6"/>
      <c r="ABO612" s="6"/>
      <c r="ABP612" s="6"/>
      <c r="ABQ612" s="6"/>
      <c r="ABR612" s="6"/>
      <c r="ABS612" s="6"/>
      <c r="ABT612" s="6"/>
      <c r="ABU612" s="6"/>
      <c r="ABV612" s="6"/>
      <c r="ABW612" s="6"/>
      <c r="ABX612" s="6"/>
      <c r="ABY612" s="6"/>
      <c r="ABZ612" s="6"/>
      <c r="ACA612" s="6"/>
      <c r="ACB612" s="6"/>
      <c r="ACC612" s="6"/>
      <c r="ACD612" s="6"/>
      <c r="ACE612" s="6"/>
      <c r="ACF612" s="6"/>
      <c r="ACG612" s="6"/>
      <c r="ACH612" s="6"/>
      <c r="ACI612" s="6"/>
      <c r="ACJ612" s="6"/>
      <c r="ACK612" s="6"/>
      <c r="ACL612" s="6"/>
      <c r="ACM612" s="6"/>
      <c r="ACN612" s="6"/>
      <c r="ACO612" s="6"/>
      <c r="ACP612" s="6"/>
      <c r="ACQ612" s="6"/>
      <c r="ACR612" s="6"/>
      <c r="ACS612" s="6"/>
      <c r="ACT612" s="6"/>
      <c r="ACU612" s="6"/>
      <c r="ACV612" s="6"/>
      <c r="ACW612" s="6"/>
      <c r="ACX612" s="6"/>
      <c r="ACY612" s="6"/>
      <c r="ACZ612" s="6"/>
      <c r="ADA612" s="6"/>
      <c r="ADB612" s="6"/>
      <c r="ADC612" s="6"/>
      <c r="ADD612" s="6"/>
      <c r="ADE612" s="6"/>
      <c r="ADF612" s="6"/>
      <c r="ADG612" s="6"/>
      <c r="ADH612" s="6"/>
      <c r="ADI612" s="6"/>
      <c r="ADJ612" s="6"/>
      <c r="ADK612" s="6"/>
      <c r="ADL612" s="6"/>
      <c r="ADM612" s="6"/>
      <c r="ADN612" s="6"/>
      <c r="ADO612" s="6"/>
      <c r="ADP612" s="6"/>
      <c r="ADQ612" s="6"/>
      <c r="ADR612" s="6"/>
      <c r="ADS612" s="6"/>
      <c r="ADT612" s="6"/>
      <c r="ADU612" s="6"/>
      <c r="ADV612" s="6"/>
      <c r="ADW612" s="6"/>
      <c r="ADX612" s="6"/>
      <c r="ADY612" s="6"/>
      <c r="ADZ612" s="6"/>
      <c r="AEA612" s="6"/>
      <c r="AEB612" s="6"/>
      <c r="AEC612" s="6"/>
      <c r="AED612" s="6"/>
      <c r="AEE612" s="6"/>
      <c r="AEF612" s="6"/>
      <c r="AEG612" s="6"/>
      <c r="AEH612" s="6"/>
      <c r="AEI612" s="6"/>
      <c r="AEJ612" s="6"/>
      <c r="AEK612" s="6"/>
      <c r="AEL612" s="6"/>
      <c r="AEM612" s="6"/>
      <c r="AEN612" s="6"/>
      <c r="AEO612" s="6"/>
      <c r="AEP612" s="6"/>
      <c r="AEQ612" s="6"/>
      <c r="AER612" s="6"/>
      <c r="AES612" s="6"/>
      <c r="AET612" s="6"/>
      <c r="AEU612" s="6"/>
      <c r="AEV612" s="6"/>
      <c r="AEW612" s="6"/>
      <c r="AEX612" s="6"/>
      <c r="AEY612" s="6"/>
      <c r="AEZ612" s="6"/>
      <c r="AFA612" s="6"/>
      <c r="AFB612" s="6"/>
      <c r="AFC612" s="6"/>
      <c r="AFD612" s="6"/>
      <c r="AFE612" s="6"/>
      <c r="AFF612" s="6"/>
      <c r="AFG612" s="6"/>
      <c r="AFH612" s="6"/>
      <c r="AFI612" s="6"/>
      <c r="AFJ612" s="6"/>
      <c r="AFK612" s="6"/>
      <c r="AFL612" s="6"/>
      <c r="AFM612" s="6"/>
      <c r="AFN612" s="6"/>
      <c r="AFO612" s="6"/>
      <c r="AFP612" s="6"/>
      <c r="AFQ612" s="6"/>
      <c r="AFR612" s="6"/>
      <c r="AFS612" s="6"/>
      <c r="AFT612" s="6"/>
      <c r="AFU612" s="6"/>
      <c r="AFV612" s="6"/>
      <c r="AFW612" s="6"/>
      <c r="AFX612" s="6"/>
      <c r="AFY612" s="6"/>
      <c r="AFZ612" s="6"/>
      <c r="AGA612" s="6"/>
      <c r="AGB612" s="6"/>
      <c r="AGC612" s="6"/>
      <c r="AGD612" s="6"/>
      <c r="AGE612" s="6"/>
      <c r="AGF612" s="6"/>
      <c r="AGG612" s="6"/>
      <c r="AGH612" s="6"/>
      <c r="AGI612" s="6"/>
      <c r="AGJ612" s="6"/>
      <c r="AGK612" s="6"/>
      <c r="AGL612" s="6"/>
      <c r="AGM612" s="6"/>
      <c r="AGN612" s="6"/>
      <c r="AGO612" s="6"/>
      <c r="AGP612" s="6"/>
      <c r="AGQ612" s="6"/>
      <c r="AGR612" s="6"/>
      <c r="AGS612" s="6"/>
      <c r="AGT612" s="6"/>
      <c r="AGU612" s="6"/>
      <c r="AGV612" s="6"/>
      <c r="AGW612" s="6"/>
      <c r="AGX612" s="6"/>
      <c r="AGY612" s="6"/>
      <c r="AGZ612" s="6"/>
      <c r="AHA612" s="6"/>
      <c r="AHB612" s="6"/>
      <c r="AHC612" s="6"/>
      <c r="AHD612" s="6"/>
      <c r="AHE612" s="6"/>
      <c r="AHF612" s="6"/>
      <c r="AHG612" s="6"/>
      <c r="AHH612" s="6"/>
      <c r="AHI612" s="6"/>
      <c r="AHJ612" s="6"/>
      <c r="AHK612" s="6"/>
      <c r="AHL612" s="6"/>
      <c r="AHM612" s="6"/>
      <c r="AHN612" s="6"/>
      <c r="AHO612" s="6"/>
      <c r="AHP612" s="6"/>
      <c r="AHQ612" s="6"/>
      <c r="AHR612" s="6"/>
      <c r="AHS612" s="6"/>
      <c r="AHT612" s="6"/>
      <c r="AHU612" s="6"/>
      <c r="AHV612" s="6"/>
      <c r="AHW612" s="6"/>
      <c r="AHX612" s="6"/>
      <c r="AHY612" s="6"/>
    </row>
    <row r="613" spans="3:909" x14ac:dyDescent="0.25">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c r="JV613" s="6"/>
      <c r="JW613" s="6"/>
      <c r="JX613" s="6"/>
      <c r="JY613" s="6"/>
      <c r="JZ613" s="6"/>
      <c r="KA613" s="6"/>
      <c r="KB613" s="6"/>
      <c r="KC613" s="6"/>
      <c r="KD613" s="6"/>
      <c r="KE613" s="6"/>
      <c r="KF613" s="6"/>
      <c r="KG613" s="6"/>
      <c r="KH613" s="6"/>
      <c r="KI613" s="6"/>
      <c r="KJ613" s="6"/>
      <c r="KK613" s="6"/>
      <c r="KL613" s="6"/>
      <c r="KM613" s="6"/>
      <c r="KN613" s="6"/>
      <c r="KO613" s="6"/>
      <c r="KP613" s="6"/>
      <c r="KQ613" s="6"/>
      <c r="KR613" s="6"/>
      <c r="KS613" s="6"/>
      <c r="KT613" s="6"/>
      <c r="KU613" s="6"/>
      <c r="KV613" s="6"/>
      <c r="KW613" s="6"/>
      <c r="KX613" s="6"/>
      <c r="KY613" s="6"/>
      <c r="KZ613" s="6"/>
      <c r="LA613" s="6"/>
      <c r="LB613" s="6"/>
      <c r="LC613" s="6"/>
      <c r="LD613" s="6"/>
      <c r="LE613" s="6"/>
      <c r="LF613" s="6"/>
      <c r="LG613" s="6"/>
      <c r="LH613" s="6"/>
      <c r="LI613" s="6"/>
      <c r="LJ613" s="6"/>
      <c r="LK613" s="6"/>
      <c r="LL613" s="6"/>
      <c r="LM613" s="6"/>
      <c r="LN613" s="6"/>
      <c r="LO613" s="6"/>
      <c r="LP613" s="6"/>
      <c r="LQ613" s="6"/>
      <c r="LR613" s="6"/>
      <c r="LS613" s="6"/>
      <c r="LT613" s="6"/>
      <c r="LU613" s="6"/>
      <c r="LV613" s="6"/>
      <c r="LW613" s="6"/>
      <c r="LX613" s="6"/>
      <c r="LY613" s="6"/>
      <c r="LZ613" s="6"/>
      <c r="MA613" s="6"/>
      <c r="MB613" s="6"/>
      <c r="MC613" s="6"/>
      <c r="MD613" s="6"/>
      <c r="ME613" s="6"/>
      <c r="MF613" s="6"/>
      <c r="MG613" s="6"/>
      <c r="MH613" s="6"/>
      <c r="MI613" s="6"/>
      <c r="MJ613" s="6"/>
      <c r="MK613" s="6"/>
      <c r="ML613" s="6"/>
      <c r="MM613" s="6"/>
      <c r="MN613" s="6"/>
      <c r="MO613" s="6"/>
      <c r="MP613" s="6"/>
      <c r="MQ613" s="6"/>
      <c r="MR613" s="6"/>
      <c r="MS613" s="6"/>
      <c r="MT613" s="6"/>
      <c r="MU613" s="6"/>
      <c r="MV613" s="6"/>
      <c r="MW613" s="6"/>
      <c r="MX613" s="6"/>
      <c r="MY613" s="6"/>
      <c r="MZ613" s="6"/>
      <c r="NA613" s="6"/>
      <c r="NB613" s="6"/>
      <c r="NC613" s="6"/>
      <c r="ND613" s="6"/>
      <c r="NE613" s="6"/>
      <c r="NF613" s="6"/>
      <c r="NG613" s="6"/>
      <c r="NH613" s="6"/>
      <c r="NI613" s="6"/>
      <c r="NJ613" s="6"/>
      <c r="NK613" s="6"/>
      <c r="NL613" s="6"/>
      <c r="NM613" s="6"/>
      <c r="NN613" s="6"/>
      <c r="NO613" s="6"/>
      <c r="NP613" s="6"/>
      <c r="NQ613" s="6"/>
      <c r="NR613" s="6"/>
      <c r="NS613" s="6"/>
      <c r="NT613" s="6"/>
      <c r="NU613" s="6"/>
      <c r="NV613" s="6"/>
      <c r="NW613" s="6"/>
      <c r="NX613" s="6"/>
      <c r="NY613" s="6"/>
      <c r="NZ613" s="6"/>
      <c r="OA613" s="6"/>
      <c r="OB613" s="6"/>
      <c r="OC613" s="6"/>
      <c r="OD613" s="6"/>
      <c r="OE613" s="6"/>
      <c r="OF613" s="6"/>
      <c r="OG613" s="6"/>
      <c r="OH613" s="6"/>
      <c r="OI613" s="6"/>
      <c r="OJ613" s="6"/>
      <c r="OK613" s="6"/>
      <c r="OL613" s="6"/>
      <c r="OM613" s="6"/>
      <c r="ON613" s="6"/>
      <c r="OO613" s="6"/>
      <c r="OP613" s="6"/>
      <c r="OQ613" s="6"/>
      <c r="OR613" s="6"/>
      <c r="OS613" s="6"/>
      <c r="OT613" s="6"/>
      <c r="OU613" s="6"/>
      <c r="OV613" s="6"/>
      <c r="OW613" s="6"/>
      <c r="OX613" s="6"/>
      <c r="OY613" s="6"/>
      <c r="OZ613" s="6"/>
      <c r="PA613" s="6"/>
      <c r="PB613" s="6"/>
      <c r="PC613" s="6"/>
      <c r="PD613" s="6"/>
      <c r="PE613" s="6"/>
      <c r="PF613" s="6"/>
      <c r="PG613" s="6"/>
      <c r="PH613" s="6"/>
      <c r="PI613" s="6"/>
      <c r="PJ613" s="6"/>
      <c r="PK613" s="6"/>
      <c r="PL613" s="6"/>
      <c r="PM613" s="6"/>
      <c r="PN613" s="6"/>
      <c r="PO613" s="6"/>
      <c r="PP613" s="6"/>
      <c r="PQ613" s="6"/>
      <c r="PR613" s="6"/>
      <c r="PS613" s="6"/>
      <c r="PT613" s="6"/>
      <c r="PU613" s="6"/>
      <c r="PV613" s="6"/>
      <c r="PW613" s="6"/>
      <c r="PX613" s="6"/>
      <c r="PY613" s="6"/>
      <c r="PZ613" s="6"/>
      <c r="QA613" s="6"/>
      <c r="QB613" s="6"/>
      <c r="QC613" s="6"/>
      <c r="QD613" s="6"/>
      <c r="QE613" s="6"/>
      <c r="QF613" s="6"/>
      <c r="QG613" s="6"/>
      <c r="QH613" s="6"/>
      <c r="QI613" s="6"/>
      <c r="QJ613" s="6"/>
      <c r="QK613" s="6"/>
      <c r="QL613" s="6"/>
      <c r="QM613" s="6"/>
      <c r="QN613" s="6"/>
      <c r="QO613" s="6"/>
      <c r="QP613" s="6"/>
      <c r="QQ613" s="6"/>
      <c r="QR613" s="6"/>
      <c r="QS613" s="6"/>
      <c r="QT613" s="6"/>
      <c r="QU613" s="6"/>
      <c r="QV613" s="6"/>
      <c r="QW613" s="6"/>
      <c r="QX613" s="6"/>
      <c r="QY613" s="6"/>
      <c r="QZ613" s="6"/>
      <c r="RA613" s="6"/>
      <c r="RB613" s="6"/>
      <c r="RC613" s="6"/>
      <c r="RD613" s="6"/>
      <c r="RE613" s="6"/>
      <c r="RF613" s="6"/>
      <c r="RG613" s="6"/>
      <c r="RH613" s="6"/>
      <c r="RI613" s="6"/>
      <c r="RJ613" s="6"/>
      <c r="RK613" s="6"/>
      <c r="RL613" s="6"/>
      <c r="RM613" s="6"/>
      <c r="RN613" s="6"/>
      <c r="RO613" s="6"/>
      <c r="RP613" s="6"/>
      <c r="RQ613" s="6"/>
      <c r="RR613" s="6"/>
      <c r="RS613" s="6"/>
      <c r="RT613" s="6"/>
      <c r="RU613" s="6"/>
      <c r="RV613" s="6"/>
      <c r="RW613" s="6"/>
      <c r="RX613" s="6"/>
      <c r="RY613" s="6"/>
      <c r="RZ613" s="6"/>
      <c r="SA613" s="6"/>
      <c r="SB613" s="6"/>
      <c r="SC613" s="6"/>
      <c r="SD613" s="6"/>
      <c r="SE613" s="6"/>
      <c r="SF613" s="6"/>
      <c r="SG613" s="6"/>
      <c r="SH613" s="6"/>
      <c r="SI613" s="6"/>
      <c r="SJ613" s="6"/>
      <c r="SK613" s="6"/>
      <c r="SL613" s="6"/>
      <c r="SM613" s="6"/>
      <c r="SN613" s="6"/>
      <c r="SO613" s="6"/>
      <c r="SP613" s="6"/>
      <c r="SQ613" s="6"/>
      <c r="SR613" s="6"/>
      <c r="SS613" s="6"/>
      <c r="ST613" s="6"/>
      <c r="SU613" s="6"/>
      <c r="SV613" s="6"/>
      <c r="SW613" s="6"/>
      <c r="SX613" s="6"/>
      <c r="SY613" s="6"/>
      <c r="SZ613" s="6"/>
      <c r="TA613" s="6"/>
      <c r="TB613" s="6"/>
      <c r="TC613" s="6"/>
      <c r="TD613" s="6"/>
      <c r="TE613" s="6"/>
      <c r="TF613" s="6"/>
      <c r="TG613" s="6"/>
      <c r="TH613" s="6"/>
      <c r="TI613" s="6"/>
      <c r="TJ613" s="6"/>
      <c r="TK613" s="6"/>
      <c r="TL613" s="6"/>
      <c r="TM613" s="6"/>
      <c r="TN613" s="6"/>
      <c r="TO613" s="6"/>
      <c r="TP613" s="6"/>
      <c r="TQ613" s="6"/>
      <c r="TR613" s="6"/>
      <c r="TS613" s="6"/>
      <c r="TT613" s="6"/>
      <c r="TU613" s="6"/>
      <c r="TV613" s="6"/>
      <c r="TW613" s="6"/>
      <c r="TX613" s="6"/>
      <c r="TY613" s="6"/>
      <c r="TZ613" s="6"/>
      <c r="UA613" s="6"/>
      <c r="UB613" s="6"/>
      <c r="UC613" s="6"/>
      <c r="UD613" s="6"/>
      <c r="UE613" s="6"/>
      <c r="UF613" s="6"/>
      <c r="UG613" s="6"/>
      <c r="UH613" s="6"/>
      <c r="UI613" s="6"/>
      <c r="UJ613" s="6"/>
      <c r="UK613" s="6"/>
      <c r="UL613" s="6"/>
      <c r="UM613" s="6"/>
      <c r="UN613" s="6"/>
      <c r="UO613" s="6"/>
      <c r="UP613" s="6"/>
      <c r="UQ613" s="6"/>
      <c r="UR613" s="6"/>
      <c r="US613" s="6"/>
      <c r="UT613" s="6"/>
      <c r="UU613" s="6"/>
      <c r="UV613" s="6"/>
      <c r="UW613" s="6"/>
      <c r="UX613" s="6"/>
      <c r="UY613" s="6"/>
      <c r="UZ613" s="6"/>
      <c r="VA613" s="6"/>
      <c r="VB613" s="6"/>
      <c r="VC613" s="6"/>
      <c r="VD613" s="6"/>
      <c r="VE613" s="6"/>
      <c r="VF613" s="6"/>
      <c r="VG613" s="6"/>
      <c r="VH613" s="6"/>
      <c r="VI613" s="6"/>
      <c r="VJ613" s="6"/>
      <c r="VK613" s="6"/>
      <c r="VL613" s="6"/>
      <c r="VM613" s="6"/>
      <c r="VN613" s="6"/>
      <c r="VO613" s="6"/>
      <c r="VP613" s="6"/>
      <c r="VQ613" s="6"/>
      <c r="VR613" s="6"/>
      <c r="VS613" s="6"/>
      <c r="VT613" s="6"/>
      <c r="VU613" s="6"/>
      <c r="VV613" s="6"/>
      <c r="VW613" s="6"/>
      <c r="VX613" s="6"/>
      <c r="VY613" s="6"/>
      <c r="VZ613" s="6"/>
      <c r="WA613" s="6"/>
      <c r="WB613" s="6"/>
      <c r="WC613" s="6"/>
      <c r="WD613" s="6"/>
      <c r="WE613" s="6"/>
      <c r="WF613" s="6"/>
      <c r="WG613" s="6"/>
      <c r="WH613" s="6"/>
      <c r="WI613" s="6"/>
      <c r="WJ613" s="6"/>
      <c r="WK613" s="6"/>
      <c r="WL613" s="6"/>
      <c r="WM613" s="6"/>
      <c r="WN613" s="6"/>
      <c r="WO613" s="6"/>
      <c r="WP613" s="6"/>
      <c r="WQ613" s="6"/>
      <c r="WR613" s="6"/>
      <c r="WS613" s="6"/>
      <c r="WT613" s="6"/>
      <c r="WU613" s="6"/>
      <c r="WV613" s="6"/>
      <c r="WW613" s="6"/>
      <c r="WX613" s="6"/>
      <c r="WY613" s="6"/>
      <c r="WZ613" s="6"/>
      <c r="XA613" s="6"/>
      <c r="XB613" s="6"/>
      <c r="XC613" s="6"/>
      <c r="XD613" s="6"/>
      <c r="XE613" s="6"/>
      <c r="XF613" s="6"/>
      <c r="XG613" s="6"/>
      <c r="XH613" s="6"/>
      <c r="XI613" s="6"/>
      <c r="XJ613" s="6"/>
      <c r="XK613" s="6"/>
      <c r="XL613" s="6"/>
      <c r="XM613" s="6"/>
      <c r="XN613" s="6"/>
      <c r="XO613" s="6"/>
      <c r="XP613" s="6"/>
      <c r="XQ613" s="6"/>
      <c r="XR613" s="6"/>
      <c r="XS613" s="6"/>
      <c r="XT613" s="6"/>
      <c r="XU613" s="6"/>
      <c r="XV613" s="6"/>
      <c r="XW613" s="6"/>
      <c r="XX613" s="6"/>
      <c r="XY613" s="6"/>
      <c r="XZ613" s="6"/>
      <c r="YA613" s="6"/>
      <c r="YB613" s="6"/>
      <c r="YC613" s="6"/>
      <c r="YD613" s="6"/>
      <c r="YE613" s="6"/>
      <c r="YF613" s="6"/>
      <c r="YG613" s="6"/>
      <c r="YH613" s="6"/>
      <c r="YI613" s="6"/>
      <c r="YJ613" s="6"/>
      <c r="YK613" s="6"/>
      <c r="YL613" s="6"/>
      <c r="YM613" s="6"/>
      <c r="YN613" s="6"/>
      <c r="YO613" s="6"/>
      <c r="YP613" s="6"/>
      <c r="YQ613" s="6"/>
      <c r="YR613" s="6"/>
      <c r="YS613" s="6"/>
      <c r="YT613" s="6"/>
      <c r="YU613" s="6"/>
      <c r="YV613" s="6"/>
      <c r="YW613" s="6"/>
      <c r="YX613" s="6"/>
      <c r="YY613" s="6"/>
      <c r="YZ613" s="6"/>
      <c r="ZA613" s="6"/>
      <c r="ZB613" s="6"/>
      <c r="ZC613" s="6"/>
      <c r="ZD613" s="6"/>
      <c r="ZE613" s="6"/>
      <c r="ZF613" s="6"/>
      <c r="ZG613" s="6"/>
      <c r="ZH613" s="6"/>
      <c r="ZI613" s="6"/>
      <c r="ZJ613" s="6"/>
      <c r="ZK613" s="6"/>
      <c r="ZL613" s="6"/>
      <c r="ZM613" s="6"/>
      <c r="ZN613" s="6"/>
      <c r="ZO613" s="6"/>
      <c r="ZP613" s="6"/>
      <c r="ZQ613" s="6"/>
      <c r="ZR613" s="6"/>
      <c r="ZS613" s="6"/>
      <c r="ZT613" s="6"/>
      <c r="ZU613" s="6"/>
      <c r="ZV613" s="6"/>
      <c r="ZW613" s="6"/>
      <c r="ZX613" s="6"/>
      <c r="ZY613" s="6"/>
      <c r="ZZ613" s="6"/>
      <c r="AAA613" s="6"/>
      <c r="AAB613" s="6"/>
      <c r="AAC613" s="6"/>
      <c r="AAD613" s="6"/>
      <c r="AAE613" s="6"/>
      <c r="AAF613" s="6"/>
      <c r="AAG613" s="6"/>
      <c r="AAH613" s="6"/>
      <c r="AAI613" s="6"/>
      <c r="AAJ613" s="6"/>
      <c r="AAK613" s="6"/>
      <c r="AAL613" s="6"/>
      <c r="AAM613" s="6"/>
      <c r="AAN613" s="6"/>
      <c r="AAO613" s="6"/>
      <c r="AAP613" s="6"/>
      <c r="AAQ613" s="6"/>
      <c r="AAR613" s="6"/>
      <c r="AAS613" s="6"/>
      <c r="AAT613" s="6"/>
      <c r="AAU613" s="6"/>
      <c r="AAV613" s="6"/>
      <c r="AAW613" s="6"/>
      <c r="AAX613" s="6"/>
      <c r="AAY613" s="6"/>
      <c r="AAZ613" s="6"/>
      <c r="ABA613" s="6"/>
      <c r="ABB613" s="6"/>
      <c r="ABC613" s="6"/>
      <c r="ABD613" s="6"/>
      <c r="ABE613" s="6"/>
      <c r="ABF613" s="6"/>
      <c r="ABG613" s="6"/>
      <c r="ABH613" s="6"/>
      <c r="ABI613" s="6"/>
      <c r="ABJ613" s="6"/>
      <c r="ABK613" s="6"/>
      <c r="ABL613" s="6"/>
      <c r="ABM613" s="6"/>
      <c r="ABN613" s="6"/>
      <c r="ABO613" s="6"/>
      <c r="ABP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DH613" s="6"/>
      <c r="ADI613" s="6"/>
      <c r="ADJ613" s="6"/>
      <c r="ADK613" s="6"/>
      <c r="ADL613" s="6"/>
      <c r="ADM613" s="6"/>
      <c r="ADN613" s="6"/>
      <c r="ADO613" s="6"/>
      <c r="ADP613" s="6"/>
      <c r="ADQ613" s="6"/>
      <c r="ADR613" s="6"/>
      <c r="ADS613" s="6"/>
      <c r="ADT613" s="6"/>
      <c r="ADU613" s="6"/>
      <c r="ADV613" s="6"/>
      <c r="ADW613" s="6"/>
      <c r="ADX613" s="6"/>
      <c r="ADY613" s="6"/>
      <c r="ADZ613" s="6"/>
      <c r="AEA613" s="6"/>
      <c r="AEB613" s="6"/>
      <c r="AEC613" s="6"/>
      <c r="AED613" s="6"/>
      <c r="AEE613" s="6"/>
      <c r="AEF613" s="6"/>
      <c r="AEG613" s="6"/>
      <c r="AEH613" s="6"/>
      <c r="AEI613" s="6"/>
      <c r="AEJ613" s="6"/>
      <c r="AEK613" s="6"/>
      <c r="AEL613" s="6"/>
      <c r="AEM613" s="6"/>
      <c r="AEN613" s="6"/>
      <c r="AEO613" s="6"/>
      <c r="AEP613" s="6"/>
      <c r="AEQ613" s="6"/>
      <c r="AER613" s="6"/>
      <c r="AES613" s="6"/>
      <c r="AET613" s="6"/>
      <c r="AEU613" s="6"/>
      <c r="AEV613" s="6"/>
      <c r="AEW613" s="6"/>
      <c r="AEX613" s="6"/>
      <c r="AEY613" s="6"/>
      <c r="AEZ613" s="6"/>
      <c r="AFA613" s="6"/>
      <c r="AFB613" s="6"/>
      <c r="AFC613" s="6"/>
      <c r="AFD613" s="6"/>
      <c r="AFE613" s="6"/>
      <c r="AFF613" s="6"/>
      <c r="AFG613" s="6"/>
      <c r="AFH613" s="6"/>
      <c r="AFI613" s="6"/>
      <c r="AFJ613" s="6"/>
      <c r="AFK613" s="6"/>
      <c r="AFL613" s="6"/>
      <c r="AFM613" s="6"/>
      <c r="AFN613" s="6"/>
      <c r="AFO613" s="6"/>
      <c r="AFP613" s="6"/>
      <c r="AFQ613" s="6"/>
      <c r="AFR613" s="6"/>
      <c r="AFS613" s="6"/>
      <c r="AFT613" s="6"/>
      <c r="AFU613" s="6"/>
      <c r="AFV613" s="6"/>
      <c r="AFW613" s="6"/>
      <c r="AFX613" s="6"/>
      <c r="AFY613" s="6"/>
      <c r="AFZ613" s="6"/>
      <c r="AGA613" s="6"/>
      <c r="AGB613" s="6"/>
      <c r="AGC613" s="6"/>
      <c r="AGD613" s="6"/>
      <c r="AGE613" s="6"/>
      <c r="AGF613" s="6"/>
      <c r="AGG613" s="6"/>
      <c r="AGH613" s="6"/>
      <c r="AGI613" s="6"/>
      <c r="AGJ613" s="6"/>
      <c r="AGK613" s="6"/>
      <c r="AGL613" s="6"/>
      <c r="AGM613" s="6"/>
      <c r="AGN613" s="6"/>
      <c r="AGO613" s="6"/>
      <c r="AGP613" s="6"/>
      <c r="AGQ613" s="6"/>
      <c r="AGR613" s="6"/>
      <c r="AGS613" s="6"/>
      <c r="AGT613" s="6"/>
      <c r="AGU613" s="6"/>
      <c r="AGV613" s="6"/>
      <c r="AGW613" s="6"/>
      <c r="AGX613" s="6"/>
      <c r="AGY613" s="6"/>
      <c r="AGZ613" s="6"/>
      <c r="AHA613" s="6"/>
      <c r="AHB613" s="6"/>
      <c r="AHC613" s="6"/>
      <c r="AHD613" s="6"/>
      <c r="AHE613" s="6"/>
      <c r="AHF613" s="6"/>
      <c r="AHG613" s="6"/>
      <c r="AHH613" s="6"/>
      <c r="AHI613" s="6"/>
      <c r="AHJ613" s="6"/>
      <c r="AHK613" s="6"/>
      <c r="AHL613" s="6"/>
      <c r="AHM613" s="6"/>
      <c r="AHN613" s="6"/>
      <c r="AHO613" s="6"/>
      <c r="AHP613" s="6"/>
      <c r="AHQ613" s="6"/>
      <c r="AHR613" s="6"/>
      <c r="AHS613" s="6"/>
      <c r="AHT613" s="6"/>
      <c r="AHU613" s="6"/>
      <c r="AHV613" s="6"/>
      <c r="AHW613" s="6"/>
      <c r="AHX613" s="6"/>
      <c r="AHY613" s="6"/>
    </row>
    <row r="614" spans="3:909" x14ac:dyDescent="0.25">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c r="JV614" s="6"/>
      <c r="JW614" s="6"/>
      <c r="JX614" s="6"/>
      <c r="JY614" s="6"/>
      <c r="JZ614" s="6"/>
      <c r="KA614" s="6"/>
      <c r="KB614" s="6"/>
      <c r="KC614" s="6"/>
      <c r="KD614" s="6"/>
      <c r="KE614" s="6"/>
      <c r="KF614" s="6"/>
      <c r="KG614" s="6"/>
      <c r="KH614" s="6"/>
      <c r="KI614" s="6"/>
      <c r="KJ614" s="6"/>
      <c r="KK614" s="6"/>
      <c r="KL614" s="6"/>
      <c r="KM614" s="6"/>
      <c r="KN614" s="6"/>
      <c r="KO614" s="6"/>
      <c r="KP614" s="6"/>
      <c r="KQ614" s="6"/>
      <c r="KR614" s="6"/>
      <c r="KS614" s="6"/>
      <c r="KT614" s="6"/>
      <c r="KU614" s="6"/>
      <c r="KV614" s="6"/>
      <c r="KW614" s="6"/>
      <c r="KX614" s="6"/>
      <c r="KY614" s="6"/>
      <c r="KZ614" s="6"/>
      <c r="LA614" s="6"/>
      <c r="LB614" s="6"/>
      <c r="LC614" s="6"/>
      <c r="LD614" s="6"/>
      <c r="LE614" s="6"/>
      <c r="LF614" s="6"/>
      <c r="LG614" s="6"/>
      <c r="LH614" s="6"/>
      <c r="LI614" s="6"/>
      <c r="LJ614" s="6"/>
      <c r="LK614" s="6"/>
      <c r="LL614" s="6"/>
      <c r="LM614" s="6"/>
      <c r="LN614" s="6"/>
      <c r="LO614" s="6"/>
      <c r="LP614" s="6"/>
      <c r="LQ614" s="6"/>
      <c r="LR614" s="6"/>
      <c r="LS614" s="6"/>
      <c r="LT614" s="6"/>
      <c r="LU614" s="6"/>
      <c r="LV614" s="6"/>
      <c r="LW614" s="6"/>
      <c r="LX614" s="6"/>
      <c r="LY614" s="6"/>
      <c r="LZ614" s="6"/>
      <c r="MA614" s="6"/>
      <c r="MB614" s="6"/>
      <c r="MC614" s="6"/>
      <c r="MD614" s="6"/>
      <c r="ME614" s="6"/>
      <c r="MF614" s="6"/>
      <c r="MG614" s="6"/>
      <c r="MH614" s="6"/>
      <c r="MI614" s="6"/>
      <c r="MJ614" s="6"/>
      <c r="MK614" s="6"/>
      <c r="ML614" s="6"/>
      <c r="MM614" s="6"/>
      <c r="MN614" s="6"/>
      <c r="MO614" s="6"/>
      <c r="MP614" s="6"/>
      <c r="MQ614" s="6"/>
      <c r="MR614" s="6"/>
      <c r="MS614" s="6"/>
      <c r="MT614" s="6"/>
      <c r="MU614" s="6"/>
      <c r="MV614" s="6"/>
      <c r="MW614" s="6"/>
      <c r="MX614" s="6"/>
      <c r="MY614" s="6"/>
      <c r="MZ614" s="6"/>
      <c r="NA614" s="6"/>
      <c r="NB614" s="6"/>
      <c r="NC614" s="6"/>
      <c r="ND614" s="6"/>
      <c r="NE614" s="6"/>
      <c r="NF614" s="6"/>
      <c r="NG614" s="6"/>
      <c r="NH614" s="6"/>
      <c r="NI614" s="6"/>
      <c r="NJ614" s="6"/>
      <c r="NK614" s="6"/>
      <c r="NL614" s="6"/>
      <c r="NM614" s="6"/>
      <c r="NN614" s="6"/>
      <c r="NO614" s="6"/>
      <c r="NP614" s="6"/>
      <c r="NQ614" s="6"/>
      <c r="NR614" s="6"/>
      <c r="NS614" s="6"/>
      <c r="NT614" s="6"/>
      <c r="NU614" s="6"/>
      <c r="NV614" s="6"/>
      <c r="NW614" s="6"/>
      <c r="NX614" s="6"/>
      <c r="NY614" s="6"/>
      <c r="NZ614" s="6"/>
      <c r="OA614" s="6"/>
      <c r="OB614" s="6"/>
      <c r="OC614" s="6"/>
      <c r="OD614" s="6"/>
      <c r="OE614" s="6"/>
      <c r="OF614" s="6"/>
      <c r="OG614" s="6"/>
      <c r="OH614" s="6"/>
      <c r="OI614" s="6"/>
      <c r="OJ614" s="6"/>
      <c r="OK614" s="6"/>
      <c r="OL614" s="6"/>
      <c r="OM614" s="6"/>
      <c r="ON614" s="6"/>
      <c r="OO614" s="6"/>
      <c r="OP614" s="6"/>
      <c r="OQ614" s="6"/>
      <c r="OR614" s="6"/>
      <c r="OS614" s="6"/>
      <c r="OT614" s="6"/>
      <c r="OU614" s="6"/>
      <c r="OV614" s="6"/>
      <c r="OW614" s="6"/>
      <c r="OX614" s="6"/>
      <c r="OY614" s="6"/>
      <c r="OZ614" s="6"/>
      <c r="PA614" s="6"/>
      <c r="PB614" s="6"/>
      <c r="PC614" s="6"/>
      <c r="PD614" s="6"/>
      <c r="PE614" s="6"/>
      <c r="PF614" s="6"/>
      <c r="PG614" s="6"/>
      <c r="PH614" s="6"/>
      <c r="PI614" s="6"/>
      <c r="PJ614" s="6"/>
      <c r="PK614" s="6"/>
      <c r="PL614" s="6"/>
      <c r="PM614" s="6"/>
      <c r="PN614" s="6"/>
      <c r="PO614" s="6"/>
      <c r="PP614" s="6"/>
      <c r="PQ614" s="6"/>
      <c r="PR614" s="6"/>
      <c r="PS614" s="6"/>
      <c r="PT614" s="6"/>
      <c r="PU614" s="6"/>
      <c r="PV614" s="6"/>
      <c r="PW614" s="6"/>
      <c r="PX614" s="6"/>
      <c r="PY614" s="6"/>
      <c r="PZ614" s="6"/>
      <c r="QA614" s="6"/>
      <c r="QB614" s="6"/>
      <c r="QC614" s="6"/>
      <c r="QD614" s="6"/>
      <c r="QE614" s="6"/>
      <c r="QF614" s="6"/>
      <c r="QG614" s="6"/>
      <c r="QH614" s="6"/>
      <c r="QI614" s="6"/>
      <c r="QJ614" s="6"/>
      <c r="QK614" s="6"/>
      <c r="QL614" s="6"/>
      <c r="QM614" s="6"/>
      <c r="QN614" s="6"/>
      <c r="QO614" s="6"/>
      <c r="QP614" s="6"/>
      <c r="QQ614" s="6"/>
      <c r="QR614" s="6"/>
      <c r="QS614" s="6"/>
      <c r="QT614" s="6"/>
      <c r="QU614" s="6"/>
      <c r="QV614" s="6"/>
      <c r="QW614" s="6"/>
      <c r="QX614" s="6"/>
      <c r="QY614" s="6"/>
      <c r="QZ614" s="6"/>
      <c r="RA614" s="6"/>
      <c r="RB614" s="6"/>
      <c r="RC614" s="6"/>
      <c r="RD614" s="6"/>
      <c r="RE614" s="6"/>
      <c r="RF614" s="6"/>
      <c r="RG614" s="6"/>
      <c r="RH614" s="6"/>
      <c r="RI614" s="6"/>
      <c r="RJ614" s="6"/>
      <c r="RK614" s="6"/>
      <c r="RL614" s="6"/>
      <c r="RM614" s="6"/>
      <c r="RN614" s="6"/>
      <c r="RO614" s="6"/>
      <c r="RP614" s="6"/>
      <c r="RQ614" s="6"/>
      <c r="RR614" s="6"/>
      <c r="RS614" s="6"/>
      <c r="RT614" s="6"/>
      <c r="RU614" s="6"/>
      <c r="RV614" s="6"/>
      <c r="RW614" s="6"/>
      <c r="RX614" s="6"/>
      <c r="RY614" s="6"/>
      <c r="RZ614" s="6"/>
      <c r="SA614" s="6"/>
      <c r="SB614" s="6"/>
      <c r="SC614" s="6"/>
      <c r="SD614" s="6"/>
      <c r="SE614" s="6"/>
      <c r="SF614" s="6"/>
      <c r="SG614" s="6"/>
      <c r="SH614" s="6"/>
      <c r="SI614" s="6"/>
      <c r="SJ614" s="6"/>
      <c r="SK614" s="6"/>
      <c r="SL614" s="6"/>
      <c r="SM614" s="6"/>
      <c r="SN614" s="6"/>
      <c r="SO614" s="6"/>
      <c r="SP614" s="6"/>
      <c r="SQ614" s="6"/>
      <c r="SR614" s="6"/>
      <c r="SS614" s="6"/>
      <c r="ST614" s="6"/>
      <c r="SU614" s="6"/>
      <c r="SV614" s="6"/>
      <c r="SW614" s="6"/>
      <c r="SX614" s="6"/>
      <c r="SY614" s="6"/>
      <c r="SZ614" s="6"/>
      <c r="TA614" s="6"/>
      <c r="TB614" s="6"/>
      <c r="TC614" s="6"/>
      <c r="TD614" s="6"/>
      <c r="TE614" s="6"/>
      <c r="TF614" s="6"/>
      <c r="TG614" s="6"/>
      <c r="TH614" s="6"/>
      <c r="TI614" s="6"/>
      <c r="TJ614" s="6"/>
      <c r="TK614" s="6"/>
      <c r="TL614" s="6"/>
      <c r="TM614" s="6"/>
      <c r="TN614" s="6"/>
      <c r="TO614" s="6"/>
      <c r="TP614" s="6"/>
      <c r="TQ614" s="6"/>
      <c r="TR614" s="6"/>
      <c r="TS614" s="6"/>
      <c r="TT614" s="6"/>
      <c r="TU614" s="6"/>
      <c r="TV614" s="6"/>
      <c r="TW614" s="6"/>
      <c r="TX614" s="6"/>
      <c r="TY614" s="6"/>
      <c r="TZ614" s="6"/>
      <c r="UA614" s="6"/>
      <c r="UB614" s="6"/>
      <c r="UC614" s="6"/>
      <c r="UD614" s="6"/>
      <c r="UE614" s="6"/>
      <c r="UF614" s="6"/>
      <c r="UG614" s="6"/>
      <c r="UH614" s="6"/>
      <c r="UI614" s="6"/>
      <c r="UJ614" s="6"/>
      <c r="UK614" s="6"/>
      <c r="UL614" s="6"/>
      <c r="UM614" s="6"/>
      <c r="UN614" s="6"/>
      <c r="UO614" s="6"/>
      <c r="UP614" s="6"/>
      <c r="UQ614" s="6"/>
      <c r="UR614" s="6"/>
      <c r="US614" s="6"/>
      <c r="UT614" s="6"/>
      <c r="UU614" s="6"/>
      <c r="UV614" s="6"/>
      <c r="UW614" s="6"/>
      <c r="UX614" s="6"/>
      <c r="UY614" s="6"/>
      <c r="UZ614" s="6"/>
      <c r="VA614" s="6"/>
      <c r="VB614" s="6"/>
      <c r="VC614" s="6"/>
      <c r="VD614" s="6"/>
      <c r="VE614" s="6"/>
      <c r="VF614" s="6"/>
      <c r="VG614" s="6"/>
      <c r="VH614" s="6"/>
      <c r="VI614" s="6"/>
      <c r="VJ614" s="6"/>
      <c r="VK614" s="6"/>
      <c r="VL614" s="6"/>
      <c r="VM614" s="6"/>
      <c r="VN614" s="6"/>
      <c r="VO614" s="6"/>
      <c r="VP614" s="6"/>
      <c r="VQ614" s="6"/>
      <c r="VR614" s="6"/>
      <c r="VS614" s="6"/>
      <c r="VT614" s="6"/>
      <c r="VU614" s="6"/>
      <c r="VV614" s="6"/>
      <c r="VW614" s="6"/>
      <c r="VX614" s="6"/>
      <c r="VY614" s="6"/>
      <c r="VZ614" s="6"/>
      <c r="WA614" s="6"/>
      <c r="WB614" s="6"/>
      <c r="WC614" s="6"/>
      <c r="WD614" s="6"/>
      <c r="WE614" s="6"/>
      <c r="WF614" s="6"/>
      <c r="WG614" s="6"/>
      <c r="WH614" s="6"/>
      <c r="WI614" s="6"/>
      <c r="WJ614" s="6"/>
      <c r="WK614" s="6"/>
      <c r="WL614" s="6"/>
      <c r="WM614" s="6"/>
      <c r="WN614" s="6"/>
      <c r="WO614" s="6"/>
      <c r="WP614" s="6"/>
      <c r="WQ614" s="6"/>
      <c r="WR614" s="6"/>
      <c r="WS614" s="6"/>
      <c r="WT614" s="6"/>
      <c r="WU614" s="6"/>
      <c r="WV614" s="6"/>
      <c r="WW614" s="6"/>
      <c r="WX614" s="6"/>
      <c r="WY614" s="6"/>
      <c r="WZ614" s="6"/>
      <c r="XA614" s="6"/>
      <c r="XB614" s="6"/>
      <c r="XC614" s="6"/>
      <c r="XD614" s="6"/>
      <c r="XE614" s="6"/>
      <c r="XF614" s="6"/>
      <c r="XG614" s="6"/>
      <c r="XH614" s="6"/>
      <c r="XI614" s="6"/>
      <c r="XJ614" s="6"/>
      <c r="XK614" s="6"/>
      <c r="XL614" s="6"/>
      <c r="XM614" s="6"/>
      <c r="XN614" s="6"/>
      <c r="XO614" s="6"/>
      <c r="XP614" s="6"/>
      <c r="XQ614" s="6"/>
      <c r="XR614" s="6"/>
      <c r="XS614" s="6"/>
      <c r="XT614" s="6"/>
      <c r="XU614" s="6"/>
      <c r="XV614" s="6"/>
      <c r="XW614" s="6"/>
      <c r="XX614" s="6"/>
      <c r="XY614" s="6"/>
      <c r="XZ614" s="6"/>
      <c r="YA614" s="6"/>
      <c r="YB614" s="6"/>
      <c r="YC614" s="6"/>
      <c r="YD614" s="6"/>
      <c r="YE614" s="6"/>
      <c r="YF614" s="6"/>
      <c r="YG614" s="6"/>
      <c r="YH614" s="6"/>
      <c r="YI614" s="6"/>
      <c r="YJ614" s="6"/>
      <c r="YK614" s="6"/>
      <c r="YL614" s="6"/>
      <c r="YM614" s="6"/>
      <c r="YN614" s="6"/>
      <c r="YO614" s="6"/>
      <c r="YP614" s="6"/>
      <c r="YQ614" s="6"/>
      <c r="YR614" s="6"/>
      <c r="YS614" s="6"/>
      <c r="YT614" s="6"/>
      <c r="YU614" s="6"/>
      <c r="YV614" s="6"/>
      <c r="YW614" s="6"/>
      <c r="YX614" s="6"/>
      <c r="YY614" s="6"/>
      <c r="YZ614" s="6"/>
      <c r="ZA614" s="6"/>
      <c r="ZB614" s="6"/>
      <c r="ZC614" s="6"/>
      <c r="ZD614" s="6"/>
      <c r="ZE614" s="6"/>
      <c r="ZF614" s="6"/>
      <c r="ZG614" s="6"/>
      <c r="ZH614" s="6"/>
      <c r="ZI614" s="6"/>
      <c r="ZJ614" s="6"/>
      <c r="ZK614" s="6"/>
      <c r="ZL614" s="6"/>
      <c r="ZM614" s="6"/>
      <c r="ZN614" s="6"/>
      <c r="ZO614" s="6"/>
      <c r="ZP614" s="6"/>
      <c r="ZQ614" s="6"/>
      <c r="ZR614" s="6"/>
      <c r="ZS614" s="6"/>
      <c r="ZT614" s="6"/>
      <c r="ZU614" s="6"/>
      <c r="ZV614" s="6"/>
      <c r="ZW614" s="6"/>
      <c r="ZX614" s="6"/>
      <c r="ZY614" s="6"/>
      <c r="ZZ614" s="6"/>
      <c r="AAA614" s="6"/>
      <c r="AAB614" s="6"/>
      <c r="AAC614" s="6"/>
      <c r="AAD614" s="6"/>
      <c r="AAE614" s="6"/>
      <c r="AAF614" s="6"/>
      <c r="AAG614" s="6"/>
      <c r="AAH614" s="6"/>
      <c r="AAI614" s="6"/>
      <c r="AAJ614" s="6"/>
      <c r="AAK614" s="6"/>
      <c r="AAL614" s="6"/>
      <c r="AAM614" s="6"/>
      <c r="AAN614" s="6"/>
      <c r="AAO614" s="6"/>
      <c r="AAP614" s="6"/>
      <c r="AAQ614" s="6"/>
      <c r="AAR614" s="6"/>
      <c r="AAS614" s="6"/>
      <c r="AAT614" s="6"/>
      <c r="AAU614" s="6"/>
      <c r="AAV614" s="6"/>
      <c r="AAW614" s="6"/>
      <c r="AAX614" s="6"/>
      <c r="AAY614" s="6"/>
      <c r="AAZ614" s="6"/>
      <c r="ABA614" s="6"/>
      <c r="ABB614" s="6"/>
      <c r="ABC614" s="6"/>
      <c r="ABD614" s="6"/>
      <c r="ABE614" s="6"/>
      <c r="ABF614" s="6"/>
      <c r="ABG614" s="6"/>
      <c r="ABH614" s="6"/>
      <c r="ABI614" s="6"/>
      <c r="ABJ614" s="6"/>
      <c r="ABK614" s="6"/>
      <c r="ABL614" s="6"/>
      <c r="ABM614" s="6"/>
      <c r="ABN614" s="6"/>
      <c r="ABO614" s="6"/>
      <c r="ABP614" s="6"/>
      <c r="ABQ614" s="6"/>
      <c r="ABR614" s="6"/>
      <c r="ABS614" s="6"/>
      <c r="ABT614" s="6"/>
      <c r="ABU614" s="6"/>
      <c r="ABV614" s="6"/>
      <c r="ABW614" s="6"/>
      <c r="ABX614" s="6"/>
      <c r="ABY614" s="6"/>
      <c r="ABZ614" s="6"/>
      <c r="ACA614" s="6"/>
      <c r="ACB614" s="6"/>
      <c r="ACC614" s="6"/>
      <c r="ACD614" s="6"/>
      <c r="ACE614" s="6"/>
      <c r="ACF614" s="6"/>
      <c r="ACG614" s="6"/>
      <c r="ACH614" s="6"/>
      <c r="ACI614" s="6"/>
      <c r="ACJ614" s="6"/>
      <c r="ACK614" s="6"/>
      <c r="ACL614" s="6"/>
      <c r="ACM614" s="6"/>
      <c r="ACN614" s="6"/>
      <c r="ACO614" s="6"/>
      <c r="ACP614" s="6"/>
      <c r="ACQ614" s="6"/>
      <c r="ACR614" s="6"/>
      <c r="ACS614" s="6"/>
      <c r="ACT614" s="6"/>
      <c r="ACU614" s="6"/>
      <c r="ACV614" s="6"/>
      <c r="ACW614" s="6"/>
      <c r="ACX614" s="6"/>
      <c r="ACY614" s="6"/>
      <c r="ACZ614" s="6"/>
      <c r="ADA614" s="6"/>
      <c r="ADB614" s="6"/>
      <c r="ADC614" s="6"/>
      <c r="ADD614" s="6"/>
      <c r="ADE614" s="6"/>
      <c r="ADF614" s="6"/>
      <c r="ADG614" s="6"/>
      <c r="ADH614" s="6"/>
      <c r="ADI614" s="6"/>
      <c r="ADJ614" s="6"/>
      <c r="ADK614" s="6"/>
      <c r="ADL614" s="6"/>
      <c r="ADM614" s="6"/>
      <c r="ADN614" s="6"/>
      <c r="ADO614" s="6"/>
      <c r="ADP614" s="6"/>
      <c r="ADQ614" s="6"/>
      <c r="ADR614" s="6"/>
      <c r="ADS614" s="6"/>
      <c r="ADT614" s="6"/>
      <c r="ADU614" s="6"/>
      <c r="ADV614" s="6"/>
      <c r="ADW614" s="6"/>
      <c r="ADX614" s="6"/>
      <c r="ADY614" s="6"/>
      <c r="ADZ614" s="6"/>
      <c r="AEA614" s="6"/>
      <c r="AEB614" s="6"/>
      <c r="AEC614" s="6"/>
      <c r="AED614" s="6"/>
      <c r="AEE614" s="6"/>
      <c r="AEF614" s="6"/>
      <c r="AEG614" s="6"/>
      <c r="AEH614" s="6"/>
      <c r="AEI614" s="6"/>
      <c r="AEJ614" s="6"/>
      <c r="AEK614" s="6"/>
      <c r="AEL614" s="6"/>
      <c r="AEM614" s="6"/>
      <c r="AEN614" s="6"/>
      <c r="AEO614" s="6"/>
      <c r="AEP614" s="6"/>
      <c r="AEQ614" s="6"/>
      <c r="AER614" s="6"/>
      <c r="AES614" s="6"/>
      <c r="AET614" s="6"/>
      <c r="AEU614" s="6"/>
      <c r="AEV614" s="6"/>
      <c r="AEW614" s="6"/>
      <c r="AEX614" s="6"/>
      <c r="AEY614" s="6"/>
      <c r="AEZ614" s="6"/>
      <c r="AFA614" s="6"/>
      <c r="AFB614" s="6"/>
      <c r="AFC614" s="6"/>
      <c r="AFD614" s="6"/>
      <c r="AFE614" s="6"/>
      <c r="AFF614" s="6"/>
      <c r="AFG614" s="6"/>
      <c r="AFH614" s="6"/>
      <c r="AFI614" s="6"/>
      <c r="AFJ614" s="6"/>
      <c r="AFK614" s="6"/>
      <c r="AFL614" s="6"/>
      <c r="AFM614" s="6"/>
      <c r="AFN614" s="6"/>
      <c r="AFO614" s="6"/>
      <c r="AFP614" s="6"/>
      <c r="AFQ614" s="6"/>
      <c r="AFR614" s="6"/>
      <c r="AFS614" s="6"/>
      <c r="AFT614" s="6"/>
      <c r="AFU614" s="6"/>
      <c r="AFV614" s="6"/>
      <c r="AFW614" s="6"/>
      <c r="AFX614" s="6"/>
      <c r="AFY614" s="6"/>
      <c r="AFZ614" s="6"/>
      <c r="AGA614" s="6"/>
      <c r="AGB614" s="6"/>
      <c r="AGC614" s="6"/>
      <c r="AGD614" s="6"/>
      <c r="AGE614" s="6"/>
      <c r="AGF614" s="6"/>
      <c r="AGG614" s="6"/>
      <c r="AGH614" s="6"/>
      <c r="AGI614" s="6"/>
      <c r="AGJ614" s="6"/>
      <c r="AGK614" s="6"/>
      <c r="AGL614" s="6"/>
      <c r="AGM614" s="6"/>
      <c r="AGN614" s="6"/>
      <c r="AGO614" s="6"/>
      <c r="AGP614" s="6"/>
      <c r="AGQ614" s="6"/>
      <c r="AGR614" s="6"/>
      <c r="AGS614" s="6"/>
      <c r="AGT614" s="6"/>
      <c r="AGU614" s="6"/>
      <c r="AGV614" s="6"/>
      <c r="AGW614" s="6"/>
      <c r="AGX614" s="6"/>
      <c r="AGY614" s="6"/>
      <c r="AGZ614" s="6"/>
      <c r="AHA614" s="6"/>
      <c r="AHB614" s="6"/>
      <c r="AHC614" s="6"/>
      <c r="AHD614" s="6"/>
      <c r="AHE614" s="6"/>
      <c r="AHF614" s="6"/>
      <c r="AHG614" s="6"/>
      <c r="AHH614" s="6"/>
      <c r="AHI614" s="6"/>
      <c r="AHJ614" s="6"/>
      <c r="AHK614" s="6"/>
      <c r="AHL614" s="6"/>
      <c r="AHM614" s="6"/>
      <c r="AHN614" s="6"/>
      <c r="AHO614" s="6"/>
      <c r="AHP614" s="6"/>
      <c r="AHQ614" s="6"/>
      <c r="AHR614" s="6"/>
      <c r="AHS614" s="6"/>
      <c r="AHT614" s="6"/>
      <c r="AHU614" s="6"/>
      <c r="AHV614" s="6"/>
      <c r="AHW614" s="6"/>
      <c r="AHX614" s="6"/>
      <c r="AHY614" s="6"/>
    </row>
    <row r="615" spans="3:909" x14ac:dyDescent="0.25">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c r="KA615" s="6"/>
      <c r="KB615" s="6"/>
      <c r="KC615" s="6"/>
      <c r="KD615" s="6"/>
      <c r="KE615" s="6"/>
      <c r="KF615" s="6"/>
      <c r="KG615" s="6"/>
      <c r="KH615" s="6"/>
      <c r="KI615" s="6"/>
      <c r="KJ615" s="6"/>
      <c r="KK615" s="6"/>
      <c r="KL615" s="6"/>
      <c r="KM615" s="6"/>
      <c r="KN615" s="6"/>
      <c r="KO615" s="6"/>
      <c r="KP615" s="6"/>
      <c r="KQ615" s="6"/>
      <c r="KR615" s="6"/>
      <c r="KS615" s="6"/>
      <c r="KT615" s="6"/>
      <c r="KU615" s="6"/>
      <c r="KV615" s="6"/>
      <c r="KW615" s="6"/>
      <c r="KX615" s="6"/>
      <c r="KY615" s="6"/>
      <c r="KZ615" s="6"/>
      <c r="LA615" s="6"/>
      <c r="LB615" s="6"/>
      <c r="LC615" s="6"/>
      <c r="LD615" s="6"/>
      <c r="LE615" s="6"/>
      <c r="LF615" s="6"/>
      <c r="LG615" s="6"/>
      <c r="LH615" s="6"/>
      <c r="LI615" s="6"/>
      <c r="LJ615" s="6"/>
      <c r="LK615" s="6"/>
      <c r="LL615" s="6"/>
      <c r="LM615" s="6"/>
      <c r="LN615" s="6"/>
      <c r="LO615" s="6"/>
      <c r="LP615" s="6"/>
      <c r="LQ615" s="6"/>
      <c r="LR615" s="6"/>
      <c r="LS615" s="6"/>
      <c r="LT615" s="6"/>
      <c r="LU615" s="6"/>
      <c r="LV615" s="6"/>
      <c r="LW615" s="6"/>
      <c r="LX615" s="6"/>
      <c r="LY615" s="6"/>
      <c r="LZ615" s="6"/>
      <c r="MA615" s="6"/>
      <c r="MB615" s="6"/>
      <c r="MC615" s="6"/>
      <c r="MD615" s="6"/>
      <c r="ME615" s="6"/>
      <c r="MF615" s="6"/>
      <c r="MG615" s="6"/>
      <c r="MH615" s="6"/>
      <c r="MI615" s="6"/>
      <c r="MJ615" s="6"/>
      <c r="MK615" s="6"/>
      <c r="ML615" s="6"/>
      <c r="MM615" s="6"/>
      <c r="MN615" s="6"/>
      <c r="MO615" s="6"/>
      <c r="MP615" s="6"/>
      <c r="MQ615" s="6"/>
      <c r="MR615" s="6"/>
      <c r="MS615" s="6"/>
      <c r="MT615" s="6"/>
      <c r="MU615" s="6"/>
      <c r="MV615" s="6"/>
      <c r="MW615" s="6"/>
      <c r="MX615" s="6"/>
      <c r="MY615" s="6"/>
      <c r="MZ615" s="6"/>
      <c r="NA615" s="6"/>
      <c r="NB615" s="6"/>
      <c r="NC615" s="6"/>
      <c r="ND615" s="6"/>
      <c r="NE615" s="6"/>
      <c r="NF615" s="6"/>
      <c r="NG615" s="6"/>
      <c r="NH615" s="6"/>
      <c r="NI615" s="6"/>
      <c r="NJ615" s="6"/>
      <c r="NK615" s="6"/>
      <c r="NL615" s="6"/>
      <c r="NM615" s="6"/>
      <c r="NN615" s="6"/>
      <c r="NO615" s="6"/>
      <c r="NP615" s="6"/>
      <c r="NQ615" s="6"/>
      <c r="NR615" s="6"/>
      <c r="NS615" s="6"/>
      <c r="NT615" s="6"/>
      <c r="NU615" s="6"/>
      <c r="NV615" s="6"/>
      <c r="NW615" s="6"/>
      <c r="NX615" s="6"/>
      <c r="NY615" s="6"/>
      <c r="NZ615" s="6"/>
      <c r="OA615" s="6"/>
      <c r="OB615" s="6"/>
      <c r="OC615" s="6"/>
      <c r="OD615" s="6"/>
      <c r="OE615" s="6"/>
      <c r="OF615" s="6"/>
      <c r="OG615" s="6"/>
      <c r="OH615" s="6"/>
      <c r="OI615" s="6"/>
      <c r="OJ615" s="6"/>
      <c r="OK615" s="6"/>
      <c r="OL615" s="6"/>
      <c r="OM615" s="6"/>
      <c r="ON615" s="6"/>
      <c r="OO615" s="6"/>
      <c r="OP615" s="6"/>
      <c r="OQ615" s="6"/>
      <c r="OR615" s="6"/>
      <c r="OS615" s="6"/>
      <c r="OT615" s="6"/>
      <c r="OU615" s="6"/>
      <c r="OV615" s="6"/>
      <c r="OW615" s="6"/>
      <c r="OX615" s="6"/>
      <c r="OY615" s="6"/>
      <c r="OZ615" s="6"/>
      <c r="PA615" s="6"/>
      <c r="PB615" s="6"/>
      <c r="PC615" s="6"/>
      <c r="PD615" s="6"/>
      <c r="PE615" s="6"/>
      <c r="PF615" s="6"/>
      <c r="PG615" s="6"/>
      <c r="PH615" s="6"/>
      <c r="PI615" s="6"/>
      <c r="PJ615" s="6"/>
      <c r="PK615" s="6"/>
      <c r="PL615" s="6"/>
      <c r="PM615" s="6"/>
      <c r="PN615" s="6"/>
      <c r="PO615" s="6"/>
      <c r="PP615" s="6"/>
      <c r="PQ615" s="6"/>
      <c r="PR615" s="6"/>
      <c r="PS615" s="6"/>
      <c r="PT615" s="6"/>
      <c r="PU615" s="6"/>
      <c r="PV615" s="6"/>
      <c r="PW615" s="6"/>
      <c r="PX615" s="6"/>
      <c r="PY615" s="6"/>
      <c r="PZ615" s="6"/>
      <c r="QA615" s="6"/>
      <c r="QB615" s="6"/>
      <c r="QC615" s="6"/>
      <c r="QD615" s="6"/>
      <c r="QE615" s="6"/>
      <c r="QF615" s="6"/>
      <c r="QG615" s="6"/>
      <c r="QH615" s="6"/>
      <c r="QI615" s="6"/>
      <c r="QJ615" s="6"/>
      <c r="QK615" s="6"/>
      <c r="QL615" s="6"/>
      <c r="QM615" s="6"/>
      <c r="QN615" s="6"/>
      <c r="QO615" s="6"/>
      <c r="QP615" s="6"/>
      <c r="QQ615" s="6"/>
      <c r="QR615" s="6"/>
      <c r="QS615" s="6"/>
      <c r="QT615" s="6"/>
      <c r="QU615" s="6"/>
      <c r="QV615" s="6"/>
      <c r="QW615" s="6"/>
      <c r="QX615" s="6"/>
      <c r="QY615" s="6"/>
      <c r="QZ615" s="6"/>
      <c r="RA615" s="6"/>
      <c r="RB615" s="6"/>
      <c r="RC615" s="6"/>
      <c r="RD615" s="6"/>
      <c r="RE615" s="6"/>
      <c r="RF615" s="6"/>
      <c r="RG615" s="6"/>
      <c r="RH615" s="6"/>
      <c r="RI615" s="6"/>
      <c r="RJ615" s="6"/>
      <c r="RK615" s="6"/>
      <c r="RL615" s="6"/>
      <c r="RM615" s="6"/>
      <c r="RN615" s="6"/>
      <c r="RO615" s="6"/>
      <c r="RP615" s="6"/>
      <c r="RQ615" s="6"/>
      <c r="RR615" s="6"/>
      <c r="RS615" s="6"/>
      <c r="RT615" s="6"/>
      <c r="RU615" s="6"/>
      <c r="RV615" s="6"/>
      <c r="RW615" s="6"/>
      <c r="RX615" s="6"/>
      <c r="RY615" s="6"/>
      <c r="RZ615" s="6"/>
      <c r="SA615" s="6"/>
      <c r="SB615" s="6"/>
      <c r="SC615" s="6"/>
      <c r="SD615" s="6"/>
      <c r="SE615" s="6"/>
      <c r="SF615" s="6"/>
      <c r="SG615" s="6"/>
      <c r="SH615" s="6"/>
      <c r="SI615" s="6"/>
      <c r="SJ615" s="6"/>
      <c r="SK615" s="6"/>
      <c r="SL615" s="6"/>
      <c r="SM615" s="6"/>
      <c r="SN615" s="6"/>
      <c r="SO615" s="6"/>
      <c r="SP615" s="6"/>
      <c r="SQ615" s="6"/>
      <c r="SR615" s="6"/>
      <c r="SS615" s="6"/>
      <c r="ST615" s="6"/>
      <c r="SU615" s="6"/>
      <c r="SV615" s="6"/>
      <c r="SW615" s="6"/>
      <c r="SX615" s="6"/>
      <c r="SY615" s="6"/>
      <c r="SZ615" s="6"/>
      <c r="TA615" s="6"/>
      <c r="TB615" s="6"/>
      <c r="TC615" s="6"/>
      <c r="TD615" s="6"/>
      <c r="TE615" s="6"/>
      <c r="TF615" s="6"/>
      <c r="TG615" s="6"/>
      <c r="TH615" s="6"/>
      <c r="TI615" s="6"/>
      <c r="TJ615" s="6"/>
      <c r="TK615" s="6"/>
      <c r="TL615" s="6"/>
      <c r="TM615" s="6"/>
      <c r="TN615" s="6"/>
      <c r="TO615" s="6"/>
      <c r="TP615" s="6"/>
      <c r="TQ615" s="6"/>
      <c r="TR615" s="6"/>
      <c r="TS615" s="6"/>
      <c r="TT615" s="6"/>
      <c r="TU615" s="6"/>
      <c r="TV615" s="6"/>
      <c r="TW615" s="6"/>
      <c r="TX615" s="6"/>
      <c r="TY615" s="6"/>
      <c r="TZ615" s="6"/>
      <c r="UA615" s="6"/>
      <c r="UB615" s="6"/>
      <c r="UC615" s="6"/>
      <c r="UD615" s="6"/>
      <c r="UE615" s="6"/>
      <c r="UF615" s="6"/>
      <c r="UG615" s="6"/>
      <c r="UH615" s="6"/>
      <c r="UI615" s="6"/>
      <c r="UJ615" s="6"/>
      <c r="UK615" s="6"/>
      <c r="UL615" s="6"/>
      <c r="UM615" s="6"/>
      <c r="UN615" s="6"/>
      <c r="UO615" s="6"/>
      <c r="UP615" s="6"/>
      <c r="UQ615" s="6"/>
      <c r="UR615" s="6"/>
      <c r="US615" s="6"/>
      <c r="UT615" s="6"/>
      <c r="UU615" s="6"/>
      <c r="UV615" s="6"/>
      <c r="UW615" s="6"/>
      <c r="UX615" s="6"/>
      <c r="UY615" s="6"/>
      <c r="UZ615" s="6"/>
      <c r="VA615" s="6"/>
      <c r="VB615" s="6"/>
      <c r="VC615" s="6"/>
      <c r="VD615" s="6"/>
      <c r="VE615" s="6"/>
      <c r="VF615" s="6"/>
      <c r="VG615" s="6"/>
      <c r="VH615" s="6"/>
      <c r="VI615" s="6"/>
      <c r="VJ615" s="6"/>
      <c r="VK615" s="6"/>
      <c r="VL615" s="6"/>
      <c r="VM615" s="6"/>
      <c r="VN615" s="6"/>
      <c r="VO615" s="6"/>
      <c r="VP615" s="6"/>
      <c r="VQ615" s="6"/>
      <c r="VR615" s="6"/>
      <c r="VS615" s="6"/>
      <c r="VT615" s="6"/>
      <c r="VU615" s="6"/>
      <c r="VV615" s="6"/>
      <c r="VW615" s="6"/>
      <c r="VX615" s="6"/>
      <c r="VY615" s="6"/>
      <c r="VZ615" s="6"/>
      <c r="WA615" s="6"/>
      <c r="WB615" s="6"/>
      <c r="WC615" s="6"/>
      <c r="WD615" s="6"/>
      <c r="WE615" s="6"/>
      <c r="WF615" s="6"/>
      <c r="WG615" s="6"/>
      <c r="WH615" s="6"/>
      <c r="WI615" s="6"/>
      <c r="WJ615" s="6"/>
      <c r="WK615" s="6"/>
      <c r="WL615" s="6"/>
      <c r="WM615" s="6"/>
      <c r="WN615" s="6"/>
      <c r="WO615" s="6"/>
      <c r="WP615" s="6"/>
      <c r="WQ615" s="6"/>
      <c r="WR615" s="6"/>
      <c r="WS615" s="6"/>
      <c r="WT615" s="6"/>
      <c r="WU615" s="6"/>
      <c r="WV615" s="6"/>
      <c r="WW615" s="6"/>
      <c r="WX615" s="6"/>
      <c r="WY615" s="6"/>
      <c r="WZ615" s="6"/>
      <c r="XA615" s="6"/>
      <c r="XB615" s="6"/>
      <c r="XC615" s="6"/>
      <c r="XD615" s="6"/>
      <c r="XE615" s="6"/>
      <c r="XF615" s="6"/>
      <c r="XG615" s="6"/>
      <c r="XH615" s="6"/>
      <c r="XI615" s="6"/>
      <c r="XJ615" s="6"/>
      <c r="XK615" s="6"/>
      <c r="XL615" s="6"/>
      <c r="XM615" s="6"/>
      <c r="XN615" s="6"/>
      <c r="XO615" s="6"/>
      <c r="XP615" s="6"/>
      <c r="XQ615" s="6"/>
      <c r="XR615" s="6"/>
      <c r="XS615" s="6"/>
      <c r="XT615" s="6"/>
      <c r="XU615" s="6"/>
      <c r="XV615" s="6"/>
      <c r="XW615" s="6"/>
      <c r="XX615" s="6"/>
      <c r="XY615" s="6"/>
      <c r="XZ615" s="6"/>
      <c r="YA615" s="6"/>
      <c r="YB615" s="6"/>
      <c r="YC615" s="6"/>
      <c r="YD615" s="6"/>
      <c r="YE615" s="6"/>
      <c r="YF615" s="6"/>
      <c r="YG615" s="6"/>
      <c r="YH615" s="6"/>
      <c r="YI615" s="6"/>
      <c r="YJ615" s="6"/>
      <c r="YK615" s="6"/>
      <c r="YL615" s="6"/>
      <c r="YM615" s="6"/>
      <c r="YN615" s="6"/>
      <c r="YO615" s="6"/>
      <c r="YP615" s="6"/>
      <c r="YQ615" s="6"/>
      <c r="YR615" s="6"/>
      <c r="YS615" s="6"/>
      <c r="YT615" s="6"/>
      <c r="YU615" s="6"/>
      <c r="YV615" s="6"/>
      <c r="YW615" s="6"/>
      <c r="YX615" s="6"/>
      <c r="YY615" s="6"/>
      <c r="YZ615" s="6"/>
      <c r="ZA615" s="6"/>
      <c r="ZB615" s="6"/>
      <c r="ZC615" s="6"/>
      <c r="ZD615" s="6"/>
      <c r="ZE615" s="6"/>
      <c r="ZF615" s="6"/>
      <c r="ZG615" s="6"/>
      <c r="ZH615" s="6"/>
      <c r="ZI615" s="6"/>
      <c r="ZJ615" s="6"/>
      <c r="ZK615" s="6"/>
      <c r="ZL615" s="6"/>
      <c r="ZM615" s="6"/>
      <c r="ZN615" s="6"/>
      <c r="ZO615" s="6"/>
      <c r="ZP615" s="6"/>
      <c r="ZQ615" s="6"/>
      <c r="ZR615" s="6"/>
      <c r="ZS615" s="6"/>
      <c r="ZT615" s="6"/>
      <c r="ZU615" s="6"/>
      <c r="ZV615" s="6"/>
      <c r="ZW615" s="6"/>
      <c r="ZX615" s="6"/>
      <c r="ZY615" s="6"/>
      <c r="ZZ615" s="6"/>
      <c r="AAA615" s="6"/>
      <c r="AAB615" s="6"/>
      <c r="AAC615" s="6"/>
      <c r="AAD615" s="6"/>
      <c r="AAE615" s="6"/>
      <c r="AAF615" s="6"/>
      <c r="AAG615" s="6"/>
      <c r="AAH615" s="6"/>
      <c r="AAI615" s="6"/>
      <c r="AAJ615" s="6"/>
      <c r="AAK615" s="6"/>
      <c r="AAL615" s="6"/>
      <c r="AAM615" s="6"/>
      <c r="AAN615" s="6"/>
      <c r="AAO615" s="6"/>
      <c r="AAP615" s="6"/>
      <c r="AAQ615" s="6"/>
      <c r="AAR615" s="6"/>
      <c r="AAS615" s="6"/>
      <c r="AAT615" s="6"/>
      <c r="AAU615" s="6"/>
      <c r="AAV615" s="6"/>
      <c r="AAW615" s="6"/>
      <c r="AAX615" s="6"/>
      <c r="AAY615" s="6"/>
      <c r="AAZ615" s="6"/>
      <c r="ABA615" s="6"/>
      <c r="ABB615" s="6"/>
      <c r="ABC615" s="6"/>
      <c r="ABD615" s="6"/>
      <c r="ABE615" s="6"/>
      <c r="ABF615" s="6"/>
      <c r="ABG615" s="6"/>
      <c r="ABH615" s="6"/>
      <c r="ABI615" s="6"/>
      <c r="ABJ615" s="6"/>
      <c r="ABK615" s="6"/>
      <c r="ABL615" s="6"/>
      <c r="ABM615" s="6"/>
      <c r="ABN615" s="6"/>
      <c r="ABO615" s="6"/>
      <c r="ABP615" s="6"/>
      <c r="ABQ615" s="6"/>
      <c r="ABR615" s="6"/>
      <c r="ABS615" s="6"/>
      <c r="ABT615" s="6"/>
      <c r="ABU615" s="6"/>
      <c r="ABV615" s="6"/>
      <c r="ABW615" s="6"/>
      <c r="ABX615" s="6"/>
      <c r="ABY615" s="6"/>
      <c r="ABZ615" s="6"/>
      <c r="ACA615" s="6"/>
      <c r="ACB615" s="6"/>
      <c r="ACC615" s="6"/>
      <c r="ACD615" s="6"/>
      <c r="ACE615" s="6"/>
      <c r="ACF615" s="6"/>
      <c r="ACG615" s="6"/>
      <c r="ACH615" s="6"/>
      <c r="ACI615" s="6"/>
      <c r="ACJ615" s="6"/>
      <c r="ACK615" s="6"/>
      <c r="ACL615" s="6"/>
      <c r="ACM615" s="6"/>
      <c r="ACN615" s="6"/>
      <c r="ACO615" s="6"/>
      <c r="ACP615" s="6"/>
      <c r="ACQ615" s="6"/>
      <c r="ACR615" s="6"/>
      <c r="ACS615" s="6"/>
      <c r="ACT615" s="6"/>
      <c r="ACU615" s="6"/>
      <c r="ACV615" s="6"/>
      <c r="ACW615" s="6"/>
      <c r="ACX615" s="6"/>
      <c r="ACY615" s="6"/>
      <c r="ACZ615" s="6"/>
      <c r="ADA615" s="6"/>
      <c r="ADB615" s="6"/>
      <c r="ADC615" s="6"/>
      <c r="ADD615" s="6"/>
      <c r="ADE615" s="6"/>
      <c r="ADF615" s="6"/>
      <c r="ADG615" s="6"/>
      <c r="ADH615" s="6"/>
      <c r="ADI615" s="6"/>
      <c r="ADJ615" s="6"/>
      <c r="ADK615" s="6"/>
      <c r="ADL615" s="6"/>
      <c r="ADM615" s="6"/>
      <c r="ADN615" s="6"/>
      <c r="ADO615" s="6"/>
      <c r="ADP615" s="6"/>
      <c r="ADQ615" s="6"/>
      <c r="ADR615" s="6"/>
      <c r="ADS615" s="6"/>
      <c r="ADT615" s="6"/>
      <c r="ADU615" s="6"/>
      <c r="ADV615" s="6"/>
      <c r="ADW615" s="6"/>
      <c r="ADX615" s="6"/>
      <c r="ADY615" s="6"/>
      <c r="ADZ615" s="6"/>
      <c r="AEA615" s="6"/>
      <c r="AEB615" s="6"/>
      <c r="AEC615" s="6"/>
      <c r="AED615" s="6"/>
      <c r="AEE615" s="6"/>
      <c r="AEF615" s="6"/>
      <c r="AEG615" s="6"/>
      <c r="AEH615" s="6"/>
      <c r="AEI615" s="6"/>
      <c r="AEJ615" s="6"/>
      <c r="AEK615" s="6"/>
      <c r="AEL615" s="6"/>
      <c r="AEM615" s="6"/>
      <c r="AEN615" s="6"/>
      <c r="AEO615" s="6"/>
      <c r="AEP615" s="6"/>
      <c r="AEQ615" s="6"/>
      <c r="AER615" s="6"/>
      <c r="AES615" s="6"/>
      <c r="AET615" s="6"/>
      <c r="AEU615" s="6"/>
      <c r="AEV615" s="6"/>
      <c r="AEW615" s="6"/>
      <c r="AEX615" s="6"/>
      <c r="AEY615" s="6"/>
      <c r="AEZ615" s="6"/>
      <c r="AFA615" s="6"/>
      <c r="AFB615" s="6"/>
      <c r="AFC615" s="6"/>
      <c r="AFD615" s="6"/>
      <c r="AFE615" s="6"/>
      <c r="AFF615" s="6"/>
      <c r="AFG615" s="6"/>
      <c r="AFH615" s="6"/>
      <c r="AFI615" s="6"/>
      <c r="AFJ615" s="6"/>
      <c r="AFK615" s="6"/>
      <c r="AFL615" s="6"/>
      <c r="AFM615" s="6"/>
      <c r="AFN615" s="6"/>
      <c r="AFO615" s="6"/>
      <c r="AFP615" s="6"/>
      <c r="AFQ615" s="6"/>
      <c r="AFR615" s="6"/>
      <c r="AFS615" s="6"/>
      <c r="AFT615" s="6"/>
      <c r="AFU615" s="6"/>
      <c r="AFV615" s="6"/>
      <c r="AFW615" s="6"/>
      <c r="AFX615" s="6"/>
      <c r="AFY615" s="6"/>
      <c r="AFZ615" s="6"/>
      <c r="AGA615" s="6"/>
      <c r="AGB615" s="6"/>
      <c r="AGC615" s="6"/>
      <c r="AGD615" s="6"/>
      <c r="AGE615" s="6"/>
      <c r="AGF615" s="6"/>
      <c r="AGG615" s="6"/>
      <c r="AGH615" s="6"/>
      <c r="AGI615" s="6"/>
      <c r="AGJ615" s="6"/>
      <c r="AGK615" s="6"/>
      <c r="AGL615" s="6"/>
      <c r="AGM615" s="6"/>
      <c r="AGN615" s="6"/>
      <c r="AGO615" s="6"/>
      <c r="AGP615" s="6"/>
      <c r="AGQ615" s="6"/>
      <c r="AGR615" s="6"/>
      <c r="AGS615" s="6"/>
      <c r="AGT615" s="6"/>
      <c r="AGU615" s="6"/>
      <c r="AGV615" s="6"/>
      <c r="AGW615" s="6"/>
      <c r="AGX615" s="6"/>
      <c r="AGY615" s="6"/>
      <c r="AGZ615" s="6"/>
      <c r="AHA615" s="6"/>
      <c r="AHB615" s="6"/>
      <c r="AHC615" s="6"/>
      <c r="AHD615" s="6"/>
      <c r="AHE615" s="6"/>
      <c r="AHF615" s="6"/>
      <c r="AHG615" s="6"/>
      <c r="AHH615" s="6"/>
      <c r="AHI615" s="6"/>
      <c r="AHJ615" s="6"/>
      <c r="AHK615" s="6"/>
      <c r="AHL615" s="6"/>
      <c r="AHM615" s="6"/>
      <c r="AHN615" s="6"/>
      <c r="AHO615" s="6"/>
      <c r="AHP615" s="6"/>
      <c r="AHQ615" s="6"/>
      <c r="AHR615" s="6"/>
      <c r="AHS615" s="6"/>
      <c r="AHT615" s="6"/>
      <c r="AHU615" s="6"/>
      <c r="AHV615" s="6"/>
      <c r="AHW615" s="6"/>
      <c r="AHX615" s="6"/>
      <c r="AHY615" s="6"/>
    </row>
    <row r="616" spans="3:909" x14ac:dyDescent="0.25">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c r="KA616" s="6"/>
      <c r="KB616" s="6"/>
      <c r="KC616" s="6"/>
      <c r="KD616" s="6"/>
      <c r="KE616" s="6"/>
      <c r="KF616" s="6"/>
      <c r="KG616" s="6"/>
      <c r="KH616" s="6"/>
      <c r="KI616" s="6"/>
      <c r="KJ616" s="6"/>
      <c r="KK616" s="6"/>
      <c r="KL616" s="6"/>
      <c r="KM616" s="6"/>
      <c r="KN616" s="6"/>
      <c r="KO616" s="6"/>
      <c r="KP616" s="6"/>
      <c r="KQ616" s="6"/>
      <c r="KR616" s="6"/>
      <c r="KS616" s="6"/>
      <c r="KT616" s="6"/>
      <c r="KU616" s="6"/>
      <c r="KV616" s="6"/>
      <c r="KW616" s="6"/>
      <c r="KX616" s="6"/>
      <c r="KY616" s="6"/>
      <c r="KZ616" s="6"/>
      <c r="LA616" s="6"/>
      <c r="LB616" s="6"/>
      <c r="LC616" s="6"/>
      <c r="LD616" s="6"/>
      <c r="LE616" s="6"/>
      <c r="LF616" s="6"/>
      <c r="LG616" s="6"/>
      <c r="LH616" s="6"/>
      <c r="LI616" s="6"/>
      <c r="LJ616" s="6"/>
      <c r="LK616" s="6"/>
      <c r="LL616" s="6"/>
      <c r="LM616" s="6"/>
      <c r="LN616" s="6"/>
      <c r="LO616" s="6"/>
      <c r="LP616" s="6"/>
      <c r="LQ616" s="6"/>
      <c r="LR616" s="6"/>
      <c r="LS616" s="6"/>
      <c r="LT616" s="6"/>
      <c r="LU616" s="6"/>
      <c r="LV616" s="6"/>
      <c r="LW616" s="6"/>
      <c r="LX616" s="6"/>
      <c r="LY616" s="6"/>
      <c r="LZ616" s="6"/>
      <c r="MA616" s="6"/>
      <c r="MB616" s="6"/>
      <c r="MC616" s="6"/>
      <c r="MD616" s="6"/>
      <c r="ME616" s="6"/>
      <c r="MF616" s="6"/>
      <c r="MG616" s="6"/>
      <c r="MH616" s="6"/>
      <c r="MI616" s="6"/>
      <c r="MJ616" s="6"/>
      <c r="MK616" s="6"/>
      <c r="ML616" s="6"/>
      <c r="MM616" s="6"/>
      <c r="MN616" s="6"/>
      <c r="MO616" s="6"/>
      <c r="MP616" s="6"/>
      <c r="MQ616" s="6"/>
      <c r="MR616" s="6"/>
      <c r="MS616" s="6"/>
      <c r="MT616" s="6"/>
      <c r="MU616" s="6"/>
      <c r="MV616" s="6"/>
      <c r="MW616" s="6"/>
      <c r="MX616" s="6"/>
      <c r="MY616" s="6"/>
      <c r="MZ616" s="6"/>
      <c r="NA616" s="6"/>
      <c r="NB616" s="6"/>
      <c r="NC616" s="6"/>
      <c r="ND616" s="6"/>
      <c r="NE616" s="6"/>
      <c r="NF616" s="6"/>
      <c r="NG616" s="6"/>
      <c r="NH616" s="6"/>
      <c r="NI616" s="6"/>
      <c r="NJ616" s="6"/>
      <c r="NK616" s="6"/>
      <c r="NL616" s="6"/>
      <c r="NM616" s="6"/>
      <c r="NN616" s="6"/>
      <c r="NO616" s="6"/>
      <c r="NP616" s="6"/>
      <c r="NQ616" s="6"/>
      <c r="NR616" s="6"/>
      <c r="NS616" s="6"/>
      <c r="NT616" s="6"/>
      <c r="NU616" s="6"/>
      <c r="NV616" s="6"/>
      <c r="NW616" s="6"/>
      <c r="NX616" s="6"/>
      <c r="NY616" s="6"/>
      <c r="NZ616" s="6"/>
      <c r="OA616" s="6"/>
      <c r="OB616" s="6"/>
      <c r="OC616" s="6"/>
      <c r="OD616" s="6"/>
      <c r="OE616" s="6"/>
      <c r="OF616" s="6"/>
      <c r="OG616" s="6"/>
      <c r="OH616" s="6"/>
      <c r="OI616" s="6"/>
      <c r="OJ616" s="6"/>
      <c r="OK616" s="6"/>
      <c r="OL616" s="6"/>
      <c r="OM616" s="6"/>
      <c r="ON616" s="6"/>
      <c r="OO616" s="6"/>
      <c r="OP616" s="6"/>
      <c r="OQ616" s="6"/>
      <c r="OR616" s="6"/>
      <c r="OS616" s="6"/>
      <c r="OT616" s="6"/>
      <c r="OU616" s="6"/>
      <c r="OV616" s="6"/>
      <c r="OW616" s="6"/>
      <c r="OX616" s="6"/>
      <c r="OY616" s="6"/>
      <c r="OZ616" s="6"/>
      <c r="PA616" s="6"/>
      <c r="PB616" s="6"/>
      <c r="PC616" s="6"/>
      <c r="PD616" s="6"/>
      <c r="PE616" s="6"/>
      <c r="PF616" s="6"/>
      <c r="PG616" s="6"/>
      <c r="PH616" s="6"/>
      <c r="PI616" s="6"/>
      <c r="PJ616" s="6"/>
      <c r="PK616" s="6"/>
      <c r="PL616" s="6"/>
      <c r="PM616" s="6"/>
      <c r="PN616" s="6"/>
      <c r="PO616" s="6"/>
      <c r="PP616" s="6"/>
      <c r="PQ616" s="6"/>
      <c r="PR616" s="6"/>
      <c r="PS616" s="6"/>
      <c r="PT616" s="6"/>
      <c r="PU616" s="6"/>
      <c r="PV616" s="6"/>
      <c r="PW616" s="6"/>
      <c r="PX616" s="6"/>
      <c r="PY616" s="6"/>
      <c r="PZ616" s="6"/>
      <c r="QA616" s="6"/>
      <c r="QB616" s="6"/>
      <c r="QC616" s="6"/>
      <c r="QD616" s="6"/>
      <c r="QE616" s="6"/>
      <c r="QF616" s="6"/>
      <c r="QG616" s="6"/>
      <c r="QH616" s="6"/>
      <c r="QI616" s="6"/>
      <c r="QJ616" s="6"/>
      <c r="QK616" s="6"/>
      <c r="QL616" s="6"/>
      <c r="QM616" s="6"/>
      <c r="QN616" s="6"/>
      <c r="QO616" s="6"/>
      <c r="QP616" s="6"/>
      <c r="QQ616" s="6"/>
      <c r="QR616" s="6"/>
      <c r="QS616" s="6"/>
      <c r="QT616" s="6"/>
      <c r="QU616" s="6"/>
      <c r="QV616" s="6"/>
      <c r="QW616" s="6"/>
      <c r="QX616" s="6"/>
      <c r="QY616" s="6"/>
      <c r="QZ616" s="6"/>
      <c r="RA616" s="6"/>
      <c r="RB616" s="6"/>
      <c r="RC616" s="6"/>
      <c r="RD616" s="6"/>
      <c r="RE616" s="6"/>
      <c r="RF616" s="6"/>
      <c r="RG616" s="6"/>
      <c r="RH616" s="6"/>
      <c r="RI616" s="6"/>
      <c r="RJ616" s="6"/>
      <c r="RK616" s="6"/>
      <c r="RL616" s="6"/>
      <c r="RM616" s="6"/>
      <c r="RN616" s="6"/>
      <c r="RO616" s="6"/>
      <c r="RP616" s="6"/>
      <c r="RQ616" s="6"/>
      <c r="RR616" s="6"/>
      <c r="RS616" s="6"/>
      <c r="RT616" s="6"/>
      <c r="RU616" s="6"/>
      <c r="RV616" s="6"/>
      <c r="RW616" s="6"/>
      <c r="RX616" s="6"/>
      <c r="RY616" s="6"/>
      <c r="RZ616" s="6"/>
      <c r="SA616" s="6"/>
      <c r="SB616" s="6"/>
      <c r="SC616" s="6"/>
      <c r="SD616" s="6"/>
      <c r="SE616" s="6"/>
      <c r="SF616" s="6"/>
      <c r="SG616" s="6"/>
      <c r="SH616" s="6"/>
      <c r="SI616" s="6"/>
      <c r="SJ616" s="6"/>
      <c r="SK616" s="6"/>
      <c r="SL616" s="6"/>
      <c r="SM616" s="6"/>
      <c r="SN616" s="6"/>
      <c r="SO616" s="6"/>
      <c r="SP616" s="6"/>
      <c r="SQ616" s="6"/>
      <c r="SR616" s="6"/>
      <c r="SS616" s="6"/>
      <c r="ST616" s="6"/>
      <c r="SU616" s="6"/>
      <c r="SV616" s="6"/>
      <c r="SW616" s="6"/>
      <c r="SX616" s="6"/>
      <c r="SY616" s="6"/>
      <c r="SZ616" s="6"/>
      <c r="TA616" s="6"/>
      <c r="TB616" s="6"/>
      <c r="TC616" s="6"/>
      <c r="TD616" s="6"/>
      <c r="TE616" s="6"/>
      <c r="TF616" s="6"/>
      <c r="TG616" s="6"/>
      <c r="TH616" s="6"/>
      <c r="TI616" s="6"/>
      <c r="TJ616" s="6"/>
      <c r="TK616" s="6"/>
      <c r="TL616" s="6"/>
      <c r="TM616" s="6"/>
      <c r="TN616" s="6"/>
      <c r="TO616" s="6"/>
      <c r="TP616" s="6"/>
      <c r="TQ616" s="6"/>
      <c r="TR616" s="6"/>
      <c r="TS616" s="6"/>
      <c r="TT616" s="6"/>
      <c r="TU616" s="6"/>
      <c r="TV616" s="6"/>
      <c r="TW616" s="6"/>
      <c r="TX616" s="6"/>
      <c r="TY616" s="6"/>
      <c r="TZ616" s="6"/>
      <c r="UA616" s="6"/>
      <c r="UB616" s="6"/>
      <c r="UC616" s="6"/>
      <c r="UD616" s="6"/>
      <c r="UE616" s="6"/>
      <c r="UF616" s="6"/>
      <c r="UG616" s="6"/>
      <c r="UH616" s="6"/>
      <c r="UI616" s="6"/>
      <c r="UJ616" s="6"/>
      <c r="UK616" s="6"/>
      <c r="UL616" s="6"/>
      <c r="UM616" s="6"/>
      <c r="UN616" s="6"/>
      <c r="UO616" s="6"/>
      <c r="UP616" s="6"/>
      <c r="UQ616" s="6"/>
      <c r="UR616" s="6"/>
      <c r="US616" s="6"/>
      <c r="UT616" s="6"/>
      <c r="UU616" s="6"/>
      <c r="UV616" s="6"/>
      <c r="UW616" s="6"/>
      <c r="UX616" s="6"/>
      <c r="UY616" s="6"/>
      <c r="UZ616" s="6"/>
      <c r="VA616" s="6"/>
      <c r="VB616" s="6"/>
      <c r="VC616" s="6"/>
      <c r="VD616" s="6"/>
      <c r="VE616" s="6"/>
      <c r="VF616" s="6"/>
      <c r="VG616" s="6"/>
      <c r="VH616" s="6"/>
      <c r="VI616" s="6"/>
      <c r="VJ616" s="6"/>
      <c r="VK616" s="6"/>
      <c r="VL616" s="6"/>
      <c r="VM616" s="6"/>
      <c r="VN616" s="6"/>
      <c r="VO616" s="6"/>
      <c r="VP616" s="6"/>
      <c r="VQ616" s="6"/>
      <c r="VR616" s="6"/>
      <c r="VS616" s="6"/>
      <c r="VT616" s="6"/>
      <c r="VU616" s="6"/>
      <c r="VV616" s="6"/>
      <c r="VW616" s="6"/>
      <c r="VX616" s="6"/>
      <c r="VY616" s="6"/>
      <c r="VZ616" s="6"/>
      <c r="WA616" s="6"/>
      <c r="WB616" s="6"/>
      <c r="WC616" s="6"/>
      <c r="WD616" s="6"/>
      <c r="WE616" s="6"/>
      <c r="WF616" s="6"/>
      <c r="WG616" s="6"/>
      <c r="WH616" s="6"/>
      <c r="WI616" s="6"/>
      <c r="WJ616" s="6"/>
      <c r="WK616" s="6"/>
      <c r="WL616" s="6"/>
      <c r="WM616" s="6"/>
      <c r="WN616" s="6"/>
      <c r="WO616" s="6"/>
      <c r="WP616" s="6"/>
      <c r="WQ616" s="6"/>
      <c r="WR616" s="6"/>
      <c r="WS616" s="6"/>
      <c r="WT616" s="6"/>
      <c r="WU616" s="6"/>
      <c r="WV616" s="6"/>
      <c r="WW616" s="6"/>
      <c r="WX616" s="6"/>
      <c r="WY616" s="6"/>
      <c r="WZ616" s="6"/>
      <c r="XA616" s="6"/>
      <c r="XB616" s="6"/>
      <c r="XC616" s="6"/>
      <c r="XD616" s="6"/>
      <c r="XE616" s="6"/>
      <c r="XF616" s="6"/>
      <c r="XG616" s="6"/>
      <c r="XH616" s="6"/>
      <c r="XI616" s="6"/>
      <c r="XJ616" s="6"/>
      <c r="XK616" s="6"/>
      <c r="XL616" s="6"/>
      <c r="XM616" s="6"/>
      <c r="XN616" s="6"/>
      <c r="XO616" s="6"/>
      <c r="XP616" s="6"/>
      <c r="XQ616" s="6"/>
      <c r="XR616" s="6"/>
      <c r="XS616" s="6"/>
      <c r="XT616" s="6"/>
      <c r="XU616" s="6"/>
      <c r="XV616" s="6"/>
      <c r="XW616" s="6"/>
      <c r="XX616" s="6"/>
      <c r="XY616" s="6"/>
      <c r="XZ616" s="6"/>
      <c r="YA616" s="6"/>
      <c r="YB616" s="6"/>
      <c r="YC616" s="6"/>
      <c r="YD616" s="6"/>
      <c r="YE616" s="6"/>
      <c r="YF616" s="6"/>
      <c r="YG616" s="6"/>
      <c r="YH616" s="6"/>
      <c r="YI616" s="6"/>
      <c r="YJ616" s="6"/>
      <c r="YK616" s="6"/>
      <c r="YL616" s="6"/>
      <c r="YM616" s="6"/>
      <c r="YN616" s="6"/>
      <c r="YO616" s="6"/>
      <c r="YP616" s="6"/>
      <c r="YQ616" s="6"/>
      <c r="YR616" s="6"/>
      <c r="YS616" s="6"/>
      <c r="YT616" s="6"/>
      <c r="YU616" s="6"/>
      <c r="YV616" s="6"/>
      <c r="YW616" s="6"/>
      <c r="YX616" s="6"/>
      <c r="YY616" s="6"/>
      <c r="YZ616" s="6"/>
      <c r="ZA616" s="6"/>
      <c r="ZB616" s="6"/>
      <c r="ZC616" s="6"/>
      <c r="ZD616" s="6"/>
      <c r="ZE616" s="6"/>
      <c r="ZF616" s="6"/>
      <c r="ZG616" s="6"/>
      <c r="ZH616" s="6"/>
      <c r="ZI616" s="6"/>
      <c r="ZJ616" s="6"/>
      <c r="ZK616" s="6"/>
      <c r="ZL616" s="6"/>
      <c r="ZM616" s="6"/>
      <c r="ZN616" s="6"/>
      <c r="ZO616" s="6"/>
      <c r="ZP616" s="6"/>
      <c r="ZQ616" s="6"/>
      <c r="ZR616" s="6"/>
      <c r="ZS616" s="6"/>
      <c r="ZT616" s="6"/>
      <c r="ZU616" s="6"/>
      <c r="ZV616" s="6"/>
      <c r="ZW616" s="6"/>
      <c r="ZX616" s="6"/>
      <c r="ZY616" s="6"/>
      <c r="ZZ616" s="6"/>
      <c r="AAA616" s="6"/>
      <c r="AAB616" s="6"/>
      <c r="AAC616" s="6"/>
      <c r="AAD616" s="6"/>
      <c r="AAE616" s="6"/>
      <c r="AAF616" s="6"/>
      <c r="AAG616" s="6"/>
      <c r="AAH616" s="6"/>
      <c r="AAI616" s="6"/>
      <c r="AAJ616" s="6"/>
      <c r="AAK616" s="6"/>
      <c r="AAL616" s="6"/>
      <c r="AAM616" s="6"/>
      <c r="AAN616" s="6"/>
      <c r="AAO616" s="6"/>
      <c r="AAP616" s="6"/>
      <c r="AAQ616" s="6"/>
      <c r="AAR616" s="6"/>
      <c r="AAS616" s="6"/>
      <c r="AAT616" s="6"/>
      <c r="AAU616" s="6"/>
      <c r="AAV616" s="6"/>
      <c r="AAW616" s="6"/>
      <c r="AAX616" s="6"/>
      <c r="AAY616" s="6"/>
      <c r="AAZ616" s="6"/>
      <c r="ABA616" s="6"/>
      <c r="ABB616" s="6"/>
      <c r="ABC616" s="6"/>
      <c r="ABD616" s="6"/>
      <c r="ABE616" s="6"/>
      <c r="ABF616" s="6"/>
      <c r="ABG616" s="6"/>
      <c r="ABH616" s="6"/>
      <c r="ABI616" s="6"/>
      <c r="ABJ616" s="6"/>
      <c r="ABK616" s="6"/>
      <c r="ABL616" s="6"/>
      <c r="ABM616" s="6"/>
      <c r="ABN616" s="6"/>
      <c r="ABO616" s="6"/>
      <c r="ABP616" s="6"/>
      <c r="ABQ616" s="6"/>
      <c r="ABR616" s="6"/>
      <c r="ABS616" s="6"/>
      <c r="ABT616" s="6"/>
      <c r="ABU616" s="6"/>
      <c r="ABV616" s="6"/>
      <c r="ABW616" s="6"/>
      <c r="ABX616" s="6"/>
      <c r="ABY616" s="6"/>
      <c r="ABZ616" s="6"/>
      <c r="ACA616" s="6"/>
      <c r="ACB616" s="6"/>
      <c r="ACC616" s="6"/>
      <c r="ACD616" s="6"/>
      <c r="ACE616" s="6"/>
      <c r="ACF616" s="6"/>
      <c r="ACG616" s="6"/>
      <c r="ACH616" s="6"/>
      <c r="ACI616" s="6"/>
      <c r="ACJ616" s="6"/>
      <c r="ACK616" s="6"/>
      <c r="ACL616" s="6"/>
      <c r="ACM616" s="6"/>
      <c r="ACN616" s="6"/>
      <c r="ACO616" s="6"/>
      <c r="ACP616" s="6"/>
      <c r="ACQ616" s="6"/>
      <c r="ACR616" s="6"/>
      <c r="ACS616" s="6"/>
      <c r="ACT616" s="6"/>
      <c r="ACU616" s="6"/>
      <c r="ACV616" s="6"/>
      <c r="ACW616" s="6"/>
      <c r="ACX616" s="6"/>
      <c r="ACY616" s="6"/>
      <c r="ACZ616" s="6"/>
      <c r="ADA616" s="6"/>
      <c r="ADB616" s="6"/>
      <c r="ADC616" s="6"/>
      <c r="ADD616" s="6"/>
      <c r="ADE616" s="6"/>
      <c r="ADF616" s="6"/>
      <c r="ADG616" s="6"/>
      <c r="ADH616" s="6"/>
      <c r="ADI616" s="6"/>
      <c r="ADJ616" s="6"/>
      <c r="ADK616" s="6"/>
      <c r="ADL616" s="6"/>
      <c r="ADM616" s="6"/>
      <c r="ADN616" s="6"/>
      <c r="ADO616" s="6"/>
      <c r="ADP616" s="6"/>
      <c r="ADQ616" s="6"/>
      <c r="ADR616" s="6"/>
      <c r="ADS616" s="6"/>
      <c r="ADT616" s="6"/>
      <c r="ADU616" s="6"/>
      <c r="ADV616" s="6"/>
      <c r="ADW616" s="6"/>
      <c r="ADX616" s="6"/>
      <c r="ADY616" s="6"/>
      <c r="ADZ616" s="6"/>
      <c r="AEA616" s="6"/>
      <c r="AEB616" s="6"/>
      <c r="AEC616" s="6"/>
      <c r="AED616" s="6"/>
      <c r="AEE616" s="6"/>
      <c r="AEF616" s="6"/>
      <c r="AEG616" s="6"/>
      <c r="AEH616" s="6"/>
      <c r="AEI616" s="6"/>
      <c r="AEJ616" s="6"/>
      <c r="AEK616" s="6"/>
      <c r="AEL616" s="6"/>
      <c r="AEM616" s="6"/>
      <c r="AEN616" s="6"/>
      <c r="AEO616" s="6"/>
      <c r="AEP616" s="6"/>
      <c r="AEQ616" s="6"/>
      <c r="AER616" s="6"/>
      <c r="AES616" s="6"/>
      <c r="AET616" s="6"/>
      <c r="AEU616" s="6"/>
      <c r="AEV616" s="6"/>
      <c r="AEW616" s="6"/>
      <c r="AEX616" s="6"/>
      <c r="AEY616" s="6"/>
      <c r="AEZ616" s="6"/>
      <c r="AFA616" s="6"/>
      <c r="AFB616" s="6"/>
      <c r="AFC616" s="6"/>
      <c r="AFD616" s="6"/>
      <c r="AFE616" s="6"/>
      <c r="AFF616" s="6"/>
      <c r="AFG616" s="6"/>
      <c r="AFH616" s="6"/>
      <c r="AFI616" s="6"/>
      <c r="AFJ616" s="6"/>
      <c r="AFK616" s="6"/>
      <c r="AFL616" s="6"/>
      <c r="AFM616" s="6"/>
      <c r="AFN616" s="6"/>
      <c r="AFO616" s="6"/>
      <c r="AFP616" s="6"/>
      <c r="AFQ616" s="6"/>
      <c r="AFR616" s="6"/>
      <c r="AFS616" s="6"/>
      <c r="AFT616" s="6"/>
      <c r="AFU616" s="6"/>
      <c r="AFV616" s="6"/>
      <c r="AFW616" s="6"/>
      <c r="AFX616" s="6"/>
      <c r="AFY616" s="6"/>
      <c r="AFZ616" s="6"/>
      <c r="AGA616" s="6"/>
      <c r="AGB616" s="6"/>
      <c r="AGC616" s="6"/>
      <c r="AGD616" s="6"/>
      <c r="AGE616" s="6"/>
      <c r="AGF616" s="6"/>
      <c r="AGG616" s="6"/>
      <c r="AGH616" s="6"/>
      <c r="AGI616" s="6"/>
      <c r="AGJ616" s="6"/>
      <c r="AGK616" s="6"/>
      <c r="AGL616" s="6"/>
      <c r="AGM616" s="6"/>
      <c r="AGN616" s="6"/>
      <c r="AGO616" s="6"/>
      <c r="AGP616" s="6"/>
      <c r="AGQ616" s="6"/>
      <c r="AGR616" s="6"/>
      <c r="AGS616" s="6"/>
      <c r="AGT616" s="6"/>
      <c r="AGU616" s="6"/>
      <c r="AGV616" s="6"/>
      <c r="AGW616" s="6"/>
      <c r="AGX616" s="6"/>
      <c r="AGY616" s="6"/>
      <c r="AGZ616" s="6"/>
      <c r="AHA616" s="6"/>
      <c r="AHB616" s="6"/>
      <c r="AHC616" s="6"/>
      <c r="AHD616" s="6"/>
      <c r="AHE616" s="6"/>
      <c r="AHF616" s="6"/>
      <c r="AHG616" s="6"/>
      <c r="AHH616" s="6"/>
      <c r="AHI616" s="6"/>
      <c r="AHJ616" s="6"/>
      <c r="AHK616" s="6"/>
      <c r="AHL616" s="6"/>
      <c r="AHM616" s="6"/>
      <c r="AHN616" s="6"/>
      <c r="AHO616" s="6"/>
      <c r="AHP616" s="6"/>
      <c r="AHQ616" s="6"/>
      <c r="AHR616" s="6"/>
      <c r="AHS616" s="6"/>
      <c r="AHT616" s="6"/>
      <c r="AHU616" s="6"/>
      <c r="AHV616" s="6"/>
      <c r="AHW616" s="6"/>
      <c r="AHX616" s="6"/>
      <c r="AHY616" s="6"/>
    </row>
    <row r="617" spans="3:909" x14ac:dyDescent="0.25">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c r="KA617" s="6"/>
      <c r="KB617" s="6"/>
      <c r="KC617" s="6"/>
      <c r="KD617" s="6"/>
      <c r="KE617" s="6"/>
      <c r="KF617" s="6"/>
      <c r="KG617" s="6"/>
      <c r="KH617" s="6"/>
      <c r="KI617" s="6"/>
      <c r="KJ617" s="6"/>
      <c r="KK617" s="6"/>
      <c r="KL617" s="6"/>
      <c r="KM617" s="6"/>
      <c r="KN617" s="6"/>
      <c r="KO617" s="6"/>
      <c r="KP617" s="6"/>
      <c r="KQ617" s="6"/>
      <c r="KR617" s="6"/>
      <c r="KS617" s="6"/>
      <c r="KT617" s="6"/>
      <c r="KU617" s="6"/>
      <c r="KV617" s="6"/>
      <c r="KW617" s="6"/>
      <c r="KX617" s="6"/>
      <c r="KY617" s="6"/>
      <c r="KZ617" s="6"/>
      <c r="LA617" s="6"/>
      <c r="LB617" s="6"/>
      <c r="LC617" s="6"/>
      <c r="LD617" s="6"/>
      <c r="LE617" s="6"/>
      <c r="LF617" s="6"/>
      <c r="LG617" s="6"/>
      <c r="LH617" s="6"/>
      <c r="LI617" s="6"/>
      <c r="LJ617" s="6"/>
      <c r="LK617" s="6"/>
      <c r="LL617" s="6"/>
      <c r="LM617" s="6"/>
      <c r="LN617" s="6"/>
      <c r="LO617" s="6"/>
      <c r="LP617" s="6"/>
      <c r="LQ617" s="6"/>
      <c r="LR617" s="6"/>
      <c r="LS617" s="6"/>
      <c r="LT617" s="6"/>
      <c r="LU617" s="6"/>
      <c r="LV617" s="6"/>
      <c r="LW617" s="6"/>
      <c r="LX617" s="6"/>
      <c r="LY617" s="6"/>
      <c r="LZ617" s="6"/>
      <c r="MA617" s="6"/>
      <c r="MB617" s="6"/>
      <c r="MC617" s="6"/>
      <c r="MD617" s="6"/>
      <c r="ME617" s="6"/>
      <c r="MF617" s="6"/>
      <c r="MG617" s="6"/>
      <c r="MH617" s="6"/>
      <c r="MI617" s="6"/>
      <c r="MJ617" s="6"/>
      <c r="MK617" s="6"/>
      <c r="ML617" s="6"/>
      <c r="MM617" s="6"/>
      <c r="MN617" s="6"/>
      <c r="MO617" s="6"/>
      <c r="MP617" s="6"/>
      <c r="MQ617" s="6"/>
      <c r="MR617" s="6"/>
      <c r="MS617" s="6"/>
      <c r="MT617" s="6"/>
      <c r="MU617" s="6"/>
      <c r="MV617" s="6"/>
      <c r="MW617" s="6"/>
      <c r="MX617" s="6"/>
      <c r="MY617" s="6"/>
      <c r="MZ617" s="6"/>
      <c r="NA617" s="6"/>
      <c r="NB617" s="6"/>
      <c r="NC617" s="6"/>
      <c r="ND617" s="6"/>
      <c r="NE617" s="6"/>
      <c r="NF617" s="6"/>
      <c r="NG617" s="6"/>
      <c r="NH617" s="6"/>
      <c r="NI617" s="6"/>
      <c r="NJ617" s="6"/>
      <c r="NK617" s="6"/>
      <c r="NL617" s="6"/>
      <c r="NM617" s="6"/>
      <c r="NN617" s="6"/>
      <c r="NO617" s="6"/>
      <c r="NP617" s="6"/>
      <c r="NQ617" s="6"/>
      <c r="NR617" s="6"/>
      <c r="NS617" s="6"/>
      <c r="NT617" s="6"/>
      <c r="NU617" s="6"/>
      <c r="NV617" s="6"/>
      <c r="NW617" s="6"/>
      <c r="NX617" s="6"/>
      <c r="NY617" s="6"/>
      <c r="NZ617" s="6"/>
      <c r="OA617" s="6"/>
      <c r="OB617" s="6"/>
      <c r="OC617" s="6"/>
      <c r="OD617" s="6"/>
      <c r="OE617" s="6"/>
      <c r="OF617" s="6"/>
      <c r="OG617" s="6"/>
      <c r="OH617" s="6"/>
      <c r="OI617" s="6"/>
      <c r="OJ617" s="6"/>
      <c r="OK617" s="6"/>
      <c r="OL617" s="6"/>
      <c r="OM617" s="6"/>
      <c r="ON617" s="6"/>
      <c r="OO617" s="6"/>
      <c r="OP617" s="6"/>
      <c r="OQ617" s="6"/>
      <c r="OR617" s="6"/>
      <c r="OS617" s="6"/>
      <c r="OT617" s="6"/>
      <c r="OU617" s="6"/>
      <c r="OV617" s="6"/>
      <c r="OW617" s="6"/>
      <c r="OX617" s="6"/>
      <c r="OY617" s="6"/>
      <c r="OZ617" s="6"/>
      <c r="PA617" s="6"/>
      <c r="PB617" s="6"/>
      <c r="PC617" s="6"/>
      <c r="PD617" s="6"/>
      <c r="PE617" s="6"/>
      <c r="PF617" s="6"/>
      <c r="PG617" s="6"/>
      <c r="PH617" s="6"/>
      <c r="PI617" s="6"/>
      <c r="PJ617" s="6"/>
      <c r="PK617" s="6"/>
      <c r="PL617" s="6"/>
      <c r="PM617" s="6"/>
      <c r="PN617" s="6"/>
      <c r="PO617" s="6"/>
      <c r="PP617" s="6"/>
      <c r="PQ617" s="6"/>
      <c r="PR617" s="6"/>
      <c r="PS617" s="6"/>
      <c r="PT617" s="6"/>
      <c r="PU617" s="6"/>
      <c r="PV617" s="6"/>
      <c r="PW617" s="6"/>
      <c r="PX617" s="6"/>
      <c r="PY617" s="6"/>
      <c r="PZ617" s="6"/>
      <c r="QA617" s="6"/>
      <c r="QB617" s="6"/>
      <c r="QC617" s="6"/>
      <c r="QD617" s="6"/>
      <c r="QE617" s="6"/>
      <c r="QF617" s="6"/>
      <c r="QG617" s="6"/>
      <c r="QH617" s="6"/>
      <c r="QI617" s="6"/>
      <c r="QJ617" s="6"/>
      <c r="QK617" s="6"/>
      <c r="QL617" s="6"/>
      <c r="QM617" s="6"/>
      <c r="QN617" s="6"/>
      <c r="QO617" s="6"/>
      <c r="QP617" s="6"/>
      <c r="QQ617" s="6"/>
      <c r="QR617" s="6"/>
      <c r="QS617" s="6"/>
      <c r="QT617" s="6"/>
      <c r="QU617" s="6"/>
      <c r="QV617" s="6"/>
      <c r="QW617" s="6"/>
      <c r="QX617" s="6"/>
      <c r="QY617" s="6"/>
      <c r="QZ617" s="6"/>
      <c r="RA617" s="6"/>
      <c r="RB617" s="6"/>
      <c r="RC617" s="6"/>
      <c r="RD617" s="6"/>
      <c r="RE617" s="6"/>
      <c r="RF617" s="6"/>
      <c r="RG617" s="6"/>
      <c r="RH617" s="6"/>
      <c r="RI617" s="6"/>
      <c r="RJ617" s="6"/>
      <c r="RK617" s="6"/>
      <c r="RL617" s="6"/>
      <c r="RM617" s="6"/>
      <c r="RN617" s="6"/>
      <c r="RO617" s="6"/>
      <c r="RP617" s="6"/>
      <c r="RQ617" s="6"/>
      <c r="RR617" s="6"/>
      <c r="RS617" s="6"/>
      <c r="RT617" s="6"/>
      <c r="RU617" s="6"/>
      <c r="RV617" s="6"/>
      <c r="RW617" s="6"/>
      <c r="RX617" s="6"/>
      <c r="RY617" s="6"/>
      <c r="RZ617" s="6"/>
      <c r="SA617" s="6"/>
      <c r="SB617" s="6"/>
      <c r="SC617" s="6"/>
      <c r="SD617" s="6"/>
      <c r="SE617" s="6"/>
      <c r="SF617" s="6"/>
      <c r="SG617" s="6"/>
      <c r="SH617" s="6"/>
      <c r="SI617" s="6"/>
      <c r="SJ617" s="6"/>
      <c r="SK617" s="6"/>
      <c r="SL617" s="6"/>
      <c r="SM617" s="6"/>
      <c r="SN617" s="6"/>
      <c r="SO617" s="6"/>
      <c r="SP617" s="6"/>
      <c r="SQ617" s="6"/>
      <c r="SR617" s="6"/>
      <c r="SS617" s="6"/>
      <c r="ST617" s="6"/>
      <c r="SU617" s="6"/>
      <c r="SV617" s="6"/>
      <c r="SW617" s="6"/>
      <c r="SX617" s="6"/>
      <c r="SY617" s="6"/>
      <c r="SZ617" s="6"/>
      <c r="TA617" s="6"/>
      <c r="TB617" s="6"/>
      <c r="TC617" s="6"/>
      <c r="TD617" s="6"/>
      <c r="TE617" s="6"/>
      <c r="TF617" s="6"/>
      <c r="TG617" s="6"/>
      <c r="TH617" s="6"/>
      <c r="TI617" s="6"/>
      <c r="TJ617" s="6"/>
      <c r="TK617" s="6"/>
      <c r="TL617" s="6"/>
      <c r="TM617" s="6"/>
      <c r="TN617" s="6"/>
      <c r="TO617" s="6"/>
      <c r="TP617" s="6"/>
      <c r="TQ617" s="6"/>
      <c r="TR617" s="6"/>
      <c r="TS617" s="6"/>
      <c r="TT617" s="6"/>
      <c r="TU617" s="6"/>
      <c r="TV617" s="6"/>
      <c r="TW617" s="6"/>
      <c r="TX617" s="6"/>
      <c r="TY617" s="6"/>
      <c r="TZ617" s="6"/>
      <c r="UA617" s="6"/>
      <c r="UB617" s="6"/>
      <c r="UC617" s="6"/>
      <c r="UD617" s="6"/>
      <c r="UE617" s="6"/>
      <c r="UF617" s="6"/>
      <c r="UG617" s="6"/>
      <c r="UH617" s="6"/>
      <c r="UI617" s="6"/>
      <c r="UJ617" s="6"/>
      <c r="UK617" s="6"/>
      <c r="UL617" s="6"/>
      <c r="UM617" s="6"/>
      <c r="UN617" s="6"/>
      <c r="UO617" s="6"/>
      <c r="UP617" s="6"/>
      <c r="UQ617" s="6"/>
      <c r="UR617" s="6"/>
      <c r="US617" s="6"/>
      <c r="UT617" s="6"/>
      <c r="UU617" s="6"/>
      <c r="UV617" s="6"/>
      <c r="UW617" s="6"/>
      <c r="UX617" s="6"/>
      <c r="UY617" s="6"/>
      <c r="UZ617" s="6"/>
      <c r="VA617" s="6"/>
      <c r="VB617" s="6"/>
      <c r="VC617" s="6"/>
      <c r="VD617" s="6"/>
      <c r="VE617" s="6"/>
      <c r="VF617" s="6"/>
      <c r="VG617" s="6"/>
      <c r="VH617" s="6"/>
      <c r="VI617" s="6"/>
      <c r="VJ617" s="6"/>
      <c r="VK617" s="6"/>
      <c r="VL617" s="6"/>
      <c r="VM617" s="6"/>
      <c r="VN617" s="6"/>
      <c r="VO617" s="6"/>
      <c r="VP617" s="6"/>
      <c r="VQ617" s="6"/>
      <c r="VR617" s="6"/>
      <c r="VS617" s="6"/>
      <c r="VT617" s="6"/>
      <c r="VU617" s="6"/>
      <c r="VV617" s="6"/>
      <c r="VW617" s="6"/>
      <c r="VX617" s="6"/>
      <c r="VY617" s="6"/>
      <c r="VZ617" s="6"/>
      <c r="WA617" s="6"/>
      <c r="WB617" s="6"/>
      <c r="WC617" s="6"/>
      <c r="WD617" s="6"/>
      <c r="WE617" s="6"/>
      <c r="WF617" s="6"/>
      <c r="WG617" s="6"/>
      <c r="WH617" s="6"/>
      <c r="WI617" s="6"/>
      <c r="WJ617" s="6"/>
      <c r="WK617" s="6"/>
      <c r="WL617" s="6"/>
      <c r="WM617" s="6"/>
      <c r="WN617" s="6"/>
      <c r="WO617" s="6"/>
      <c r="WP617" s="6"/>
      <c r="WQ617" s="6"/>
      <c r="WR617" s="6"/>
      <c r="WS617" s="6"/>
      <c r="WT617" s="6"/>
      <c r="WU617" s="6"/>
      <c r="WV617" s="6"/>
      <c r="WW617" s="6"/>
      <c r="WX617" s="6"/>
      <c r="WY617" s="6"/>
      <c r="WZ617" s="6"/>
      <c r="XA617" s="6"/>
      <c r="XB617" s="6"/>
      <c r="XC617" s="6"/>
      <c r="XD617" s="6"/>
      <c r="XE617" s="6"/>
      <c r="XF617" s="6"/>
      <c r="XG617" s="6"/>
      <c r="XH617" s="6"/>
      <c r="XI617" s="6"/>
      <c r="XJ617" s="6"/>
      <c r="XK617" s="6"/>
      <c r="XL617" s="6"/>
      <c r="XM617" s="6"/>
      <c r="XN617" s="6"/>
      <c r="XO617" s="6"/>
      <c r="XP617" s="6"/>
      <c r="XQ617" s="6"/>
      <c r="XR617" s="6"/>
      <c r="XS617" s="6"/>
      <c r="XT617" s="6"/>
      <c r="XU617" s="6"/>
      <c r="XV617" s="6"/>
      <c r="XW617" s="6"/>
      <c r="XX617" s="6"/>
      <c r="XY617" s="6"/>
      <c r="XZ617" s="6"/>
      <c r="YA617" s="6"/>
      <c r="YB617" s="6"/>
      <c r="YC617" s="6"/>
      <c r="YD617" s="6"/>
      <c r="YE617" s="6"/>
      <c r="YF617" s="6"/>
      <c r="YG617" s="6"/>
      <c r="YH617" s="6"/>
      <c r="YI617" s="6"/>
      <c r="YJ617" s="6"/>
      <c r="YK617" s="6"/>
      <c r="YL617" s="6"/>
      <c r="YM617" s="6"/>
      <c r="YN617" s="6"/>
      <c r="YO617" s="6"/>
      <c r="YP617" s="6"/>
      <c r="YQ617" s="6"/>
      <c r="YR617" s="6"/>
      <c r="YS617" s="6"/>
      <c r="YT617" s="6"/>
      <c r="YU617" s="6"/>
      <c r="YV617" s="6"/>
      <c r="YW617" s="6"/>
      <c r="YX617" s="6"/>
      <c r="YY617" s="6"/>
      <c r="YZ617" s="6"/>
      <c r="ZA617" s="6"/>
      <c r="ZB617" s="6"/>
      <c r="ZC617" s="6"/>
      <c r="ZD617" s="6"/>
      <c r="ZE617" s="6"/>
      <c r="ZF617" s="6"/>
      <c r="ZG617" s="6"/>
      <c r="ZH617" s="6"/>
      <c r="ZI617" s="6"/>
      <c r="ZJ617" s="6"/>
      <c r="ZK617" s="6"/>
      <c r="ZL617" s="6"/>
      <c r="ZM617" s="6"/>
      <c r="ZN617" s="6"/>
      <c r="ZO617" s="6"/>
      <c r="ZP617" s="6"/>
      <c r="ZQ617" s="6"/>
      <c r="ZR617" s="6"/>
      <c r="ZS617" s="6"/>
      <c r="ZT617" s="6"/>
      <c r="ZU617" s="6"/>
      <c r="ZV617" s="6"/>
      <c r="ZW617" s="6"/>
      <c r="ZX617" s="6"/>
      <c r="ZY617" s="6"/>
      <c r="ZZ617" s="6"/>
      <c r="AAA617" s="6"/>
      <c r="AAB617" s="6"/>
      <c r="AAC617" s="6"/>
      <c r="AAD617" s="6"/>
      <c r="AAE617" s="6"/>
      <c r="AAF617" s="6"/>
      <c r="AAG617" s="6"/>
      <c r="AAH617" s="6"/>
      <c r="AAI617" s="6"/>
      <c r="AAJ617" s="6"/>
      <c r="AAK617" s="6"/>
      <c r="AAL617" s="6"/>
      <c r="AAM617" s="6"/>
      <c r="AAN617" s="6"/>
      <c r="AAO617" s="6"/>
      <c r="AAP617" s="6"/>
      <c r="AAQ617" s="6"/>
      <c r="AAR617" s="6"/>
      <c r="AAS617" s="6"/>
      <c r="AAT617" s="6"/>
      <c r="AAU617" s="6"/>
      <c r="AAV617" s="6"/>
      <c r="AAW617" s="6"/>
      <c r="AAX617" s="6"/>
      <c r="AAY617" s="6"/>
      <c r="AAZ617" s="6"/>
      <c r="ABA617" s="6"/>
      <c r="ABB617" s="6"/>
      <c r="ABC617" s="6"/>
      <c r="ABD617" s="6"/>
      <c r="ABE617" s="6"/>
      <c r="ABF617" s="6"/>
      <c r="ABG617" s="6"/>
      <c r="ABH617" s="6"/>
      <c r="ABI617" s="6"/>
      <c r="ABJ617" s="6"/>
      <c r="ABK617" s="6"/>
      <c r="ABL617" s="6"/>
      <c r="ABM617" s="6"/>
      <c r="ABN617" s="6"/>
      <c r="ABO617" s="6"/>
      <c r="ABP617" s="6"/>
      <c r="ABQ617" s="6"/>
      <c r="ABR617" s="6"/>
      <c r="ABS617" s="6"/>
      <c r="ABT617" s="6"/>
      <c r="ABU617" s="6"/>
      <c r="ABV617" s="6"/>
      <c r="ABW617" s="6"/>
      <c r="ABX617" s="6"/>
      <c r="ABY617" s="6"/>
      <c r="ABZ617" s="6"/>
      <c r="ACA617" s="6"/>
      <c r="ACB617" s="6"/>
      <c r="ACC617" s="6"/>
      <c r="ACD617" s="6"/>
      <c r="ACE617" s="6"/>
      <c r="ACF617" s="6"/>
      <c r="ACG617" s="6"/>
      <c r="ACH617" s="6"/>
      <c r="ACI617" s="6"/>
      <c r="ACJ617" s="6"/>
      <c r="ACK617" s="6"/>
      <c r="ACL617" s="6"/>
      <c r="ACM617" s="6"/>
      <c r="ACN617" s="6"/>
      <c r="ACO617" s="6"/>
      <c r="ACP617" s="6"/>
      <c r="ACQ617" s="6"/>
      <c r="ACR617" s="6"/>
      <c r="ACS617" s="6"/>
      <c r="ACT617" s="6"/>
      <c r="ACU617" s="6"/>
      <c r="ACV617" s="6"/>
      <c r="ACW617" s="6"/>
      <c r="ACX617" s="6"/>
      <c r="ACY617" s="6"/>
      <c r="ACZ617" s="6"/>
      <c r="ADA617" s="6"/>
      <c r="ADB617" s="6"/>
      <c r="ADC617" s="6"/>
      <c r="ADD617" s="6"/>
      <c r="ADE617" s="6"/>
      <c r="ADF617" s="6"/>
      <c r="ADG617" s="6"/>
      <c r="ADH617" s="6"/>
      <c r="ADI617" s="6"/>
      <c r="ADJ617" s="6"/>
      <c r="ADK617" s="6"/>
      <c r="ADL617" s="6"/>
      <c r="ADM617" s="6"/>
      <c r="ADN617" s="6"/>
      <c r="ADO617" s="6"/>
      <c r="ADP617" s="6"/>
      <c r="ADQ617" s="6"/>
      <c r="ADR617" s="6"/>
      <c r="ADS617" s="6"/>
      <c r="ADT617" s="6"/>
      <c r="ADU617" s="6"/>
      <c r="ADV617" s="6"/>
      <c r="ADW617" s="6"/>
      <c r="ADX617" s="6"/>
      <c r="ADY617" s="6"/>
      <c r="ADZ617" s="6"/>
      <c r="AEA617" s="6"/>
      <c r="AEB617" s="6"/>
      <c r="AEC617" s="6"/>
      <c r="AED617" s="6"/>
      <c r="AEE617" s="6"/>
      <c r="AEF617" s="6"/>
      <c r="AEG617" s="6"/>
      <c r="AEH617" s="6"/>
      <c r="AEI617" s="6"/>
      <c r="AEJ617" s="6"/>
      <c r="AEK617" s="6"/>
      <c r="AEL617" s="6"/>
      <c r="AEM617" s="6"/>
      <c r="AEN617" s="6"/>
      <c r="AEO617" s="6"/>
      <c r="AEP617" s="6"/>
      <c r="AEQ617" s="6"/>
      <c r="AER617" s="6"/>
      <c r="AES617" s="6"/>
      <c r="AET617" s="6"/>
      <c r="AEU617" s="6"/>
      <c r="AEV617" s="6"/>
      <c r="AEW617" s="6"/>
      <c r="AEX617" s="6"/>
      <c r="AEY617" s="6"/>
      <c r="AEZ617" s="6"/>
      <c r="AFA617" s="6"/>
      <c r="AFB617" s="6"/>
      <c r="AFC617" s="6"/>
      <c r="AFD617" s="6"/>
      <c r="AFE617" s="6"/>
      <c r="AFF617" s="6"/>
      <c r="AFG617" s="6"/>
      <c r="AFH617" s="6"/>
      <c r="AFI617" s="6"/>
      <c r="AFJ617" s="6"/>
      <c r="AFK617" s="6"/>
      <c r="AFL617" s="6"/>
      <c r="AFM617" s="6"/>
      <c r="AFN617" s="6"/>
      <c r="AFO617" s="6"/>
      <c r="AFP617" s="6"/>
      <c r="AFQ617" s="6"/>
      <c r="AFR617" s="6"/>
      <c r="AFS617" s="6"/>
      <c r="AFT617" s="6"/>
      <c r="AFU617" s="6"/>
      <c r="AFV617" s="6"/>
      <c r="AFW617" s="6"/>
      <c r="AFX617" s="6"/>
      <c r="AFY617" s="6"/>
      <c r="AFZ617" s="6"/>
      <c r="AGA617" s="6"/>
      <c r="AGB617" s="6"/>
      <c r="AGC617" s="6"/>
      <c r="AGD617" s="6"/>
      <c r="AGE617" s="6"/>
      <c r="AGF617" s="6"/>
      <c r="AGG617" s="6"/>
      <c r="AGH617" s="6"/>
      <c r="AGI617" s="6"/>
      <c r="AGJ617" s="6"/>
      <c r="AGK617" s="6"/>
      <c r="AGL617" s="6"/>
      <c r="AGM617" s="6"/>
      <c r="AGN617" s="6"/>
      <c r="AGO617" s="6"/>
      <c r="AGP617" s="6"/>
      <c r="AGQ617" s="6"/>
      <c r="AGR617" s="6"/>
      <c r="AGS617" s="6"/>
      <c r="AGT617" s="6"/>
      <c r="AGU617" s="6"/>
      <c r="AGV617" s="6"/>
      <c r="AGW617" s="6"/>
      <c r="AGX617" s="6"/>
      <c r="AGY617" s="6"/>
      <c r="AGZ617" s="6"/>
      <c r="AHA617" s="6"/>
      <c r="AHB617" s="6"/>
      <c r="AHC617" s="6"/>
      <c r="AHD617" s="6"/>
      <c r="AHE617" s="6"/>
      <c r="AHF617" s="6"/>
      <c r="AHG617" s="6"/>
      <c r="AHH617" s="6"/>
      <c r="AHI617" s="6"/>
      <c r="AHJ617" s="6"/>
      <c r="AHK617" s="6"/>
      <c r="AHL617" s="6"/>
      <c r="AHM617" s="6"/>
      <c r="AHN617" s="6"/>
      <c r="AHO617" s="6"/>
      <c r="AHP617" s="6"/>
      <c r="AHQ617" s="6"/>
      <c r="AHR617" s="6"/>
      <c r="AHS617" s="6"/>
      <c r="AHT617" s="6"/>
      <c r="AHU617" s="6"/>
      <c r="AHV617" s="6"/>
      <c r="AHW617" s="6"/>
      <c r="AHX617" s="6"/>
      <c r="AHY617" s="6"/>
    </row>
    <row r="618" spans="3:909" x14ac:dyDescent="0.25">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c r="KA618" s="6"/>
      <c r="KB618" s="6"/>
      <c r="KC618" s="6"/>
      <c r="KD618" s="6"/>
      <c r="KE618" s="6"/>
      <c r="KF618" s="6"/>
      <c r="KG618" s="6"/>
      <c r="KH618" s="6"/>
      <c r="KI618" s="6"/>
      <c r="KJ618" s="6"/>
      <c r="KK618" s="6"/>
      <c r="KL618" s="6"/>
      <c r="KM618" s="6"/>
      <c r="KN618" s="6"/>
      <c r="KO618" s="6"/>
      <c r="KP618" s="6"/>
      <c r="KQ618" s="6"/>
      <c r="KR618" s="6"/>
      <c r="KS618" s="6"/>
      <c r="KT618" s="6"/>
      <c r="KU618" s="6"/>
      <c r="KV618" s="6"/>
      <c r="KW618" s="6"/>
      <c r="KX618" s="6"/>
      <c r="KY618" s="6"/>
      <c r="KZ618" s="6"/>
      <c r="LA618" s="6"/>
      <c r="LB618" s="6"/>
      <c r="LC618" s="6"/>
      <c r="LD618" s="6"/>
      <c r="LE618" s="6"/>
      <c r="LF618" s="6"/>
      <c r="LG618" s="6"/>
      <c r="LH618" s="6"/>
      <c r="LI618" s="6"/>
      <c r="LJ618" s="6"/>
      <c r="LK618" s="6"/>
      <c r="LL618" s="6"/>
      <c r="LM618" s="6"/>
      <c r="LN618" s="6"/>
      <c r="LO618" s="6"/>
      <c r="LP618" s="6"/>
      <c r="LQ618" s="6"/>
      <c r="LR618" s="6"/>
      <c r="LS618" s="6"/>
      <c r="LT618" s="6"/>
      <c r="LU618" s="6"/>
      <c r="LV618" s="6"/>
      <c r="LW618" s="6"/>
      <c r="LX618" s="6"/>
      <c r="LY618" s="6"/>
      <c r="LZ618" s="6"/>
      <c r="MA618" s="6"/>
      <c r="MB618" s="6"/>
      <c r="MC618" s="6"/>
      <c r="MD618" s="6"/>
      <c r="ME618" s="6"/>
      <c r="MF618" s="6"/>
      <c r="MG618" s="6"/>
      <c r="MH618" s="6"/>
      <c r="MI618" s="6"/>
      <c r="MJ618" s="6"/>
      <c r="MK618" s="6"/>
      <c r="ML618" s="6"/>
      <c r="MM618" s="6"/>
      <c r="MN618" s="6"/>
      <c r="MO618" s="6"/>
      <c r="MP618" s="6"/>
      <c r="MQ618" s="6"/>
      <c r="MR618" s="6"/>
      <c r="MS618" s="6"/>
      <c r="MT618" s="6"/>
      <c r="MU618" s="6"/>
      <c r="MV618" s="6"/>
      <c r="MW618" s="6"/>
      <c r="MX618" s="6"/>
      <c r="MY618" s="6"/>
      <c r="MZ618" s="6"/>
      <c r="NA618" s="6"/>
      <c r="NB618" s="6"/>
      <c r="NC618" s="6"/>
      <c r="ND618" s="6"/>
      <c r="NE618" s="6"/>
      <c r="NF618" s="6"/>
      <c r="NG618" s="6"/>
      <c r="NH618" s="6"/>
      <c r="NI618" s="6"/>
      <c r="NJ618" s="6"/>
      <c r="NK618" s="6"/>
      <c r="NL618" s="6"/>
      <c r="NM618" s="6"/>
      <c r="NN618" s="6"/>
      <c r="NO618" s="6"/>
      <c r="NP618" s="6"/>
      <c r="NQ618" s="6"/>
      <c r="NR618" s="6"/>
      <c r="NS618" s="6"/>
      <c r="NT618" s="6"/>
      <c r="NU618" s="6"/>
      <c r="NV618" s="6"/>
      <c r="NW618" s="6"/>
      <c r="NX618" s="6"/>
      <c r="NY618" s="6"/>
      <c r="NZ618" s="6"/>
      <c r="OA618" s="6"/>
      <c r="OB618" s="6"/>
      <c r="OC618" s="6"/>
      <c r="OD618" s="6"/>
      <c r="OE618" s="6"/>
      <c r="OF618" s="6"/>
      <c r="OG618" s="6"/>
      <c r="OH618" s="6"/>
      <c r="OI618" s="6"/>
      <c r="OJ618" s="6"/>
      <c r="OK618" s="6"/>
      <c r="OL618" s="6"/>
      <c r="OM618" s="6"/>
      <c r="ON618" s="6"/>
      <c r="OO618" s="6"/>
      <c r="OP618" s="6"/>
      <c r="OQ618" s="6"/>
      <c r="OR618" s="6"/>
      <c r="OS618" s="6"/>
      <c r="OT618" s="6"/>
      <c r="OU618" s="6"/>
      <c r="OV618" s="6"/>
      <c r="OW618" s="6"/>
      <c r="OX618" s="6"/>
      <c r="OY618" s="6"/>
      <c r="OZ618" s="6"/>
      <c r="PA618" s="6"/>
      <c r="PB618" s="6"/>
      <c r="PC618" s="6"/>
      <c r="PD618" s="6"/>
      <c r="PE618" s="6"/>
      <c r="PF618" s="6"/>
      <c r="PG618" s="6"/>
      <c r="PH618" s="6"/>
      <c r="PI618" s="6"/>
      <c r="PJ618" s="6"/>
      <c r="PK618" s="6"/>
      <c r="PL618" s="6"/>
      <c r="PM618" s="6"/>
      <c r="PN618" s="6"/>
      <c r="PO618" s="6"/>
      <c r="PP618" s="6"/>
      <c r="PQ618" s="6"/>
      <c r="PR618" s="6"/>
      <c r="PS618" s="6"/>
      <c r="PT618" s="6"/>
      <c r="PU618" s="6"/>
      <c r="PV618" s="6"/>
      <c r="PW618" s="6"/>
      <c r="PX618" s="6"/>
      <c r="PY618" s="6"/>
      <c r="PZ618" s="6"/>
      <c r="QA618" s="6"/>
      <c r="QB618" s="6"/>
      <c r="QC618" s="6"/>
      <c r="QD618" s="6"/>
      <c r="QE618" s="6"/>
      <c r="QF618" s="6"/>
      <c r="QG618" s="6"/>
      <c r="QH618" s="6"/>
      <c r="QI618" s="6"/>
      <c r="QJ618" s="6"/>
      <c r="QK618" s="6"/>
      <c r="QL618" s="6"/>
      <c r="QM618" s="6"/>
      <c r="QN618" s="6"/>
      <c r="QO618" s="6"/>
      <c r="QP618" s="6"/>
      <c r="QQ618" s="6"/>
      <c r="QR618" s="6"/>
      <c r="QS618" s="6"/>
      <c r="QT618" s="6"/>
      <c r="QU618" s="6"/>
      <c r="QV618" s="6"/>
      <c r="QW618" s="6"/>
      <c r="QX618" s="6"/>
      <c r="QY618" s="6"/>
      <c r="QZ618" s="6"/>
      <c r="RA618" s="6"/>
      <c r="RB618" s="6"/>
      <c r="RC618" s="6"/>
      <c r="RD618" s="6"/>
      <c r="RE618" s="6"/>
      <c r="RF618" s="6"/>
      <c r="RG618" s="6"/>
      <c r="RH618" s="6"/>
      <c r="RI618" s="6"/>
      <c r="RJ618" s="6"/>
      <c r="RK618" s="6"/>
      <c r="RL618" s="6"/>
      <c r="RM618" s="6"/>
      <c r="RN618" s="6"/>
      <c r="RO618" s="6"/>
      <c r="RP618" s="6"/>
      <c r="RQ618" s="6"/>
      <c r="RR618" s="6"/>
      <c r="RS618" s="6"/>
      <c r="RT618" s="6"/>
      <c r="RU618" s="6"/>
      <c r="RV618" s="6"/>
      <c r="RW618" s="6"/>
      <c r="RX618" s="6"/>
      <c r="RY618" s="6"/>
      <c r="RZ618" s="6"/>
      <c r="SA618" s="6"/>
      <c r="SB618" s="6"/>
      <c r="SC618" s="6"/>
      <c r="SD618" s="6"/>
      <c r="SE618" s="6"/>
      <c r="SF618" s="6"/>
      <c r="SG618" s="6"/>
      <c r="SH618" s="6"/>
      <c r="SI618" s="6"/>
      <c r="SJ618" s="6"/>
      <c r="SK618" s="6"/>
      <c r="SL618" s="6"/>
      <c r="SM618" s="6"/>
      <c r="SN618" s="6"/>
      <c r="SO618" s="6"/>
      <c r="SP618" s="6"/>
      <c r="SQ618" s="6"/>
      <c r="SR618" s="6"/>
      <c r="SS618" s="6"/>
      <c r="ST618" s="6"/>
      <c r="SU618" s="6"/>
      <c r="SV618" s="6"/>
      <c r="SW618" s="6"/>
      <c r="SX618" s="6"/>
      <c r="SY618" s="6"/>
      <c r="SZ618" s="6"/>
      <c r="TA618" s="6"/>
      <c r="TB618" s="6"/>
      <c r="TC618" s="6"/>
      <c r="TD618" s="6"/>
      <c r="TE618" s="6"/>
      <c r="TF618" s="6"/>
      <c r="TG618" s="6"/>
      <c r="TH618" s="6"/>
      <c r="TI618" s="6"/>
      <c r="TJ618" s="6"/>
      <c r="TK618" s="6"/>
      <c r="TL618" s="6"/>
      <c r="TM618" s="6"/>
      <c r="TN618" s="6"/>
      <c r="TO618" s="6"/>
      <c r="TP618" s="6"/>
      <c r="TQ618" s="6"/>
      <c r="TR618" s="6"/>
      <c r="TS618" s="6"/>
      <c r="TT618" s="6"/>
      <c r="TU618" s="6"/>
      <c r="TV618" s="6"/>
      <c r="TW618" s="6"/>
      <c r="TX618" s="6"/>
      <c r="TY618" s="6"/>
      <c r="TZ618" s="6"/>
      <c r="UA618" s="6"/>
      <c r="UB618" s="6"/>
      <c r="UC618" s="6"/>
      <c r="UD618" s="6"/>
      <c r="UE618" s="6"/>
      <c r="UF618" s="6"/>
      <c r="UG618" s="6"/>
      <c r="UH618" s="6"/>
      <c r="UI618" s="6"/>
      <c r="UJ618" s="6"/>
      <c r="UK618" s="6"/>
      <c r="UL618" s="6"/>
      <c r="UM618" s="6"/>
      <c r="UN618" s="6"/>
      <c r="UO618" s="6"/>
      <c r="UP618" s="6"/>
      <c r="UQ618" s="6"/>
      <c r="UR618" s="6"/>
      <c r="US618" s="6"/>
      <c r="UT618" s="6"/>
      <c r="UU618" s="6"/>
      <c r="UV618" s="6"/>
      <c r="UW618" s="6"/>
      <c r="UX618" s="6"/>
      <c r="UY618" s="6"/>
      <c r="UZ618" s="6"/>
      <c r="VA618" s="6"/>
      <c r="VB618" s="6"/>
      <c r="VC618" s="6"/>
      <c r="VD618" s="6"/>
      <c r="VE618" s="6"/>
      <c r="VF618" s="6"/>
      <c r="VG618" s="6"/>
      <c r="VH618" s="6"/>
      <c r="VI618" s="6"/>
      <c r="VJ618" s="6"/>
      <c r="VK618" s="6"/>
      <c r="VL618" s="6"/>
      <c r="VM618" s="6"/>
      <c r="VN618" s="6"/>
      <c r="VO618" s="6"/>
      <c r="VP618" s="6"/>
      <c r="VQ618" s="6"/>
      <c r="VR618" s="6"/>
      <c r="VS618" s="6"/>
      <c r="VT618" s="6"/>
      <c r="VU618" s="6"/>
      <c r="VV618" s="6"/>
      <c r="VW618" s="6"/>
      <c r="VX618" s="6"/>
      <c r="VY618" s="6"/>
      <c r="VZ618" s="6"/>
      <c r="WA618" s="6"/>
      <c r="WB618" s="6"/>
      <c r="WC618" s="6"/>
      <c r="WD618" s="6"/>
      <c r="WE618" s="6"/>
      <c r="WF618" s="6"/>
      <c r="WG618" s="6"/>
      <c r="WH618" s="6"/>
      <c r="WI618" s="6"/>
      <c r="WJ618" s="6"/>
      <c r="WK618" s="6"/>
      <c r="WL618" s="6"/>
      <c r="WM618" s="6"/>
      <c r="WN618" s="6"/>
      <c r="WO618" s="6"/>
      <c r="WP618" s="6"/>
      <c r="WQ618" s="6"/>
      <c r="WR618" s="6"/>
      <c r="WS618" s="6"/>
      <c r="WT618" s="6"/>
      <c r="WU618" s="6"/>
      <c r="WV618" s="6"/>
      <c r="WW618" s="6"/>
      <c r="WX618" s="6"/>
      <c r="WY618" s="6"/>
      <c r="WZ618" s="6"/>
      <c r="XA618" s="6"/>
      <c r="XB618" s="6"/>
      <c r="XC618" s="6"/>
      <c r="XD618" s="6"/>
      <c r="XE618" s="6"/>
      <c r="XF618" s="6"/>
      <c r="XG618" s="6"/>
      <c r="XH618" s="6"/>
      <c r="XI618" s="6"/>
      <c r="XJ618" s="6"/>
      <c r="XK618" s="6"/>
      <c r="XL618" s="6"/>
      <c r="XM618" s="6"/>
      <c r="XN618" s="6"/>
      <c r="XO618" s="6"/>
      <c r="XP618" s="6"/>
      <c r="XQ618" s="6"/>
      <c r="XR618" s="6"/>
      <c r="XS618" s="6"/>
      <c r="XT618" s="6"/>
      <c r="XU618" s="6"/>
      <c r="XV618" s="6"/>
      <c r="XW618" s="6"/>
      <c r="XX618" s="6"/>
      <c r="XY618" s="6"/>
      <c r="XZ618" s="6"/>
      <c r="YA618" s="6"/>
      <c r="YB618" s="6"/>
      <c r="YC618" s="6"/>
      <c r="YD618" s="6"/>
      <c r="YE618" s="6"/>
      <c r="YF618" s="6"/>
      <c r="YG618" s="6"/>
      <c r="YH618" s="6"/>
      <c r="YI618" s="6"/>
      <c r="YJ618" s="6"/>
      <c r="YK618" s="6"/>
      <c r="YL618" s="6"/>
      <c r="YM618" s="6"/>
      <c r="YN618" s="6"/>
      <c r="YO618" s="6"/>
      <c r="YP618" s="6"/>
      <c r="YQ618" s="6"/>
      <c r="YR618" s="6"/>
      <c r="YS618" s="6"/>
      <c r="YT618" s="6"/>
      <c r="YU618" s="6"/>
      <c r="YV618" s="6"/>
      <c r="YW618" s="6"/>
      <c r="YX618" s="6"/>
      <c r="YY618" s="6"/>
      <c r="YZ618" s="6"/>
      <c r="ZA618" s="6"/>
      <c r="ZB618" s="6"/>
      <c r="ZC618" s="6"/>
      <c r="ZD618" s="6"/>
      <c r="ZE618" s="6"/>
      <c r="ZF618" s="6"/>
      <c r="ZG618" s="6"/>
      <c r="ZH618" s="6"/>
      <c r="ZI618" s="6"/>
      <c r="ZJ618" s="6"/>
      <c r="ZK618" s="6"/>
      <c r="ZL618" s="6"/>
      <c r="ZM618" s="6"/>
      <c r="ZN618" s="6"/>
      <c r="ZO618" s="6"/>
      <c r="ZP618" s="6"/>
      <c r="ZQ618" s="6"/>
      <c r="ZR618" s="6"/>
      <c r="ZS618" s="6"/>
      <c r="ZT618" s="6"/>
      <c r="ZU618" s="6"/>
      <c r="ZV618" s="6"/>
      <c r="ZW618" s="6"/>
      <c r="ZX618" s="6"/>
      <c r="ZY618" s="6"/>
      <c r="ZZ618" s="6"/>
      <c r="AAA618" s="6"/>
      <c r="AAB618" s="6"/>
      <c r="AAC618" s="6"/>
      <c r="AAD618" s="6"/>
      <c r="AAE618" s="6"/>
      <c r="AAF618" s="6"/>
      <c r="AAG618" s="6"/>
      <c r="AAH618" s="6"/>
      <c r="AAI618" s="6"/>
      <c r="AAJ618" s="6"/>
      <c r="AAK618" s="6"/>
      <c r="AAL618" s="6"/>
      <c r="AAM618" s="6"/>
      <c r="AAN618" s="6"/>
      <c r="AAO618" s="6"/>
      <c r="AAP618" s="6"/>
      <c r="AAQ618" s="6"/>
      <c r="AAR618" s="6"/>
      <c r="AAS618" s="6"/>
      <c r="AAT618" s="6"/>
      <c r="AAU618" s="6"/>
      <c r="AAV618" s="6"/>
      <c r="AAW618" s="6"/>
      <c r="AAX618" s="6"/>
      <c r="AAY618" s="6"/>
      <c r="AAZ618" s="6"/>
      <c r="ABA618" s="6"/>
      <c r="ABB618" s="6"/>
      <c r="ABC618" s="6"/>
      <c r="ABD618" s="6"/>
      <c r="ABE618" s="6"/>
      <c r="ABF618" s="6"/>
      <c r="ABG618" s="6"/>
      <c r="ABH618" s="6"/>
      <c r="ABI618" s="6"/>
      <c r="ABJ618" s="6"/>
      <c r="ABK618" s="6"/>
      <c r="ABL618" s="6"/>
      <c r="ABM618" s="6"/>
      <c r="ABN618" s="6"/>
      <c r="ABO618" s="6"/>
      <c r="ABP618" s="6"/>
      <c r="ABQ618" s="6"/>
      <c r="ABR618" s="6"/>
      <c r="ABS618" s="6"/>
      <c r="ABT618" s="6"/>
      <c r="ABU618" s="6"/>
      <c r="ABV618" s="6"/>
      <c r="ABW618" s="6"/>
      <c r="ABX618" s="6"/>
      <c r="ABY618" s="6"/>
      <c r="ABZ618" s="6"/>
      <c r="ACA618" s="6"/>
      <c r="ACB618" s="6"/>
      <c r="ACC618" s="6"/>
      <c r="ACD618" s="6"/>
      <c r="ACE618" s="6"/>
      <c r="ACF618" s="6"/>
      <c r="ACG618" s="6"/>
      <c r="ACH618" s="6"/>
      <c r="ACI618" s="6"/>
      <c r="ACJ618" s="6"/>
      <c r="ACK618" s="6"/>
      <c r="ACL618" s="6"/>
      <c r="ACM618" s="6"/>
      <c r="ACN618" s="6"/>
      <c r="ACO618" s="6"/>
      <c r="ACP618" s="6"/>
      <c r="ACQ618" s="6"/>
      <c r="ACR618" s="6"/>
      <c r="ACS618" s="6"/>
      <c r="ACT618" s="6"/>
      <c r="ACU618" s="6"/>
      <c r="ACV618" s="6"/>
      <c r="ACW618" s="6"/>
      <c r="ACX618" s="6"/>
      <c r="ACY618" s="6"/>
      <c r="ACZ618" s="6"/>
      <c r="ADA618" s="6"/>
      <c r="ADB618" s="6"/>
      <c r="ADC618" s="6"/>
      <c r="ADD618" s="6"/>
      <c r="ADE618" s="6"/>
      <c r="ADF618" s="6"/>
      <c r="ADG618" s="6"/>
      <c r="ADH618" s="6"/>
      <c r="ADI618" s="6"/>
      <c r="ADJ618" s="6"/>
      <c r="ADK618" s="6"/>
      <c r="ADL618" s="6"/>
      <c r="ADM618" s="6"/>
      <c r="ADN618" s="6"/>
      <c r="ADO618" s="6"/>
      <c r="ADP618" s="6"/>
      <c r="ADQ618" s="6"/>
      <c r="ADR618" s="6"/>
      <c r="ADS618" s="6"/>
      <c r="ADT618" s="6"/>
      <c r="ADU618" s="6"/>
      <c r="ADV618" s="6"/>
      <c r="ADW618" s="6"/>
      <c r="ADX618" s="6"/>
      <c r="ADY618" s="6"/>
      <c r="ADZ618" s="6"/>
      <c r="AEA618" s="6"/>
      <c r="AEB618" s="6"/>
      <c r="AEC618" s="6"/>
      <c r="AED618" s="6"/>
      <c r="AEE618" s="6"/>
      <c r="AEF618" s="6"/>
      <c r="AEG618" s="6"/>
      <c r="AEH618" s="6"/>
      <c r="AEI618" s="6"/>
      <c r="AEJ618" s="6"/>
      <c r="AEK618" s="6"/>
      <c r="AEL618" s="6"/>
      <c r="AEM618" s="6"/>
      <c r="AEN618" s="6"/>
      <c r="AEO618" s="6"/>
      <c r="AEP618" s="6"/>
      <c r="AEQ618" s="6"/>
      <c r="AER618" s="6"/>
      <c r="AES618" s="6"/>
      <c r="AET618" s="6"/>
      <c r="AEU618" s="6"/>
      <c r="AEV618" s="6"/>
      <c r="AEW618" s="6"/>
      <c r="AEX618" s="6"/>
      <c r="AEY618" s="6"/>
      <c r="AEZ618" s="6"/>
      <c r="AFA618" s="6"/>
      <c r="AFB618" s="6"/>
      <c r="AFC618" s="6"/>
      <c r="AFD618" s="6"/>
      <c r="AFE618" s="6"/>
      <c r="AFF618" s="6"/>
      <c r="AFG618" s="6"/>
      <c r="AFH618" s="6"/>
      <c r="AFI618" s="6"/>
      <c r="AFJ618" s="6"/>
      <c r="AFK618" s="6"/>
      <c r="AFL618" s="6"/>
      <c r="AFM618" s="6"/>
      <c r="AFN618" s="6"/>
      <c r="AFO618" s="6"/>
      <c r="AFP618" s="6"/>
      <c r="AFQ618" s="6"/>
      <c r="AFR618" s="6"/>
      <c r="AFS618" s="6"/>
      <c r="AFT618" s="6"/>
      <c r="AFU618" s="6"/>
      <c r="AFV618" s="6"/>
      <c r="AFW618" s="6"/>
      <c r="AFX618" s="6"/>
      <c r="AFY618" s="6"/>
      <c r="AFZ618" s="6"/>
      <c r="AGA618" s="6"/>
      <c r="AGB618" s="6"/>
      <c r="AGC618" s="6"/>
      <c r="AGD618" s="6"/>
      <c r="AGE618" s="6"/>
      <c r="AGF618" s="6"/>
      <c r="AGG618" s="6"/>
      <c r="AGH618" s="6"/>
      <c r="AGI618" s="6"/>
      <c r="AGJ618" s="6"/>
      <c r="AGK618" s="6"/>
      <c r="AGL618" s="6"/>
      <c r="AGM618" s="6"/>
      <c r="AGN618" s="6"/>
      <c r="AGO618" s="6"/>
      <c r="AGP618" s="6"/>
      <c r="AGQ618" s="6"/>
      <c r="AGR618" s="6"/>
      <c r="AGS618" s="6"/>
      <c r="AGT618" s="6"/>
      <c r="AGU618" s="6"/>
      <c r="AGV618" s="6"/>
      <c r="AGW618" s="6"/>
      <c r="AGX618" s="6"/>
      <c r="AGY618" s="6"/>
      <c r="AGZ618" s="6"/>
      <c r="AHA618" s="6"/>
      <c r="AHB618" s="6"/>
      <c r="AHC618" s="6"/>
      <c r="AHD618" s="6"/>
      <c r="AHE618" s="6"/>
      <c r="AHF618" s="6"/>
      <c r="AHG618" s="6"/>
      <c r="AHH618" s="6"/>
      <c r="AHI618" s="6"/>
      <c r="AHJ618" s="6"/>
      <c r="AHK618" s="6"/>
      <c r="AHL618" s="6"/>
      <c r="AHM618" s="6"/>
      <c r="AHN618" s="6"/>
      <c r="AHO618" s="6"/>
      <c r="AHP618" s="6"/>
      <c r="AHQ618" s="6"/>
      <c r="AHR618" s="6"/>
      <c r="AHS618" s="6"/>
      <c r="AHT618" s="6"/>
      <c r="AHU618" s="6"/>
      <c r="AHV618" s="6"/>
      <c r="AHW618" s="6"/>
      <c r="AHX618" s="6"/>
      <c r="AHY618" s="6"/>
    </row>
    <row r="619" spans="3:909" x14ac:dyDescent="0.25">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c r="KA619" s="6"/>
      <c r="KB619" s="6"/>
      <c r="KC619" s="6"/>
      <c r="KD619" s="6"/>
      <c r="KE619" s="6"/>
      <c r="KF619" s="6"/>
      <c r="KG619" s="6"/>
      <c r="KH619" s="6"/>
      <c r="KI619" s="6"/>
      <c r="KJ619" s="6"/>
      <c r="KK619" s="6"/>
      <c r="KL619" s="6"/>
      <c r="KM619" s="6"/>
      <c r="KN619" s="6"/>
      <c r="KO619" s="6"/>
      <c r="KP619" s="6"/>
      <c r="KQ619" s="6"/>
      <c r="KR619" s="6"/>
      <c r="KS619" s="6"/>
      <c r="KT619" s="6"/>
      <c r="KU619" s="6"/>
      <c r="KV619" s="6"/>
      <c r="KW619" s="6"/>
      <c r="KX619" s="6"/>
      <c r="KY619" s="6"/>
      <c r="KZ619" s="6"/>
      <c r="LA619" s="6"/>
      <c r="LB619" s="6"/>
      <c r="LC619" s="6"/>
      <c r="LD619" s="6"/>
      <c r="LE619" s="6"/>
      <c r="LF619" s="6"/>
      <c r="LG619" s="6"/>
      <c r="LH619" s="6"/>
      <c r="LI619" s="6"/>
      <c r="LJ619" s="6"/>
      <c r="LK619" s="6"/>
      <c r="LL619" s="6"/>
      <c r="LM619" s="6"/>
      <c r="LN619" s="6"/>
      <c r="LO619" s="6"/>
      <c r="LP619" s="6"/>
      <c r="LQ619" s="6"/>
      <c r="LR619" s="6"/>
      <c r="LS619" s="6"/>
      <c r="LT619" s="6"/>
      <c r="LU619" s="6"/>
      <c r="LV619" s="6"/>
      <c r="LW619" s="6"/>
      <c r="LX619" s="6"/>
      <c r="LY619" s="6"/>
      <c r="LZ619" s="6"/>
      <c r="MA619" s="6"/>
      <c r="MB619" s="6"/>
      <c r="MC619" s="6"/>
      <c r="MD619" s="6"/>
      <c r="ME619" s="6"/>
      <c r="MF619" s="6"/>
      <c r="MG619" s="6"/>
      <c r="MH619" s="6"/>
      <c r="MI619" s="6"/>
      <c r="MJ619" s="6"/>
      <c r="MK619" s="6"/>
      <c r="ML619" s="6"/>
      <c r="MM619" s="6"/>
      <c r="MN619" s="6"/>
      <c r="MO619" s="6"/>
      <c r="MP619" s="6"/>
      <c r="MQ619" s="6"/>
      <c r="MR619" s="6"/>
      <c r="MS619" s="6"/>
      <c r="MT619" s="6"/>
      <c r="MU619" s="6"/>
      <c r="MV619" s="6"/>
      <c r="MW619" s="6"/>
      <c r="MX619" s="6"/>
      <c r="MY619" s="6"/>
      <c r="MZ619" s="6"/>
      <c r="NA619" s="6"/>
      <c r="NB619" s="6"/>
      <c r="NC619" s="6"/>
      <c r="ND619" s="6"/>
      <c r="NE619" s="6"/>
      <c r="NF619" s="6"/>
      <c r="NG619" s="6"/>
      <c r="NH619" s="6"/>
      <c r="NI619" s="6"/>
      <c r="NJ619" s="6"/>
      <c r="NK619" s="6"/>
      <c r="NL619" s="6"/>
      <c r="NM619" s="6"/>
      <c r="NN619" s="6"/>
      <c r="NO619" s="6"/>
      <c r="NP619" s="6"/>
      <c r="NQ619" s="6"/>
      <c r="NR619" s="6"/>
      <c r="NS619" s="6"/>
      <c r="NT619" s="6"/>
      <c r="NU619" s="6"/>
      <c r="NV619" s="6"/>
      <c r="NW619" s="6"/>
      <c r="NX619" s="6"/>
      <c r="NY619" s="6"/>
      <c r="NZ619" s="6"/>
      <c r="OA619" s="6"/>
      <c r="OB619" s="6"/>
      <c r="OC619" s="6"/>
      <c r="OD619" s="6"/>
      <c r="OE619" s="6"/>
      <c r="OF619" s="6"/>
      <c r="OG619" s="6"/>
      <c r="OH619" s="6"/>
      <c r="OI619" s="6"/>
      <c r="OJ619" s="6"/>
      <c r="OK619" s="6"/>
      <c r="OL619" s="6"/>
      <c r="OM619" s="6"/>
      <c r="ON619" s="6"/>
      <c r="OO619" s="6"/>
      <c r="OP619" s="6"/>
      <c r="OQ619" s="6"/>
      <c r="OR619" s="6"/>
      <c r="OS619" s="6"/>
      <c r="OT619" s="6"/>
      <c r="OU619" s="6"/>
      <c r="OV619" s="6"/>
      <c r="OW619" s="6"/>
      <c r="OX619" s="6"/>
      <c r="OY619" s="6"/>
      <c r="OZ619" s="6"/>
      <c r="PA619" s="6"/>
      <c r="PB619" s="6"/>
      <c r="PC619" s="6"/>
      <c r="PD619" s="6"/>
      <c r="PE619" s="6"/>
      <c r="PF619" s="6"/>
      <c r="PG619" s="6"/>
      <c r="PH619" s="6"/>
      <c r="PI619" s="6"/>
      <c r="PJ619" s="6"/>
      <c r="PK619" s="6"/>
      <c r="PL619" s="6"/>
      <c r="PM619" s="6"/>
      <c r="PN619" s="6"/>
      <c r="PO619" s="6"/>
      <c r="PP619" s="6"/>
      <c r="PQ619" s="6"/>
      <c r="PR619" s="6"/>
      <c r="PS619" s="6"/>
      <c r="PT619" s="6"/>
      <c r="PU619" s="6"/>
      <c r="PV619" s="6"/>
      <c r="PW619" s="6"/>
      <c r="PX619" s="6"/>
      <c r="PY619" s="6"/>
      <c r="PZ619" s="6"/>
      <c r="QA619" s="6"/>
      <c r="QB619" s="6"/>
      <c r="QC619" s="6"/>
      <c r="QD619" s="6"/>
      <c r="QE619" s="6"/>
      <c r="QF619" s="6"/>
      <c r="QG619" s="6"/>
      <c r="QH619" s="6"/>
      <c r="QI619" s="6"/>
      <c r="QJ619" s="6"/>
      <c r="QK619" s="6"/>
      <c r="QL619" s="6"/>
      <c r="QM619" s="6"/>
      <c r="QN619" s="6"/>
      <c r="QO619" s="6"/>
      <c r="QP619" s="6"/>
      <c r="QQ619" s="6"/>
      <c r="QR619" s="6"/>
      <c r="QS619" s="6"/>
      <c r="QT619" s="6"/>
      <c r="QU619" s="6"/>
      <c r="QV619" s="6"/>
      <c r="QW619" s="6"/>
      <c r="QX619" s="6"/>
      <c r="QY619" s="6"/>
      <c r="QZ619" s="6"/>
      <c r="RA619" s="6"/>
      <c r="RB619" s="6"/>
      <c r="RC619" s="6"/>
      <c r="RD619" s="6"/>
      <c r="RE619" s="6"/>
      <c r="RF619" s="6"/>
      <c r="RG619" s="6"/>
      <c r="RH619" s="6"/>
      <c r="RI619" s="6"/>
      <c r="RJ619" s="6"/>
      <c r="RK619" s="6"/>
      <c r="RL619" s="6"/>
      <c r="RM619" s="6"/>
      <c r="RN619" s="6"/>
      <c r="RO619" s="6"/>
      <c r="RP619" s="6"/>
      <c r="RQ619" s="6"/>
      <c r="RR619" s="6"/>
      <c r="RS619" s="6"/>
      <c r="RT619" s="6"/>
      <c r="RU619" s="6"/>
      <c r="RV619" s="6"/>
      <c r="RW619" s="6"/>
      <c r="RX619" s="6"/>
      <c r="RY619" s="6"/>
      <c r="RZ619" s="6"/>
      <c r="SA619" s="6"/>
      <c r="SB619" s="6"/>
      <c r="SC619" s="6"/>
      <c r="SD619" s="6"/>
      <c r="SE619" s="6"/>
      <c r="SF619" s="6"/>
      <c r="SG619" s="6"/>
      <c r="SH619" s="6"/>
      <c r="SI619" s="6"/>
      <c r="SJ619" s="6"/>
      <c r="SK619" s="6"/>
      <c r="SL619" s="6"/>
      <c r="SM619" s="6"/>
      <c r="SN619" s="6"/>
      <c r="SO619" s="6"/>
      <c r="SP619" s="6"/>
      <c r="SQ619" s="6"/>
      <c r="SR619" s="6"/>
      <c r="SS619" s="6"/>
      <c r="ST619" s="6"/>
      <c r="SU619" s="6"/>
      <c r="SV619" s="6"/>
      <c r="SW619" s="6"/>
      <c r="SX619" s="6"/>
      <c r="SY619" s="6"/>
      <c r="SZ619" s="6"/>
      <c r="TA619" s="6"/>
      <c r="TB619" s="6"/>
      <c r="TC619" s="6"/>
      <c r="TD619" s="6"/>
      <c r="TE619" s="6"/>
      <c r="TF619" s="6"/>
      <c r="TG619" s="6"/>
      <c r="TH619" s="6"/>
      <c r="TI619" s="6"/>
      <c r="TJ619" s="6"/>
      <c r="TK619" s="6"/>
      <c r="TL619" s="6"/>
      <c r="TM619" s="6"/>
      <c r="TN619" s="6"/>
      <c r="TO619" s="6"/>
      <c r="TP619" s="6"/>
      <c r="TQ619" s="6"/>
      <c r="TR619" s="6"/>
      <c r="TS619" s="6"/>
      <c r="TT619" s="6"/>
      <c r="TU619" s="6"/>
      <c r="TV619" s="6"/>
      <c r="TW619" s="6"/>
      <c r="TX619" s="6"/>
      <c r="TY619" s="6"/>
      <c r="TZ619" s="6"/>
      <c r="UA619" s="6"/>
      <c r="UB619" s="6"/>
      <c r="UC619" s="6"/>
      <c r="UD619" s="6"/>
      <c r="UE619" s="6"/>
      <c r="UF619" s="6"/>
      <c r="UG619" s="6"/>
      <c r="UH619" s="6"/>
      <c r="UI619" s="6"/>
      <c r="UJ619" s="6"/>
      <c r="UK619" s="6"/>
      <c r="UL619" s="6"/>
      <c r="UM619" s="6"/>
      <c r="UN619" s="6"/>
      <c r="UO619" s="6"/>
      <c r="UP619" s="6"/>
      <c r="UQ619" s="6"/>
      <c r="UR619" s="6"/>
      <c r="US619" s="6"/>
      <c r="UT619" s="6"/>
      <c r="UU619" s="6"/>
      <c r="UV619" s="6"/>
      <c r="UW619" s="6"/>
      <c r="UX619" s="6"/>
      <c r="UY619" s="6"/>
      <c r="UZ619" s="6"/>
      <c r="VA619" s="6"/>
      <c r="VB619" s="6"/>
      <c r="VC619" s="6"/>
      <c r="VD619" s="6"/>
      <c r="VE619" s="6"/>
      <c r="VF619" s="6"/>
      <c r="VG619" s="6"/>
      <c r="VH619" s="6"/>
      <c r="VI619" s="6"/>
      <c r="VJ619" s="6"/>
      <c r="VK619" s="6"/>
      <c r="VL619" s="6"/>
      <c r="VM619" s="6"/>
      <c r="VN619" s="6"/>
      <c r="VO619" s="6"/>
      <c r="VP619" s="6"/>
      <c r="VQ619" s="6"/>
      <c r="VR619" s="6"/>
      <c r="VS619" s="6"/>
      <c r="VT619" s="6"/>
      <c r="VU619" s="6"/>
      <c r="VV619" s="6"/>
      <c r="VW619" s="6"/>
      <c r="VX619" s="6"/>
      <c r="VY619" s="6"/>
      <c r="VZ619" s="6"/>
      <c r="WA619" s="6"/>
      <c r="WB619" s="6"/>
      <c r="WC619" s="6"/>
      <c r="WD619" s="6"/>
      <c r="WE619" s="6"/>
      <c r="WF619" s="6"/>
      <c r="WG619" s="6"/>
      <c r="WH619" s="6"/>
      <c r="WI619" s="6"/>
      <c r="WJ619" s="6"/>
      <c r="WK619" s="6"/>
      <c r="WL619" s="6"/>
      <c r="WM619" s="6"/>
      <c r="WN619" s="6"/>
      <c r="WO619" s="6"/>
      <c r="WP619" s="6"/>
      <c r="WQ619" s="6"/>
      <c r="WR619" s="6"/>
      <c r="WS619" s="6"/>
      <c r="WT619" s="6"/>
      <c r="WU619" s="6"/>
      <c r="WV619" s="6"/>
      <c r="WW619" s="6"/>
      <c r="WX619" s="6"/>
      <c r="WY619" s="6"/>
      <c r="WZ619" s="6"/>
      <c r="XA619" s="6"/>
      <c r="XB619" s="6"/>
      <c r="XC619" s="6"/>
      <c r="XD619" s="6"/>
      <c r="XE619" s="6"/>
      <c r="XF619" s="6"/>
      <c r="XG619" s="6"/>
      <c r="XH619" s="6"/>
      <c r="XI619" s="6"/>
      <c r="XJ619" s="6"/>
      <c r="XK619" s="6"/>
      <c r="XL619" s="6"/>
      <c r="XM619" s="6"/>
      <c r="XN619" s="6"/>
      <c r="XO619" s="6"/>
      <c r="XP619" s="6"/>
      <c r="XQ619" s="6"/>
      <c r="XR619" s="6"/>
      <c r="XS619" s="6"/>
      <c r="XT619" s="6"/>
      <c r="XU619" s="6"/>
      <c r="XV619" s="6"/>
      <c r="XW619" s="6"/>
      <c r="XX619" s="6"/>
      <c r="XY619" s="6"/>
      <c r="XZ619" s="6"/>
      <c r="YA619" s="6"/>
      <c r="YB619" s="6"/>
      <c r="YC619" s="6"/>
      <c r="YD619" s="6"/>
      <c r="YE619" s="6"/>
      <c r="YF619" s="6"/>
      <c r="YG619" s="6"/>
      <c r="YH619" s="6"/>
      <c r="YI619" s="6"/>
      <c r="YJ619" s="6"/>
      <c r="YK619" s="6"/>
      <c r="YL619" s="6"/>
      <c r="YM619" s="6"/>
      <c r="YN619" s="6"/>
      <c r="YO619" s="6"/>
      <c r="YP619" s="6"/>
      <c r="YQ619" s="6"/>
      <c r="YR619" s="6"/>
      <c r="YS619" s="6"/>
      <c r="YT619" s="6"/>
      <c r="YU619" s="6"/>
      <c r="YV619" s="6"/>
      <c r="YW619" s="6"/>
      <c r="YX619" s="6"/>
      <c r="YY619" s="6"/>
      <c r="YZ619" s="6"/>
      <c r="ZA619" s="6"/>
      <c r="ZB619" s="6"/>
      <c r="ZC619" s="6"/>
      <c r="ZD619" s="6"/>
      <c r="ZE619" s="6"/>
      <c r="ZF619" s="6"/>
      <c r="ZG619" s="6"/>
      <c r="ZH619" s="6"/>
      <c r="ZI619" s="6"/>
      <c r="ZJ619" s="6"/>
      <c r="ZK619" s="6"/>
      <c r="ZL619" s="6"/>
      <c r="ZM619" s="6"/>
      <c r="ZN619" s="6"/>
      <c r="ZO619" s="6"/>
      <c r="ZP619" s="6"/>
      <c r="ZQ619" s="6"/>
      <c r="ZR619" s="6"/>
      <c r="ZS619" s="6"/>
      <c r="ZT619" s="6"/>
      <c r="ZU619" s="6"/>
      <c r="ZV619" s="6"/>
      <c r="ZW619" s="6"/>
      <c r="ZX619" s="6"/>
      <c r="ZY619" s="6"/>
      <c r="ZZ619" s="6"/>
      <c r="AAA619" s="6"/>
      <c r="AAB619" s="6"/>
      <c r="AAC619" s="6"/>
      <c r="AAD619" s="6"/>
      <c r="AAE619" s="6"/>
      <c r="AAF619" s="6"/>
      <c r="AAG619" s="6"/>
      <c r="AAH619" s="6"/>
      <c r="AAI619" s="6"/>
      <c r="AAJ619" s="6"/>
      <c r="AAK619" s="6"/>
      <c r="AAL619" s="6"/>
      <c r="AAM619" s="6"/>
      <c r="AAN619" s="6"/>
      <c r="AAO619" s="6"/>
      <c r="AAP619" s="6"/>
      <c r="AAQ619" s="6"/>
      <c r="AAR619" s="6"/>
      <c r="AAS619" s="6"/>
      <c r="AAT619" s="6"/>
      <c r="AAU619" s="6"/>
      <c r="AAV619" s="6"/>
      <c r="AAW619" s="6"/>
      <c r="AAX619" s="6"/>
      <c r="AAY619" s="6"/>
      <c r="AAZ619" s="6"/>
      <c r="ABA619" s="6"/>
      <c r="ABB619" s="6"/>
      <c r="ABC619" s="6"/>
      <c r="ABD619" s="6"/>
      <c r="ABE619" s="6"/>
      <c r="ABF619" s="6"/>
      <c r="ABG619" s="6"/>
      <c r="ABH619" s="6"/>
      <c r="ABI619" s="6"/>
      <c r="ABJ619" s="6"/>
      <c r="ABK619" s="6"/>
      <c r="ABL619" s="6"/>
      <c r="ABM619" s="6"/>
      <c r="ABN619" s="6"/>
      <c r="ABO619" s="6"/>
      <c r="ABP619" s="6"/>
      <c r="ABQ619" s="6"/>
      <c r="ABR619" s="6"/>
      <c r="ABS619" s="6"/>
      <c r="ABT619" s="6"/>
      <c r="ABU619" s="6"/>
      <c r="ABV619" s="6"/>
      <c r="ABW619" s="6"/>
      <c r="ABX619" s="6"/>
      <c r="ABY619" s="6"/>
      <c r="ABZ619" s="6"/>
      <c r="ACA619" s="6"/>
      <c r="ACB619" s="6"/>
      <c r="ACC619" s="6"/>
      <c r="ACD619" s="6"/>
      <c r="ACE619" s="6"/>
      <c r="ACF619" s="6"/>
      <c r="ACG619" s="6"/>
      <c r="ACH619" s="6"/>
      <c r="ACI619" s="6"/>
      <c r="ACJ619" s="6"/>
      <c r="ACK619" s="6"/>
      <c r="ACL619" s="6"/>
      <c r="ACM619" s="6"/>
      <c r="ACN619" s="6"/>
      <c r="ACO619" s="6"/>
      <c r="ACP619" s="6"/>
      <c r="ACQ619" s="6"/>
      <c r="ACR619" s="6"/>
      <c r="ACS619" s="6"/>
      <c r="ACT619" s="6"/>
      <c r="ACU619" s="6"/>
      <c r="ACV619" s="6"/>
      <c r="ACW619" s="6"/>
      <c r="ACX619" s="6"/>
      <c r="ACY619" s="6"/>
      <c r="ACZ619" s="6"/>
      <c r="ADA619" s="6"/>
      <c r="ADB619" s="6"/>
      <c r="ADC619" s="6"/>
      <c r="ADD619" s="6"/>
      <c r="ADE619" s="6"/>
      <c r="ADF619" s="6"/>
      <c r="ADG619" s="6"/>
      <c r="ADH619" s="6"/>
      <c r="ADI619" s="6"/>
      <c r="ADJ619" s="6"/>
      <c r="ADK619" s="6"/>
      <c r="ADL619" s="6"/>
      <c r="ADM619" s="6"/>
      <c r="ADN619" s="6"/>
      <c r="ADO619" s="6"/>
      <c r="ADP619" s="6"/>
      <c r="ADQ619" s="6"/>
      <c r="ADR619" s="6"/>
      <c r="ADS619" s="6"/>
      <c r="ADT619" s="6"/>
      <c r="ADU619" s="6"/>
      <c r="ADV619" s="6"/>
      <c r="ADW619" s="6"/>
      <c r="ADX619" s="6"/>
      <c r="ADY619" s="6"/>
      <c r="ADZ619" s="6"/>
      <c r="AEA619" s="6"/>
      <c r="AEB619" s="6"/>
      <c r="AEC619" s="6"/>
      <c r="AED619" s="6"/>
      <c r="AEE619" s="6"/>
      <c r="AEF619" s="6"/>
      <c r="AEG619" s="6"/>
      <c r="AEH619" s="6"/>
      <c r="AEI619" s="6"/>
      <c r="AEJ619" s="6"/>
      <c r="AEK619" s="6"/>
      <c r="AEL619" s="6"/>
      <c r="AEM619" s="6"/>
      <c r="AEN619" s="6"/>
      <c r="AEO619" s="6"/>
      <c r="AEP619" s="6"/>
      <c r="AEQ619" s="6"/>
      <c r="AER619" s="6"/>
      <c r="AES619" s="6"/>
      <c r="AET619" s="6"/>
      <c r="AEU619" s="6"/>
      <c r="AEV619" s="6"/>
      <c r="AEW619" s="6"/>
      <c r="AEX619" s="6"/>
      <c r="AEY619" s="6"/>
      <c r="AEZ619" s="6"/>
      <c r="AFA619" s="6"/>
      <c r="AFB619" s="6"/>
      <c r="AFC619" s="6"/>
      <c r="AFD619" s="6"/>
      <c r="AFE619" s="6"/>
      <c r="AFF619" s="6"/>
      <c r="AFG619" s="6"/>
      <c r="AFH619" s="6"/>
      <c r="AFI619" s="6"/>
      <c r="AFJ619" s="6"/>
      <c r="AFK619" s="6"/>
      <c r="AFL619" s="6"/>
      <c r="AFM619" s="6"/>
      <c r="AFN619" s="6"/>
      <c r="AFO619" s="6"/>
      <c r="AFP619" s="6"/>
      <c r="AFQ619" s="6"/>
      <c r="AFR619" s="6"/>
      <c r="AFS619" s="6"/>
      <c r="AFT619" s="6"/>
      <c r="AFU619" s="6"/>
      <c r="AFV619" s="6"/>
      <c r="AFW619" s="6"/>
      <c r="AFX619" s="6"/>
      <c r="AFY619" s="6"/>
      <c r="AFZ619" s="6"/>
      <c r="AGA619" s="6"/>
      <c r="AGB619" s="6"/>
      <c r="AGC619" s="6"/>
      <c r="AGD619" s="6"/>
      <c r="AGE619" s="6"/>
      <c r="AGF619" s="6"/>
      <c r="AGG619" s="6"/>
      <c r="AGH619" s="6"/>
      <c r="AGI619" s="6"/>
      <c r="AGJ619" s="6"/>
      <c r="AGK619" s="6"/>
      <c r="AGL619" s="6"/>
      <c r="AGM619" s="6"/>
      <c r="AGN619" s="6"/>
      <c r="AGO619" s="6"/>
      <c r="AGP619" s="6"/>
      <c r="AGQ619" s="6"/>
      <c r="AGR619" s="6"/>
      <c r="AGS619" s="6"/>
      <c r="AGT619" s="6"/>
      <c r="AGU619" s="6"/>
      <c r="AGV619" s="6"/>
      <c r="AGW619" s="6"/>
      <c r="AGX619" s="6"/>
      <c r="AGY619" s="6"/>
      <c r="AGZ619" s="6"/>
      <c r="AHA619" s="6"/>
      <c r="AHB619" s="6"/>
      <c r="AHC619" s="6"/>
      <c r="AHD619" s="6"/>
      <c r="AHE619" s="6"/>
      <c r="AHF619" s="6"/>
      <c r="AHG619" s="6"/>
      <c r="AHH619" s="6"/>
      <c r="AHI619" s="6"/>
      <c r="AHJ619" s="6"/>
      <c r="AHK619" s="6"/>
      <c r="AHL619" s="6"/>
      <c r="AHM619" s="6"/>
      <c r="AHN619" s="6"/>
      <c r="AHO619" s="6"/>
      <c r="AHP619" s="6"/>
      <c r="AHQ619" s="6"/>
      <c r="AHR619" s="6"/>
      <c r="AHS619" s="6"/>
      <c r="AHT619" s="6"/>
      <c r="AHU619" s="6"/>
      <c r="AHV619" s="6"/>
      <c r="AHW619" s="6"/>
      <c r="AHX619" s="6"/>
      <c r="AHY619" s="6"/>
    </row>
    <row r="620" spans="3:909" x14ac:dyDescent="0.25">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c r="KA620" s="6"/>
      <c r="KB620" s="6"/>
      <c r="KC620" s="6"/>
      <c r="KD620" s="6"/>
      <c r="KE620" s="6"/>
      <c r="KF620" s="6"/>
      <c r="KG620" s="6"/>
      <c r="KH620" s="6"/>
      <c r="KI620" s="6"/>
      <c r="KJ620" s="6"/>
      <c r="KK620" s="6"/>
      <c r="KL620" s="6"/>
      <c r="KM620" s="6"/>
      <c r="KN620" s="6"/>
      <c r="KO620" s="6"/>
      <c r="KP620" s="6"/>
      <c r="KQ620" s="6"/>
      <c r="KR620" s="6"/>
      <c r="KS620" s="6"/>
      <c r="KT620" s="6"/>
      <c r="KU620" s="6"/>
      <c r="KV620" s="6"/>
      <c r="KW620" s="6"/>
      <c r="KX620" s="6"/>
      <c r="KY620" s="6"/>
      <c r="KZ620" s="6"/>
      <c r="LA620" s="6"/>
      <c r="LB620" s="6"/>
      <c r="LC620" s="6"/>
      <c r="LD620" s="6"/>
      <c r="LE620" s="6"/>
      <c r="LF620" s="6"/>
      <c r="LG620" s="6"/>
      <c r="LH620" s="6"/>
      <c r="LI620" s="6"/>
      <c r="LJ620" s="6"/>
      <c r="LK620" s="6"/>
      <c r="LL620" s="6"/>
      <c r="LM620" s="6"/>
      <c r="LN620" s="6"/>
      <c r="LO620" s="6"/>
      <c r="LP620" s="6"/>
      <c r="LQ620" s="6"/>
      <c r="LR620" s="6"/>
      <c r="LS620" s="6"/>
      <c r="LT620" s="6"/>
      <c r="LU620" s="6"/>
      <c r="LV620" s="6"/>
      <c r="LW620" s="6"/>
      <c r="LX620" s="6"/>
      <c r="LY620" s="6"/>
      <c r="LZ620" s="6"/>
      <c r="MA620" s="6"/>
      <c r="MB620" s="6"/>
      <c r="MC620" s="6"/>
      <c r="MD620" s="6"/>
      <c r="ME620" s="6"/>
      <c r="MF620" s="6"/>
      <c r="MG620" s="6"/>
      <c r="MH620" s="6"/>
      <c r="MI620" s="6"/>
      <c r="MJ620" s="6"/>
      <c r="MK620" s="6"/>
      <c r="ML620" s="6"/>
      <c r="MM620" s="6"/>
      <c r="MN620" s="6"/>
      <c r="MO620" s="6"/>
      <c r="MP620" s="6"/>
      <c r="MQ620" s="6"/>
      <c r="MR620" s="6"/>
      <c r="MS620" s="6"/>
      <c r="MT620" s="6"/>
      <c r="MU620" s="6"/>
      <c r="MV620" s="6"/>
      <c r="MW620" s="6"/>
      <c r="MX620" s="6"/>
      <c r="MY620" s="6"/>
      <c r="MZ620" s="6"/>
      <c r="NA620" s="6"/>
      <c r="NB620" s="6"/>
      <c r="NC620" s="6"/>
      <c r="ND620" s="6"/>
      <c r="NE620" s="6"/>
      <c r="NF620" s="6"/>
      <c r="NG620" s="6"/>
      <c r="NH620" s="6"/>
      <c r="NI620" s="6"/>
      <c r="NJ620" s="6"/>
      <c r="NK620" s="6"/>
      <c r="NL620" s="6"/>
      <c r="NM620" s="6"/>
      <c r="NN620" s="6"/>
      <c r="NO620" s="6"/>
      <c r="NP620" s="6"/>
      <c r="NQ620" s="6"/>
      <c r="NR620" s="6"/>
      <c r="NS620" s="6"/>
      <c r="NT620" s="6"/>
      <c r="NU620" s="6"/>
      <c r="NV620" s="6"/>
      <c r="NW620" s="6"/>
      <c r="NX620" s="6"/>
      <c r="NY620" s="6"/>
      <c r="NZ620" s="6"/>
      <c r="OA620" s="6"/>
      <c r="OB620" s="6"/>
      <c r="OC620" s="6"/>
      <c r="OD620" s="6"/>
      <c r="OE620" s="6"/>
      <c r="OF620" s="6"/>
      <c r="OG620" s="6"/>
      <c r="OH620" s="6"/>
      <c r="OI620" s="6"/>
      <c r="OJ620" s="6"/>
      <c r="OK620" s="6"/>
      <c r="OL620" s="6"/>
      <c r="OM620" s="6"/>
      <c r="ON620" s="6"/>
      <c r="OO620" s="6"/>
      <c r="OP620" s="6"/>
      <c r="OQ620" s="6"/>
      <c r="OR620" s="6"/>
      <c r="OS620" s="6"/>
      <c r="OT620" s="6"/>
      <c r="OU620" s="6"/>
      <c r="OV620" s="6"/>
      <c r="OW620" s="6"/>
      <c r="OX620" s="6"/>
      <c r="OY620" s="6"/>
      <c r="OZ620" s="6"/>
      <c r="PA620" s="6"/>
      <c r="PB620" s="6"/>
      <c r="PC620" s="6"/>
      <c r="PD620" s="6"/>
      <c r="PE620" s="6"/>
      <c r="PF620" s="6"/>
      <c r="PG620" s="6"/>
      <c r="PH620" s="6"/>
      <c r="PI620" s="6"/>
      <c r="PJ620" s="6"/>
      <c r="PK620" s="6"/>
      <c r="PL620" s="6"/>
      <c r="PM620" s="6"/>
      <c r="PN620" s="6"/>
      <c r="PO620" s="6"/>
      <c r="PP620" s="6"/>
      <c r="PQ620" s="6"/>
      <c r="PR620" s="6"/>
      <c r="PS620" s="6"/>
      <c r="PT620" s="6"/>
      <c r="PU620" s="6"/>
      <c r="PV620" s="6"/>
      <c r="PW620" s="6"/>
      <c r="PX620" s="6"/>
      <c r="PY620" s="6"/>
      <c r="PZ620" s="6"/>
      <c r="QA620" s="6"/>
      <c r="QB620" s="6"/>
      <c r="QC620" s="6"/>
      <c r="QD620" s="6"/>
      <c r="QE620" s="6"/>
      <c r="QF620" s="6"/>
      <c r="QG620" s="6"/>
      <c r="QH620" s="6"/>
      <c r="QI620" s="6"/>
      <c r="QJ620" s="6"/>
      <c r="QK620" s="6"/>
      <c r="QL620" s="6"/>
      <c r="QM620" s="6"/>
      <c r="QN620" s="6"/>
      <c r="QO620" s="6"/>
      <c r="QP620" s="6"/>
      <c r="QQ620" s="6"/>
      <c r="QR620" s="6"/>
      <c r="QS620" s="6"/>
      <c r="QT620" s="6"/>
      <c r="QU620" s="6"/>
      <c r="QV620" s="6"/>
      <c r="QW620" s="6"/>
      <c r="QX620" s="6"/>
      <c r="QY620" s="6"/>
      <c r="QZ620" s="6"/>
      <c r="RA620" s="6"/>
      <c r="RB620" s="6"/>
      <c r="RC620" s="6"/>
      <c r="RD620" s="6"/>
      <c r="RE620" s="6"/>
      <c r="RF620" s="6"/>
      <c r="RG620" s="6"/>
      <c r="RH620" s="6"/>
      <c r="RI620" s="6"/>
      <c r="RJ620" s="6"/>
      <c r="RK620" s="6"/>
      <c r="RL620" s="6"/>
      <c r="RM620" s="6"/>
      <c r="RN620" s="6"/>
      <c r="RO620" s="6"/>
      <c r="RP620" s="6"/>
      <c r="RQ620" s="6"/>
      <c r="RR620" s="6"/>
      <c r="RS620" s="6"/>
      <c r="RT620" s="6"/>
      <c r="RU620" s="6"/>
      <c r="RV620" s="6"/>
      <c r="RW620" s="6"/>
      <c r="RX620" s="6"/>
      <c r="RY620" s="6"/>
      <c r="RZ620" s="6"/>
      <c r="SA620" s="6"/>
      <c r="SB620" s="6"/>
      <c r="SC620" s="6"/>
      <c r="SD620" s="6"/>
      <c r="SE620" s="6"/>
      <c r="SF620" s="6"/>
      <c r="SG620" s="6"/>
      <c r="SH620" s="6"/>
      <c r="SI620" s="6"/>
      <c r="SJ620" s="6"/>
      <c r="SK620" s="6"/>
      <c r="SL620" s="6"/>
      <c r="SM620" s="6"/>
      <c r="SN620" s="6"/>
      <c r="SO620" s="6"/>
      <c r="SP620" s="6"/>
      <c r="SQ620" s="6"/>
      <c r="SR620" s="6"/>
      <c r="SS620" s="6"/>
      <c r="ST620" s="6"/>
      <c r="SU620" s="6"/>
      <c r="SV620" s="6"/>
      <c r="SW620" s="6"/>
      <c r="SX620" s="6"/>
      <c r="SY620" s="6"/>
      <c r="SZ620" s="6"/>
      <c r="TA620" s="6"/>
      <c r="TB620" s="6"/>
      <c r="TC620" s="6"/>
      <c r="TD620" s="6"/>
      <c r="TE620" s="6"/>
      <c r="TF620" s="6"/>
      <c r="TG620" s="6"/>
      <c r="TH620" s="6"/>
      <c r="TI620" s="6"/>
      <c r="TJ620" s="6"/>
      <c r="TK620" s="6"/>
      <c r="TL620" s="6"/>
      <c r="TM620" s="6"/>
      <c r="TN620" s="6"/>
      <c r="TO620" s="6"/>
      <c r="TP620" s="6"/>
      <c r="TQ620" s="6"/>
      <c r="TR620" s="6"/>
      <c r="TS620" s="6"/>
      <c r="TT620" s="6"/>
      <c r="TU620" s="6"/>
      <c r="TV620" s="6"/>
      <c r="TW620" s="6"/>
      <c r="TX620" s="6"/>
      <c r="TY620" s="6"/>
      <c r="TZ620" s="6"/>
      <c r="UA620" s="6"/>
      <c r="UB620" s="6"/>
      <c r="UC620" s="6"/>
      <c r="UD620" s="6"/>
      <c r="UE620" s="6"/>
      <c r="UF620" s="6"/>
      <c r="UG620" s="6"/>
      <c r="UH620" s="6"/>
      <c r="UI620" s="6"/>
      <c r="UJ620" s="6"/>
      <c r="UK620" s="6"/>
      <c r="UL620" s="6"/>
      <c r="UM620" s="6"/>
      <c r="UN620" s="6"/>
      <c r="UO620" s="6"/>
      <c r="UP620" s="6"/>
      <c r="UQ620" s="6"/>
      <c r="UR620" s="6"/>
      <c r="US620" s="6"/>
      <c r="UT620" s="6"/>
      <c r="UU620" s="6"/>
      <c r="UV620" s="6"/>
      <c r="UW620" s="6"/>
      <c r="UX620" s="6"/>
      <c r="UY620" s="6"/>
      <c r="UZ620" s="6"/>
      <c r="VA620" s="6"/>
      <c r="VB620" s="6"/>
      <c r="VC620" s="6"/>
      <c r="VD620" s="6"/>
      <c r="VE620" s="6"/>
      <c r="VF620" s="6"/>
      <c r="VG620" s="6"/>
      <c r="VH620" s="6"/>
      <c r="VI620" s="6"/>
      <c r="VJ620" s="6"/>
      <c r="VK620" s="6"/>
      <c r="VL620" s="6"/>
      <c r="VM620" s="6"/>
      <c r="VN620" s="6"/>
      <c r="VO620" s="6"/>
      <c r="VP620" s="6"/>
      <c r="VQ620" s="6"/>
      <c r="VR620" s="6"/>
      <c r="VS620" s="6"/>
      <c r="VT620" s="6"/>
      <c r="VU620" s="6"/>
      <c r="VV620" s="6"/>
      <c r="VW620" s="6"/>
      <c r="VX620" s="6"/>
      <c r="VY620" s="6"/>
      <c r="VZ620" s="6"/>
      <c r="WA620" s="6"/>
      <c r="WB620" s="6"/>
      <c r="WC620" s="6"/>
      <c r="WD620" s="6"/>
      <c r="WE620" s="6"/>
      <c r="WF620" s="6"/>
      <c r="WG620" s="6"/>
      <c r="WH620" s="6"/>
      <c r="WI620" s="6"/>
      <c r="WJ620" s="6"/>
      <c r="WK620" s="6"/>
      <c r="WL620" s="6"/>
      <c r="WM620" s="6"/>
      <c r="WN620" s="6"/>
      <c r="WO620" s="6"/>
      <c r="WP620" s="6"/>
      <c r="WQ620" s="6"/>
      <c r="WR620" s="6"/>
      <c r="WS620" s="6"/>
      <c r="WT620" s="6"/>
      <c r="WU620" s="6"/>
      <c r="WV620" s="6"/>
      <c r="WW620" s="6"/>
      <c r="WX620" s="6"/>
      <c r="WY620" s="6"/>
      <c r="WZ620" s="6"/>
      <c r="XA620" s="6"/>
      <c r="XB620" s="6"/>
      <c r="XC620" s="6"/>
      <c r="XD620" s="6"/>
      <c r="XE620" s="6"/>
      <c r="XF620" s="6"/>
      <c r="XG620" s="6"/>
      <c r="XH620" s="6"/>
      <c r="XI620" s="6"/>
      <c r="XJ620" s="6"/>
      <c r="XK620" s="6"/>
      <c r="XL620" s="6"/>
      <c r="XM620" s="6"/>
      <c r="XN620" s="6"/>
      <c r="XO620" s="6"/>
      <c r="XP620" s="6"/>
      <c r="XQ620" s="6"/>
      <c r="XR620" s="6"/>
      <c r="XS620" s="6"/>
      <c r="XT620" s="6"/>
      <c r="XU620" s="6"/>
      <c r="XV620" s="6"/>
      <c r="XW620" s="6"/>
      <c r="XX620" s="6"/>
      <c r="XY620" s="6"/>
      <c r="XZ620" s="6"/>
      <c r="YA620" s="6"/>
      <c r="YB620" s="6"/>
      <c r="YC620" s="6"/>
      <c r="YD620" s="6"/>
      <c r="YE620" s="6"/>
      <c r="YF620" s="6"/>
      <c r="YG620" s="6"/>
      <c r="YH620" s="6"/>
      <c r="YI620" s="6"/>
      <c r="YJ620" s="6"/>
      <c r="YK620" s="6"/>
      <c r="YL620" s="6"/>
      <c r="YM620" s="6"/>
      <c r="YN620" s="6"/>
      <c r="YO620" s="6"/>
      <c r="YP620" s="6"/>
      <c r="YQ620" s="6"/>
      <c r="YR620" s="6"/>
      <c r="YS620" s="6"/>
      <c r="YT620" s="6"/>
      <c r="YU620" s="6"/>
      <c r="YV620" s="6"/>
      <c r="YW620" s="6"/>
      <c r="YX620" s="6"/>
      <c r="YY620" s="6"/>
      <c r="YZ620" s="6"/>
      <c r="ZA620" s="6"/>
      <c r="ZB620" s="6"/>
      <c r="ZC620" s="6"/>
      <c r="ZD620" s="6"/>
      <c r="ZE620" s="6"/>
      <c r="ZF620" s="6"/>
      <c r="ZG620" s="6"/>
      <c r="ZH620" s="6"/>
      <c r="ZI620" s="6"/>
      <c r="ZJ620" s="6"/>
      <c r="ZK620" s="6"/>
      <c r="ZL620" s="6"/>
      <c r="ZM620" s="6"/>
      <c r="ZN620" s="6"/>
      <c r="ZO620" s="6"/>
      <c r="ZP620" s="6"/>
      <c r="ZQ620" s="6"/>
      <c r="ZR620" s="6"/>
      <c r="ZS620" s="6"/>
      <c r="ZT620" s="6"/>
      <c r="ZU620" s="6"/>
      <c r="ZV620" s="6"/>
      <c r="ZW620" s="6"/>
      <c r="ZX620" s="6"/>
      <c r="ZY620" s="6"/>
      <c r="ZZ620" s="6"/>
      <c r="AAA620" s="6"/>
      <c r="AAB620" s="6"/>
      <c r="AAC620" s="6"/>
      <c r="AAD620" s="6"/>
      <c r="AAE620" s="6"/>
      <c r="AAF620" s="6"/>
      <c r="AAG620" s="6"/>
      <c r="AAH620" s="6"/>
      <c r="AAI620" s="6"/>
      <c r="AAJ620" s="6"/>
      <c r="AAK620" s="6"/>
      <c r="AAL620" s="6"/>
      <c r="AAM620" s="6"/>
      <c r="AAN620" s="6"/>
      <c r="AAO620" s="6"/>
      <c r="AAP620" s="6"/>
      <c r="AAQ620" s="6"/>
      <c r="AAR620" s="6"/>
      <c r="AAS620" s="6"/>
      <c r="AAT620" s="6"/>
      <c r="AAU620" s="6"/>
      <c r="AAV620" s="6"/>
      <c r="AAW620" s="6"/>
      <c r="AAX620" s="6"/>
      <c r="AAY620" s="6"/>
      <c r="AAZ620" s="6"/>
      <c r="ABA620" s="6"/>
      <c r="ABB620" s="6"/>
      <c r="ABC620" s="6"/>
      <c r="ABD620" s="6"/>
      <c r="ABE620" s="6"/>
      <c r="ABF620" s="6"/>
      <c r="ABG620" s="6"/>
      <c r="ABH620" s="6"/>
      <c r="ABI620" s="6"/>
      <c r="ABJ620" s="6"/>
      <c r="ABK620" s="6"/>
      <c r="ABL620" s="6"/>
      <c r="ABM620" s="6"/>
      <c r="ABN620" s="6"/>
      <c r="ABO620" s="6"/>
      <c r="ABP620" s="6"/>
      <c r="ABQ620" s="6"/>
      <c r="ABR620" s="6"/>
      <c r="ABS620" s="6"/>
      <c r="ABT620" s="6"/>
      <c r="ABU620" s="6"/>
      <c r="ABV620" s="6"/>
      <c r="ABW620" s="6"/>
      <c r="ABX620" s="6"/>
      <c r="ABY620" s="6"/>
      <c r="ABZ620" s="6"/>
      <c r="ACA620" s="6"/>
      <c r="ACB620" s="6"/>
      <c r="ACC620" s="6"/>
      <c r="ACD620" s="6"/>
      <c r="ACE620" s="6"/>
      <c r="ACF620" s="6"/>
      <c r="ACG620" s="6"/>
      <c r="ACH620" s="6"/>
      <c r="ACI620" s="6"/>
      <c r="ACJ620" s="6"/>
      <c r="ACK620" s="6"/>
      <c r="ACL620" s="6"/>
      <c r="ACM620" s="6"/>
      <c r="ACN620" s="6"/>
      <c r="ACO620" s="6"/>
      <c r="ACP620" s="6"/>
      <c r="ACQ620" s="6"/>
      <c r="ACR620" s="6"/>
      <c r="ACS620" s="6"/>
      <c r="ACT620" s="6"/>
      <c r="ACU620" s="6"/>
      <c r="ACV620" s="6"/>
      <c r="ACW620" s="6"/>
      <c r="ACX620" s="6"/>
      <c r="ACY620" s="6"/>
      <c r="ACZ620" s="6"/>
      <c r="ADA620" s="6"/>
      <c r="ADB620" s="6"/>
      <c r="ADC620" s="6"/>
      <c r="ADD620" s="6"/>
      <c r="ADE620" s="6"/>
      <c r="ADF620" s="6"/>
      <c r="ADG620" s="6"/>
      <c r="ADH620" s="6"/>
      <c r="ADI620" s="6"/>
      <c r="ADJ620" s="6"/>
      <c r="ADK620" s="6"/>
      <c r="ADL620" s="6"/>
      <c r="ADM620" s="6"/>
      <c r="ADN620" s="6"/>
      <c r="ADO620" s="6"/>
      <c r="ADP620" s="6"/>
      <c r="ADQ620" s="6"/>
      <c r="ADR620" s="6"/>
      <c r="ADS620" s="6"/>
      <c r="ADT620" s="6"/>
      <c r="ADU620" s="6"/>
      <c r="ADV620" s="6"/>
      <c r="ADW620" s="6"/>
      <c r="ADX620" s="6"/>
      <c r="ADY620" s="6"/>
      <c r="ADZ620" s="6"/>
      <c r="AEA620" s="6"/>
      <c r="AEB620" s="6"/>
      <c r="AEC620" s="6"/>
      <c r="AED620" s="6"/>
      <c r="AEE620" s="6"/>
      <c r="AEF620" s="6"/>
      <c r="AEG620" s="6"/>
      <c r="AEH620" s="6"/>
      <c r="AEI620" s="6"/>
      <c r="AEJ620" s="6"/>
      <c r="AEK620" s="6"/>
      <c r="AEL620" s="6"/>
      <c r="AEM620" s="6"/>
      <c r="AEN620" s="6"/>
      <c r="AEO620" s="6"/>
      <c r="AEP620" s="6"/>
      <c r="AEQ620" s="6"/>
      <c r="AER620" s="6"/>
      <c r="AES620" s="6"/>
      <c r="AET620" s="6"/>
      <c r="AEU620" s="6"/>
      <c r="AEV620" s="6"/>
      <c r="AEW620" s="6"/>
      <c r="AEX620" s="6"/>
      <c r="AEY620" s="6"/>
      <c r="AEZ620" s="6"/>
      <c r="AFA620" s="6"/>
      <c r="AFB620" s="6"/>
      <c r="AFC620" s="6"/>
      <c r="AFD620" s="6"/>
      <c r="AFE620" s="6"/>
      <c r="AFF620" s="6"/>
      <c r="AFG620" s="6"/>
      <c r="AFH620" s="6"/>
      <c r="AFI620" s="6"/>
      <c r="AFJ620" s="6"/>
      <c r="AFK620" s="6"/>
      <c r="AFL620" s="6"/>
      <c r="AFM620" s="6"/>
      <c r="AFN620" s="6"/>
      <c r="AFO620" s="6"/>
      <c r="AFP620" s="6"/>
      <c r="AFQ620" s="6"/>
      <c r="AFR620" s="6"/>
      <c r="AFS620" s="6"/>
      <c r="AFT620" s="6"/>
      <c r="AFU620" s="6"/>
      <c r="AFV620" s="6"/>
      <c r="AFW620" s="6"/>
      <c r="AFX620" s="6"/>
      <c r="AFY620" s="6"/>
      <c r="AFZ620" s="6"/>
      <c r="AGA620" s="6"/>
      <c r="AGB620" s="6"/>
      <c r="AGC620" s="6"/>
      <c r="AGD620" s="6"/>
      <c r="AGE620" s="6"/>
      <c r="AGF620" s="6"/>
      <c r="AGG620" s="6"/>
      <c r="AGH620" s="6"/>
      <c r="AGI620" s="6"/>
      <c r="AGJ620" s="6"/>
      <c r="AGK620" s="6"/>
      <c r="AGL620" s="6"/>
      <c r="AGM620" s="6"/>
      <c r="AGN620" s="6"/>
      <c r="AGO620" s="6"/>
      <c r="AGP620" s="6"/>
      <c r="AGQ620" s="6"/>
      <c r="AGR620" s="6"/>
      <c r="AGS620" s="6"/>
      <c r="AGT620" s="6"/>
      <c r="AGU620" s="6"/>
      <c r="AGV620" s="6"/>
      <c r="AGW620" s="6"/>
      <c r="AGX620" s="6"/>
      <c r="AGY620" s="6"/>
      <c r="AGZ620" s="6"/>
      <c r="AHA620" s="6"/>
      <c r="AHB620" s="6"/>
      <c r="AHC620" s="6"/>
      <c r="AHD620" s="6"/>
      <c r="AHE620" s="6"/>
      <c r="AHF620" s="6"/>
      <c r="AHG620" s="6"/>
      <c r="AHH620" s="6"/>
      <c r="AHI620" s="6"/>
      <c r="AHJ620" s="6"/>
      <c r="AHK620" s="6"/>
      <c r="AHL620" s="6"/>
      <c r="AHM620" s="6"/>
      <c r="AHN620" s="6"/>
      <c r="AHO620" s="6"/>
      <c r="AHP620" s="6"/>
      <c r="AHQ620" s="6"/>
      <c r="AHR620" s="6"/>
      <c r="AHS620" s="6"/>
      <c r="AHT620" s="6"/>
      <c r="AHU620" s="6"/>
      <c r="AHV620" s="6"/>
      <c r="AHW620" s="6"/>
      <c r="AHX620" s="6"/>
      <c r="AHY620" s="6"/>
    </row>
    <row r="621" spans="3:909" x14ac:dyDescent="0.25">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c r="JV621" s="6"/>
      <c r="JW621" s="6"/>
      <c r="JX621" s="6"/>
      <c r="JY621" s="6"/>
      <c r="JZ621" s="6"/>
      <c r="KA621" s="6"/>
      <c r="KB621" s="6"/>
      <c r="KC621" s="6"/>
      <c r="KD621" s="6"/>
      <c r="KE621" s="6"/>
      <c r="KF621" s="6"/>
      <c r="KG621" s="6"/>
      <c r="KH621" s="6"/>
      <c r="KI621" s="6"/>
      <c r="KJ621" s="6"/>
      <c r="KK621" s="6"/>
      <c r="KL621" s="6"/>
      <c r="KM621" s="6"/>
      <c r="KN621" s="6"/>
      <c r="KO621" s="6"/>
      <c r="KP621" s="6"/>
      <c r="KQ621" s="6"/>
      <c r="KR621" s="6"/>
      <c r="KS621" s="6"/>
      <c r="KT621" s="6"/>
      <c r="KU621" s="6"/>
      <c r="KV621" s="6"/>
      <c r="KW621" s="6"/>
      <c r="KX621" s="6"/>
      <c r="KY621" s="6"/>
      <c r="KZ621" s="6"/>
      <c r="LA621" s="6"/>
      <c r="LB621" s="6"/>
      <c r="LC621" s="6"/>
      <c r="LD621" s="6"/>
      <c r="LE621" s="6"/>
      <c r="LF621" s="6"/>
      <c r="LG621" s="6"/>
      <c r="LH621" s="6"/>
      <c r="LI621" s="6"/>
      <c r="LJ621" s="6"/>
      <c r="LK621" s="6"/>
      <c r="LL621" s="6"/>
      <c r="LM621" s="6"/>
      <c r="LN621" s="6"/>
      <c r="LO621" s="6"/>
      <c r="LP621" s="6"/>
      <c r="LQ621" s="6"/>
      <c r="LR621" s="6"/>
      <c r="LS621" s="6"/>
      <c r="LT621" s="6"/>
      <c r="LU621" s="6"/>
      <c r="LV621" s="6"/>
      <c r="LW621" s="6"/>
      <c r="LX621" s="6"/>
      <c r="LY621" s="6"/>
      <c r="LZ621" s="6"/>
      <c r="MA621" s="6"/>
      <c r="MB621" s="6"/>
      <c r="MC621" s="6"/>
      <c r="MD621" s="6"/>
      <c r="ME621" s="6"/>
      <c r="MF621" s="6"/>
      <c r="MG621" s="6"/>
      <c r="MH621" s="6"/>
      <c r="MI621" s="6"/>
      <c r="MJ621" s="6"/>
      <c r="MK621" s="6"/>
      <c r="ML621" s="6"/>
      <c r="MM621" s="6"/>
      <c r="MN621" s="6"/>
      <c r="MO621" s="6"/>
      <c r="MP621" s="6"/>
      <c r="MQ621" s="6"/>
      <c r="MR621" s="6"/>
      <c r="MS621" s="6"/>
      <c r="MT621" s="6"/>
      <c r="MU621" s="6"/>
      <c r="MV621" s="6"/>
      <c r="MW621" s="6"/>
      <c r="MX621" s="6"/>
      <c r="MY621" s="6"/>
      <c r="MZ621" s="6"/>
      <c r="NA621" s="6"/>
      <c r="NB621" s="6"/>
      <c r="NC621" s="6"/>
      <c r="ND621" s="6"/>
      <c r="NE621" s="6"/>
      <c r="NF621" s="6"/>
      <c r="NG621" s="6"/>
      <c r="NH621" s="6"/>
      <c r="NI621" s="6"/>
      <c r="NJ621" s="6"/>
      <c r="NK621" s="6"/>
      <c r="NL621" s="6"/>
      <c r="NM621" s="6"/>
      <c r="NN621" s="6"/>
      <c r="NO621" s="6"/>
      <c r="NP621" s="6"/>
      <c r="NQ621" s="6"/>
      <c r="NR621" s="6"/>
      <c r="NS621" s="6"/>
      <c r="NT621" s="6"/>
      <c r="NU621" s="6"/>
      <c r="NV621" s="6"/>
      <c r="NW621" s="6"/>
      <c r="NX621" s="6"/>
      <c r="NY621" s="6"/>
      <c r="NZ621" s="6"/>
      <c r="OA621" s="6"/>
      <c r="OB621" s="6"/>
      <c r="OC621" s="6"/>
      <c r="OD621" s="6"/>
      <c r="OE621" s="6"/>
      <c r="OF621" s="6"/>
      <c r="OG621" s="6"/>
      <c r="OH621" s="6"/>
      <c r="OI621" s="6"/>
      <c r="OJ621" s="6"/>
      <c r="OK621" s="6"/>
      <c r="OL621" s="6"/>
      <c r="OM621" s="6"/>
      <c r="ON621" s="6"/>
      <c r="OO621" s="6"/>
      <c r="OP621" s="6"/>
      <c r="OQ621" s="6"/>
      <c r="OR621" s="6"/>
      <c r="OS621" s="6"/>
      <c r="OT621" s="6"/>
      <c r="OU621" s="6"/>
      <c r="OV621" s="6"/>
      <c r="OW621" s="6"/>
      <c r="OX621" s="6"/>
      <c r="OY621" s="6"/>
      <c r="OZ621" s="6"/>
      <c r="PA621" s="6"/>
      <c r="PB621" s="6"/>
      <c r="PC621" s="6"/>
      <c r="PD621" s="6"/>
      <c r="PE621" s="6"/>
      <c r="PF621" s="6"/>
      <c r="PG621" s="6"/>
      <c r="PH621" s="6"/>
      <c r="PI621" s="6"/>
      <c r="PJ621" s="6"/>
      <c r="PK621" s="6"/>
      <c r="PL621" s="6"/>
      <c r="PM621" s="6"/>
      <c r="PN621" s="6"/>
      <c r="PO621" s="6"/>
      <c r="PP621" s="6"/>
      <c r="PQ621" s="6"/>
      <c r="PR621" s="6"/>
      <c r="PS621" s="6"/>
      <c r="PT621" s="6"/>
      <c r="PU621" s="6"/>
      <c r="PV621" s="6"/>
      <c r="PW621" s="6"/>
      <c r="PX621" s="6"/>
      <c r="PY621" s="6"/>
      <c r="PZ621" s="6"/>
      <c r="QA621" s="6"/>
      <c r="QB621" s="6"/>
      <c r="QC621" s="6"/>
      <c r="QD621" s="6"/>
      <c r="QE621" s="6"/>
      <c r="QF621" s="6"/>
      <c r="QG621" s="6"/>
      <c r="QH621" s="6"/>
      <c r="QI621" s="6"/>
      <c r="QJ621" s="6"/>
      <c r="QK621" s="6"/>
      <c r="QL621" s="6"/>
      <c r="QM621" s="6"/>
      <c r="QN621" s="6"/>
      <c r="QO621" s="6"/>
      <c r="QP621" s="6"/>
      <c r="QQ621" s="6"/>
      <c r="QR621" s="6"/>
      <c r="QS621" s="6"/>
      <c r="QT621" s="6"/>
      <c r="QU621" s="6"/>
      <c r="QV621" s="6"/>
      <c r="QW621" s="6"/>
      <c r="QX621" s="6"/>
      <c r="QY621" s="6"/>
      <c r="QZ621" s="6"/>
      <c r="RA621" s="6"/>
      <c r="RB621" s="6"/>
      <c r="RC621" s="6"/>
      <c r="RD621" s="6"/>
      <c r="RE621" s="6"/>
      <c r="RF621" s="6"/>
      <c r="RG621" s="6"/>
      <c r="RH621" s="6"/>
      <c r="RI621" s="6"/>
      <c r="RJ621" s="6"/>
      <c r="RK621" s="6"/>
      <c r="RL621" s="6"/>
      <c r="RM621" s="6"/>
      <c r="RN621" s="6"/>
      <c r="RO621" s="6"/>
      <c r="RP621" s="6"/>
      <c r="RQ621" s="6"/>
      <c r="RR621" s="6"/>
      <c r="RS621" s="6"/>
      <c r="RT621" s="6"/>
      <c r="RU621" s="6"/>
      <c r="RV621" s="6"/>
      <c r="RW621" s="6"/>
      <c r="RX621" s="6"/>
      <c r="RY621" s="6"/>
      <c r="RZ621" s="6"/>
      <c r="SA621" s="6"/>
      <c r="SB621" s="6"/>
      <c r="SC621" s="6"/>
      <c r="SD621" s="6"/>
      <c r="SE621" s="6"/>
      <c r="SF621" s="6"/>
      <c r="SG621" s="6"/>
      <c r="SH621" s="6"/>
      <c r="SI621" s="6"/>
      <c r="SJ621" s="6"/>
      <c r="SK621" s="6"/>
      <c r="SL621" s="6"/>
      <c r="SM621" s="6"/>
      <c r="SN621" s="6"/>
      <c r="SO621" s="6"/>
      <c r="SP621" s="6"/>
      <c r="SQ621" s="6"/>
      <c r="SR621" s="6"/>
      <c r="SS621" s="6"/>
      <c r="ST621" s="6"/>
      <c r="SU621" s="6"/>
      <c r="SV621" s="6"/>
      <c r="SW621" s="6"/>
      <c r="SX621" s="6"/>
      <c r="SY621" s="6"/>
      <c r="SZ621" s="6"/>
      <c r="TA621" s="6"/>
      <c r="TB621" s="6"/>
      <c r="TC621" s="6"/>
      <c r="TD621" s="6"/>
      <c r="TE621" s="6"/>
      <c r="TF621" s="6"/>
      <c r="TG621" s="6"/>
      <c r="TH621" s="6"/>
      <c r="TI621" s="6"/>
      <c r="TJ621" s="6"/>
      <c r="TK621" s="6"/>
      <c r="TL621" s="6"/>
      <c r="TM621" s="6"/>
      <c r="TN621" s="6"/>
      <c r="TO621" s="6"/>
      <c r="TP621" s="6"/>
      <c r="TQ621" s="6"/>
      <c r="TR621" s="6"/>
      <c r="TS621" s="6"/>
      <c r="TT621" s="6"/>
      <c r="TU621" s="6"/>
      <c r="TV621" s="6"/>
      <c r="TW621" s="6"/>
      <c r="TX621" s="6"/>
      <c r="TY621" s="6"/>
      <c r="TZ621" s="6"/>
      <c r="UA621" s="6"/>
      <c r="UB621" s="6"/>
      <c r="UC621" s="6"/>
      <c r="UD621" s="6"/>
      <c r="UE621" s="6"/>
      <c r="UF621" s="6"/>
      <c r="UG621" s="6"/>
      <c r="UH621" s="6"/>
      <c r="UI621" s="6"/>
      <c r="UJ621" s="6"/>
      <c r="UK621" s="6"/>
      <c r="UL621" s="6"/>
      <c r="UM621" s="6"/>
      <c r="UN621" s="6"/>
      <c r="UO621" s="6"/>
      <c r="UP621" s="6"/>
      <c r="UQ621" s="6"/>
      <c r="UR621" s="6"/>
      <c r="US621" s="6"/>
      <c r="UT621" s="6"/>
      <c r="UU621" s="6"/>
      <c r="UV621" s="6"/>
      <c r="UW621" s="6"/>
      <c r="UX621" s="6"/>
      <c r="UY621" s="6"/>
      <c r="UZ621" s="6"/>
      <c r="VA621" s="6"/>
      <c r="VB621" s="6"/>
      <c r="VC621" s="6"/>
      <c r="VD621" s="6"/>
      <c r="VE621" s="6"/>
      <c r="VF621" s="6"/>
      <c r="VG621" s="6"/>
      <c r="VH621" s="6"/>
      <c r="VI621" s="6"/>
      <c r="VJ621" s="6"/>
      <c r="VK621" s="6"/>
      <c r="VL621" s="6"/>
      <c r="VM621" s="6"/>
      <c r="VN621" s="6"/>
      <c r="VO621" s="6"/>
      <c r="VP621" s="6"/>
      <c r="VQ621" s="6"/>
      <c r="VR621" s="6"/>
      <c r="VS621" s="6"/>
      <c r="VT621" s="6"/>
      <c r="VU621" s="6"/>
      <c r="VV621" s="6"/>
      <c r="VW621" s="6"/>
      <c r="VX621" s="6"/>
      <c r="VY621" s="6"/>
      <c r="VZ621" s="6"/>
      <c r="WA621" s="6"/>
      <c r="WB621" s="6"/>
      <c r="WC621" s="6"/>
      <c r="WD621" s="6"/>
      <c r="WE621" s="6"/>
      <c r="WF621" s="6"/>
      <c r="WG621" s="6"/>
      <c r="WH621" s="6"/>
      <c r="WI621" s="6"/>
      <c r="WJ621" s="6"/>
      <c r="WK621" s="6"/>
      <c r="WL621" s="6"/>
      <c r="WM621" s="6"/>
      <c r="WN621" s="6"/>
      <c r="WO621" s="6"/>
      <c r="WP621" s="6"/>
      <c r="WQ621" s="6"/>
      <c r="WR621" s="6"/>
      <c r="WS621" s="6"/>
      <c r="WT621" s="6"/>
      <c r="WU621" s="6"/>
      <c r="WV621" s="6"/>
      <c r="WW621" s="6"/>
      <c r="WX621" s="6"/>
      <c r="WY621" s="6"/>
      <c r="WZ621" s="6"/>
      <c r="XA621" s="6"/>
      <c r="XB621" s="6"/>
      <c r="XC621" s="6"/>
      <c r="XD621" s="6"/>
      <c r="XE621" s="6"/>
      <c r="XF621" s="6"/>
      <c r="XG621" s="6"/>
      <c r="XH621" s="6"/>
      <c r="XI621" s="6"/>
      <c r="XJ621" s="6"/>
      <c r="XK621" s="6"/>
      <c r="XL621" s="6"/>
      <c r="XM621" s="6"/>
      <c r="XN621" s="6"/>
      <c r="XO621" s="6"/>
      <c r="XP621" s="6"/>
      <c r="XQ621" s="6"/>
      <c r="XR621" s="6"/>
      <c r="XS621" s="6"/>
      <c r="XT621" s="6"/>
      <c r="XU621" s="6"/>
      <c r="XV621" s="6"/>
      <c r="XW621" s="6"/>
      <c r="XX621" s="6"/>
      <c r="XY621" s="6"/>
      <c r="XZ621" s="6"/>
      <c r="YA621" s="6"/>
      <c r="YB621" s="6"/>
      <c r="YC621" s="6"/>
      <c r="YD621" s="6"/>
      <c r="YE621" s="6"/>
      <c r="YF621" s="6"/>
      <c r="YG621" s="6"/>
      <c r="YH621" s="6"/>
      <c r="YI621" s="6"/>
      <c r="YJ621" s="6"/>
      <c r="YK621" s="6"/>
      <c r="YL621" s="6"/>
      <c r="YM621" s="6"/>
      <c r="YN621" s="6"/>
      <c r="YO621" s="6"/>
      <c r="YP621" s="6"/>
      <c r="YQ621" s="6"/>
      <c r="YR621" s="6"/>
      <c r="YS621" s="6"/>
      <c r="YT621" s="6"/>
      <c r="YU621" s="6"/>
      <c r="YV621" s="6"/>
      <c r="YW621" s="6"/>
      <c r="YX621" s="6"/>
      <c r="YY621" s="6"/>
      <c r="YZ621" s="6"/>
      <c r="ZA621" s="6"/>
      <c r="ZB621" s="6"/>
      <c r="ZC621" s="6"/>
      <c r="ZD621" s="6"/>
      <c r="ZE621" s="6"/>
      <c r="ZF621" s="6"/>
      <c r="ZG621" s="6"/>
      <c r="ZH621" s="6"/>
      <c r="ZI621" s="6"/>
      <c r="ZJ621" s="6"/>
      <c r="ZK621" s="6"/>
      <c r="ZL621" s="6"/>
      <c r="ZM621" s="6"/>
      <c r="ZN621" s="6"/>
      <c r="ZO621" s="6"/>
      <c r="ZP621" s="6"/>
      <c r="ZQ621" s="6"/>
      <c r="ZR621" s="6"/>
      <c r="ZS621" s="6"/>
      <c r="ZT621" s="6"/>
      <c r="ZU621" s="6"/>
      <c r="ZV621" s="6"/>
      <c r="ZW621" s="6"/>
      <c r="ZX621" s="6"/>
      <c r="ZY621" s="6"/>
      <c r="ZZ621" s="6"/>
      <c r="AAA621" s="6"/>
      <c r="AAB621" s="6"/>
      <c r="AAC621" s="6"/>
      <c r="AAD621" s="6"/>
      <c r="AAE621" s="6"/>
      <c r="AAF621" s="6"/>
      <c r="AAG621" s="6"/>
      <c r="AAH621" s="6"/>
      <c r="AAI621" s="6"/>
      <c r="AAJ621" s="6"/>
      <c r="AAK621" s="6"/>
      <c r="AAL621" s="6"/>
      <c r="AAM621" s="6"/>
      <c r="AAN621" s="6"/>
      <c r="AAO621" s="6"/>
      <c r="AAP621" s="6"/>
      <c r="AAQ621" s="6"/>
      <c r="AAR621" s="6"/>
      <c r="AAS621" s="6"/>
      <c r="AAT621" s="6"/>
      <c r="AAU621" s="6"/>
      <c r="AAV621" s="6"/>
      <c r="AAW621" s="6"/>
      <c r="AAX621" s="6"/>
      <c r="AAY621" s="6"/>
      <c r="AAZ621" s="6"/>
      <c r="ABA621" s="6"/>
      <c r="ABB621" s="6"/>
      <c r="ABC621" s="6"/>
      <c r="ABD621" s="6"/>
      <c r="ABE621" s="6"/>
      <c r="ABF621" s="6"/>
      <c r="ABG621" s="6"/>
      <c r="ABH621" s="6"/>
      <c r="ABI621" s="6"/>
      <c r="ABJ621" s="6"/>
      <c r="ABK621" s="6"/>
      <c r="ABL621" s="6"/>
      <c r="ABM621" s="6"/>
      <c r="ABN621" s="6"/>
      <c r="ABO621" s="6"/>
      <c r="ABP621" s="6"/>
      <c r="ABQ621" s="6"/>
      <c r="ABR621" s="6"/>
      <c r="ABS621" s="6"/>
      <c r="ABT621" s="6"/>
      <c r="ABU621" s="6"/>
      <c r="ABV621" s="6"/>
      <c r="ABW621" s="6"/>
      <c r="ABX621" s="6"/>
      <c r="ABY621" s="6"/>
      <c r="ABZ621" s="6"/>
      <c r="ACA621" s="6"/>
      <c r="ACB621" s="6"/>
      <c r="ACC621" s="6"/>
      <c r="ACD621" s="6"/>
      <c r="ACE621" s="6"/>
      <c r="ACF621" s="6"/>
      <c r="ACG621" s="6"/>
      <c r="ACH621" s="6"/>
      <c r="ACI621" s="6"/>
      <c r="ACJ621" s="6"/>
      <c r="ACK621" s="6"/>
      <c r="ACL621" s="6"/>
      <c r="ACM621" s="6"/>
      <c r="ACN621" s="6"/>
      <c r="ACO621" s="6"/>
      <c r="ACP621" s="6"/>
      <c r="ACQ621" s="6"/>
      <c r="ACR621" s="6"/>
      <c r="ACS621" s="6"/>
      <c r="ACT621" s="6"/>
      <c r="ACU621" s="6"/>
      <c r="ACV621" s="6"/>
      <c r="ACW621" s="6"/>
      <c r="ACX621" s="6"/>
      <c r="ACY621" s="6"/>
      <c r="ACZ621" s="6"/>
      <c r="ADA621" s="6"/>
      <c r="ADB621" s="6"/>
      <c r="ADC621" s="6"/>
      <c r="ADD621" s="6"/>
      <c r="ADE621" s="6"/>
      <c r="ADF621" s="6"/>
      <c r="ADG621" s="6"/>
      <c r="ADH621" s="6"/>
      <c r="ADI621" s="6"/>
      <c r="ADJ621" s="6"/>
      <c r="ADK621" s="6"/>
      <c r="ADL621" s="6"/>
      <c r="ADM621" s="6"/>
      <c r="ADN621" s="6"/>
      <c r="ADO621" s="6"/>
      <c r="ADP621" s="6"/>
      <c r="ADQ621" s="6"/>
      <c r="ADR621" s="6"/>
      <c r="ADS621" s="6"/>
      <c r="ADT621" s="6"/>
      <c r="ADU621" s="6"/>
      <c r="ADV621" s="6"/>
      <c r="ADW621" s="6"/>
      <c r="ADX621" s="6"/>
      <c r="ADY621" s="6"/>
      <c r="ADZ621" s="6"/>
      <c r="AEA621" s="6"/>
      <c r="AEB621" s="6"/>
      <c r="AEC621" s="6"/>
      <c r="AED621" s="6"/>
      <c r="AEE621" s="6"/>
      <c r="AEF621" s="6"/>
      <c r="AEG621" s="6"/>
      <c r="AEH621" s="6"/>
      <c r="AEI621" s="6"/>
      <c r="AEJ621" s="6"/>
      <c r="AEK621" s="6"/>
      <c r="AEL621" s="6"/>
      <c r="AEM621" s="6"/>
      <c r="AEN621" s="6"/>
      <c r="AEO621" s="6"/>
      <c r="AEP621" s="6"/>
      <c r="AEQ621" s="6"/>
      <c r="AER621" s="6"/>
      <c r="AES621" s="6"/>
      <c r="AET621" s="6"/>
      <c r="AEU621" s="6"/>
      <c r="AEV621" s="6"/>
      <c r="AEW621" s="6"/>
      <c r="AEX621" s="6"/>
      <c r="AEY621" s="6"/>
      <c r="AEZ621" s="6"/>
      <c r="AFA621" s="6"/>
      <c r="AFB621" s="6"/>
      <c r="AFC621" s="6"/>
      <c r="AFD621" s="6"/>
      <c r="AFE621" s="6"/>
      <c r="AFF621" s="6"/>
      <c r="AFG621" s="6"/>
      <c r="AFH621" s="6"/>
      <c r="AFI621" s="6"/>
      <c r="AFJ621" s="6"/>
      <c r="AFK621" s="6"/>
      <c r="AFL621" s="6"/>
      <c r="AFM621" s="6"/>
      <c r="AFN621" s="6"/>
      <c r="AFO621" s="6"/>
      <c r="AFP621" s="6"/>
      <c r="AFQ621" s="6"/>
      <c r="AFR621" s="6"/>
      <c r="AFS621" s="6"/>
      <c r="AFT621" s="6"/>
      <c r="AFU621" s="6"/>
      <c r="AFV621" s="6"/>
      <c r="AFW621" s="6"/>
      <c r="AFX621" s="6"/>
      <c r="AFY621" s="6"/>
      <c r="AFZ621" s="6"/>
      <c r="AGA621" s="6"/>
      <c r="AGB621" s="6"/>
      <c r="AGC621" s="6"/>
      <c r="AGD621" s="6"/>
      <c r="AGE621" s="6"/>
      <c r="AGF621" s="6"/>
      <c r="AGG621" s="6"/>
      <c r="AGH621" s="6"/>
      <c r="AGI621" s="6"/>
      <c r="AGJ621" s="6"/>
      <c r="AGK621" s="6"/>
      <c r="AGL621" s="6"/>
      <c r="AGM621" s="6"/>
      <c r="AGN621" s="6"/>
      <c r="AGO621" s="6"/>
      <c r="AGP621" s="6"/>
      <c r="AGQ621" s="6"/>
      <c r="AGR621" s="6"/>
      <c r="AGS621" s="6"/>
      <c r="AGT621" s="6"/>
      <c r="AGU621" s="6"/>
      <c r="AGV621" s="6"/>
      <c r="AGW621" s="6"/>
      <c r="AGX621" s="6"/>
      <c r="AGY621" s="6"/>
      <c r="AGZ621" s="6"/>
      <c r="AHA621" s="6"/>
      <c r="AHB621" s="6"/>
      <c r="AHC621" s="6"/>
      <c r="AHD621" s="6"/>
      <c r="AHE621" s="6"/>
      <c r="AHF621" s="6"/>
      <c r="AHG621" s="6"/>
      <c r="AHH621" s="6"/>
      <c r="AHI621" s="6"/>
      <c r="AHJ621" s="6"/>
      <c r="AHK621" s="6"/>
      <c r="AHL621" s="6"/>
      <c r="AHM621" s="6"/>
      <c r="AHN621" s="6"/>
      <c r="AHO621" s="6"/>
      <c r="AHP621" s="6"/>
      <c r="AHQ621" s="6"/>
      <c r="AHR621" s="6"/>
      <c r="AHS621" s="6"/>
      <c r="AHT621" s="6"/>
      <c r="AHU621" s="6"/>
      <c r="AHV621" s="6"/>
      <c r="AHW621" s="6"/>
      <c r="AHX621" s="6"/>
      <c r="AHY621" s="6"/>
    </row>
    <row r="622" spans="3:909" x14ac:dyDescent="0.25">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c r="AHR622" s="6"/>
      <c r="AHS622" s="6"/>
      <c r="AHT622" s="6"/>
      <c r="AHU622" s="6"/>
      <c r="AHV622" s="6"/>
      <c r="AHW622" s="6"/>
      <c r="AHX622" s="6"/>
      <c r="AHY622" s="6"/>
    </row>
    <row r="623" spans="3:909" x14ac:dyDescent="0.25">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c r="AHR623" s="6"/>
      <c r="AHS623" s="6"/>
      <c r="AHT623" s="6"/>
      <c r="AHU623" s="6"/>
      <c r="AHV623" s="6"/>
      <c r="AHW623" s="6"/>
      <c r="AHX623" s="6"/>
      <c r="AHY623" s="6"/>
    </row>
    <row r="624" spans="3:909" x14ac:dyDescent="0.25">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c r="AHR624" s="6"/>
      <c r="AHS624" s="6"/>
      <c r="AHT624" s="6"/>
      <c r="AHU624" s="6"/>
      <c r="AHV624" s="6"/>
      <c r="AHW624" s="6"/>
      <c r="AHX624" s="6"/>
      <c r="AHY624" s="6"/>
    </row>
    <row r="625" spans="3:909" x14ac:dyDescent="0.25">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c r="JV625" s="6"/>
      <c r="JW625" s="6"/>
      <c r="JX625" s="6"/>
      <c r="JY625" s="6"/>
      <c r="JZ625" s="6"/>
      <c r="KA625" s="6"/>
      <c r="KB625" s="6"/>
      <c r="KC625" s="6"/>
      <c r="KD625" s="6"/>
      <c r="KE625" s="6"/>
      <c r="KF625" s="6"/>
      <c r="KG625" s="6"/>
      <c r="KH625" s="6"/>
      <c r="KI625" s="6"/>
      <c r="KJ625" s="6"/>
      <c r="KK625" s="6"/>
      <c r="KL625" s="6"/>
      <c r="KM625" s="6"/>
      <c r="KN625" s="6"/>
      <c r="KO625" s="6"/>
      <c r="KP625" s="6"/>
      <c r="KQ625" s="6"/>
      <c r="KR625" s="6"/>
      <c r="KS625" s="6"/>
      <c r="KT625" s="6"/>
      <c r="KU625" s="6"/>
      <c r="KV625" s="6"/>
      <c r="KW625" s="6"/>
      <c r="KX625" s="6"/>
      <c r="KY625" s="6"/>
      <c r="KZ625" s="6"/>
      <c r="LA625" s="6"/>
      <c r="LB625" s="6"/>
      <c r="LC625" s="6"/>
      <c r="LD625" s="6"/>
      <c r="LE625" s="6"/>
      <c r="LF625" s="6"/>
      <c r="LG625" s="6"/>
      <c r="LH625" s="6"/>
      <c r="LI625" s="6"/>
      <c r="LJ625" s="6"/>
      <c r="LK625" s="6"/>
      <c r="LL625" s="6"/>
      <c r="LM625" s="6"/>
      <c r="LN625" s="6"/>
      <c r="LO625" s="6"/>
      <c r="LP625" s="6"/>
      <c r="LQ625" s="6"/>
      <c r="LR625" s="6"/>
      <c r="LS625" s="6"/>
      <c r="LT625" s="6"/>
      <c r="LU625" s="6"/>
      <c r="LV625" s="6"/>
      <c r="LW625" s="6"/>
      <c r="LX625" s="6"/>
      <c r="LY625" s="6"/>
      <c r="LZ625" s="6"/>
      <c r="MA625" s="6"/>
      <c r="MB625" s="6"/>
      <c r="MC625" s="6"/>
      <c r="MD625" s="6"/>
      <c r="ME625" s="6"/>
      <c r="MF625" s="6"/>
      <c r="MG625" s="6"/>
      <c r="MH625" s="6"/>
      <c r="MI625" s="6"/>
      <c r="MJ625" s="6"/>
      <c r="MK625" s="6"/>
      <c r="ML625" s="6"/>
      <c r="MM625" s="6"/>
      <c r="MN625" s="6"/>
      <c r="MO625" s="6"/>
      <c r="MP625" s="6"/>
      <c r="MQ625" s="6"/>
      <c r="MR625" s="6"/>
      <c r="MS625" s="6"/>
      <c r="MT625" s="6"/>
      <c r="MU625" s="6"/>
      <c r="MV625" s="6"/>
      <c r="MW625" s="6"/>
      <c r="MX625" s="6"/>
      <c r="MY625" s="6"/>
      <c r="MZ625" s="6"/>
      <c r="NA625" s="6"/>
      <c r="NB625" s="6"/>
      <c r="NC625" s="6"/>
      <c r="ND625" s="6"/>
      <c r="NE625" s="6"/>
      <c r="NF625" s="6"/>
      <c r="NG625" s="6"/>
      <c r="NH625" s="6"/>
      <c r="NI625" s="6"/>
      <c r="NJ625" s="6"/>
      <c r="NK625" s="6"/>
      <c r="NL625" s="6"/>
      <c r="NM625" s="6"/>
      <c r="NN625" s="6"/>
      <c r="NO625" s="6"/>
      <c r="NP625" s="6"/>
      <c r="NQ625" s="6"/>
      <c r="NR625" s="6"/>
      <c r="NS625" s="6"/>
      <c r="NT625" s="6"/>
      <c r="NU625" s="6"/>
      <c r="NV625" s="6"/>
      <c r="NW625" s="6"/>
      <c r="NX625" s="6"/>
      <c r="NY625" s="6"/>
      <c r="NZ625" s="6"/>
      <c r="OA625" s="6"/>
      <c r="OB625" s="6"/>
      <c r="OC625" s="6"/>
      <c r="OD625" s="6"/>
      <c r="OE625" s="6"/>
      <c r="OF625" s="6"/>
      <c r="OG625" s="6"/>
      <c r="OH625" s="6"/>
      <c r="OI625" s="6"/>
      <c r="OJ625" s="6"/>
      <c r="OK625" s="6"/>
      <c r="OL625" s="6"/>
      <c r="OM625" s="6"/>
      <c r="ON625" s="6"/>
      <c r="OO625" s="6"/>
      <c r="OP625" s="6"/>
      <c r="OQ625" s="6"/>
      <c r="OR625" s="6"/>
      <c r="OS625" s="6"/>
      <c r="OT625" s="6"/>
      <c r="OU625" s="6"/>
      <c r="OV625" s="6"/>
      <c r="OW625" s="6"/>
      <c r="OX625" s="6"/>
      <c r="OY625" s="6"/>
      <c r="OZ625" s="6"/>
      <c r="PA625" s="6"/>
      <c r="PB625" s="6"/>
      <c r="PC625" s="6"/>
      <c r="PD625" s="6"/>
      <c r="PE625" s="6"/>
      <c r="PF625" s="6"/>
      <c r="PG625" s="6"/>
      <c r="PH625" s="6"/>
      <c r="PI625" s="6"/>
      <c r="PJ625" s="6"/>
      <c r="PK625" s="6"/>
      <c r="PL625" s="6"/>
      <c r="PM625" s="6"/>
      <c r="PN625" s="6"/>
      <c r="PO625" s="6"/>
      <c r="PP625" s="6"/>
      <c r="PQ625" s="6"/>
      <c r="PR625" s="6"/>
      <c r="PS625" s="6"/>
      <c r="PT625" s="6"/>
      <c r="PU625" s="6"/>
      <c r="PV625" s="6"/>
      <c r="PW625" s="6"/>
      <c r="PX625" s="6"/>
      <c r="PY625" s="6"/>
      <c r="PZ625" s="6"/>
      <c r="QA625" s="6"/>
      <c r="QB625" s="6"/>
      <c r="QC625" s="6"/>
      <c r="QD625" s="6"/>
      <c r="QE625" s="6"/>
      <c r="QF625" s="6"/>
      <c r="QG625" s="6"/>
      <c r="QH625" s="6"/>
      <c r="QI625" s="6"/>
      <c r="QJ625" s="6"/>
      <c r="QK625" s="6"/>
      <c r="QL625" s="6"/>
      <c r="QM625" s="6"/>
      <c r="QN625" s="6"/>
      <c r="QO625" s="6"/>
      <c r="QP625" s="6"/>
      <c r="QQ625" s="6"/>
      <c r="QR625" s="6"/>
      <c r="QS625" s="6"/>
      <c r="QT625" s="6"/>
      <c r="QU625" s="6"/>
      <c r="QV625" s="6"/>
      <c r="QW625" s="6"/>
      <c r="QX625" s="6"/>
      <c r="QY625" s="6"/>
      <c r="QZ625" s="6"/>
      <c r="RA625" s="6"/>
      <c r="RB625" s="6"/>
      <c r="RC625" s="6"/>
      <c r="RD625" s="6"/>
      <c r="RE625" s="6"/>
      <c r="RF625" s="6"/>
      <c r="RG625" s="6"/>
      <c r="RH625" s="6"/>
      <c r="RI625" s="6"/>
      <c r="RJ625" s="6"/>
      <c r="RK625" s="6"/>
      <c r="RL625" s="6"/>
      <c r="RM625" s="6"/>
      <c r="RN625" s="6"/>
      <c r="RO625" s="6"/>
      <c r="RP625" s="6"/>
      <c r="RQ625" s="6"/>
      <c r="RR625" s="6"/>
      <c r="RS625" s="6"/>
      <c r="RT625" s="6"/>
      <c r="RU625" s="6"/>
      <c r="RV625" s="6"/>
      <c r="RW625" s="6"/>
      <c r="RX625" s="6"/>
      <c r="RY625" s="6"/>
      <c r="RZ625" s="6"/>
      <c r="SA625" s="6"/>
      <c r="SB625" s="6"/>
      <c r="SC625" s="6"/>
      <c r="SD625" s="6"/>
      <c r="SE625" s="6"/>
      <c r="SF625" s="6"/>
      <c r="SG625" s="6"/>
      <c r="SH625" s="6"/>
      <c r="SI625" s="6"/>
      <c r="SJ625" s="6"/>
      <c r="SK625" s="6"/>
      <c r="SL625" s="6"/>
      <c r="SM625" s="6"/>
      <c r="SN625" s="6"/>
      <c r="SO625" s="6"/>
      <c r="SP625" s="6"/>
      <c r="SQ625" s="6"/>
      <c r="SR625" s="6"/>
      <c r="SS625" s="6"/>
      <c r="ST625" s="6"/>
      <c r="SU625" s="6"/>
      <c r="SV625" s="6"/>
      <c r="SW625" s="6"/>
      <c r="SX625" s="6"/>
      <c r="SY625" s="6"/>
      <c r="SZ625" s="6"/>
      <c r="TA625" s="6"/>
      <c r="TB625" s="6"/>
      <c r="TC625" s="6"/>
      <c r="TD625" s="6"/>
      <c r="TE625" s="6"/>
      <c r="TF625" s="6"/>
      <c r="TG625" s="6"/>
      <c r="TH625" s="6"/>
      <c r="TI625" s="6"/>
      <c r="TJ625" s="6"/>
      <c r="TK625" s="6"/>
      <c r="TL625" s="6"/>
      <c r="TM625" s="6"/>
      <c r="TN625" s="6"/>
      <c r="TO625" s="6"/>
      <c r="TP625" s="6"/>
      <c r="TQ625" s="6"/>
      <c r="TR625" s="6"/>
      <c r="TS625" s="6"/>
      <c r="TT625" s="6"/>
      <c r="TU625" s="6"/>
      <c r="TV625" s="6"/>
      <c r="TW625" s="6"/>
      <c r="TX625" s="6"/>
      <c r="TY625" s="6"/>
      <c r="TZ625" s="6"/>
      <c r="UA625" s="6"/>
      <c r="UB625" s="6"/>
      <c r="UC625" s="6"/>
      <c r="UD625" s="6"/>
      <c r="UE625" s="6"/>
      <c r="UF625" s="6"/>
      <c r="UG625" s="6"/>
      <c r="UH625" s="6"/>
      <c r="UI625" s="6"/>
      <c r="UJ625" s="6"/>
      <c r="UK625" s="6"/>
      <c r="UL625" s="6"/>
      <c r="UM625" s="6"/>
      <c r="UN625" s="6"/>
      <c r="UO625" s="6"/>
      <c r="UP625" s="6"/>
      <c r="UQ625" s="6"/>
      <c r="UR625" s="6"/>
      <c r="US625" s="6"/>
      <c r="UT625" s="6"/>
      <c r="UU625" s="6"/>
      <c r="UV625" s="6"/>
      <c r="UW625" s="6"/>
      <c r="UX625" s="6"/>
      <c r="UY625" s="6"/>
      <c r="UZ625" s="6"/>
      <c r="VA625" s="6"/>
      <c r="VB625" s="6"/>
      <c r="VC625" s="6"/>
      <c r="VD625" s="6"/>
      <c r="VE625" s="6"/>
      <c r="VF625" s="6"/>
      <c r="VG625" s="6"/>
      <c r="VH625" s="6"/>
      <c r="VI625" s="6"/>
      <c r="VJ625" s="6"/>
      <c r="VK625" s="6"/>
      <c r="VL625" s="6"/>
      <c r="VM625" s="6"/>
      <c r="VN625" s="6"/>
      <c r="VO625" s="6"/>
      <c r="VP625" s="6"/>
      <c r="VQ625" s="6"/>
      <c r="VR625" s="6"/>
      <c r="VS625" s="6"/>
      <c r="VT625" s="6"/>
      <c r="VU625" s="6"/>
      <c r="VV625" s="6"/>
      <c r="VW625" s="6"/>
      <c r="VX625" s="6"/>
      <c r="VY625" s="6"/>
      <c r="VZ625" s="6"/>
      <c r="WA625" s="6"/>
      <c r="WB625" s="6"/>
      <c r="WC625" s="6"/>
      <c r="WD625" s="6"/>
      <c r="WE625" s="6"/>
      <c r="WF625" s="6"/>
      <c r="WG625" s="6"/>
      <c r="WH625" s="6"/>
      <c r="WI625" s="6"/>
      <c r="WJ625" s="6"/>
      <c r="WK625" s="6"/>
      <c r="WL625" s="6"/>
      <c r="WM625" s="6"/>
      <c r="WN625" s="6"/>
      <c r="WO625" s="6"/>
      <c r="WP625" s="6"/>
      <c r="WQ625" s="6"/>
      <c r="WR625" s="6"/>
      <c r="WS625" s="6"/>
      <c r="WT625" s="6"/>
      <c r="WU625" s="6"/>
      <c r="WV625" s="6"/>
      <c r="WW625" s="6"/>
      <c r="WX625" s="6"/>
      <c r="WY625" s="6"/>
      <c r="WZ625" s="6"/>
      <c r="XA625" s="6"/>
      <c r="XB625" s="6"/>
      <c r="XC625" s="6"/>
      <c r="XD625" s="6"/>
      <c r="XE625" s="6"/>
      <c r="XF625" s="6"/>
      <c r="XG625" s="6"/>
      <c r="XH625" s="6"/>
      <c r="XI625" s="6"/>
      <c r="XJ625" s="6"/>
      <c r="XK625" s="6"/>
      <c r="XL625" s="6"/>
      <c r="XM625" s="6"/>
      <c r="XN625" s="6"/>
      <c r="XO625" s="6"/>
      <c r="XP625" s="6"/>
      <c r="XQ625" s="6"/>
      <c r="XR625" s="6"/>
      <c r="XS625" s="6"/>
      <c r="XT625" s="6"/>
      <c r="XU625" s="6"/>
      <c r="XV625" s="6"/>
      <c r="XW625" s="6"/>
      <c r="XX625" s="6"/>
      <c r="XY625" s="6"/>
      <c r="XZ625" s="6"/>
      <c r="YA625" s="6"/>
      <c r="YB625" s="6"/>
      <c r="YC625" s="6"/>
      <c r="YD625" s="6"/>
      <c r="YE625" s="6"/>
      <c r="YF625" s="6"/>
      <c r="YG625" s="6"/>
      <c r="YH625" s="6"/>
      <c r="YI625" s="6"/>
      <c r="YJ625" s="6"/>
      <c r="YK625" s="6"/>
      <c r="YL625" s="6"/>
      <c r="YM625" s="6"/>
      <c r="YN625" s="6"/>
      <c r="YO625" s="6"/>
      <c r="YP625" s="6"/>
      <c r="YQ625" s="6"/>
      <c r="YR625" s="6"/>
      <c r="YS625" s="6"/>
      <c r="YT625" s="6"/>
      <c r="YU625" s="6"/>
      <c r="YV625" s="6"/>
      <c r="YW625" s="6"/>
      <c r="YX625" s="6"/>
      <c r="YY625" s="6"/>
      <c r="YZ625" s="6"/>
      <c r="ZA625" s="6"/>
      <c r="ZB625" s="6"/>
      <c r="ZC625" s="6"/>
      <c r="ZD625" s="6"/>
      <c r="ZE625" s="6"/>
      <c r="ZF625" s="6"/>
      <c r="ZG625" s="6"/>
      <c r="ZH625" s="6"/>
      <c r="ZI625" s="6"/>
      <c r="ZJ625" s="6"/>
      <c r="ZK625" s="6"/>
      <c r="ZL625" s="6"/>
      <c r="ZM625" s="6"/>
      <c r="ZN625" s="6"/>
      <c r="ZO625" s="6"/>
      <c r="ZP625" s="6"/>
      <c r="ZQ625" s="6"/>
      <c r="ZR625" s="6"/>
      <c r="ZS625" s="6"/>
      <c r="ZT625" s="6"/>
      <c r="ZU625" s="6"/>
      <c r="ZV625" s="6"/>
      <c r="ZW625" s="6"/>
      <c r="ZX625" s="6"/>
      <c r="ZY625" s="6"/>
      <c r="ZZ625" s="6"/>
      <c r="AAA625" s="6"/>
      <c r="AAB625" s="6"/>
      <c r="AAC625" s="6"/>
      <c r="AAD625" s="6"/>
      <c r="AAE625" s="6"/>
      <c r="AAF625" s="6"/>
      <c r="AAG625" s="6"/>
      <c r="AAH625" s="6"/>
      <c r="AAI625" s="6"/>
      <c r="AAJ625" s="6"/>
      <c r="AAK625" s="6"/>
      <c r="AAL625" s="6"/>
      <c r="AAM625" s="6"/>
      <c r="AAN625" s="6"/>
      <c r="AAO625" s="6"/>
      <c r="AAP625" s="6"/>
      <c r="AAQ625" s="6"/>
      <c r="AAR625" s="6"/>
      <c r="AAS625" s="6"/>
      <c r="AAT625" s="6"/>
      <c r="AAU625" s="6"/>
      <c r="AAV625" s="6"/>
      <c r="AAW625" s="6"/>
      <c r="AAX625" s="6"/>
      <c r="AAY625" s="6"/>
      <c r="AAZ625" s="6"/>
      <c r="ABA625" s="6"/>
      <c r="ABB625" s="6"/>
      <c r="ABC625" s="6"/>
      <c r="ABD625" s="6"/>
      <c r="ABE625" s="6"/>
      <c r="ABF625" s="6"/>
      <c r="ABG625" s="6"/>
      <c r="ABH625" s="6"/>
      <c r="ABI625" s="6"/>
      <c r="ABJ625" s="6"/>
      <c r="ABK625" s="6"/>
      <c r="ABL625" s="6"/>
      <c r="ABM625" s="6"/>
      <c r="ABN625" s="6"/>
      <c r="ABO625" s="6"/>
      <c r="ABP625" s="6"/>
      <c r="ABQ625" s="6"/>
      <c r="ABR625" s="6"/>
      <c r="ABS625" s="6"/>
      <c r="ABT625" s="6"/>
      <c r="ABU625" s="6"/>
      <c r="ABV625" s="6"/>
      <c r="ABW625" s="6"/>
      <c r="ABX625" s="6"/>
      <c r="ABY625" s="6"/>
      <c r="ABZ625" s="6"/>
      <c r="ACA625" s="6"/>
      <c r="ACB625" s="6"/>
      <c r="ACC625" s="6"/>
      <c r="ACD625" s="6"/>
      <c r="ACE625" s="6"/>
      <c r="ACF625" s="6"/>
      <c r="ACG625" s="6"/>
      <c r="ACH625" s="6"/>
      <c r="ACI625" s="6"/>
      <c r="ACJ625" s="6"/>
      <c r="ACK625" s="6"/>
      <c r="ACL625" s="6"/>
      <c r="ACM625" s="6"/>
      <c r="ACN625" s="6"/>
      <c r="ACO625" s="6"/>
      <c r="ACP625" s="6"/>
      <c r="ACQ625" s="6"/>
      <c r="ACR625" s="6"/>
      <c r="ACS625" s="6"/>
      <c r="ACT625" s="6"/>
      <c r="ACU625" s="6"/>
      <c r="ACV625" s="6"/>
      <c r="ACW625" s="6"/>
      <c r="ACX625" s="6"/>
      <c r="ACY625" s="6"/>
      <c r="ACZ625" s="6"/>
      <c r="ADA625" s="6"/>
      <c r="ADB625" s="6"/>
      <c r="ADC625" s="6"/>
      <c r="ADD625" s="6"/>
      <c r="ADE625" s="6"/>
      <c r="ADF625" s="6"/>
      <c r="ADG625" s="6"/>
      <c r="ADH625" s="6"/>
      <c r="ADI625" s="6"/>
      <c r="ADJ625" s="6"/>
      <c r="ADK625" s="6"/>
      <c r="ADL625" s="6"/>
      <c r="ADM625" s="6"/>
      <c r="ADN625" s="6"/>
      <c r="ADO625" s="6"/>
      <c r="ADP625" s="6"/>
      <c r="ADQ625" s="6"/>
      <c r="ADR625" s="6"/>
      <c r="ADS625" s="6"/>
      <c r="ADT625" s="6"/>
      <c r="ADU625" s="6"/>
      <c r="ADV625" s="6"/>
      <c r="ADW625" s="6"/>
      <c r="ADX625" s="6"/>
      <c r="ADY625" s="6"/>
      <c r="ADZ625" s="6"/>
      <c r="AEA625" s="6"/>
      <c r="AEB625" s="6"/>
      <c r="AEC625" s="6"/>
      <c r="AED625" s="6"/>
      <c r="AEE625" s="6"/>
      <c r="AEF625" s="6"/>
      <c r="AEG625" s="6"/>
      <c r="AEH625" s="6"/>
      <c r="AEI625" s="6"/>
      <c r="AEJ625" s="6"/>
      <c r="AEK625" s="6"/>
      <c r="AEL625" s="6"/>
      <c r="AEM625" s="6"/>
      <c r="AEN625" s="6"/>
      <c r="AEO625" s="6"/>
      <c r="AEP625" s="6"/>
      <c r="AEQ625" s="6"/>
      <c r="AER625" s="6"/>
      <c r="AES625" s="6"/>
      <c r="AET625" s="6"/>
      <c r="AEU625" s="6"/>
      <c r="AEV625" s="6"/>
      <c r="AEW625" s="6"/>
      <c r="AEX625" s="6"/>
      <c r="AEY625" s="6"/>
      <c r="AEZ625" s="6"/>
      <c r="AFA625" s="6"/>
      <c r="AFB625" s="6"/>
      <c r="AFC625" s="6"/>
      <c r="AFD625" s="6"/>
      <c r="AFE625" s="6"/>
      <c r="AFF625" s="6"/>
      <c r="AFG625" s="6"/>
      <c r="AFH625" s="6"/>
      <c r="AFI625" s="6"/>
      <c r="AFJ625" s="6"/>
      <c r="AFK625" s="6"/>
      <c r="AFL625" s="6"/>
      <c r="AFM625" s="6"/>
      <c r="AFN625" s="6"/>
      <c r="AFO625" s="6"/>
      <c r="AFP625" s="6"/>
      <c r="AFQ625" s="6"/>
      <c r="AFR625" s="6"/>
      <c r="AFS625" s="6"/>
      <c r="AFT625" s="6"/>
      <c r="AFU625" s="6"/>
      <c r="AFV625" s="6"/>
      <c r="AFW625" s="6"/>
      <c r="AFX625" s="6"/>
      <c r="AFY625" s="6"/>
      <c r="AFZ625" s="6"/>
      <c r="AGA625" s="6"/>
      <c r="AGB625" s="6"/>
      <c r="AGC625" s="6"/>
      <c r="AGD625" s="6"/>
      <c r="AGE625" s="6"/>
      <c r="AGF625" s="6"/>
      <c r="AGG625" s="6"/>
      <c r="AGH625" s="6"/>
      <c r="AGI625" s="6"/>
      <c r="AGJ625" s="6"/>
      <c r="AGK625" s="6"/>
      <c r="AGL625" s="6"/>
      <c r="AGM625" s="6"/>
      <c r="AGN625" s="6"/>
      <c r="AGO625" s="6"/>
      <c r="AGP625" s="6"/>
      <c r="AGQ625" s="6"/>
      <c r="AGR625" s="6"/>
      <c r="AGS625" s="6"/>
      <c r="AGT625" s="6"/>
      <c r="AGU625" s="6"/>
      <c r="AGV625" s="6"/>
      <c r="AGW625" s="6"/>
      <c r="AGX625" s="6"/>
      <c r="AGY625" s="6"/>
      <c r="AGZ625" s="6"/>
      <c r="AHA625" s="6"/>
      <c r="AHB625" s="6"/>
      <c r="AHC625" s="6"/>
      <c r="AHD625" s="6"/>
      <c r="AHE625" s="6"/>
      <c r="AHF625" s="6"/>
      <c r="AHG625" s="6"/>
      <c r="AHH625" s="6"/>
      <c r="AHI625" s="6"/>
      <c r="AHJ625" s="6"/>
      <c r="AHK625" s="6"/>
      <c r="AHL625" s="6"/>
      <c r="AHM625" s="6"/>
      <c r="AHN625" s="6"/>
      <c r="AHO625" s="6"/>
      <c r="AHP625" s="6"/>
      <c r="AHQ625" s="6"/>
      <c r="AHR625" s="6"/>
      <c r="AHS625" s="6"/>
      <c r="AHT625" s="6"/>
      <c r="AHU625" s="6"/>
      <c r="AHV625" s="6"/>
      <c r="AHW625" s="6"/>
      <c r="AHX625" s="6"/>
      <c r="AHY625" s="6"/>
    </row>
    <row r="626" spans="3:909" x14ac:dyDescent="0.25">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c r="JV626" s="6"/>
      <c r="JW626" s="6"/>
      <c r="JX626" s="6"/>
      <c r="JY626" s="6"/>
      <c r="JZ626" s="6"/>
      <c r="KA626" s="6"/>
      <c r="KB626" s="6"/>
      <c r="KC626" s="6"/>
      <c r="KD626" s="6"/>
      <c r="KE626" s="6"/>
      <c r="KF626" s="6"/>
      <c r="KG626" s="6"/>
      <c r="KH626" s="6"/>
      <c r="KI626" s="6"/>
      <c r="KJ626" s="6"/>
      <c r="KK626" s="6"/>
      <c r="KL626" s="6"/>
      <c r="KM626" s="6"/>
      <c r="KN626" s="6"/>
      <c r="KO626" s="6"/>
      <c r="KP626" s="6"/>
      <c r="KQ626" s="6"/>
      <c r="KR626" s="6"/>
      <c r="KS626" s="6"/>
      <c r="KT626" s="6"/>
      <c r="KU626" s="6"/>
      <c r="KV626" s="6"/>
      <c r="KW626" s="6"/>
      <c r="KX626" s="6"/>
      <c r="KY626" s="6"/>
      <c r="KZ626" s="6"/>
      <c r="LA626" s="6"/>
      <c r="LB626" s="6"/>
      <c r="LC626" s="6"/>
      <c r="LD626" s="6"/>
      <c r="LE626" s="6"/>
      <c r="LF626" s="6"/>
      <c r="LG626" s="6"/>
      <c r="LH626" s="6"/>
      <c r="LI626" s="6"/>
      <c r="LJ626" s="6"/>
      <c r="LK626" s="6"/>
      <c r="LL626" s="6"/>
      <c r="LM626" s="6"/>
      <c r="LN626" s="6"/>
      <c r="LO626" s="6"/>
      <c r="LP626" s="6"/>
      <c r="LQ626" s="6"/>
      <c r="LR626" s="6"/>
      <c r="LS626" s="6"/>
      <c r="LT626" s="6"/>
      <c r="LU626" s="6"/>
      <c r="LV626" s="6"/>
      <c r="LW626" s="6"/>
      <c r="LX626" s="6"/>
      <c r="LY626" s="6"/>
      <c r="LZ626" s="6"/>
      <c r="MA626" s="6"/>
      <c r="MB626" s="6"/>
      <c r="MC626" s="6"/>
      <c r="MD626" s="6"/>
      <c r="ME626" s="6"/>
      <c r="MF626" s="6"/>
      <c r="MG626" s="6"/>
      <c r="MH626" s="6"/>
      <c r="MI626" s="6"/>
      <c r="MJ626" s="6"/>
      <c r="MK626" s="6"/>
      <c r="ML626" s="6"/>
      <c r="MM626" s="6"/>
      <c r="MN626" s="6"/>
      <c r="MO626" s="6"/>
      <c r="MP626" s="6"/>
      <c r="MQ626" s="6"/>
      <c r="MR626" s="6"/>
      <c r="MS626" s="6"/>
      <c r="MT626" s="6"/>
      <c r="MU626" s="6"/>
      <c r="MV626" s="6"/>
      <c r="MW626" s="6"/>
      <c r="MX626" s="6"/>
      <c r="MY626" s="6"/>
      <c r="MZ626" s="6"/>
      <c r="NA626" s="6"/>
      <c r="NB626" s="6"/>
      <c r="NC626" s="6"/>
      <c r="ND626" s="6"/>
      <c r="NE626" s="6"/>
      <c r="NF626" s="6"/>
      <c r="NG626" s="6"/>
      <c r="NH626" s="6"/>
      <c r="NI626" s="6"/>
      <c r="NJ626" s="6"/>
      <c r="NK626" s="6"/>
      <c r="NL626" s="6"/>
      <c r="NM626" s="6"/>
      <c r="NN626" s="6"/>
      <c r="NO626" s="6"/>
      <c r="NP626" s="6"/>
      <c r="NQ626" s="6"/>
      <c r="NR626" s="6"/>
      <c r="NS626" s="6"/>
      <c r="NT626" s="6"/>
      <c r="NU626" s="6"/>
      <c r="NV626" s="6"/>
      <c r="NW626" s="6"/>
      <c r="NX626" s="6"/>
      <c r="NY626" s="6"/>
      <c r="NZ626" s="6"/>
      <c r="OA626" s="6"/>
      <c r="OB626" s="6"/>
      <c r="OC626" s="6"/>
      <c r="OD626" s="6"/>
      <c r="OE626" s="6"/>
      <c r="OF626" s="6"/>
      <c r="OG626" s="6"/>
      <c r="OH626" s="6"/>
      <c r="OI626" s="6"/>
      <c r="OJ626" s="6"/>
      <c r="OK626" s="6"/>
      <c r="OL626" s="6"/>
      <c r="OM626" s="6"/>
      <c r="ON626" s="6"/>
      <c r="OO626" s="6"/>
      <c r="OP626" s="6"/>
      <c r="OQ626" s="6"/>
      <c r="OR626" s="6"/>
      <c r="OS626" s="6"/>
      <c r="OT626" s="6"/>
      <c r="OU626" s="6"/>
      <c r="OV626" s="6"/>
      <c r="OW626" s="6"/>
      <c r="OX626" s="6"/>
      <c r="OY626" s="6"/>
      <c r="OZ626" s="6"/>
      <c r="PA626" s="6"/>
      <c r="PB626" s="6"/>
      <c r="PC626" s="6"/>
      <c r="PD626" s="6"/>
      <c r="PE626" s="6"/>
      <c r="PF626" s="6"/>
      <c r="PG626" s="6"/>
      <c r="PH626" s="6"/>
      <c r="PI626" s="6"/>
      <c r="PJ626" s="6"/>
      <c r="PK626" s="6"/>
      <c r="PL626" s="6"/>
      <c r="PM626" s="6"/>
      <c r="PN626" s="6"/>
      <c r="PO626" s="6"/>
      <c r="PP626" s="6"/>
      <c r="PQ626" s="6"/>
      <c r="PR626" s="6"/>
      <c r="PS626" s="6"/>
      <c r="PT626" s="6"/>
      <c r="PU626" s="6"/>
      <c r="PV626" s="6"/>
      <c r="PW626" s="6"/>
      <c r="PX626" s="6"/>
      <c r="PY626" s="6"/>
      <c r="PZ626" s="6"/>
      <c r="QA626" s="6"/>
      <c r="QB626" s="6"/>
      <c r="QC626" s="6"/>
      <c r="QD626" s="6"/>
      <c r="QE626" s="6"/>
      <c r="QF626" s="6"/>
      <c r="QG626" s="6"/>
      <c r="QH626" s="6"/>
      <c r="QI626" s="6"/>
      <c r="QJ626" s="6"/>
      <c r="QK626" s="6"/>
      <c r="QL626" s="6"/>
      <c r="QM626" s="6"/>
      <c r="QN626" s="6"/>
      <c r="QO626" s="6"/>
      <c r="QP626" s="6"/>
      <c r="QQ626" s="6"/>
      <c r="QR626" s="6"/>
      <c r="QS626" s="6"/>
      <c r="QT626" s="6"/>
      <c r="QU626" s="6"/>
      <c r="QV626" s="6"/>
      <c r="QW626" s="6"/>
      <c r="QX626" s="6"/>
      <c r="QY626" s="6"/>
      <c r="QZ626" s="6"/>
      <c r="RA626" s="6"/>
      <c r="RB626" s="6"/>
      <c r="RC626" s="6"/>
      <c r="RD626" s="6"/>
      <c r="RE626" s="6"/>
      <c r="RF626" s="6"/>
      <c r="RG626" s="6"/>
      <c r="RH626" s="6"/>
      <c r="RI626" s="6"/>
      <c r="RJ626" s="6"/>
      <c r="RK626" s="6"/>
      <c r="RL626" s="6"/>
      <c r="RM626" s="6"/>
      <c r="RN626" s="6"/>
      <c r="RO626" s="6"/>
      <c r="RP626" s="6"/>
      <c r="RQ626" s="6"/>
      <c r="RR626" s="6"/>
      <c r="RS626" s="6"/>
      <c r="RT626" s="6"/>
      <c r="RU626" s="6"/>
      <c r="RV626" s="6"/>
      <c r="RW626" s="6"/>
      <c r="RX626" s="6"/>
      <c r="RY626" s="6"/>
      <c r="RZ626" s="6"/>
      <c r="SA626" s="6"/>
      <c r="SB626" s="6"/>
      <c r="SC626" s="6"/>
      <c r="SD626" s="6"/>
      <c r="SE626" s="6"/>
      <c r="SF626" s="6"/>
      <c r="SG626" s="6"/>
      <c r="SH626" s="6"/>
      <c r="SI626" s="6"/>
      <c r="SJ626" s="6"/>
      <c r="SK626" s="6"/>
      <c r="SL626" s="6"/>
      <c r="SM626" s="6"/>
      <c r="SN626" s="6"/>
      <c r="SO626" s="6"/>
      <c r="SP626" s="6"/>
      <c r="SQ626" s="6"/>
      <c r="SR626" s="6"/>
      <c r="SS626" s="6"/>
      <c r="ST626" s="6"/>
      <c r="SU626" s="6"/>
      <c r="SV626" s="6"/>
      <c r="SW626" s="6"/>
      <c r="SX626" s="6"/>
      <c r="SY626" s="6"/>
      <c r="SZ626" s="6"/>
      <c r="TA626" s="6"/>
      <c r="TB626" s="6"/>
      <c r="TC626" s="6"/>
      <c r="TD626" s="6"/>
      <c r="TE626" s="6"/>
      <c r="TF626" s="6"/>
      <c r="TG626" s="6"/>
      <c r="TH626" s="6"/>
      <c r="TI626" s="6"/>
      <c r="TJ626" s="6"/>
      <c r="TK626" s="6"/>
      <c r="TL626" s="6"/>
      <c r="TM626" s="6"/>
      <c r="TN626" s="6"/>
      <c r="TO626" s="6"/>
      <c r="TP626" s="6"/>
      <c r="TQ626" s="6"/>
      <c r="TR626" s="6"/>
      <c r="TS626" s="6"/>
      <c r="TT626" s="6"/>
      <c r="TU626" s="6"/>
      <c r="TV626" s="6"/>
      <c r="TW626" s="6"/>
      <c r="TX626" s="6"/>
      <c r="TY626" s="6"/>
      <c r="TZ626" s="6"/>
      <c r="UA626" s="6"/>
      <c r="UB626" s="6"/>
      <c r="UC626" s="6"/>
      <c r="UD626" s="6"/>
      <c r="UE626" s="6"/>
      <c r="UF626" s="6"/>
      <c r="UG626" s="6"/>
      <c r="UH626" s="6"/>
      <c r="UI626" s="6"/>
      <c r="UJ626" s="6"/>
      <c r="UK626" s="6"/>
      <c r="UL626" s="6"/>
      <c r="UM626" s="6"/>
      <c r="UN626" s="6"/>
      <c r="UO626" s="6"/>
      <c r="UP626" s="6"/>
      <c r="UQ626" s="6"/>
      <c r="UR626" s="6"/>
      <c r="US626" s="6"/>
      <c r="UT626" s="6"/>
      <c r="UU626" s="6"/>
      <c r="UV626" s="6"/>
      <c r="UW626" s="6"/>
      <c r="UX626" s="6"/>
      <c r="UY626" s="6"/>
      <c r="UZ626" s="6"/>
      <c r="VA626" s="6"/>
      <c r="VB626" s="6"/>
      <c r="VC626" s="6"/>
      <c r="VD626" s="6"/>
      <c r="VE626" s="6"/>
      <c r="VF626" s="6"/>
      <c r="VG626" s="6"/>
      <c r="VH626" s="6"/>
      <c r="VI626" s="6"/>
      <c r="VJ626" s="6"/>
      <c r="VK626" s="6"/>
      <c r="VL626" s="6"/>
      <c r="VM626" s="6"/>
      <c r="VN626" s="6"/>
      <c r="VO626" s="6"/>
      <c r="VP626" s="6"/>
      <c r="VQ626" s="6"/>
      <c r="VR626" s="6"/>
      <c r="VS626" s="6"/>
      <c r="VT626" s="6"/>
      <c r="VU626" s="6"/>
      <c r="VV626" s="6"/>
      <c r="VW626" s="6"/>
      <c r="VX626" s="6"/>
      <c r="VY626" s="6"/>
      <c r="VZ626" s="6"/>
      <c r="WA626" s="6"/>
      <c r="WB626" s="6"/>
      <c r="WC626" s="6"/>
      <c r="WD626" s="6"/>
      <c r="WE626" s="6"/>
      <c r="WF626" s="6"/>
      <c r="WG626" s="6"/>
      <c r="WH626" s="6"/>
      <c r="WI626" s="6"/>
      <c r="WJ626" s="6"/>
      <c r="WK626" s="6"/>
      <c r="WL626" s="6"/>
      <c r="WM626" s="6"/>
      <c r="WN626" s="6"/>
      <c r="WO626" s="6"/>
      <c r="WP626" s="6"/>
      <c r="WQ626" s="6"/>
      <c r="WR626" s="6"/>
      <c r="WS626" s="6"/>
      <c r="WT626" s="6"/>
      <c r="WU626" s="6"/>
      <c r="WV626" s="6"/>
      <c r="WW626" s="6"/>
      <c r="WX626" s="6"/>
      <c r="WY626" s="6"/>
      <c r="WZ626" s="6"/>
      <c r="XA626" s="6"/>
      <c r="XB626" s="6"/>
      <c r="XC626" s="6"/>
      <c r="XD626" s="6"/>
      <c r="XE626" s="6"/>
      <c r="XF626" s="6"/>
      <c r="XG626" s="6"/>
      <c r="XH626" s="6"/>
      <c r="XI626" s="6"/>
      <c r="XJ626" s="6"/>
      <c r="XK626" s="6"/>
      <c r="XL626" s="6"/>
      <c r="XM626" s="6"/>
      <c r="XN626" s="6"/>
      <c r="XO626" s="6"/>
      <c r="XP626" s="6"/>
      <c r="XQ626" s="6"/>
      <c r="XR626" s="6"/>
      <c r="XS626" s="6"/>
      <c r="XT626" s="6"/>
      <c r="XU626" s="6"/>
      <c r="XV626" s="6"/>
      <c r="XW626" s="6"/>
      <c r="XX626" s="6"/>
      <c r="XY626" s="6"/>
      <c r="XZ626" s="6"/>
      <c r="YA626" s="6"/>
      <c r="YB626" s="6"/>
      <c r="YC626" s="6"/>
      <c r="YD626" s="6"/>
      <c r="YE626" s="6"/>
      <c r="YF626" s="6"/>
      <c r="YG626" s="6"/>
      <c r="YH626" s="6"/>
      <c r="YI626" s="6"/>
      <c r="YJ626" s="6"/>
      <c r="YK626" s="6"/>
      <c r="YL626" s="6"/>
      <c r="YM626" s="6"/>
      <c r="YN626" s="6"/>
      <c r="YO626" s="6"/>
      <c r="YP626" s="6"/>
      <c r="YQ626" s="6"/>
      <c r="YR626" s="6"/>
      <c r="YS626" s="6"/>
      <c r="YT626" s="6"/>
      <c r="YU626" s="6"/>
      <c r="YV626" s="6"/>
      <c r="YW626" s="6"/>
      <c r="YX626" s="6"/>
      <c r="YY626" s="6"/>
      <c r="YZ626" s="6"/>
      <c r="ZA626" s="6"/>
      <c r="ZB626" s="6"/>
      <c r="ZC626" s="6"/>
      <c r="ZD626" s="6"/>
      <c r="ZE626" s="6"/>
      <c r="ZF626" s="6"/>
      <c r="ZG626" s="6"/>
      <c r="ZH626" s="6"/>
      <c r="ZI626" s="6"/>
      <c r="ZJ626" s="6"/>
      <c r="ZK626" s="6"/>
      <c r="ZL626" s="6"/>
      <c r="ZM626" s="6"/>
      <c r="ZN626" s="6"/>
      <c r="ZO626" s="6"/>
      <c r="ZP626" s="6"/>
      <c r="ZQ626" s="6"/>
      <c r="ZR626" s="6"/>
      <c r="ZS626" s="6"/>
      <c r="ZT626" s="6"/>
      <c r="ZU626" s="6"/>
      <c r="ZV626" s="6"/>
      <c r="ZW626" s="6"/>
      <c r="ZX626" s="6"/>
      <c r="ZY626" s="6"/>
      <c r="ZZ626" s="6"/>
      <c r="AAA626" s="6"/>
      <c r="AAB626" s="6"/>
      <c r="AAC626" s="6"/>
      <c r="AAD626" s="6"/>
      <c r="AAE626" s="6"/>
      <c r="AAF626" s="6"/>
      <c r="AAG626" s="6"/>
      <c r="AAH626" s="6"/>
      <c r="AAI626" s="6"/>
      <c r="AAJ626" s="6"/>
      <c r="AAK626" s="6"/>
      <c r="AAL626" s="6"/>
      <c r="AAM626" s="6"/>
      <c r="AAN626" s="6"/>
      <c r="AAO626" s="6"/>
      <c r="AAP626" s="6"/>
      <c r="AAQ626" s="6"/>
      <c r="AAR626" s="6"/>
      <c r="AAS626" s="6"/>
      <c r="AAT626" s="6"/>
      <c r="AAU626" s="6"/>
      <c r="AAV626" s="6"/>
      <c r="AAW626" s="6"/>
      <c r="AAX626" s="6"/>
      <c r="AAY626" s="6"/>
      <c r="AAZ626" s="6"/>
      <c r="ABA626" s="6"/>
      <c r="ABB626" s="6"/>
      <c r="ABC626" s="6"/>
      <c r="ABD626" s="6"/>
      <c r="ABE626" s="6"/>
      <c r="ABF626" s="6"/>
      <c r="ABG626" s="6"/>
      <c r="ABH626" s="6"/>
      <c r="ABI626" s="6"/>
      <c r="ABJ626" s="6"/>
      <c r="ABK626" s="6"/>
      <c r="ABL626" s="6"/>
      <c r="ABM626" s="6"/>
      <c r="ABN626" s="6"/>
      <c r="ABO626" s="6"/>
      <c r="ABP626" s="6"/>
      <c r="ABQ626" s="6"/>
      <c r="ABR626" s="6"/>
      <c r="ABS626" s="6"/>
      <c r="ABT626" s="6"/>
      <c r="ABU626" s="6"/>
      <c r="ABV626" s="6"/>
      <c r="ABW626" s="6"/>
      <c r="ABX626" s="6"/>
      <c r="ABY626" s="6"/>
      <c r="ABZ626" s="6"/>
      <c r="ACA626" s="6"/>
      <c r="ACB626" s="6"/>
      <c r="ACC626" s="6"/>
      <c r="ACD626" s="6"/>
      <c r="ACE626" s="6"/>
      <c r="ACF626" s="6"/>
      <c r="ACG626" s="6"/>
      <c r="ACH626" s="6"/>
      <c r="ACI626" s="6"/>
      <c r="ACJ626" s="6"/>
      <c r="ACK626" s="6"/>
      <c r="ACL626" s="6"/>
      <c r="ACM626" s="6"/>
      <c r="ACN626" s="6"/>
      <c r="ACO626" s="6"/>
      <c r="ACP626" s="6"/>
      <c r="ACQ626" s="6"/>
      <c r="ACR626" s="6"/>
      <c r="ACS626" s="6"/>
      <c r="ACT626" s="6"/>
      <c r="ACU626" s="6"/>
      <c r="ACV626" s="6"/>
      <c r="ACW626" s="6"/>
      <c r="ACX626" s="6"/>
      <c r="ACY626" s="6"/>
      <c r="ACZ626" s="6"/>
      <c r="ADA626" s="6"/>
      <c r="ADB626" s="6"/>
      <c r="ADC626" s="6"/>
      <c r="ADD626" s="6"/>
      <c r="ADE626" s="6"/>
      <c r="ADF626" s="6"/>
      <c r="ADG626" s="6"/>
      <c r="ADH626" s="6"/>
      <c r="ADI626" s="6"/>
      <c r="ADJ626" s="6"/>
      <c r="ADK626" s="6"/>
      <c r="ADL626" s="6"/>
      <c r="ADM626" s="6"/>
      <c r="ADN626" s="6"/>
      <c r="ADO626" s="6"/>
      <c r="ADP626" s="6"/>
      <c r="ADQ626" s="6"/>
      <c r="ADR626" s="6"/>
      <c r="ADS626" s="6"/>
      <c r="ADT626" s="6"/>
      <c r="ADU626" s="6"/>
      <c r="ADV626" s="6"/>
      <c r="ADW626" s="6"/>
      <c r="ADX626" s="6"/>
      <c r="ADY626" s="6"/>
      <c r="ADZ626" s="6"/>
      <c r="AEA626" s="6"/>
      <c r="AEB626" s="6"/>
      <c r="AEC626" s="6"/>
      <c r="AED626" s="6"/>
      <c r="AEE626" s="6"/>
      <c r="AEF626" s="6"/>
      <c r="AEG626" s="6"/>
      <c r="AEH626" s="6"/>
      <c r="AEI626" s="6"/>
      <c r="AEJ626" s="6"/>
      <c r="AEK626" s="6"/>
      <c r="AEL626" s="6"/>
      <c r="AEM626" s="6"/>
      <c r="AEN626" s="6"/>
      <c r="AEO626" s="6"/>
      <c r="AEP626" s="6"/>
      <c r="AEQ626" s="6"/>
      <c r="AER626" s="6"/>
      <c r="AES626" s="6"/>
      <c r="AET626" s="6"/>
      <c r="AEU626" s="6"/>
      <c r="AEV626" s="6"/>
      <c r="AEW626" s="6"/>
      <c r="AEX626" s="6"/>
      <c r="AEY626" s="6"/>
      <c r="AEZ626" s="6"/>
      <c r="AFA626" s="6"/>
      <c r="AFB626" s="6"/>
      <c r="AFC626" s="6"/>
      <c r="AFD626" s="6"/>
      <c r="AFE626" s="6"/>
      <c r="AFF626" s="6"/>
      <c r="AFG626" s="6"/>
      <c r="AFH626" s="6"/>
      <c r="AFI626" s="6"/>
      <c r="AFJ626" s="6"/>
      <c r="AFK626" s="6"/>
      <c r="AFL626" s="6"/>
      <c r="AFM626" s="6"/>
      <c r="AFN626" s="6"/>
      <c r="AFO626" s="6"/>
      <c r="AFP626" s="6"/>
      <c r="AFQ626" s="6"/>
      <c r="AFR626" s="6"/>
      <c r="AFS626" s="6"/>
      <c r="AFT626" s="6"/>
      <c r="AFU626" s="6"/>
      <c r="AFV626" s="6"/>
      <c r="AFW626" s="6"/>
      <c r="AFX626" s="6"/>
      <c r="AFY626" s="6"/>
      <c r="AFZ626" s="6"/>
      <c r="AGA626" s="6"/>
      <c r="AGB626" s="6"/>
      <c r="AGC626" s="6"/>
      <c r="AGD626" s="6"/>
      <c r="AGE626" s="6"/>
      <c r="AGF626" s="6"/>
      <c r="AGG626" s="6"/>
      <c r="AGH626" s="6"/>
      <c r="AGI626" s="6"/>
      <c r="AGJ626" s="6"/>
      <c r="AGK626" s="6"/>
      <c r="AGL626" s="6"/>
      <c r="AGM626" s="6"/>
      <c r="AGN626" s="6"/>
      <c r="AGO626" s="6"/>
      <c r="AGP626" s="6"/>
      <c r="AGQ626" s="6"/>
      <c r="AGR626" s="6"/>
      <c r="AGS626" s="6"/>
      <c r="AGT626" s="6"/>
      <c r="AGU626" s="6"/>
      <c r="AGV626" s="6"/>
      <c r="AGW626" s="6"/>
      <c r="AGX626" s="6"/>
      <c r="AGY626" s="6"/>
      <c r="AGZ626" s="6"/>
      <c r="AHA626" s="6"/>
      <c r="AHB626" s="6"/>
      <c r="AHC626" s="6"/>
      <c r="AHD626" s="6"/>
      <c r="AHE626" s="6"/>
      <c r="AHF626" s="6"/>
      <c r="AHG626" s="6"/>
      <c r="AHH626" s="6"/>
      <c r="AHI626" s="6"/>
      <c r="AHJ626" s="6"/>
      <c r="AHK626" s="6"/>
      <c r="AHL626" s="6"/>
      <c r="AHM626" s="6"/>
      <c r="AHN626" s="6"/>
      <c r="AHO626" s="6"/>
      <c r="AHP626" s="6"/>
      <c r="AHQ626" s="6"/>
      <c r="AHR626" s="6"/>
      <c r="AHS626" s="6"/>
      <c r="AHT626" s="6"/>
      <c r="AHU626" s="6"/>
      <c r="AHV626" s="6"/>
      <c r="AHW626" s="6"/>
      <c r="AHX626" s="6"/>
      <c r="AHY626" s="6"/>
    </row>
    <row r="627" spans="3:909" x14ac:dyDescent="0.25">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c r="JV627" s="6"/>
      <c r="JW627" s="6"/>
      <c r="JX627" s="6"/>
      <c r="JY627" s="6"/>
      <c r="JZ627" s="6"/>
      <c r="KA627" s="6"/>
      <c r="KB627" s="6"/>
      <c r="KC627" s="6"/>
      <c r="KD627" s="6"/>
      <c r="KE627" s="6"/>
      <c r="KF627" s="6"/>
      <c r="KG627" s="6"/>
      <c r="KH627" s="6"/>
      <c r="KI627" s="6"/>
      <c r="KJ627" s="6"/>
      <c r="KK627" s="6"/>
      <c r="KL627" s="6"/>
      <c r="KM627" s="6"/>
      <c r="KN627" s="6"/>
      <c r="KO627" s="6"/>
      <c r="KP627" s="6"/>
      <c r="KQ627" s="6"/>
      <c r="KR627" s="6"/>
      <c r="KS627" s="6"/>
      <c r="KT627" s="6"/>
      <c r="KU627" s="6"/>
      <c r="KV627" s="6"/>
      <c r="KW627" s="6"/>
      <c r="KX627" s="6"/>
      <c r="KY627" s="6"/>
      <c r="KZ627" s="6"/>
      <c r="LA627" s="6"/>
      <c r="LB627" s="6"/>
      <c r="LC627" s="6"/>
      <c r="LD627" s="6"/>
      <c r="LE627" s="6"/>
      <c r="LF627" s="6"/>
      <c r="LG627" s="6"/>
      <c r="LH627" s="6"/>
      <c r="LI627" s="6"/>
      <c r="LJ627" s="6"/>
      <c r="LK627" s="6"/>
      <c r="LL627" s="6"/>
      <c r="LM627" s="6"/>
      <c r="LN627" s="6"/>
      <c r="LO627" s="6"/>
      <c r="LP627" s="6"/>
      <c r="LQ627" s="6"/>
      <c r="LR627" s="6"/>
      <c r="LS627" s="6"/>
      <c r="LT627" s="6"/>
      <c r="LU627" s="6"/>
      <c r="LV627" s="6"/>
      <c r="LW627" s="6"/>
      <c r="LX627" s="6"/>
      <c r="LY627" s="6"/>
      <c r="LZ627" s="6"/>
      <c r="MA627" s="6"/>
      <c r="MB627" s="6"/>
      <c r="MC627" s="6"/>
      <c r="MD627" s="6"/>
      <c r="ME627" s="6"/>
      <c r="MF627" s="6"/>
      <c r="MG627" s="6"/>
      <c r="MH627" s="6"/>
      <c r="MI627" s="6"/>
      <c r="MJ627" s="6"/>
      <c r="MK627" s="6"/>
      <c r="ML627" s="6"/>
      <c r="MM627" s="6"/>
      <c r="MN627" s="6"/>
      <c r="MO627" s="6"/>
      <c r="MP627" s="6"/>
      <c r="MQ627" s="6"/>
      <c r="MR627" s="6"/>
      <c r="MS627" s="6"/>
      <c r="MT627" s="6"/>
      <c r="MU627" s="6"/>
      <c r="MV627" s="6"/>
      <c r="MW627" s="6"/>
      <c r="MX627" s="6"/>
      <c r="MY627" s="6"/>
      <c r="MZ627" s="6"/>
      <c r="NA627" s="6"/>
      <c r="NB627" s="6"/>
      <c r="NC627" s="6"/>
      <c r="ND627" s="6"/>
      <c r="NE627" s="6"/>
      <c r="NF627" s="6"/>
      <c r="NG627" s="6"/>
      <c r="NH627" s="6"/>
      <c r="NI627" s="6"/>
      <c r="NJ627" s="6"/>
      <c r="NK627" s="6"/>
      <c r="NL627" s="6"/>
      <c r="NM627" s="6"/>
      <c r="NN627" s="6"/>
      <c r="NO627" s="6"/>
      <c r="NP627" s="6"/>
      <c r="NQ627" s="6"/>
      <c r="NR627" s="6"/>
      <c r="NS627" s="6"/>
      <c r="NT627" s="6"/>
      <c r="NU627" s="6"/>
      <c r="NV627" s="6"/>
      <c r="NW627" s="6"/>
      <c r="NX627" s="6"/>
      <c r="NY627" s="6"/>
      <c r="NZ627" s="6"/>
      <c r="OA627" s="6"/>
      <c r="OB627" s="6"/>
      <c r="OC627" s="6"/>
      <c r="OD627" s="6"/>
      <c r="OE627" s="6"/>
      <c r="OF627" s="6"/>
      <c r="OG627" s="6"/>
      <c r="OH627" s="6"/>
      <c r="OI627" s="6"/>
      <c r="OJ627" s="6"/>
      <c r="OK627" s="6"/>
      <c r="OL627" s="6"/>
      <c r="OM627" s="6"/>
      <c r="ON627" s="6"/>
      <c r="OO627" s="6"/>
      <c r="OP627" s="6"/>
      <c r="OQ627" s="6"/>
      <c r="OR627" s="6"/>
      <c r="OS627" s="6"/>
      <c r="OT627" s="6"/>
      <c r="OU627" s="6"/>
      <c r="OV627" s="6"/>
      <c r="OW627" s="6"/>
      <c r="OX627" s="6"/>
      <c r="OY627" s="6"/>
      <c r="OZ627" s="6"/>
      <c r="PA627" s="6"/>
      <c r="PB627" s="6"/>
      <c r="PC627" s="6"/>
      <c r="PD627" s="6"/>
      <c r="PE627" s="6"/>
      <c r="PF627" s="6"/>
      <c r="PG627" s="6"/>
      <c r="PH627" s="6"/>
      <c r="PI627" s="6"/>
      <c r="PJ627" s="6"/>
      <c r="PK627" s="6"/>
      <c r="PL627" s="6"/>
      <c r="PM627" s="6"/>
      <c r="PN627" s="6"/>
      <c r="PO627" s="6"/>
      <c r="PP627" s="6"/>
      <c r="PQ627" s="6"/>
      <c r="PR627" s="6"/>
      <c r="PS627" s="6"/>
      <c r="PT627" s="6"/>
      <c r="PU627" s="6"/>
      <c r="PV627" s="6"/>
      <c r="PW627" s="6"/>
      <c r="PX627" s="6"/>
      <c r="PY627" s="6"/>
      <c r="PZ627" s="6"/>
      <c r="QA627" s="6"/>
      <c r="QB627" s="6"/>
      <c r="QC627" s="6"/>
      <c r="QD627" s="6"/>
      <c r="QE627" s="6"/>
      <c r="QF627" s="6"/>
      <c r="QG627" s="6"/>
      <c r="QH627" s="6"/>
      <c r="QI627" s="6"/>
      <c r="QJ627" s="6"/>
      <c r="QK627" s="6"/>
      <c r="QL627" s="6"/>
      <c r="QM627" s="6"/>
      <c r="QN627" s="6"/>
      <c r="QO627" s="6"/>
      <c r="QP627" s="6"/>
      <c r="QQ627" s="6"/>
      <c r="QR627" s="6"/>
      <c r="QS627" s="6"/>
      <c r="QT627" s="6"/>
      <c r="QU627" s="6"/>
      <c r="QV627" s="6"/>
      <c r="QW627" s="6"/>
      <c r="QX627" s="6"/>
      <c r="QY627" s="6"/>
      <c r="QZ627" s="6"/>
      <c r="RA627" s="6"/>
      <c r="RB627" s="6"/>
      <c r="RC627" s="6"/>
      <c r="RD627" s="6"/>
      <c r="RE627" s="6"/>
      <c r="RF627" s="6"/>
      <c r="RG627" s="6"/>
      <c r="RH627" s="6"/>
      <c r="RI627" s="6"/>
      <c r="RJ627" s="6"/>
      <c r="RK627" s="6"/>
      <c r="RL627" s="6"/>
      <c r="RM627" s="6"/>
      <c r="RN627" s="6"/>
      <c r="RO627" s="6"/>
      <c r="RP627" s="6"/>
      <c r="RQ627" s="6"/>
      <c r="RR627" s="6"/>
      <c r="RS627" s="6"/>
      <c r="RT627" s="6"/>
      <c r="RU627" s="6"/>
      <c r="RV627" s="6"/>
      <c r="RW627" s="6"/>
      <c r="RX627" s="6"/>
      <c r="RY627" s="6"/>
      <c r="RZ627" s="6"/>
      <c r="SA627" s="6"/>
      <c r="SB627" s="6"/>
      <c r="SC627" s="6"/>
      <c r="SD627" s="6"/>
      <c r="SE627" s="6"/>
      <c r="SF627" s="6"/>
      <c r="SG627" s="6"/>
      <c r="SH627" s="6"/>
      <c r="SI627" s="6"/>
      <c r="SJ627" s="6"/>
      <c r="SK627" s="6"/>
      <c r="SL627" s="6"/>
      <c r="SM627" s="6"/>
      <c r="SN627" s="6"/>
      <c r="SO627" s="6"/>
      <c r="SP627" s="6"/>
      <c r="SQ627" s="6"/>
      <c r="SR627" s="6"/>
      <c r="SS627" s="6"/>
      <c r="ST627" s="6"/>
      <c r="SU627" s="6"/>
      <c r="SV627" s="6"/>
      <c r="SW627" s="6"/>
      <c r="SX627" s="6"/>
      <c r="SY627" s="6"/>
      <c r="SZ627" s="6"/>
      <c r="TA627" s="6"/>
      <c r="TB627" s="6"/>
      <c r="TC627" s="6"/>
      <c r="TD627" s="6"/>
      <c r="TE627" s="6"/>
      <c r="TF627" s="6"/>
      <c r="TG627" s="6"/>
      <c r="TH627" s="6"/>
      <c r="TI627" s="6"/>
      <c r="TJ627" s="6"/>
      <c r="TK627" s="6"/>
      <c r="TL627" s="6"/>
      <c r="TM627" s="6"/>
      <c r="TN627" s="6"/>
      <c r="TO627" s="6"/>
      <c r="TP627" s="6"/>
      <c r="TQ627" s="6"/>
      <c r="TR627" s="6"/>
      <c r="TS627" s="6"/>
      <c r="TT627" s="6"/>
      <c r="TU627" s="6"/>
      <c r="TV627" s="6"/>
      <c r="TW627" s="6"/>
      <c r="TX627" s="6"/>
      <c r="TY627" s="6"/>
      <c r="TZ627" s="6"/>
      <c r="UA627" s="6"/>
      <c r="UB627" s="6"/>
      <c r="UC627" s="6"/>
      <c r="UD627" s="6"/>
      <c r="UE627" s="6"/>
      <c r="UF627" s="6"/>
      <c r="UG627" s="6"/>
      <c r="UH627" s="6"/>
      <c r="UI627" s="6"/>
      <c r="UJ627" s="6"/>
      <c r="UK627" s="6"/>
      <c r="UL627" s="6"/>
      <c r="UM627" s="6"/>
      <c r="UN627" s="6"/>
      <c r="UO627" s="6"/>
      <c r="UP627" s="6"/>
      <c r="UQ627" s="6"/>
      <c r="UR627" s="6"/>
      <c r="US627" s="6"/>
      <c r="UT627" s="6"/>
      <c r="UU627" s="6"/>
      <c r="UV627" s="6"/>
      <c r="UW627" s="6"/>
      <c r="UX627" s="6"/>
      <c r="UY627" s="6"/>
      <c r="UZ627" s="6"/>
      <c r="VA627" s="6"/>
      <c r="VB627" s="6"/>
      <c r="VC627" s="6"/>
      <c r="VD627" s="6"/>
      <c r="VE627" s="6"/>
      <c r="VF627" s="6"/>
      <c r="VG627" s="6"/>
      <c r="VH627" s="6"/>
      <c r="VI627" s="6"/>
      <c r="VJ627" s="6"/>
      <c r="VK627" s="6"/>
      <c r="VL627" s="6"/>
      <c r="VM627" s="6"/>
      <c r="VN627" s="6"/>
      <c r="VO627" s="6"/>
      <c r="VP627" s="6"/>
      <c r="VQ627" s="6"/>
      <c r="VR627" s="6"/>
      <c r="VS627" s="6"/>
      <c r="VT627" s="6"/>
      <c r="VU627" s="6"/>
      <c r="VV627" s="6"/>
      <c r="VW627" s="6"/>
      <c r="VX627" s="6"/>
      <c r="VY627" s="6"/>
      <c r="VZ627" s="6"/>
      <c r="WA627" s="6"/>
      <c r="WB627" s="6"/>
      <c r="WC627" s="6"/>
      <c r="WD627" s="6"/>
      <c r="WE627" s="6"/>
      <c r="WF627" s="6"/>
      <c r="WG627" s="6"/>
      <c r="WH627" s="6"/>
      <c r="WI627" s="6"/>
      <c r="WJ627" s="6"/>
      <c r="WK627" s="6"/>
      <c r="WL627" s="6"/>
      <c r="WM627" s="6"/>
      <c r="WN627" s="6"/>
      <c r="WO627" s="6"/>
      <c r="WP627" s="6"/>
      <c r="WQ627" s="6"/>
      <c r="WR627" s="6"/>
      <c r="WS627" s="6"/>
      <c r="WT627" s="6"/>
      <c r="WU627" s="6"/>
      <c r="WV627" s="6"/>
      <c r="WW627" s="6"/>
      <c r="WX627" s="6"/>
      <c r="WY627" s="6"/>
      <c r="WZ627" s="6"/>
      <c r="XA627" s="6"/>
      <c r="XB627" s="6"/>
      <c r="XC627" s="6"/>
      <c r="XD627" s="6"/>
      <c r="XE627" s="6"/>
      <c r="XF627" s="6"/>
      <c r="XG627" s="6"/>
      <c r="XH627" s="6"/>
      <c r="XI627" s="6"/>
      <c r="XJ627" s="6"/>
      <c r="XK627" s="6"/>
      <c r="XL627" s="6"/>
      <c r="XM627" s="6"/>
      <c r="XN627" s="6"/>
      <c r="XO627" s="6"/>
      <c r="XP627" s="6"/>
      <c r="XQ627" s="6"/>
      <c r="XR627" s="6"/>
      <c r="XS627" s="6"/>
      <c r="XT627" s="6"/>
      <c r="XU627" s="6"/>
      <c r="XV627" s="6"/>
      <c r="XW627" s="6"/>
      <c r="XX627" s="6"/>
      <c r="XY627" s="6"/>
      <c r="XZ627" s="6"/>
      <c r="YA627" s="6"/>
      <c r="YB627" s="6"/>
      <c r="YC627" s="6"/>
      <c r="YD627" s="6"/>
      <c r="YE627" s="6"/>
      <c r="YF627" s="6"/>
      <c r="YG627" s="6"/>
      <c r="YH627" s="6"/>
      <c r="YI627" s="6"/>
      <c r="YJ627" s="6"/>
      <c r="YK627" s="6"/>
      <c r="YL627" s="6"/>
      <c r="YM627" s="6"/>
      <c r="YN627" s="6"/>
      <c r="YO627" s="6"/>
      <c r="YP627" s="6"/>
      <c r="YQ627" s="6"/>
      <c r="YR627" s="6"/>
      <c r="YS627" s="6"/>
      <c r="YT627" s="6"/>
      <c r="YU627" s="6"/>
      <c r="YV627" s="6"/>
      <c r="YW627" s="6"/>
      <c r="YX627" s="6"/>
      <c r="YY627" s="6"/>
      <c r="YZ627" s="6"/>
      <c r="ZA627" s="6"/>
      <c r="ZB627" s="6"/>
      <c r="ZC627" s="6"/>
      <c r="ZD627" s="6"/>
      <c r="ZE627" s="6"/>
      <c r="ZF627" s="6"/>
      <c r="ZG627" s="6"/>
      <c r="ZH627" s="6"/>
      <c r="ZI627" s="6"/>
      <c r="ZJ627" s="6"/>
      <c r="ZK627" s="6"/>
      <c r="ZL627" s="6"/>
      <c r="ZM627" s="6"/>
      <c r="ZN627" s="6"/>
      <c r="ZO627" s="6"/>
      <c r="ZP627" s="6"/>
      <c r="ZQ627" s="6"/>
      <c r="ZR627" s="6"/>
      <c r="ZS627" s="6"/>
      <c r="ZT627" s="6"/>
      <c r="ZU627" s="6"/>
      <c r="ZV627" s="6"/>
      <c r="ZW627" s="6"/>
      <c r="ZX627" s="6"/>
      <c r="ZY627" s="6"/>
      <c r="ZZ627" s="6"/>
      <c r="AAA627" s="6"/>
      <c r="AAB627" s="6"/>
      <c r="AAC627" s="6"/>
      <c r="AAD627" s="6"/>
      <c r="AAE627" s="6"/>
      <c r="AAF627" s="6"/>
      <c r="AAG627" s="6"/>
      <c r="AAH627" s="6"/>
      <c r="AAI627" s="6"/>
      <c r="AAJ627" s="6"/>
      <c r="AAK627" s="6"/>
      <c r="AAL627" s="6"/>
      <c r="AAM627" s="6"/>
      <c r="AAN627" s="6"/>
      <c r="AAO627" s="6"/>
      <c r="AAP627" s="6"/>
      <c r="AAQ627" s="6"/>
      <c r="AAR627" s="6"/>
      <c r="AAS627" s="6"/>
      <c r="AAT627" s="6"/>
      <c r="AAU627" s="6"/>
      <c r="AAV627" s="6"/>
      <c r="AAW627" s="6"/>
      <c r="AAX627" s="6"/>
      <c r="AAY627" s="6"/>
      <c r="AAZ627" s="6"/>
      <c r="ABA627" s="6"/>
      <c r="ABB627" s="6"/>
      <c r="ABC627" s="6"/>
      <c r="ABD627" s="6"/>
      <c r="ABE627" s="6"/>
      <c r="ABF627" s="6"/>
      <c r="ABG627" s="6"/>
      <c r="ABH627" s="6"/>
      <c r="ABI627" s="6"/>
      <c r="ABJ627" s="6"/>
      <c r="ABK627" s="6"/>
      <c r="ABL627" s="6"/>
      <c r="ABM627" s="6"/>
      <c r="ABN627" s="6"/>
      <c r="ABO627" s="6"/>
      <c r="ABP627" s="6"/>
      <c r="ABQ627" s="6"/>
      <c r="ABR627" s="6"/>
      <c r="ABS627" s="6"/>
      <c r="ABT627" s="6"/>
      <c r="ABU627" s="6"/>
      <c r="ABV627" s="6"/>
      <c r="ABW627" s="6"/>
      <c r="ABX627" s="6"/>
      <c r="ABY627" s="6"/>
      <c r="ABZ627" s="6"/>
      <c r="ACA627" s="6"/>
      <c r="ACB627" s="6"/>
      <c r="ACC627" s="6"/>
      <c r="ACD627" s="6"/>
      <c r="ACE627" s="6"/>
      <c r="ACF627" s="6"/>
      <c r="ACG627" s="6"/>
      <c r="ACH627" s="6"/>
      <c r="ACI627" s="6"/>
      <c r="ACJ627" s="6"/>
      <c r="ACK627" s="6"/>
      <c r="ACL627" s="6"/>
      <c r="ACM627" s="6"/>
      <c r="ACN627" s="6"/>
      <c r="ACO627" s="6"/>
      <c r="ACP627" s="6"/>
      <c r="ACQ627" s="6"/>
      <c r="ACR627" s="6"/>
      <c r="ACS627" s="6"/>
      <c r="ACT627" s="6"/>
      <c r="ACU627" s="6"/>
      <c r="ACV627" s="6"/>
      <c r="ACW627" s="6"/>
      <c r="ACX627" s="6"/>
      <c r="ACY627" s="6"/>
      <c r="ACZ627" s="6"/>
      <c r="ADA627" s="6"/>
      <c r="ADB627" s="6"/>
      <c r="ADC627" s="6"/>
      <c r="ADD627" s="6"/>
      <c r="ADE627" s="6"/>
      <c r="ADF627" s="6"/>
      <c r="ADG627" s="6"/>
      <c r="ADH627" s="6"/>
      <c r="ADI627" s="6"/>
      <c r="ADJ627" s="6"/>
      <c r="ADK627" s="6"/>
      <c r="ADL627" s="6"/>
      <c r="ADM627" s="6"/>
      <c r="ADN627" s="6"/>
      <c r="ADO627" s="6"/>
      <c r="ADP627" s="6"/>
      <c r="ADQ627" s="6"/>
      <c r="ADR627" s="6"/>
      <c r="ADS627" s="6"/>
      <c r="ADT627" s="6"/>
      <c r="ADU627" s="6"/>
      <c r="ADV627" s="6"/>
      <c r="ADW627" s="6"/>
      <c r="ADX627" s="6"/>
      <c r="ADY627" s="6"/>
      <c r="ADZ627" s="6"/>
      <c r="AEA627" s="6"/>
      <c r="AEB627" s="6"/>
      <c r="AEC627" s="6"/>
      <c r="AED627" s="6"/>
      <c r="AEE627" s="6"/>
      <c r="AEF627" s="6"/>
      <c r="AEG627" s="6"/>
      <c r="AEH627" s="6"/>
      <c r="AEI627" s="6"/>
      <c r="AEJ627" s="6"/>
      <c r="AEK627" s="6"/>
      <c r="AEL627" s="6"/>
      <c r="AEM627" s="6"/>
      <c r="AEN627" s="6"/>
      <c r="AEO627" s="6"/>
      <c r="AEP627" s="6"/>
      <c r="AEQ627" s="6"/>
      <c r="AER627" s="6"/>
      <c r="AES627" s="6"/>
      <c r="AET627" s="6"/>
      <c r="AEU627" s="6"/>
      <c r="AEV627" s="6"/>
      <c r="AEW627" s="6"/>
      <c r="AEX627" s="6"/>
      <c r="AEY627" s="6"/>
      <c r="AEZ627" s="6"/>
      <c r="AFA627" s="6"/>
      <c r="AFB627" s="6"/>
      <c r="AFC627" s="6"/>
      <c r="AFD627" s="6"/>
      <c r="AFE627" s="6"/>
      <c r="AFF627" s="6"/>
      <c r="AFG627" s="6"/>
      <c r="AFH627" s="6"/>
      <c r="AFI627" s="6"/>
      <c r="AFJ627" s="6"/>
      <c r="AFK627" s="6"/>
      <c r="AFL627" s="6"/>
      <c r="AFM627" s="6"/>
      <c r="AFN627" s="6"/>
      <c r="AFO627" s="6"/>
      <c r="AFP627" s="6"/>
      <c r="AFQ627" s="6"/>
      <c r="AFR627" s="6"/>
      <c r="AFS627" s="6"/>
      <c r="AFT627" s="6"/>
      <c r="AFU627" s="6"/>
      <c r="AFV627" s="6"/>
      <c r="AFW627" s="6"/>
      <c r="AFX627" s="6"/>
      <c r="AFY627" s="6"/>
      <c r="AFZ627" s="6"/>
      <c r="AGA627" s="6"/>
      <c r="AGB627" s="6"/>
      <c r="AGC627" s="6"/>
      <c r="AGD627" s="6"/>
      <c r="AGE627" s="6"/>
      <c r="AGF627" s="6"/>
      <c r="AGG627" s="6"/>
      <c r="AGH627" s="6"/>
      <c r="AGI627" s="6"/>
      <c r="AGJ627" s="6"/>
      <c r="AGK627" s="6"/>
      <c r="AGL627" s="6"/>
      <c r="AGM627" s="6"/>
      <c r="AGN627" s="6"/>
      <c r="AGO627" s="6"/>
      <c r="AGP627" s="6"/>
      <c r="AGQ627" s="6"/>
      <c r="AGR627" s="6"/>
      <c r="AGS627" s="6"/>
      <c r="AGT627" s="6"/>
      <c r="AGU627" s="6"/>
      <c r="AGV627" s="6"/>
      <c r="AGW627" s="6"/>
      <c r="AGX627" s="6"/>
      <c r="AGY627" s="6"/>
      <c r="AGZ627" s="6"/>
      <c r="AHA627" s="6"/>
      <c r="AHB627" s="6"/>
      <c r="AHC627" s="6"/>
      <c r="AHD627" s="6"/>
      <c r="AHE627" s="6"/>
      <c r="AHF627" s="6"/>
      <c r="AHG627" s="6"/>
      <c r="AHH627" s="6"/>
      <c r="AHI627" s="6"/>
      <c r="AHJ627" s="6"/>
      <c r="AHK627" s="6"/>
      <c r="AHL627" s="6"/>
      <c r="AHM627" s="6"/>
      <c r="AHN627" s="6"/>
      <c r="AHO627" s="6"/>
      <c r="AHP627" s="6"/>
      <c r="AHQ627" s="6"/>
      <c r="AHR627" s="6"/>
      <c r="AHS627" s="6"/>
      <c r="AHT627" s="6"/>
      <c r="AHU627" s="6"/>
      <c r="AHV627" s="6"/>
      <c r="AHW627" s="6"/>
      <c r="AHX627" s="6"/>
      <c r="AHY627" s="6"/>
    </row>
    <row r="628" spans="3:909" x14ac:dyDescent="0.25">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c r="JV628" s="6"/>
      <c r="JW628" s="6"/>
      <c r="JX628" s="6"/>
      <c r="JY628" s="6"/>
      <c r="JZ628" s="6"/>
      <c r="KA628" s="6"/>
      <c r="KB628" s="6"/>
      <c r="KC628" s="6"/>
      <c r="KD628" s="6"/>
      <c r="KE628" s="6"/>
      <c r="KF628" s="6"/>
      <c r="KG628" s="6"/>
      <c r="KH628" s="6"/>
      <c r="KI628" s="6"/>
      <c r="KJ628" s="6"/>
      <c r="KK628" s="6"/>
      <c r="KL628" s="6"/>
      <c r="KM628" s="6"/>
      <c r="KN628" s="6"/>
      <c r="KO628" s="6"/>
      <c r="KP628" s="6"/>
      <c r="KQ628" s="6"/>
      <c r="KR628" s="6"/>
      <c r="KS628" s="6"/>
      <c r="KT628" s="6"/>
      <c r="KU628" s="6"/>
      <c r="KV628" s="6"/>
      <c r="KW628" s="6"/>
      <c r="KX628" s="6"/>
      <c r="KY628" s="6"/>
      <c r="KZ628" s="6"/>
      <c r="LA628" s="6"/>
      <c r="LB628" s="6"/>
      <c r="LC628" s="6"/>
      <c r="LD628" s="6"/>
      <c r="LE628" s="6"/>
      <c r="LF628" s="6"/>
      <c r="LG628" s="6"/>
      <c r="LH628" s="6"/>
      <c r="LI628" s="6"/>
      <c r="LJ628" s="6"/>
      <c r="LK628" s="6"/>
      <c r="LL628" s="6"/>
      <c r="LM628" s="6"/>
      <c r="LN628" s="6"/>
      <c r="LO628" s="6"/>
      <c r="LP628" s="6"/>
      <c r="LQ628" s="6"/>
      <c r="LR628" s="6"/>
      <c r="LS628" s="6"/>
      <c r="LT628" s="6"/>
      <c r="LU628" s="6"/>
      <c r="LV628" s="6"/>
      <c r="LW628" s="6"/>
      <c r="LX628" s="6"/>
      <c r="LY628" s="6"/>
      <c r="LZ628" s="6"/>
      <c r="MA628" s="6"/>
      <c r="MB628" s="6"/>
      <c r="MC628" s="6"/>
      <c r="MD628" s="6"/>
      <c r="ME628" s="6"/>
      <c r="MF628" s="6"/>
      <c r="MG628" s="6"/>
      <c r="MH628" s="6"/>
      <c r="MI628" s="6"/>
      <c r="MJ628" s="6"/>
      <c r="MK628" s="6"/>
      <c r="ML628" s="6"/>
      <c r="MM628" s="6"/>
      <c r="MN628" s="6"/>
      <c r="MO628" s="6"/>
      <c r="MP628" s="6"/>
      <c r="MQ628" s="6"/>
      <c r="MR628" s="6"/>
      <c r="MS628" s="6"/>
      <c r="MT628" s="6"/>
      <c r="MU628" s="6"/>
      <c r="MV628" s="6"/>
      <c r="MW628" s="6"/>
      <c r="MX628" s="6"/>
      <c r="MY628" s="6"/>
      <c r="MZ628" s="6"/>
      <c r="NA628" s="6"/>
      <c r="NB628" s="6"/>
      <c r="NC628" s="6"/>
      <c r="ND628" s="6"/>
      <c r="NE628" s="6"/>
      <c r="NF628" s="6"/>
      <c r="NG628" s="6"/>
      <c r="NH628" s="6"/>
      <c r="NI628" s="6"/>
      <c r="NJ628" s="6"/>
      <c r="NK628" s="6"/>
      <c r="NL628" s="6"/>
      <c r="NM628" s="6"/>
      <c r="NN628" s="6"/>
      <c r="NO628" s="6"/>
      <c r="NP628" s="6"/>
      <c r="NQ628" s="6"/>
      <c r="NR628" s="6"/>
      <c r="NS628" s="6"/>
      <c r="NT628" s="6"/>
      <c r="NU628" s="6"/>
      <c r="NV628" s="6"/>
      <c r="NW628" s="6"/>
      <c r="NX628" s="6"/>
      <c r="NY628" s="6"/>
      <c r="NZ628" s="6"/>
      <c r="OA628" s="6"/>
      <c r="OB628" s="6"/>
      <c r="OC628" s="6"/>
      <c r="OD628" s="6"/>
      <c r="OE628" s="6"/>
      <c r="OF628" s="6"/>
      <c r="OG628" s="6"/>
      <c r="OH628" s="6"/>
      <c r="OI628" s="6"/>
      <c r="OJ628" s="6"/>
      <c r="OK628" s="6"/>
      <c r="OL628" s="6"/>
      <c r="OM628" s="6"/>
      <c r="ON628" s="6"/>
      <c r="OO628" s="6"/>
      <c r="OP628" s="6"/>
      <c r="OQ628" s="6"/>
      <c r="OR628" s="6"/>
      <c r="OS628" s="6"/>
      <c r="OT628" s="6"/>
      <c r="OU628" s="6"/>
      <c r="OV628" s="6"/>
      <c r="OW628" s="6"/>
      <c r="OX628" s="6"/>
      <c r="OY628" s="6"/>
      <c r="OZ628" s="6"/>
      <c r="PA628" s="6"/>
      <c r="PB628" s="6"/>
      <c r="PC628" s="6"/>
      <c r="PD628" s="6"/>
      <c r="PE628" s="6"/>
      <c r="PF628" s="6"/>
      <c r="PG628" s="6"/>
      <c r="PH628" s="6"/>
      <c r="PI628" s="6"/>
      <c r="PJ628" s="6"/>
      <c r="PK628" s="6"/>
      <c r="PL628" s="6"/>
      <c r="PM628" s="6"/>
      <c r="PN628" s="6"/>
      <c r="PO628" s="6"/>
      <c r="PP628" s="6"/>
      <c r="PQ628" s="6"/>
      <c r="PR628" s="6"/>
      <c r="PS628" s="6"/>
      <c r="PT628" s="6"/>
      <c r="PU628" s="6"/>
      <c r="PV628" s="6"/>
      <c r="PW628" s="6"/>
      <c r="PX628" s="6"/>
      <c r="PY628" s="6"/>
      <c r="PZ628" s="6"/>
      <c r="QA628" s="6"/>
      <c r="QB628" s="6"/>
      <c r="QC628" s="6"/>
      <c r="QD628" s="6"/>
      <c r="QE628" s="6"/>
      <c r="QF628" s="6"/>
      <c r="QG628" s="6"/>
      <c r="QH628" s="6"/>
      <c r="QI628" s="6"/>
      <c r="QJ628" s="6"/>
      <c r="QK628" s="6"/>
      <c r="QL628" s="6"/>
      <c r="QM628" s="6"/>
      <c r="QN628" s="6"/>
      <c r="QO628" s="6"/>
      <c r="QP628" s="6"/>
      <c r="QQ628" s="6"/>
      <c r="QR628" s="6"/>
      <c r="QS628" s="6"/>
      <c r="QT628" s="6"/>
      <c r="QU628" s="6"/>
      <c r="QV628" s="6"/>
      <c r="QW628" s="6"/>
      <c r="QX628" s="6"/>
      <c r="QY628" s="6"/>
      <c r="QZ628" s="6"/>
      <c r="RA628" s="6"/>
      <c r="RB628" s="6"/>
      <c r="RC628" s="6"/>
      <c r="RD628" s="6"/>
      <c r="RE628" s="6"/>
      <c r="RF628" s="6"/>
      <c r="RG628" s="6"/>
      <c r="RH628" s="6"/>
      <c r="RI628" s="6"/>
      <c r="RJ628" s="6"/>
      <c r="RK628" s="6"/>
      <c r="RL628" s="6"/>
      <c r="RM628" s="6"/>
      <c r="RN628" s="6"/>
      <c r="RO628" s="6"/>
      <c r="RP628" s="6"/>
      <c r="RQ628" s="6"/>
      <c r="RR628" s="6"/>
      <c r="RS628" s="6"/>
      <c r="RT628" s="6"/>
      <c r="RU628" s="6"/>
      <c r="RV628" s="6"/>
      <c r="RW628" s="6"/>
      <c r="RX628" s="6"/>
      <c r="RY628" s="6"/>
      <c r="RZ628" s="6"/>
      <c r="SA628" s="6"/>
      <c r="SB628" s="6"/>
      <c r="SC628" s="6"/>
      <c r="SD628" s="6"/>
      <c r="SE628" s="6"/>
      <c r="SF628" s="6"/>
      <c r="SG628" s="6"/>
      <c r="SH628" s="6"/>
      <c r="SI628" s="6"/>
      <c r="SJ628" s="6"/>
      <c r="SK628" s="6"/>
      <c r="SL628" s="6"/>
      <c r="SM628" s="6"/>
      <c r="SN628" s="6"/>
      <c r="SO628" s="6"/>
      <c r="SP628" s="6"/>
      <c r="SQ628" s="6"/>
      <c r="SR628" s="6"/>
      <c r="SS628" s="6"/>
      <c r="ST628" s="6"/>
      <c r="SU628" s="6"/>
      <c r="SV628" s="6"/>
      <c r="SW628" s="6"/>
      <c r="SX628" s="6"/>
      <c r="SY628" s="6"/>
      <c r="SZ628" s="6"/>
      <c r="TA628" s="6"/>
      <c r="TB628" s="6"/>
      <c r="TC628" s="6"/>
      <c r="TD628" s="6"/>
      <c r="TE628" s="6"/>
      <c r="TF628" s="6"/>
      <c r="TG628" s="6"/>
      <c r="TH628" s="6"/>
      <c r="TI628" s="6"/>
      <c r="TJ628" s="6"/>
      <c r="TK628" s="6"/>
      <c r="TL628" s="6"/>
      <c r="TM628" s="6"/>
      <c r="TN628" s="6"/>
      <c r="TO628" s="6"/>
      <c r="TP628" s="6"/>
      <c r="TQ628" s="6"/>
      <c r="TR628" s="6"/>
      <c r="TS628" s="6"/>
      <c r="TT628" s="6"/>
      <c r="TU628" s="6"/>
      <c r="TV628" s="6"/>
      <c r="TW628" s="6"/>
      <c r="TX628" s="6"/>
      <c r="TY628" s="6"/>
      <c r="TZ628" s="6"/>
      <c r="UA628" s="6"/>
      <c r="UB628" s="6"/>
      <c r="UC628" s="6"/>
      <c r="UD628" s="6"/>
      <c r="UE628" s="6"/>
      <c r="UF628" s="6"/>
      <c r="UG628" s="6"/>
      <c r="UH628" s="6"/>
      <c r="UI628" s="6"/>
      <c r="UJ628" s="6"/>
      <c r="UK628" s="6"/>
      <c r="UL628" s="6"/>
      <c r="UM628" s="6"/>
      <c r="UN628" s="6"/>
      <c r="UO628" s="6"/>
      <c r="UP628" s="6"/>
      <c r="UQ628" s="6"/>
      <c r="UR628" s="6"/>
      <c r="US628" s="6"/>
      <c r="UT628" s="6"/>
      <c r="UU628" s="6"/>
      <c r="UV628" s="6"/>
      <c r="UW628" s="6"/>
      <c r="UX628" s="6"/>
      <c r="UY628" s="6"/>
      <c r="UZ628" s="6"/>
      <c r="VA628" s="6"/>
      <c r="VB628" s="6"/>
      <c r="VC628" s="6"/>
      <c r="VD628" s="6"/>
      <c r="VE628" s="6"/>
      <c r="VF628" s="6"/>
      <c r="VG628" s="6"/>
      <c r="VH628" s="6"/>
      <c r="VI628" s="6"/>
      <c r="VJ628" s="6"/>
      <c r="VK628" s="6"/>
      <c r="VL628" s="6"/>
      <c r="VM628" s="6"/>
      <c r="VN628" s="6"/>
      <c r="VO628" s="6"/>
      <c r="VP628" s="6"/>
      <c r="VQ628" s="6"/>
      <c r="VR628" s="6"/>
      <c r="VS628" s="6"/>
      <c r="VT628" s="6"/>
      <c r="VU628" s="6"/>
      <c r="VV628" s="6"/>
      <c r="VW628" s="6"/>
      <c r="VX628" s="6"/>
      <c r="VY628" s="6"/>
      <c r="VZ628" s="6"/>
      <c r="WA628" s="6"/>
      <c r="WB628" s="6"/>
      <c r="WC628" s="6"/>
      <c r="WD628" s="6"/>
      <c r="WE628" s="6"/>
      <c r="WF628" s="6"/>
      <c r="WG628" s="6"/>
      <c r="WH628" s="6"/>
      <c r="WI628" s="6"/>
      <c r="WJ628" s="6"/>
      <c r="WK628" s="6"/>
      <c r="WL628" s="6"/>
      <c r="WM628" s="6"/>
      <c r="WN628" s="6"/>
      <c r="WO628" s="6"/>
      <c r="WP628" s="6"/>
      <c r="WQ628" s="6"/>
      <c r="WR628" s="6"/>
      <c r="WS628" s="6"/>
      <c r="WT628" s="6"/>
      <c r="WU628" s="6"/>
      <c r="WV628" s="6"/>
      <c r="WW628" s="6"/>
      <c r="WX628" s="6"/>
      <c r="WY628" s="6"/>
      <c r="WZ628" s="6"/>
      <c r="XA628" s="6"/>
      <c r="XB628" s="6"/>
      <c r="XC628" s="6"/>
      <c r="XD628" s="6"/>
      <c r="XE628" s="6"/>
      <c r="XF628" s="6"/>
      <c r="XG628" s="6"/>
      <c r="XH628" s="6"/>
      <c r="XI628" s="6"/>
      <c r="XJ628" s="6"/>
      <c r="XK628" s="6"/>
      <c r="XL628" s="6"/>
      <c r="XM628" s="6"/>
      <c r="XN628" s="6"/>
      <c r="XO628" s="6"/>
      <c r="XP628" s="6"/>
      <c r="XQ628" s="6"/>
      <c r="XR628" s="6"/>
      <c r="XS628" s="6"/>
      <c r="XT628" s="6"/>
      <c r="XU628" s="6"/>
      <c r="XV628" s="6"/>
      <c r="XW628" s="6"/>
      <c r="XX628" s="6"/>
      <c r="XY628" s="6"/>
      <c r="XZ628" s="6"/>
      <c r="YA628" s="6"/>
      <c r="YB628" s="6"/>
      <c r="YC628" s="6"/>
      <c r="YD628" s="6"/>
      <c r="YE628" s="6"/>
      <c r="YF628" s="6"/>
      <c r="YG628" s="6"/>
      <c r="YH628" s="6"/>
      <c r="YI628" s="6"/>
      <c r="YJ628" s="6"/>
      <c r="YK628" s="6"/>
      <c r="YL628" s="6"/>
      <c r="YM628" s="6"/>
      <c r="YN628" s="6"/>
      <c r="YO628" s="6"/>
      <c r="YP628" s="6"/>
      <c r="YQ628" s="6"/>
      <c r="YR628" s="6"/>
      <c r="YS628" s="6"/>
      <c r="YT628" s="6"/>
      <c r="YU628" s="6"/>
      <c r="YV628" s="6"/>
      <c r="YW628" s="6"/>
      <c r="YX628" s="6"/>
      <c r="YY628" s="6"/>
      <c r="YZ628" s="6"/>
      <c r="ZA628" s="6"/>
      <c r="ZB628" s="6"/>
      <c r="ZC628" s="6"/>
      <c r="ZD628" s="6"/>
      <c r="ZE628" s="6"/>
      <c r="ZF628" s="6"/>
      <c r="ZG628" s="6"/>
      <c r="ZH628" s="6"/>
      <c r="ZI628" s="6"/>
      <c r="ZJ628" s="6"/>
      <c r="ZK628" s="6"/>
      <c r="ZL628" s="6"/>
      <c r="ZM628" s="6"/>
      <c r="ZN628" s="6"/>
      <c r="ZO628" s="6"/>
      <c r="ZP628" s="6"/>
      <c r="ZQ628" s="6"/>
      <c r="ZR628" s="6"/>
      <c r="ZS628" s="6"/>
      <c r="ZT628" s="6"/>
      <c r="ZU628" s="6"/>
      <c r="ZV628" s="6"/>
      <c r="ZW628" s="6"/>
      <c r="ZX628" s="6"/>
      <c r="ZY628" s="6"/>
      <c r="ZZ628" s="6"/>
      <c r="AAA628" s="6"/>
      <c r="AAB628" s="6"/>
      <c r="AAC628" s="6"/>
      <c r="AAD628" s="6"/>
      <c r="AAE628" s="6"/>
      <c r="AAF628" s="6"/>
      <c r="AAG628" s="6"/>
      <c r="AAH628" s="6"/>
      <c r="AAI628" s="6"/>
      <c r="AAJ628" s="6"/>
      <c r="AAK628" s="6"/>
      <c r="AAL628" s="6"/>
      <c r="AAM628" s="6"/>
      <c r="AAN628" s="6"/>
      <c r="AAO628" s="6"/>
      <c r="AAP628" s="6"/>
      <c r="AAQ628" s="6"/>
      <c r="AAR628" s="6"/>
      <c r="AAS628" s="6"/>
      <c r="AAT628" s="6"/>
      <c r="AAU628" s="6"/>
      <c r="AAV628" s="6"/>
      <c r="AAW628" s="6"/>
      <c r="AAX628" s="6"/>
      <c r="AAY628" s="6"/>
      <c r="AAZ628" s="6"/>
      <c r="ABA628" s="6"/>
      <c r="ABB628" s="6"/>
      <c r="ABC628" s="6"/>
      <c r="ABD628" s="6"/>
      <c r="ABE628" s="6"/>
      <c r="ABF628" s="6"/>
      <c r="ABG628" s="6"/>
      <c r="ABH628" s="6"/>
      <c r="ABI628" s="6"/>
      <c r="ABJ628" s="6"/>
      <c r="ABK628" s="6"/>
      <c r="ABL628" s="6"/>
      <c r="ABM628" s="6"/>
      <c r="ABN628" s="6"/>
      <c r="ABO628" s="6"/>
      <c r="ABP628" s="6"/>
      <c r="ABQ628" s="6"/>
      <c r="ABR628" s="6"/>
      <c r="ABS628" s="6"/>
      <c r="ABT628" s="6"/>
      <c r="ABU628" s="6"/>
      <c r="ABV628" s="6"/>
      <c r="ABW628" s="6"/>
      <c r="ABX628" s="6"/>
      <c r="ABY628" s="6"/>
      <c r="ABZ628" s="6"/>
      <c r="ACA628" s="6"/>
      <c r="ACB628" s="6"/>
      <c r="ACC628" s="6"/>
      <c r="ACD628" s="6"/>
      <c r="ACE628" s="6"/>
      <c r="ACF628" s="6"/>
      <c r="ACG628" s="6"/>
      <c r="ACH628" s="6"/>
      <c r="ACI628" s="6"/>
      <c r="ACJ628" s="6"/>
      <c r="ACK628" s="6"/>
      <c r="ACL628" s="6"/>
      <c r="ACM628" s="6"/>
      <c r="ACN628" s="6"/>
      <c r="ACO628" s="6"/>
      <c r="ACP628" s="6"/>
      <c r="ACQ628" s="6"/>
      <c r="ACR628" s="6"/>
      <c r="ACS628" s="6"/>
      <c r="ACT628" s="6"/>
      <c r="ACU628" s="6"/>
      <c r="ACV628" s="6"/>
      <c r="ACW628" s="6"/>
      <c r="ACX628" s="6"/>
      <c r="ACY628" s="6"/>
      <c r="ACZ628" s="6"/>
      <c r="ADA628" s="6"/>
      <c r="ADB628" s="6"/>
      <c r="ADC628" s="6"/>
      <c r="ADD628" s="6"/>
      <c r="ADE628" s="6"/>
      <c r="ADF628" s="6"/>
      <c r="ADG628" s="6"/>
      <c r="ADH628" s="6"/>
      <c r="ADI628" s="6"/>
      <c r="ADJ628" s="6"/>
      <c r="ADK628" s="6"/>
      <c r="ADL628" s="6"/>
      <c r="ADM628" s="6"/>
      <c r="ADN628" s="6"/>
      <c r="ADO628" s="6"/>
      <c r="ADP628" s="6"/>
      <c r="ADQ628" s="6"/>
      <c r="ADR628" s="6"/>
      <c r="ADS628" s="6"/>
      <c r="ADT628" s="6"/>
      <c r="ADU628" s="6"/>
      <c r="ADV628" s="6"/>
      <c r="ADW628" s="6"/>
      <c r="ADX628" s="6"/>
      <c r="ADY628" s="6"/>
      <c r="ADZ628" s="6"/>
      <c r="AEA628" s="6"/>
      <c r="AEB628" s="6"/>
      <c r="AEC628" s="6"/>
      <c r="AED628" s="6"/>
      <c r="AEE628" s="6"/>
      <c r="AEF628" s="6"/>
      <c r="AEG628" s="6"/>
      <c r="AEH628" s="6"/>
      <c r="AEI628" s="6"/>
      <c r="AEJ628" s="6"/>
      <c r="AEK628" s="6"/>
      <c r="AEL628" s="6"/>
      <c r="AEM628" s="6"/>
      <c r="AEN628" s="6"/>
      <c r="AEO628" s="6"/>
      <c r="AEP628" s="6"/>
      <c r="AEQ628" s="6"/>
      <c r="AER628" s="6"/>
      <c r="AES628" s="6"/>
      <c r="AET628" s="6"/>
      <c r="AEU628" s="6"/>
      <c r="AEV628" s="6"/>
      <c r="AEW628" s="6"/>
      <c r="AEX628" s="6"/>
      <c r="AEY628" s="6"/>
      <c r="AEZ628" s="6"/>
      <c r="AFA628" s="6"/>
      <c r="AFB628" s="6"/>
      <c r="AFC628" s="6"/>
      <c r="AFD628" s="6"/>
      <c r="AFE628" s="6"/>
      <c r="AFF628" s="6"/>
      <c r="AFG628" s="6"/>
      <c r="AFH628" s="6"/>
      <c r="AFI628" s="6"/>
      <c r="AFJ628" s="6"/>
      <c r="AFK628" s="6"/>
      <c r="AFL628" s="6"/>
      <c r="AFM628" s="6"/>
      <c r="AFN628" s="6"/>
      <c r="AFO628" s="6"/>
      <c r="AFP628" s="6"/>
      <c r="AFQ628" s="6"/>
      <c r="AFR628" s="6"/>
      <c r="AFS628" s="6"/>
      <c r="AFT628" s="6"/>
      <c r="AFU628" s="6"/>
      <c r="AFV628" s="6"/>
      <c r="AFW628" s="6"/>
      <c r="AFX628" s="6"/>
      <c r="AFY628" s="6"/>
      <c r="AFZ628" s="6"/>
      <c r="AGA628" s="6"/>
      <c r="AGB628" s="6"/>
      <c r="AGC628" s="6"/>
      <c r="AGD628" s="6"/>
      <c r="AGE628" s="6"/>
      <c r="AGF628" s="6"/>
      <c r="AGG628" s="6"/>
      <c r="AGH628" s="6"/>
      <c r="AGI628" s="6"/>
      <c r="AGJ628" s="6"/>
      <c r="AGK628" s="6"/>
      <c r="AGL628" s="6"/>
      <c r="AGM628" s="6"/>
      <c r="AGN628" s="6"/>
      <c r="AGO628" s="6"/>
      <c r="AGP628" s="6"/>
      <c r="AGQ628" s="6"/>
      <c r="AGR628" s="6"/>
      <c r="AGS628" s="6"/>
      <c r="AGT628" s="6"/>
      <c r="AGU628" s="6"/>
      <c r="AGV628" s="6"/>
      <c r="AGW628" s="6"/>
      <c r="AGX628" s="6"/>
      <c r="AGY628" s="6"/>
      <c r="AGZ628" s="6"/>
      <c r="AHA628" s="6"/>
      <c r="AHB628" s="6"/>
      <c r="AHC628" s="6"/>
      <c r="AHD628" s="6"/>
      <c r="AHE628" s="6"/>
      <c r="AHF628" s="6"/>
      <c r="AHG628" s="6"/>
      <c r="AHH628" s="6"/>
      <c r="AHI628" s="6"/>
      <c r="AHJ628" s="6"/>
      <c r="AHK628" s="6"/>
      <c r="AHL628" s="6"/>
      <c r="AHM628" s="6"/>
      <c r="AHN628" s="6"/>
      <c r="AHO628" s="6"/>
      <c r="AHP628" s="6"/>
      <c r="AHQ628" s="6"/>
      <c r="AHR628" s="6"/>
      <c r="AHS628" s="6"/>
      <c r="AHT628" s="6"/>
      <c r="AHU628" s="6"/>
      <c r="AHV628" s="6"/>
      <c r="AHW628" s="6"/>
      <c r="AHX628" s="6"/>
      <c r="AHY628" s="6"/>
    </row>
    <row r="629" spans="3:909" x14ac:dyDescent="0.25">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c r="KA629" s="6"/>
      <c r="KB629" s="6"/>
      <c r="KC629" s="6"/>
      <c r="KD629" s="6"/>
      <c r="KE629" s="6"/>
      <c r="KF629" s="6"/>
      <c r="KG629" s="6"/>
      <c r="KH629" s="6"/>
      <c r="KI629" s="6"/>
      <c r="KJ629" s="6"/>
      <c r="KK629" s="6"/>
      <c r="KL629" s="6"/>
      <c r="KM629" s="6"/>
      <c r="KN629" s="6"/>
      <c r="KO629" s="6"/>
      <c r="KP629" s="6"/>
      <c r="KQ629" s="6"/>
      <c r="KR629" s="6"/>
      <c r="KS629" s="6"/>
      <c r="KT629" s="6"/>
      <c r="KU629" s="6"/>
      <c r="KV629" s="6"/>
      <c r="KW629" s="6"/>
      <c r="KX629" s="6"/>
      <c r="KY629" s="6"/>
      <c r="KZ629" s="6"/>
      <c r="LA629" s="6"/>
      <c r="LB629" s="6"/>
      <c r="LC629" s="6"/>
      <c r="LD629" s="6"/>
      <c r="LE629" s="6"/>
      <c r="LF629" s="6"/>
      <c r="LG629" s="6"/>
      <c r="LH629" s="6"/>
      <c r="LI629" s="6"/>
      <c r="LJ629" s="6"/>
      <c r="LK629" s="6"/>
      <c r="LL629" s="6"/>
      <c r="LM629" s="6"/>
      <c r="LN629" s="6"/>
      <c r="LO629" s="6"/>
      <c r="LP629" s="6"/>
      <c r="LQ629" s="6"/>
      <c r="LR629" s="6"/>
      <c r="LS629" s="6"/>
      <c r="LT629" s="6"/>
      <c r="LU629" s="6"/>
      <c r="LV629" s="6"/>
      <c r="LW629" s="6"/>
      <c r="LX629" s="6"/>
      <c r="LY629" s="6"/>
      <c r="LZ629" s="6"/>
      <c r="MA629" s="6"/>
      <c r="MB629" s="6"/>
      <c r="MC629" s="6"/>
      <c r="MD629" s="6"/>
      <c r="ME629" s="6"/>
      <c r="MF629" s="6"/>
      <c r="MG629" s="6"/>
      <c r="MH629" s="6"/>
      <c r="MI629" s="6"/>
      <c r="MJ629" s="6"/>
      <c r="MK629" s="6"/>
      <c r="ML629" s="6"/>
      <c r="MM629" s="6"/>
      <c r="MN629" s="6"/>
      <c r="MO629" s="6"/>
      <c r="MP629" s="6"/>
      <c r="MQ629" s="6"/>
      <c r="MR629" s="6"/>
      <c r="MS629" s="6"/>
      <c r="MT629" s="6"/>
      <c r="MU629" s="6"/>
      <c r="MV629" s="6"/>
      <c r="MW629" s="6"/>
      <c r="MX629" s="6"/>
      <c r="MY629" s="6"/>
      <c r="MZ629" s="6"/>
      <c r="NA629" s="6"/>
      <c r="NB629" s="6"/>
      <c r="NC629" s="6"/>
      <c r="ND629" s="6"/>
      <c r="NE629" s="6"/>
      <c r="NF629" s="6"/>
      <c r="NG629" s="6"/>
      <c r="NH629" s="6"/>
      <c r="NI629" s="6"/>
      <c r="NJ629" s="6"/>
      <c r="NK629" s="6"/>
      <c r="NL629" s="6"/>
      <c r="NM629" s="6"/>
      <c r="NN629" s="6"/>
      <c r="NO629" s="6"/>
      <c r="NP629" s="6"/>
      <c r="NQ629" s="6"/>
      <c r="NR629" s="6"/>
      <c r="NS629" s="6"/>
      <c r="NT629" s="6"/>
      <c r="NU629" s="6"/>
      <c r="NV629" s="6"/>
      <c r="NW629" s="6"/>
      <c r="NX629" s="6"/>
      <c r="NY629" s="6"/>
      <c r="NZ629" s="6"/>
      <c r="OA629" s="6"/>
      <c r="OB629" s="6"/>
      <c r="OC629" s="6"/>
      <c r="OD629" s="6"/>
      <c r="OE629" s="6"/>
      <c r="OF629" s="6"/>
      <c r="OG629" s="6"/>
      <c r="OH629" s="6"/>
      <c r="OI629" s="6"/>
      <c r="OJ629" s="6"/>
      <c r="OK629" s="6"/>
      <c r="OL629" s="6"/>
      <c r="OM629" s="6"/>
      <c r="ON629" s="6"/>
      <c r="OO629" s="6"/>
      <c r="OP629" s="6"/>
      <c r="OQ629" s="6"/>
      <c r="OR629" s="6"/>
      <c r="OS629" s="6"/>
      <c r="OT629" s="6"/>
      <c r="OU629" s="6"/>
      <c r="OV629" s="6"/>
      <c r="OW629" s="6"/>
      <c r="OX629" s="6"/>
      <c r="OY629" s="6"/>
      <c r="OZ629" s="6"/>
      <c r="PA629" s="6"/>
      <c r="PB629" s="6"/>
      <c r="PC629" s="6"/>
      <c r="PD629" s="6"/>
      <c r="PE629" s="6"/>
      <c r="PF629" s="6"/>
      <c r="PG629" s="6"/>
      <c r="PH629" s="6"/>
      <c r="PI629" s="6"/>
      <c r="PJ629" s="6"/>
      <c r="PK629" s="6"/>
      <c r="PL629" s="6"/>
      <c r="PM629" s="6"/>
      <c r="PN629" s="6"/>
      <c r="PO629" s="6"/>
      <c r="PP629" s="6"/>
      <c r="PQ629" s="6"/>
      <c r="PR629" s="6"/>
      <c r="PS629" s="6"/>
      <c r="PT629" s="6"/>
      <c r="PU629" s="6"/>
      <c r="PV629" s="6"/>
      <c r="PW629" s="6"/>
      <c r="PX629" s="6"/>
      <c r="PY629" s="6"/>
      <c r="PZ629" s="6"/>
      <c r="QA629" s="6"/>
      <c r="QB629" s="6"/>
      <c r="QC629" s="6"/>
      <c r="QD629" s="6"/>
      <c r="QE629" s="6"/>
      <c r="QF629" s="6"/>
      <c r="QG629" s="6"/>
      <c r="QH629" s="6"/>
      <c r="QI629" s="6"/>
      <c r="QJ629" s="6"/>
      <c r="QK629" s="6"/>
      <c r="QL629" s="6"/>
      <c r="QM629" s="6"/>
      <c r="QN629" s="6"/>
      <c r="QO629" s="6"/>
      <c r="QP629" s="6"/>
      <c r="QQ629" s="6"/>
      <c r="QR629" s="6"/>
      <c r="QS629" s="6"/>
      <c r="QT629" s="6"/>
      <c r="QU629" s="6"/>
      <c r="QV629" s="6"/>
      <c r="QW629" s="6"/>
      <c r="QX629" s="6"/>
      <c r="QY629" s="6"/>
      <c r="QZ629" s="6"/>
      <c r="RA629" s="6"/>
      <c r="RB629" s="6"/>
      <c r="RC629" s="6"/>
      <c r="RD629" s="6"/>
      <c r="RE629" s="6"/>
      <c r="RF629" s="6"/>
      <c r="RG629" s="6"/>
      <c r="RH629" s="6"/>
      <c r="RI629" s="6"/>
      <c r="RJ629" s="6"/>
      <c r="RK629" s="6"/>
      <c r="RL629" s="6"/>
      <c r="RM629" s="6"/>
      <c r="RN629" s="6"/>
      <c r="RO629" s="6"/>
      <c r="RP629" s="6"/>
      <c r="RQ629" s="6"/>
      <c r="RR629" s="6"/>
      <c r="RS629" s="6"/>
      <c r="RT629" s="6"/>
      <c r="RU629" s="6"/>
      <c r="RV629" s="6"/>
      <c r="RW629" s="6"/>
      <c r="RX629" s="6"/>
      <c r="RY629" s="6"/>
      <c r="RZ629" s="6"/>
      <c r="SA629" s="6"/>
      <c r="SB629" s="6"/>
      <c r="SC629" s="6"/>
      <c r="SD629" s="6"/>
      <c r="SE629" s="6"/>
      <c r="SF629" s="6"/>
      <c r="SG629" s="6"/>
      <c r="SH629" s="6"/>
      <c r="SI629" s="6"/>
      <c r="SJ629" s="6"/>
      <c r="SK629" s="6"/>
      <c r="SL629" s="6"/>
      <c r="SM629" s="6"/>
      <c r="SN629" s="6"/>
      <c r="SO629" s="6"/>
      <c r="SP629" s="6"/>
      <c r="SQ629" s="6"/>
      <c r="SR629" s="6"/>
      <c r="SS629" s="6"/>
      <c r="ST629" s="6"/>
      <c r="SU629" s="6"/>
      <c r="SV629" s="6"/>
      <c r="SW629" s="6"/>
      <c r="SX629" s="6"/>
      <c r="SY629" s="6"/>
      <c r="SZ629" s="6"/>
      <c r="TA629" s="6"/>
      <c r="TB629" s="6"/>
      <c r="TC629" s="6"/>
      <c r="TD629" s="6"/>
      <c r="TE629" s="6"/>
      <c r="TF629" s="6"/>
      <c r="TG629" s="6"/>
      <c r="TH629" s="6"/>
      <c r="TI629" s="6"/>
      <c r="TJ629" s="6"/>
      <c r="TK629" s="6"/>
      <c r="TL629" s="6"/>
      <c r="TM629" s="6"/>
      <c r="TN629" s="6"/>
      <c r="TO629" s="6"/>
      <c r="TP629" s="6"/>
      <c r="TQ629" s="6"/>
      <c r="TR629" s="6"/>
      <c r="TS629" s="6"/>
      <c r="TT629" s="6"/>
      <c r="TU629" s="6"/>
      <c r="TV629" s="6"/>
      <c r="TW629" s="6"/>
      <c r="TX629" s="6"/>
      <c r="TY629" s="6"/>
      <c r="TZ629" s="6"/>
      <c r="UA629" s="6"/>
      <c r="UB629" s="6"/>
      <c r="UC629" s="6"/>
      <c r="UD629" s="6"/>
      <c r="UE629" s="6"/>
      <c r="UF629" s="6"/>
      <c r="UG629" s="6"/>
      <c r="UH629" s="6"/>
      <c r="UI629" s="6"/>
      <c r="UJ629" s="6"/>
      <c r="UK629" s="6"/>
      <c r="UL629" s="6"/>
      <c r="UM629" s="6"/>
      <c r="UN629" s="6"/>
      <c r="UO629" s="6"/>
      <c r="UP629" s="6"/>
      <c r="UQ629" s="6"/>
      <c r="UR629" s="6"/>
      <c r="US629" s="6"/>
      <c r="UT629" s="6"/>
      <c r="UU629" s="6"/>
      <c r="UV629" s="6"/>
      <c r="UW629" s="6"/>
      <c r="UX629" s="6"/>
      <c r="UY629" s="6"/>
      <c r="UZ629" s="6"/>
      <c r="VA629" s="6"/>
      <c r="VB629" s="6"/>
      <c r="VC629" s="6"/>
      <c r="VD629" s="6"/>
      <c r="VE629" s="6"/>
      <c r="VF629" s="6"/>
      <c r="VG629" s="6"/>
      <c r="VH629" s="6"/>
      <c r="VI629" s="6"/>
      <c r="VJ629" s="6"/>
      <c r="VK629" s="6"/>
      <c r="VL629" s="6"/>
      <c r="VM629" s="6"/>
      <c r="VN629" s="6"/>
      <c r="VO629" s="6"/>
      <c r="VP629" s="6"/>
      <c r="VQ629" s="6"/>
      <c r="VR629" s="6"/>
      <c r="VS629" s="6"/>
      <c r="VT629" s="6"/>
      <c r="VU629" s="6"/>
      <c r="VV629" s="6"/>
      <c r="VW629" s="6"/>
      <c r="VX629" s="6"/>
      <c r="VY629" s="6"/>
      <c r="VZ629" s="6"/>
      <c r="WA629" s="6"/>
      <c r="WB629" s="6"/>
      <c r="WC629" s="6"/>
      <c r="WD629" s="6"/>
      <c r="WE629" s="6"/>
      <c r="WF629" s="6"/>
      <c r="WG629" s="6"/>
      <c r="WH629" s="6"/>
      <c r="WI629" s="6"/>
      <c r="WJ629" s="6"/>
      <c r="WK629" s="6"/>
      <c r="WL629" s="6"/>
      <c r="WM629" s="6"/>
      <c r="WN629" s="6"/>
      <c r="WO629" s="6"/>
      <c r="WP629" s="6"/>
      <c r="WQ629" s="6"/>
      <c r="WR629" s="6"/>
      <c r="WS629" s="6"/>
      <c r="WT629" s="6"/>
      <c r="WU629" s="6"/>
      <c r="WV629" s="6"/>
      <c r="WW629" s="6"/>
      <c r="WX629" s="6"/>
      <c r="WY629" s="6"/>
      <c r="WZ629" s="6"/>
      <c r="XA629" s="6"/>
      <c r="XB629" s="6"/>
      <c r="XC629" s="6"/>
      <c r="XD629" s="6"/>
      <c r="XE629" s="6"/>
      <c r="XF629" s="6"/>
      <c r="XG629" s="6"/>
      <c r="XH629" s="6"/>
      <c r="XI629" s="6"/>
      <c r="XJ629" s="6"/>
      <c r="XK629" s="6"/>
      <c r="XL629" s="6"/>
      <c r="XM629" s="6"/>
      <c r="XN629" s="6"/>
      <c r="XO629" s="6"/>
      <c r="XP629" s="6"/>
      <c r="XQ629" s="6"/>
      <c r="XR629" s="6"/>
      <c r="XS629" s="6"/>
      <c r="XT629" s="6"/>
      <c r="XU629" s="6"/>
      <c r="XV629" s="6"/>
      <c r="XW629" s="6"/>
      <c r="XX629" s="6"/>
      <c r="XY629" s="6"/>
      <c r="XZ629" s="6"/>
      <c r="YA629" s="6"/>
      <c r="YB629" s="6"/>
      <c r="YC629" s="6"/>
      <c r="YD629" s="6"/>
      <c r="YE629" s="6"/>
      <c r="YF629" s="6"/>
      <c r="YG629" s="6"/>
      <c r="YH629" s="6"/>
      <c r="YI629" s="6"/>
      <c r="YJ629" s="6"/>
      <c r="YK629" s="6"/>
      <c r="YL629" s="6"/>
      <c r="YM629" s="6"/>
      <c r="YN629" s="6"/>
      <c r="YO629" s="6"/>
      <c r="YP629" s="6"/>
      <c r="YQ629" s="6"/>
      <c r="YR629" s="6"/>
      <c r="YS629" s="6"/>
      <c r="YT629" s="6"/>
      <c r="YU629" s="6"/>
      <c r="YV629" s="6"/>
      <c r="YW629" s="6"/>
      <c r="YX629" s="6"/>
      <c r="YY629" s="6"/>
      <c r="YZ629" s="6"/>
      <c r="ZA629" s="6"/>
      <c r="ZB629" s="6"/>
      <c r="ZC629" s="6"/>
      <c r="ZD629" s="6"/>
      <c r="ZE629" s="6"/>
      <c r="ZF629" s="6"/>
      <c r="ZG629" s="6"/>
      <c r="ZH629" s="6"/>
      <c r="ZI629" s="6"/>
      <c r="ZJ629" s="6"/>
      <c r="ZK629" s="6"/>
      <c r="ZL629" s="6"/>
      <c r="ZM629" s="6"/>
      <c r="ZN629" s="6"/>
      <c r="ZO629" s="6"/>
      <c r="ZP629" s="6"/>
      <c r="ZQ629" s="6"/>
      <c r="ZR629" s="6"/>
      <c r="ZS629" s="6"/>
      <c r="ZT629" s="6"/>
      <c r="ZU629" s="6"/>
      <c r="ZV629" s="6"/>
      <c r="ZW629" s="6"/>
      <c r="ZX629" s="6"/>
      <c r="ZY629" s="6"/>
      <c r="ZZ629" s="6"/>
      <c r="AAA629" s="6"/>
      <c r="AAB629" s="6"/>
      <c r="AAC629" s="6"/>
      <c r="AAD629" s="6"/>
      <c r="AAE629" s="6"/>
      <c r="AAF629" s="6"/>
      <c r="AAG629" s="6"/>
      <c r="AAH629" s="6"/>
      <c r="AAI629" s="6"/>
      <c r="AAJ629" s="6"/>
      <c r="AAK629" s="6"/>
      <c r="AAL629" s="6"/>
      <c r="AAM629" s="6"/>
      <c r="AAN629" s="6"/>
      <c r="AAO629" s="6"/>
      <c r="AAP629" s="6"/>
      <c r="AAQ629" s="6"/>
      <c r="AAR629" s="6"/>
      <c r="AAS629" s="6"/>
      <c r="AAT629" s="6"/>
      <c r="AAU629" s="6"/>
      <c r="AAV629" s="6"/>
      <c r="AAW629" s="6"/>
      <c r="AAX629" s="6"/>
      <c r="AAY629" s="6"/>
      <c r="AAZ629" s="6"/>
      <c r="ABA629" s="6"/>
      <c r="ABB629" s="6"/>
      <c r="ABC629" s="6"/>
      <c r="ABD629" s="6"/>
      <c r="ABE629" s="6"/>
      <c r="ABF629" s="6"/>
      <c r="ABG629" s="6"/>
      <c r="ABH629" s="6"/>
      <c r="ABI629" s="6"/>
      <c r="ABJ629" s="6"/>
      <c r="ABK629" s="6"/>
      <c r="ABL629" s="6"/>
      <c r="ABM629" s="6"/>
      <c r="ABN629" s="6"/>
      <c r="ABO629" s="6"/>
      <c r="ABP629" s="6"/>
      <c r="ABQ629" s="6"/>
      <c r="ABR629" s="6"/>
      <c r="ABS629" s="6"/>
      <c r="ABT629" s="6"/>
      <c r="ABU629" s="6"/>
      <c r="ABV629" s="6"/>
      <c r="ABW629" s="6"/>
      <c r="ABX629" s="6"/>
      <c r="ABY629" s="6"/>
      <c r="ABZ629" s="6"/>
      <c r="ACA629" s="6"/>
      <c r="ACB629" s="6"/>
      <c r="ACC629" s="6"/>
      <c r="ACD629" s="6"/>
      <c r="ACE629" s="6"/>
      <c r="ACF629" s="6"/>
      <c r="ACG629" s="6"/>
      <c r="ACH629" s="6"/>
      <c r="ACI629" s="6"/>
      <c r="ACJ629" s="6"/>
      <c r="ACK629" s="6"/>
      <c r="ACL629" s="6"/>
      <c r="ACM629" s="6"/>
      <c r="ACN629" s="6"/>
      <c r="ACO629" s="6"/>
      <c r="ACP629" s="6"/>
      <c r="ACQ629" s="6"/>
      <c r="ACR629" s="6"/>
      <c r="ACS629" s="6"/>
      <c r="ACT629" s="6"/>
      <c r="ACU629" s="6"/>
      <c r="ACV629" s="6"/>
      <c r="ACW629" s="6"/>
      <c r="ACX629" s="6"/>
      <c r="ACY629" s="6"/>
      <c r="ACZ629" s="6"/>
      <c r="ADA629" s="6"/>
      <c r="ADB629" s="6"/>
      <c r="ADC629" s="6"/>
      <c r="ADD629" s="6"/>
      <c r="ADE629" s="6"/>
      <c r="ADF629" s="6"/>
      <c r="ADG629" s="6"/>
      <c r="ADH629" s="6"/>
      <c r="ADI629" s="6"/>
      <c r="ADJ629" s="6"/>
      <c r="ADK629" s="6"/>
      <c r="ADL629" s="6"/>
      <c r="ADM629" s="6"/>
      <c r="ADN629" s="6"/>
      <c r="ADO629" s="6"/>
      <c r="ADP629" s="6"/>
      <c r="ADQ629" s="6"/>
      <c r="ADR629" s="6"/>
      <c r="ADS629" s="6"/>
      <c r="ADT629" s="6"/>
      <c r="ADU629" s="6"/>
      <c r="ADV629" s="6"/>
      <c r="ADW629" s="6"/>
      <c r="ADX629" s="6"/>
      <c r="ADY629" s="6"/>
      <c r="ADZ629" s="6"/>
      <c r="AEA629" s="6"/>
      <c r="AEB629" s="6"/>
      <c r="AEC629" s="6"/>
      <c r="AED629" s="6"/>
      <c r="AEE629" s="6"/>
      <c r="AEF629" s="6"/>
      <c r="AEG629" s="6"/>
      <c r="AEH629" s="6"/>
      <c r="AEI629" s="6"/>
      <c r="AEJ629" s="6"/>
      <c r="AEK629" s="6"/>
      <c r="AEL629" s="6"/>
      <c r="AEM629" s="6"/>
      <c r="AEN629" s="6"/>
      <c r="AEO629" s="6"/>
      <c r="AEP629" s="6"/>
      <c r="AEQ629" s="6"/>
      <c r="AER629" s="6"/>
      <c r="AES629" s="6"/>
      <c r="AET629" s="6"/>
      <c r="AEU629" s="6"/>
      <c r="AEV629" s="6"/>
      <c r="AEW629" s="6"/>
      <c r="AEX629" s="6"/>
      <c r="AEY629" s="6"/>
      <c r="AEZ629" s="6"/>
      <c r="AFA629" s="6"/>
      <c r="AFB629" s="6"/>
      <c r="AFC629" s="6"/>
      <c r="AFD629" s="6"/>
      <c r="AFE629" s="6"/>
      <c r="AFF629" s="6"/>
      <c r="AFG629" s="6"/>
      <c r="AFH629" s="6"/>
      <c r="AFI629" s="6"/>
      <c r="AFJ629" s="6"/>
      <c r="AFK629" s="6"/>
      <c r="AFL629" s="6"/>
      <c r="AFM629" s="6"/>
      <c r="AFN629" s="6"/>
      <c r="AFO629" s="6"/>
      <c r="AFP629" s="6"/>
      <c r="AFQ629" s="6"/>
      <c r="AFR629" s="6"/>
      <c r="AFS629" s="6"/>
      <c r="AFT629" s="6"/>
      <c r="AFU629" s="6"/>
      <c r="AFV629" s="6"/>
      <c r="AFW629" s="6"/>
      <c r="AFX629" s="6"/>
      <c r="AFY629" s="6"/>
      <c r="AFZ629" s="6"/>
      <c r="AGA629" s="6"/>
      <c r="AGB629" s="6"/>
      <c r="AGC629" s="6"/>
      <c r="AGD629" s="6"/>
      <c r="AGE629" s="6"/>
      <c r="AGF629" s="6"/>
      <c r="AGG629" s="6"/>
      <c r="AGH629" s="6"/>
      <c r="AGI629" s="6"/>
      <c r="AGJ629" s="6"/>
      <c r="AGK629" s="6"/>
      <c r="AGL629" s="6"/>
      <c r="AGM629" s="6"/>
      <c r="AGN629" s="6"/>
      <c r="AGO629" s="6"/>
      <c r="AGP629" s="6"/>
      <c r="AGQ629" s="6"/>
      <c r="AGR629" s="6"/>
      <c r="AGS629" s="6"/>
      <c r="AGT629" s="6"/>
      <c r="AGU629" s="6"/>
      <c r="AGV629" s="6"/>
      <c r="AGW629" s="6"/>
      <c r="AGX629" s="6"/>
      <c r="AGY629" s="6"/>
      <c r="AGZ629" s="6"/>
      <c r="AHA629" s="6"/>
      <c r="AHB629" s="6"/>
      <c r="AHC629" s="6"/>
      <c r="AHD629" s="6"/>
      <c r="AHE629" s="6"/>
      <c r="AHF629" s="6"/>
      <c r="AHG629" s="6"/>
      <c r="AHH629" s="6"/>
      <c r="AHI629" s="6"/>
      <c r="AHJ629" s="6"/>
      <c r="AHK629" s="6"/>
      <c r="AHL629" s="6"/>
      <c r="AHM629" s="6"/>
      <c r="AHN629" s="6"/>
      <c r="AHO629" s="6"/>
      <c r="AHP629" s="6"/>
      <c r="AHQ629" s="6"/>
      <c r="AHR629" s="6"/>
      <c r="AHS629" s="6"/>
      <c r="AHT629" s="6"/>
      <c r="AHU629" s="6"/>
      <c r="AHV629" s="6"/>
      <c r="AHW629" s="6"/>
      <c r="AHX629" s="6"/>
      <c r="AHY629" s="6"/>
    </row>
    <row r="630" spans="3:909" x14ac:dyDescent="0.25">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c r="KA630" s="6"/>
      <c r="KB630" s="6"/>
      <c r="KC630" s="6"/>
      <c r="KD630" s="6"/>
      <c r="KE630" s="6"/>
      <c r="KF630" s="6"/>
      <c r="KG630" s="6"/>
      <c r="KH630" s="6"/>
      <c r="KI630" s="6"/>
      <c r="KJ630" s="6"/>
      <c r="KK630" s="6"/>
      <c r="KL630" s="6"/>
      <c r="KM630" s="6"/>
      <c r="KN630" s="6"/>
      <c r="KO630" s="6"/>
      <c r="KP630" s="6"/>
      <c r="KQ630" s="6"/>
      <c r="KR630" s="6"/>
      <c r="KS630" s="6"/>
      <c r="KT630" s="6"/>
      <c r="KU630" s="6"/>
      <c r="KV630" s="6"/>
      <c r="KW630" s="6"/>
      <c r="KX630" s="6"/>
      <c r="KY630" s="6"/>
      <c r="KZ630" s="6"/>
      <c r="LA630" s="6"/>
      <c r="LB630" s="6"/>
      <c r="LC630" s="6"/>
      <c r="LD630" s="6"/>
      <c r="LE630" s="6"/>
      <c r="LF630" s="6"/>
      <c r="LG630" s="6"/>
      <c r="LH630" s="6"/>
      <c r="LI630" s="6"/>
      <c r="LJ630" s="6"/>
      <c r="LK630" s="6"/>
      <c r="LL630" s="6"/>
      <c r="LM630" s="6"/>
      <c r="LN630" s="6"/>
      <c r="LO630" s="6"/>
      <c r="LP630" s="6"/>
      <c r="LQ630" s="6"/>
      <c r="LR630" s="6"/>
      <c r="LS630" s="6"/>
      <c r="LT630" s="6"/>
      <c r="LU630" s="6"/>
      <c r="LV630" s="6"/>
      <c r="LW630" s="6"/>
      <c r="LX630" s="6"/>
      <c r="LY630" s="6"/>
      <c r="LZ630" s="6"/>
      <c r="MA630" s="6"/>
      <c r="MB630" s="6"/>
      <c r="MC630" s="6"/>
      <c r="MD630" s="6"/>
      <c r="ME630" s="6"/>
      <c r="MF630" s="6"/>
      <c r="MG630" s="6"/>
      <c r="MH630" s="6"/>
      <c r="MI630" s="6"/>
      <c r="MJ630" s="6"/>
      <c r="MK630" s="6"/>
      <c r="ML630" s="6"/>
      <c r="MM630" s="6"/>
      <c r="MN630" s="6"/>
      <c r="MO630" s="6"/>
      <c r="MP630" s="6"/>
      <c r="MQ630" s="6"/>
      <c r="MR630" s="6"/>
      <c r="MS630" s="6"/>
      <c r="MT630" s="6"/>
      <c r="MU630" s="6"/>
      <c r="MV630" s="6"/>
      <c r="MW630" s="6"/>
      <c r="MX630" s="6"/>
      <c r="MY630" s="6"/>
      <c r="MZ630" s="6"/>
      <c r="NA630" s="6"/>
      <c r="NB630" s="6"/>
      <c r="NC630" s="6"/>
      <c r="ND630" s="6"/>
      <c r="NE630" s="6"/>
      <c r="NF630" s="6"/>
      <c r="NG630" s="6"/>
      <c r="NH630" s="6"/>
      <c r="NI630" s="6"/>
      <c r="NJ630" s="6"/>
      <c r="NK630" s="6"/>
      <c r="NL630" s="6"/>
      <c r="NM630" s="6"/>
      <c r="NN630" s="6"/>
      <c r="NO630" s="6"/>
      <c r="NP630" s="6"/>
      <c r="NQ630" s="6"/>
      <c r="NR630" s="6"/>
      <c r="NS630" s="6"/>
      <c r="NT630" s="6"/>
      <c r="NU630" s="6"/>
      <c r="NV630" s="6"/>
      <c r="NW630" s="6"/>
      <c r="NX630" s="6"/>
      <c r="NY630" s="6"/>
      <c r="NZ630" s="6"/>
      <c r="OA630" s="6"/>
      <c r="OB630" s="6"/>
      <c r="OC630" s="6"/>
      <c r="OD630" s="6"/>
      <c r="OE630" s="6"/>
      <c r="OF630" s="6"/>
      <c r="OG630" s="6"/>
      <c r="OH630" s="6"/>
      <c r="OI630" s="6"/>
      <c r="OJ630" s="6"/>
      <c r="OK630" s="6"/>
      <c r="OL630" s="6"/>
      <c r="OM630" s="6"/>
      <c r="ON630" s="6"/>
      <c r="OO630" s="6"/>
      <c r="OP630" s="6"/>
      <c r="OQ630" s="6"/>
      <c r="OR630" s="6"/>
      <c r="OS630" s="6"/>
      <c r="OT630" s="6"/>
      <c r="OU630" s="6"/>
      <c r="OV630" s="6"/>
      <c r="OW630" s="6"/>
      <c r="OX630" s="6"/>
      <c r="OY630" s="6"/>
      <c r="OZ630" s="6"/>
      <c r="PA630" s="6"/>
      <c r="PB630" s="6"/>
      <c r="PC630" s="6"/>
      <c r="PD630" s="6"/>
      <c r="PE630" s="6"/>
      <c r="PF630" s="6"/>
      <c r="PG630" s="6"/>
      <c r="PH630" s="6"/>
      <c r="PI630" s="6"/>
      <c r="PJ630" s="6"/>
      <c r="PK630" s="6"/>
      <c r="PL630" s="6"/>
      <c r="PM630" s="6"/>
      <c r="PN630" s="6"/>
      <c r="PO630" s="6"/>
      <c r="PP630" s="6"/>
      <c r="PQ630" s="6"/>
      <c r="PR630" s="6"/>
      <c r="PS630" s="6"/>
      <c r="PT630" s="6"/>
      <c r="PU630" s="6"/>
      <c r="PV630" s="6"/>
      <c r="PW630" s="6"/>
      <c r="PX630" s="6"/>
      <c r="PY630" s="6"/>
      <c r="PZ630" s="6"/>
      <c r="QA630" s="6"/>
      <c r="QB630" s="6"/>
      <c r="QC630" s="6"/>
      <c r="QD630" s="6"/>
      <c r="QE630" s="6"/>
      <c r="QF630" s="6"/>
      <c r="QG630" s="6"/>
      <c r="QH630" s="6"/>
      <c r="QI630" s="6"/>
      <c r="QJ630" s="6"/>
      <c r="QK630" s="6"/>
      <c r="QL630" s="6"/>
      <c r="QM630" s="6"/>
      <c r="QN630" s="6"/>
      <c r="QO630" s="6"/>
      <c r="QP630" s="6"/>
      <c r="QQ630" s="6"/>
      <c r="QR630" s="6"/>
      <c r="QS630" s="6"/>
      <c r="QT630" s="6"/>
      <c r="QU630" s="6"/>
      <c r="QV630" s="6"/>
      <c r="QW630" s="6"/>
      <c r="QX630" s="6"/>
      <c r="QY630" s="6"/>
      <c r="QZ630" s="6"/>
      <c r="RA630" s="6"/>
      <c r="RB630" s="6"/>
      <c r="RC630" s="6"/>
      <c r="RD630" s="6"/>
      <c r="RE630" s="6"/>
      <c r="RF630" s="6"/>
      <c r="RG630" s="6"/>
      <c r="RH630" s="6"/>
      <c r="RI630" s="6"/>
      <c r="RJ630" s="6"/>
      <c r="RK630" s="6"/>
      <c r="RL630" s="6"/>
      <c r="RM630" s="6"/>
      <c r="RN630" s="6"/>
      <c r="RO630" s="6"/>
      <c r="RP630" s="6"/>
      <c r="RQ630" s="6"/>
      <c r="RR630" s="6"/>
      <c r="RS630" s="6"/>
      <c r="RT630" s="6"/>
      <c r="RU630" s="6"/>
      <c r="RV630" s="6"/>
      <c r="RW630" s="6"/>
      <c r="RX630" s="6"/>
      <c r="RY630" s="6"/>
      <c r="RZ630" s="6"/>
      <c r="SA630" s="6"/>
      <c r="SB630" s="6"/>
      <c r="SC630" s="6"/>
      <c r="SD630" s="6"/>
      <c r="SE630" s="6"/>
      <c r="SF630" s="6"/>
      <c r="SG630" s="6"/>
      <c r="SH630" s="6"/>
      <c r="SI630" s="6"/>
      <c r="SJ630" s="6"/>
      <c r="SK630" s="6"/>
      <c r="SL630" s="6"/>
      <c r="SM630" s="6"/>
      <c r="SN630" s="6"/>
      <c r="SO630" s="6"/>
      <c r="SP630" s="6"/>
      <c r="SQ630" s="6"/>
      <c r="SR630" s="6"/>
      <c r="SS630" s="6"/>
      <c r="ST630" s="6"/>
      <c r="SU630" s="6"/>
      <c r="SV630" s="6"/>
      <c r="SW630" s="6"/>
      <c r="SX630" s="6"/>
      <c r="SY630" s="6"/>
      <c r="SZ630" s="6"/>
      <c r="TA630" s="6"/>
      <c r="TB630" s="6"/>
      <c r="TC630" s="6"/>
      <c r="TD630" s="6"/>
      <c r="TE630" s="6"/>
      <c r="TF630" s="6"/>
      <c r="TG630" s="6"/>
      <c r="TH630" s="6"/>
      <c r="TI630" s="6"/>
      <c r="TJ630" s="6"/>
      <c r="TK630" s="6"/>
      <c r="TL630" s="6"/>
      <c r="TM630" s="6"/>
      <c r="TN630" s="6"/>
      <c r="TO630" s="6"/>
      <c r="TP630" s="6"/>
      <c r="TQ630" s="6"/>
      <c r="TR630" s="6"/>
      <c r="TS630" s="6"/>
      <c r="TT630" s="6"/>
      <c r="TU630" s="6"/>
      <c r="TV630" s="6"/>
      <c r="TW630" s="6"/>
      <c r="TX630" s="6"/>
      <c r="TY630" s="6"/>
      <c r="TZ630" s="6"/>
      <c r="UA630" s="6"/>
      <c r="UB630" s="6"/>
      <c r="UC630" s="6"/>
      <c r="UD630" s="6"/>
      <c r="UE630" s="6"/>
      <c r="UF630" s="6"/>
      <c r="UG630" s="6"/>
      <c r="UH630" s="6"/>
      <c r="UI630" s="6"/>
      <c r="UJ630" s="6"/>
      <c r="UK630" s="6"/>
      <c r="UL630" s="6"/>
      <c r="UM630" s="6"/>
      <c r="UN630" s="6"/>
      <c r="UO630" s="6"/>
      <c r="UP630" s="6"/>
      <c r="UQ630" s="6"/>
      <c r="UR630" s="6"/>
      <c r="US630" s="6"/>
      <c r="UT630" s="6"/>
      <c r="UU630" s="6"/>
      <c r="UV630" s="6"/>
      <c r="UW630" s="6"/>
      <c r="UX630" s="6"/>
      <c r="UY630" s="6"/>
      <c r="UZ630" s="6"/>
      <c r="VA630" s="6"/>
      <c r="VB630" s="6"/>
      <c r="VC630" s="6"/>
      <c r="VD630" s="6"/>
      <c r="VE630" s="6"/>
      <c r="VF630" s="6"/>
      <c r="VG630" s="6"/>
      <c r="VH630" s="6"/>
      <c r="VI630" s="6"/>
      <c r="VJ630" s="6"/>
      <c r="VK630" s="6"/>
      <c r="VL630" s="6"/>
      <c r="VM630" s="6"/>
      <c r="VN630" s="6"/>
      <c r="VO630" s="6"/>
      <c r="VP630" s="6"/>
      <c r="VQ630" s="6"/>
      <c r="VR630" s="6"/>
      <c r="VS630" s="6"/>
      <c r="VT630" s="6"/>
      <c r="VU630" s="6"/>
      <c r="VV630" s="6"/>
      <c r="VW630" s="6"/>
      <c r="VX630" s="6"/>
      <c r="VY630" s="6"/>
      <c r="VZ630" s="6"/>
      <c r="WA630" s="6"/>
      <c r="WB630" s="6"/>
      <c r="WC630" s="6"/>
      <c r="WD630" s="6"/>
      <c r="WE630" s="6"/>
      <c r="WF630" s="6"/>
      <c r="WG630" s="6"/>
      <c r="WH630" s="6"/>
      <c r="WI630" s="6"/>
      <c r="WJ630" s="6"/>
      <c r="WK630" s="6"/>
      <c r="WL630" s="6"/>
      <c r="WM630" s="6"/>
      <c r="WN630" s="6"/>
      <c r="WO630" s="6"/>
      <c r="WP630" s="6"/>
      <c r="WQ630" s="6"/>
      <c r="WR630" s="6"/>
      <c r="WS630" s="6"/>
      <c r="WT630" s="6"/>
      <c r="WU630" s="6"/>
      <c r="WV630" s="6"/>
      <c r="WW630" s="6"/>
      <c r="WX630" s="6"/>
      <c r="WY630" s="6"/>
      <c r="WZ630" s="6"/>
      <c r="XA630" s="6"/>
      <c r="XB630" s="6"/>
      <c r="XC630" s="6"/>
      <c r="XD630" s="6"/>
      <c r="XE630" s="6"/>
      <c r="XF630" s="6"/>
      <c r="XG630" s="6"/>
      <c r="XH630" s="6"/>
      <c r="XI630" s="6"/>
      <c r="XJ630" s="6"/>
      <c r="XK630" s="6"/>
      <c r="XL630" s="6"/>
      <c r="XM630" s="6"/>
      <c r="XN630" s="6"/>
      <c r="XO630" s="6"/>
      <c r="XP630" s="6"/>
      <c r="XQ630" s="6"/>
      <c r="XR630" s="6"/>
      <c r="XS630" s="6"/>
      <c r="XT630" s="6"/>
      <c r="XU630" s="6"/>
      <c r="XV630" s="6"/>
      <c r="XW630" s="6"/>
      <c r="XX630" s="6"/>
      <c r="XY630" s="6"/>
      <c r="XZ630" s="6"/>
      <c r="YA630" s="6"/>
      <c r="YB630" s="6"/>
      <c r="YC630" s="6"/>
      <c r="YD630" s="6"/>
      <c r="YE630" s="6"/>
      <c r="YF630" s="6"/>
      <c r="YG630" s="6"/>
      <c r="YH630" s="6"/>
      <c r="YI630" s="6"/>
      <c r="YJ630" s="6"/>
      <c r="YK630" s="6"/>
      <c r="YL630" s="6"/>
      <c r="YM630" s="6"/>
      <c r="YN630" s="6"/>
      <c r="YO630" s="6"/>
      <c r="YP630" s="6"/>
      <c r="YQ630" s="6"/>
      <c r="YR630" s="6"/>
      <c r="YS630" s="6"/>
      <c r="YT630" s="6"/>
      <c r="YU630" s="6"/>
      <c r="YV630" s="6"/>
      <c r="YW630" s="6"/>
      <c r="YX630" s="6"/>
      <c r="YY630" s="6"/>
      <c r="YZ630" s="6"/>
      <c r="ZA630" s="6"/>
      <c r="ZB630" s="6"/>
      <c r="ZC630" s="6"/>
      <c r="ZD630" s="6"/>
      <c r="ZE630" s="6"/>
      <c r="ZF630" s="6"/>
      <c r="ZG630" s="6"/>
      <c r="ZH630" s="6"/>
      <c r="ZI630" s="6"/>
      <c r="ZJ630" s="6"/>
      <c r="ZK630" s="6"/>
      <c r="ZL630" s="6"/>
      <c r="ZM630" s="6"/>
      <c r="ZN630" s="6"/>
      <c r="ZO630" s="6"/>
      <c r="ZP630" s="6"/>
      <c r="ZQ630" s="6"/>
      <c r="ZR630" s="6"/>
      <c r="ZS630" s="6"/>
      <c r="ZT630" s="6"/>
      <c r="ZU630" s="6"/>
      <c r="ZV630" s="6"/>
      <c r="ZW630" s="6"/>
      <c r="ZX630" s="6"/>
      <c r="ZY630" s="6"/>
      <c r="ZZ630" s="6"/>
      <c r="AAA630" s="6"/>
      <c r="AAB630" s="6"/>
      <c r="AAC630" s="6"/>
      <c r="AAD630" s="6"/>
      <c r="AAE630" s="6"/>
      <c r="AAF630" s="6"/>
      <c r="AAG630" s="6"/>
      <c r="AAH630" s="6"/>
      <c r="AAI630" s="6"/>
      <c r="AAJ630" s="6"/>
      <c r="AAK630" s="6"/>
      <c r="AAL630" s="6"/>
      <c r="AAM630" s="6"/>
      <c r="AAN630" s="6"/>
      <c r="AAO630" s="6"/>
      <c r="AAP630" s="6"/>
      <c r="AAQ630" s="6"/>
      <c r="AAR630" s="6"/>
      <c r="AAS630" s="6"/>
      <c r="AAT630" s="6"/>
      <c r="AAU630" s="6"/>
      <c r="AAV630" s="6"/>
      <c r="AAW630" s="6"/>
      <c r="AAX630" s="6"/>
      <c r="AAY630" s="6"/>
      <c r="AAZ630" s="6"/>
      <c r="ABA630" s="6"/>
      <c r="ABB630" s="6"/>
      <c r="ABC630" s="6"/>
      <c r="ABD630" s="6"/>
      <c r="ABE630" s="6"/>
      <c r="ABF630" s="6"/>
      <c r="ABG630" s="6"/>
      <c r="ABH630" s="6"/>
      <c r="ABI630" s="6"/>
      <c r="ABJ630" s="6"/>
      <c r="ABK630" s="6"/>
      <c r="ABL630" s="6"/>
      <c r="ABM630" s="6"/>
      <c r="ABN630" s="6"/>
      <c r="ABO630" s="6"/>
      <c r="ABP630" s="6"/>
      <c r="ABQ630" s="6"/>
      <c r="ABR630" s="6"/>
      <c r="ABS630" s="6"/>
      <c r="ABT630" s="6"/>
      <c r="ABU630" s="6"/>
      <c r="ABV630" s="6"/>
      <c r="ABW630" s="6"/>
      <c r="ABX630" s="6"/>
      <c r="ABY630" s="6"/>
      <c r="ABZ630" s="6"/>
      <c r="ACA630" s="6"/>
      <c r="ACB630" s="6"/>
      <c r="ACC630" s="6"/>
      <c r="ACD630" s="6"/>
      <c r="ACE630" s="6"/>
      <c r="ACF630" s="6"/>
      <c r="ACG630" s="6"/>
      <c r="ACH630" s="6"/>
      <c r="ACI630" s="6"/>
      <c r="ACJ630" s="6"/>
      <c r="ACK630" s="6"/>
      <c r="ACL630" s="6"/>
      <c r="ACM630" s="6"/>
      <c r="ACN630" s="6"/>
      <c r="ACO630" s="6"/>
      <c r="ACP630" s="6"/>
      <c r="ACQ630" s="6"/>
      <c r="ACR630" s="6"/>
      <c r="ACS630" s="6"/>
      <c r="ACT630" s="6"/>
      <c r="ACU630" s="6"/>
      <c r="ACV630" s="6"/>
      <c r="ACW630" s="6"/>
      <c r="ACX630" s="6"/>
      <c r="ACY630" s="6"/>
      <c r="ACZ630" s="6"/>
      <c r="ADA630" s="6"/>
      <c r="ADB630" s="6"/>
      <c r="ADC630" s="6"/>
      <c r="ADD630" s="6"/>
      <c r="ADE630" s="6"/>
      <c r="ADF630" s="6"/>
      <c r="ADG630" s="6"/>
      <c r="ADH630" s="6"/>
      <c r="ADI630" s="6"/>
      <c r="ADJ630" s="6"/>
      <c r="ADK630" s="6"/>
      <c r="ADL630" s="6"/>
      <c r="ADM630" s="6"/>
      <c r="ADN630" s="6"/>
      <c r="ADO630" s="6"/>
      <c r="ADP630" s="6"/>
      <c r="ADQ630" s="6"/>
      <c r="ADR630" s="6"/>
      <c r="ADS630" s="6"/>
      <c r="ADT630" s="6"/>
      <c r="ADU630" s="6"/>
      <c r="ADV630" s="6"/>
      <c r="ADW630" s="6"/>
      <c r="ADX630" s="6"/>
      <c r="ADY630" s="6"/>
      <c r="ADZ630" s="6"/>
      <c r="AEA630" s="6"/>
      <c r="AEB630" s="6"/>
      <c r="AEC630" s="6"/>
      <c r="AED630" s="6"/>
      <c r="AEE630" s="6"/>
      <c r="AEF630" s="6"/>
      <c r="AEG630" s="6"/>
      <c r="AEH630" s="6"/>
      <c r="AEI630" s="6"/>
      <c r="AEJ630" s="6"/>
      <c r="AEK630" s="6"/>
      <c r="AEL630" s="6"/>
      <c r="AEM630" s="6"/>
      <c r="AEN630" s="6"/>
      <c r="AEO630" s="6"/>
      <c r="AEP630" s="6"/>
      <c r="AEQ630" s="6"/>
      <c r="AER630" s="6"/>
      <c r="AES630" s="6"/>
      <c r="AET630" s="6"/>
      <c r="AEU630" s="6"/>
      <c r="AEV630" s="6"/>
      <c r="AEW630" s="6"/>
      <c r="AEX630" s="6"/>
      <c r="AEY630" s="6"/>
      <c r="AEZ630" s="6"/>
      <c r="AFA630" s="6"/>
      <c r="AFB630" s="6"/>
      <c r="AFC630" s="6"/>
      <c r="AFD630" s="6"/>
      <c r="AFE630" s="6"/>
      <c r="AFF630" s="6"/>
      <c r="AFG630" s="6"/>
      <c r="AFH630" s="6"/>
      <c r="AFI630" s="6"/>
      <c r="AFJ630" s="6"/>
      <c r="AFK630" s="6"/>
      <c r="AFL630" s="6"/>
      <c r="AFM630" s="6"/>
      <c r="AFN630" s="6"/>
      <c r="AFO630" s="6"/>
      <c r="AFP630" s="6"/>
      <c r="AFQ630" s="6"/>
      <c r="AFR630" s="6"/>
      <c r="AFS630" s="6"/>
      <c r="AFT630" s="6"/>
      <c r="AFU630" s="6"/>
      <c r="AFV630" s="6"/>
      <c r="AFW630" s="6"/>
      <c r="AFX630" s="6"/>
      <c r="AFY630" s="6"/>
      <c r="AFZ630" s="6"/>
      <c r="AGA630" s="6"/>
      <c r="AGB630" s="6"/>
      <c r="AGC630" s="6"/>
      <c r="AGD630" s="6"/>
      <c r="AGE630" s="6"/>
      <c r="AGF630" s="6"/>
      <c r="AGG630" s="6"/>
      <c r="AGH630" s="6"/>
      <c r="AGI630" s="6"/>
      <c r="AGJ630" s="6"/>
      <c r="AGK630" s="6"/>
      <c r="AGL630" s="6"/>
      <c r="AGM630" s="6"/>
      <c r="AGN630" s="6"/>
      <c r="AGO630" s="6"/>
      <c r="AGP630" s="6"/>
      <c r="AGQ630" s="6"/>
      <c r="AGR630" s="6"/>
      <c r="AGS630" s="6"/>
      <c r="AGT630" s="6"/>
      <c r="AGU630" s="6"/>
      <c r="AGV630" s="6"/>
      <c r="AGW630" s="6"/>
      <c r="AGX630" s="6"/>
      <c r="AGY630" s="6"/>
      <c r="AGZ630" s="6"/>
      <c r="AHA630" s="6"/>
      <c r="AHB630" s="6"/>
      <c r="AHC630" s="6"/>
      <c r="AHD630" s="6"/>
      <c r="AHE630" s="6"/>
      <c r="AHF630" s="6"/>
      <c r="AHG630" s="6"/>
      <c r="AHH630" s="6"/>
      <c r="AHI630" s="6"/>
      <c r="AHJ630" s="6"/>
      <c r="AHK630" s="6"/>
      <c r="AHL630" s="6"/>
      <c r="AHM630" s="6"/>
      <c r="AHN630" s="6"/>
      <c r="AHO630" s="6"/>
      <c r="AHP630" s="6"/>
      <c r="AHQ630" s="6"/>
      <c r="AHR630" s="6"/>
      <c r="AHS630" s="6"/>
      <c r="AHT630" s="6"/>
      <c r="AHU630" s="6"/>
      <c r="AHV630" s="6"/>
      <c r="AHW630" s="6"/>
      <c r="AHX630" s="6"/>
      <c r="AHY630" s="6"/>
    </row>
    <row r="631" spans="3:909" x14ac:dyDescent="0.25">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c r="KA631" s="6"/>
      <c r="KB631" s="6"/>
      <c r="KC631" s="6"/>
      <c r="KD631" s="6"/>
      <c r="KE631" s="6"/>
      <c r="KF631" s="6"/>
      <c r="KG631" s="6"/>
      <c r="KH631" s="6"/>
      <c r="KI631" s="6"/>
      <c r="KJ631" s="6"/>
      <c r="KK631" s="6"/>
      <c r="KL631" s="6"/>
      <c r="KM631" s="6"/>
      <c r="KN631" s="6"/>
      <c r="KO631" s="6"/>
      <c r="KP631" s="6"/>
      <c r="KQ631" s="6"/>
      <c r="KR631" s="6"/>
      <c r="KS631" s="6"/>
      <c r="KT631" s="6"/>
      <c r="KU631" s="6"/>
      <c r="KV631" s="6"/>
      <c r="KW631" s="6"/>
      <c r="KX631" s="6"/>
      <c r="KY631" s="6"/>
      <c r="KZ631" s="6"/>
      <c r="LA631" s="6"/>
      <c r="LB631" s="6"/>
      <c r="LC631" s="6"/>
      <c r="LD631" s="6"/>
      <c r="LE631" s="6"/>
      <c r="LF631" s="6"/>
      <c r="LG631" s="6"/>
      <c r="LH631" s="6"/>
      <c r="LI631" s="6"/>
      <c r="LJ631" s="6"/>
      <c r="LK631" s="6"/>
      <c r="LL631" s="6"/>
      <c r="LM631" s="6"/>
      <c r="LN631" s="6"/>
      <c r="LO631" s="6"/>
      <c r="LP631" s="6"/>
      <c r="LQ631" s="6"/>
      <c r="LR631" s="6"/>
      <c r="LS631" s="6"/>
      <c r="LT631" s="6"/>
      <c r="LU631" s="6"/>
      <c r="LV631" s="6"/>
      <c r="LW631" s="6"/>
      <c r="LX631" s="6"/>
      <c r="LY631" s="6"/>
      <c r="LZ631" s="6"/>
      <c r="MA631" s="6"/>
      <c r="MB631" s="6"/>
      <c r="MC631" s="6"/>
      <c r="MD631" s="6"/>
      <c r="ME631" s="6"/>
      <c r="MF631" s="6"/>
      <c r="MG631" s="6"/>
      <c r="MH631" s="6"/>
      <c r="MI631" s="6"/>
      <c r="MJ631" s="6"/>
      <c r="MK631" s="6"/>
      <c r="ML631" s="6"/>
      <c r="MM631" s="6"/>
      <c r="MN631" s="6"/>
      <c r="MO631" s="6"/>
      <c r="MP631" s="6"/>
      <c r="MQ631" s="6"/>
      <c r="MR631" s="6"/>
      <c r="MS631" s="6"/>
      <c r="MT631" s="6"/>
      <c r="MU631" s="6"/>
      <c r="MV631" s="6"/>
      <c r="MW631" s="6"/>
      <c r="MX631" s="6"/>
      <c r="MY631" s="6"/>
      <c r="MZ631" s="6"/>
      <c r="NA631" s="6"/>
      <c r="NB631" s="6"/>
      <c r="NC631" s="6"/>
      <c r="ND631" s="6"/>
      <c r="NE631" s="6"/>
      <c r="NF631" s="6"/>
      <c r="NG631" s="6"/>
      <c r="NH631" s="6"/>
      <c r="NI631" s="6"/>
      <c r="NJ631" s="6"/>
      <c r="NK631" s="6"/>
      <c r="NL631" s="6"/>
      <c r="NM631" s="6"/>
      <c r="NN631" s="6"/>
      <c r="NO631" s="6"/>
      <c r="NP631" s="6"/>
      <c r="NQ631" s="6"/>
      <c r="NR631" s="6"/>
      <c r="NS631" s="6"/>
      <c r="NT631" s="6"/>
      <c r="NU631" s="6"/>
      <c r="NV631" s="6"/>
      <c r="NW631" s="6"/>
      <c r="NX631" s="6"/>
      <c r="NY631" s="6"/>
      <c r="NZ631" s="6"/>
      <c r="OA631" s="6"/>
      <c r="OB631" s="6"/>
      <c r="OC631" s="6"/>
      <c r="OD631" s="6"/>
      <c r="OE631" s="6"/>
      <c r="OF631" s="6"/>
      <c r="OG631" s="6"/>
      <c r="OH631" s="6"/>
      <c r="OI631" s="6"/>
      <c r="OJ631" s="6"/>
      <c r="OK631" s="6"/>
      <c r="OL631" s="6"/>
      <c r="OM631" s="6"/>
      <c r="ON631" s="6"/>
      <c r="OO631" s="6"/>
      <c r="OP631" s="6"/>
      <c r="OQ631" s="6"/>
      <c r="OR631" s="6"/>
      <c r="OS631" s="6"/>
      <c r="OT631" s="6"/>
      <c r="OU631" s="6"/>
      <c r="OV631" s="6"/>
      <c r="OW631" s="6"/>
      <c r="OX631" s="6"/>
      <c r="OY631" s="6"/>
      <c r="OZ631" s="6"/>
      <c r="PA631" s="6"/>
      <c r="PB631" s="6"/>
      <c r="PC631" s="6"/>
      <c r="PD631" s="6"/>
      <c r="PE631" s="6"/>
      <c r="PF631" s="6"/>
      <c r="PG631" s="6"/>
      <c r="PH631" s="6"/>
      <c r="PI631" s="6"/>
      <c r="PJ631" s="6"/>
      <c r="PK631" s="6"/>
      <c r="PL631" s="6"/>
      <c r="PM631" s="6"/>
      <c r="PN631" s="6"/>
      <c r="PO631" s="6"/>
      <c r="PP631" s="6"/>
      <c r="PQ631" s="6"/>
      <c r="PR631" s="6"/>
      <c r="PS631" s="6"/>
      <c r="PT631" s="6"/>
      <c r="PU631" s="6"/>
      <c r="PV631" s="6"/>
      <c r="PW631" s="6"/>
      <c r="PX631" s="6"/>
      <c r="PY631" s="6"/>
      <c r="PZ631" s="6"/>
      <c r="QA631" s="6"/>
      <c r="QB631" s="6"/>
      <c r="QC631" s="6"/>
      <c r="QD631" s="6"/>
      <c r="QE631" s="6"/>
      <c r="QF631" s="6"/>
      <c r="QG631" s="6"/>
      <c r="QH631" s="6"/>
      <c r="QI631" s="6"/>
      <c r="QJ631" s="6"/>
      <c r="QK631" s="6"/>
      <c r="QL631" s="6"/>
      <c r="QM631" s="6"/>
      <c r="QN631" s="6"/>
      <c r="QO631" s="6"/>
      <c r="QP631" s="6"/>
      <c r="QQ631" s="6"/>
      <c r="QR631" s="6"/>
      <c r="QS631" s="6"/>
      <c r="QT631" s="6"/>
      <c r="QU631" s="6"/>
      <c r="QV631" s="6"/>
      <c r="QW631" s="6"/>
      <c r="QX631" s="6"/>
      <c r="QY631" s="6"/>
      <c r="QZ631" s="6"/>
      <c r="RA631" s="6"/>
      <c r="RB631" s="6"/>
      <c r="RC631" s="6"/>
      <c r="RD631" s="6"/>
      <c r="RE631" s="6"/>
      <c r="RF631" s="6"/>
      <c r="RG631" s="6"/>
      <c r="RH631" s="6"/>
      <c r="RI631" s="6"/>
      <c r="RJ631" s="6"/>
      <c r="RK631" s="6"/>
      <c r="RL631" s="6"/>
      <c r="RM631" s="6"/>
      <c r="RN631" s="6"/>
      <c r="RO631" s="6"/>
      <c r="RP631" s="6"/>
      <c r="RQ631" s="6"/>
      <c r="RR631" s="6"/>
      <c r="RS631" s="6"/>
      <c r="RT631" s="6"/>
      <c r="RU631" s="6"/>
      <c r="RV631" s="6"/>
      <c r="RW631" s="6"/>
      <c r="RX631" s="6"/>
      <c r="RY631" s="6"/>
      <c r="RZ631" s="6"/>
      <c r="SA631" s="6"/>
      <c r="SB631" s="6"/>
      <c r="SC631" s="6"/>
      <c r="SD631" s="6"/>
      <c r="SE631" s="6"/>
      <c r="SF631" s="6"/>
      <c r="SG631" s="6"/>
      <c r="SH631" s="6"/>
      <c r="SI631" s="6"/>
      <c r="SJ631" s="6"/>
      <c r="SK631" s="6"/>
      <c r="SL631" s="6"/>
      <c r="SM631" s="6"/>
      <c r="SN631" s="6"/>
      <c r="SO631" s="6"/>
      <c r="SP631" s="6"/>
      <c r="SQ631" s="6"/>
      <c r="SR631" s="6"/>
      <c r="SS631" s="6"/>
      <c r="ST631" s="6"/>
      <c r="SU631" s="6"/>
      <c r="SV631" s="6"/>
      <c r="SW631" s="6"/>
      <c r="SX631" s="6"/>
      <c r="SY631" s="6"/>
      <c r="SZ631" s="6"/>
      <c r="TA631" s="6"/>
      <c r="TB631" s="6"/>
      <c r="TC631" s="6"/>
      <c r="TD631" s="6"/>
      <c r="TE631" s="6"/>
      <c r="TF631" s="6"/>
      <c r="TG631" s="6"/>
      <c r="TH631" s="6"/>
      <c r="TI631" s="6"/>
      <c r="TJ631" s="6"/>
      <c r="TK631" s="6"/>
      <c r="TL631" s="6"/>
      <c r="TM631" s="6"/>
      <c r="TN631" s="6"/>
      <c r="TO631" s="6"/>
      <c r="TP631" s="6"/>
      <c r="TQ631" s="6"/>
      <c r="TR631" s="6"/>
      <c r="TS631" s="6"/>
      <c r="TT631" s="6"/>
      <c r="TU631" s="6"/>
      <c r="TV631" s="6"/>
      <c r="TW631" s="6"/>
      <c r="TX631" s="6"/>
      <c r="TY631" s="6"/>
      <c r="TZ631" s="6"/>
      <c r="UA631" s="6"/>
      <c r="UB631" s="6"/>
      <c r="UC631" s="6"/>
      <c r="UD631" s="6"/>
      <c r="UE631" s="6"/>
      <c r="UF631" s="6"/>
      <c r="UG631" s="6"/>
      <c r="UH631" s="6"/>
      <c r="UI631" s="6"/>
      <c r="UJ631" s="6"/>
      <c r="UK631" s="6"/>
      <c r="UL631" s="6"/>
      <c r="UM631" s="6"/>
      <c r="UN631" s="6"/>
      <c r="UO631" s="6"/>
      <c r="UP631" s="6"/>
      <c r="UQ631" s="6"/>
      <c r="UR631" s="6"/>
      <c r="US631" s="6"/>
      <c r="UT631" s="6"/>
      <c r="UU631" s="6"/>
      <c r="UV631" s="6"/>
      <c r="UW631" s="6"/>
      <c r="UX631" s="6"/>
      <c r="UY631" s="6"/>
      <c r="UZ631" s="6"/>
      <c r="VA631" s="6"/>
      <c r="VB631" s="6"/>
      <c r="VC631" s="6"/>
      <c r="VD631" s="6"/>
      <c r="VE631" s="6"/>
      <c r="VF631" s="6"/>
      <c r="VG631" s="6"/>
      <c r="VH631" s="6"/>
      <c r="VI631" s="6"/>
      <c r="VJ631" s="6"/>
      <c r="VK631" s="6"/>
      <c r="VL631" s="6"/>
      <c r="VM631" s="6"/>
      <c r="VN631" s="6"/>
      <c r="VO631" s="6"/>
      <c r="VP631" s="6"/>
      <c r="VQ631" s="6"/>
      <c r="VR631" s="6"/>
      <c r="VS631" s="6"/>
      <c r="VT631" s="6"/>
      <c r="VU631" s="6"/>
      <c r="VV631" s="6"/>
      <c r="VW631" s="6"/>
      <c r="VX631" s="6"/>
      <c r="VY631" s="6"/>
      <c r="VZ631" s="6"/>
      <c r="WA631" s="6"/>
      <c r="WB631" s="6"/>
      <c r="WC631" s="6"/>
      <c r="WD631" s="6"/>
      <c r="WE631" s="6"/>
      <c r="WF631" s="6"/>
      <c r="WG631" s="6"/>
      <c r="WH631" s="6"/>
      <c r="WI631" s="6"/>
      <c r="WJ631" s="6"/>
      <c r="WK631" s="6"/>
      <c r="WL631" s="6"/>
      <c r="WM631" s="6"/>
      <c r="WN631" s="6"/>
      <c r="WO631" s="6"/>
      <c r="WP631" s="6"/>
      <c r="WQ631" s="6"/>
      <c r="WR631" s="6"/>
      <c r="WS631" s="6"/>
      <c r="WT631" s="6"/>
      <c r="WU631" s="6"/>
      <c r="WV631" s="6"/>
      <c r="WW631" s="6"/>
      <c r="WX631" s="6"/>
      <c r="WY631" s="6"/>
      <c r="WZ631" s="6"/>
      <c r="XA631" s="6"/>
      <c r="XB631" s="6"/>
      <c r="XC631" s="6"/>
      <c r="XD631" s="6"/>
      <c r="XE631" s="6"/>
      <c r="XF631" s="6"/>
      <c r="XG631" s="6"/>
      <c r="XH631" s="6"/>
      <c r="XI631" s="6"/>
      <c r="XJ631" s="6"/>
      <c r="XK631" s="6"/>
      <c r="XL631" s="6"/>
      <c r="XM631" s="6"/>
      <c r="XN631" s="6"/>
      <c r="XO631" s="6"/>
      <c r="XP631" s="6"/>
      <c r="XQ631" s="6"/>
      <c r="XR631" s="6"/>
      <c r="XS631" s="6"/>
      <c r="XT631" s="6"/>
      <c r="XU631" s="6"/>
      <c r="XV631" s="6"/>
      <c r="XW631" s="6"/>
      <c r="XX631" s="6"/>
      <c r="XY631" s="6"/>
      <c r="XZ631" s="6"/>
      <c r="YA631" s="6"/>
      <c r="YB631" s="6"/>
      <c r="YC631" s="6"/>
      <c r="YD631" s="6"/>
      <c r="YE631" s="6"/>
      <c r="YF631" s="6"/>
      <c r="YG631" s="6"/>
      <c r="YH631" s="6"/>
      <c r="YI631" s="6"/>
      <c r="YJ631" s="6"/>
      <c r="YK631" s="6"/>
      <c r="YL631" s="6"/>
      <c r="YM631" s="6"/>
      <c r="YN631" s="6"/>
      <c r="YO631" s="6"/>
      <c r="YP631" s="6"/>
      <c r="YQ631" s="6"/>
      <c r="YR631" s="6"/>
      <c r="YS631" s="6"/>
      <c r="YT631" s="6"/>
      <c r="YU631" s="6"/>
      <c r="YV631" s="6"/>
      <c r="YW631" s="6"/>
      <c r="YX631" s="6"/>
      <c r="YY631" s="6"/>
      <c r="YZ631" s="6"/>
      <c r="ZA631" s="6"/>
      <c r="ZB631" s="6"/>
      <c r="ZC631" s="6"/>
      <c r="ZD631" s="6"/>
      <c r="ZE631" s="6"/>
      <c r="ZF631" s="6"/>
      <c r="ZG631" s="6"/>
      <c r="ZH631" s="6"/>
      <c r="ZI631" s="6"/>
      <c r="ZJ631" s="6"/>
      <c r="ZK631" s="6"/>
      <c r="ZL631" s="6"/>
      <c r="ZM631" s="6"/>
      <c r="ZN631" s="6"/>
      <c r="ZO631" s="6"/>
      <c r="ZP631" s="6"/>
      <c r="ZQ631" s="6"/>
      <c r="ZR631" s="6"/>
      <c r="ZS631" s="6"/>
      <c r="ZT631" s="6"/>
      <c r="ZU631" s="6"/>
      <c r="ZV631" s="6"/>
      <c r="ZW631" s="6"/>
      <c r="ZX631" s="6"/>
      <c r="ZY631" s="6"/>
      <c r="ZZ631" s="6"/>
      <c r="AAA631" s="6"/>
      <c r="AAB631" s="6"/>
      <c r="AAC631" s="6"/>
      <c r="AAD631" s="6"/>
      <c r="AAE631" s="6"/>
      <c r="AAF631" s="6"/>
      <c r="AAG631" s="6"/>
      <c r="AAH631" s="6"/>
      <c r="AAI631" s="6"/>
      <c r="AAJ631" s="6"/>
      <c r="AAK631" s="6"/>
      <c r="AAL631" s="6"/>
      <c r="AAM631" s="6"/>
      <c r="AAN631" s="6"/>
      <c r="AAO631" s="6"/>
      <c r="AAP631" s="6"/>
      <c r="AAQ631" s="6"/>
      <c r="AAR631" s="6"/>
      <c r="AAS631" s="6"/>
      <c r="AAT631" s="6"/>
      <c r="AAU631" s="6"/>
      <c r="AAV631" s="6"/>
      <c r="AAW631" s="6"/>
      <c r="AAX631" s="6"/>
      <c r="AAY631" s="6"/>
      <c r="AAZ631" s="6"/>
      <c r="ABA631" s="6"/>
      <c r="ABB631" s="6"/>
      <c r="ABC631" s="6"/>
      <c r="ABD631" s="6"/>
      <c r="ABE631" s="6"/>
      <c r="ABF631" s="6"/>
      <c r="ABG631" s="6"/>
      <c r="ABH631" s="6"/>
      <c r="ABI631" s="6"/>
      <c r="ABJ631" s="6"/>
      <c r="ABK631" s="6"/>
      <c r="ABL631" s="6"/>
      <c r="ABM631" s="6"/>
      <c r="ABN631" s="6"/>
      <c r="ABO631" s="6"/>
      <c r="ABP631" s="6"/>
      <c r="ABQ631" s="6"/>
      <c r="ABR631" s="6"/>
      <c r="ABS631" s="6"/>
      <c r="ABT631" s="6"/>
      <c r="ABU631" s="6"/>
      <c r="ABV631" s="6"/>
      <c r="ABW631" s="6"/>
      <c r="ABX631" s="6"/>
      <c r="ABY631" s="6"/>
      <c r="ABZ631" s="6"/>
      <c r="ACA631" s="6"/>
      <c r="ACB631" s="6"/>
      <c r="ACC631" s="6"/>
      <c r="ACD631" s="6"/>
      <c r="ACE631" s="6"/>
      <c r="ACF631" s="6"/>
      <c r="ACG631" s="6"/>
      <c r="ACH631" s="6"/>
      <c r="ACI631" s="6"/>
      <c r="ACJ631" s="6"/>
      <c r="ACK631" s="6"/>
      <c r="ACL631" s="6"/>
      <c r="ACM631" s="6"/>
      <c r="ACN631" s="6"/>
      <c r="ACO631" s="6"/>
      <c r="ACP631" s="6"/>
      <c r="ACQ631" s="6"/>
      <c r="ACR631" s="6"/>
      <c r="ACS631" s="6"/>
      <c r="ACT631" s="6"/>
      <c r="ACU631" s="6"/>
      <c r="ACV631" s="6"/>
      <c r="ACW631" s="6"/>
      <c r="ACX631" s="6"/>
      <c r="ACY631" s="6"/>
      <c r="ACZ631" s="6"/>
      <c r="ADA631" s="6"/>
      <c r="ADB631" s="6"/>
      <c r="ADC631" s="6"/>
      <c r="ADD631" s="6"/>
      <c r="ADE631" s="6"/>
      <c r="ADF631" s="6"/>
      <c r="ADG631" s="6"/>
      <c r="ADH631" s="6"/>
      <c r="ADI631" s="6"/>
      <c r="ADJ631" s="6"/>
      <c r="ADK631" s="6"/>
      <c r="ADL631" s="6"/>
      <c r="ADM631" s="6"/>
      <c r="ADN631" s="6"/>
      <c r="ADO631" s="6"/>
      <c r="ADP631" s="6"/>
      <c r="ADQ631" s="6"/>
      <c r="ADR631" s="6"/>
      <c r="ADS631" s="6"/>
      <c r="ADT631" s="6"/>
      <c r="ADU631" s="6"/>
      <c r="ADV631" s="6"/>
      <c r="ADW631" s="6"/>
      <c r="ADX631" s="6"/>
      <c r="ADY631" s="6"/>
      <c r="ADZ631" s="6"/>
      <c r="AEA631" s="6"/>
      <c r="AEB631" s="6"/>
      <c r="AEC631" s="6"/>
      <c r="AED631" s="6"/>
      <c r="AEE631" s="6"/>
      <c r="AEF631" s="6"/>
      <c r="AEG631" s="6"/>
      <c r="AEH631" s="6"/>
      <c r="AEI631" s="6"/>
      <c r="AEJ631" s="6"/>
      <c r="AEK631" s="6"/>
      <c r="AEL631" s="6"/>
      <c r="AEM631" s="6"/>
      <c r="AEN631" s="6"/>
      <c r="AEO631" s="6"/>
      <c r="AEP631" s="6"/>
      <c r="AEQ631" s="6"/>
      <c r="AER631" s="6"/>
      <c r="AES631" s="6"/>
      <c r="AET631" s="6"/>
      <c r="AEU631" s="6"/>
      <c r="AEV631" s="6"/>
      <c r="AEW631" s="6"/>
      <c r="AEX631" s="6"/>
      <c r="AEY631" s="6"/>
      <c r="AEZ631" s="6"/>
      <c r="AFA631" s="6"/>
      <c r="AFB631" s="6"/>
      <c r="AFC631" s="6"/>
      <c r="AFD631" s="6"/>
      <c r="AFE631" s="6"/>
      <c r="AFF631" s="6"/>
      <c r="AFG631" s="6"/>
      <c r="AFH631" s="6"/>
      <c r="AFI631" s="6"/>
      <c r="AFJ631" s="6"/>
      <c r="AFK631" s="6"/>
      <c r="AFL631" s="6"/>
      <c r="AFM631" s="6"/>
      <c r="AFN631" s="6"/>
      <c r="AFO631" s="6"/>
      <c r="AFP631" s="6"/>
      <c r="AFQ631" s="6"/>
      <c r="AFR631" s="6"/>
      <c r="AFS631" s="6"/>
      <c r="AFT631" s="6"/>
      <c r="AFU631" s="6"/>
      <c r="AFV631" s="6"/>
      <c r="AFW631" s="6"/>
      <c r="AFX631" s="6"/>
      <c r="AFY631" s="6"/>
      <c r="AFZ631" s="6"/>
      <c r="AGA631" s="6"/>
      <c r="AGB631" s="6"/>
      <c r="AGC631" s="6"/>
      <c r="AGD631" s="6"/>
      <c r="AGE631" s="6"/>
      <c r="AGF631" s="6"/>
      <c r="AGG631" s="6"/>
      <c r="AGH631" s="6"/>
      <c r="AGI631" s="6"/>
      <c r="AGJ631" s="6"/>
      <c r="AGK631" s="6"/>
      <c r="AGL631" s="6"/>
      <c r="AGM631" s="6"/>
      <c r="AGN631" s="6"/>
      <c r="AGO631" s="6"/>
      <c r="AGP631" s="6"/>
      <c r="AGQ631" s="6"/>
      <c r="AGR631" s="6"/>
      <c r="AGS631" s="6"/>
      <c r="AGT631" s="6"/>
      <c r="AGU631" s="6"/>
      <c r="AGV631" s="6"/>
      <c r="AGW631" s="6"/>
      <c r="AGX631" s="6"/>
      <c r="AGY631" s="6"/>
      <c r="AGZ631" s="6"/>
      <c r="AHA631" s="6"/>
      <c r="AHB631" s="6"/>
      <c r="AHC631" s="6"/>
      <c r="AHD631" s="6"/>
      <c r="AHE631" s="6"/>
      <c r="AHF631" s="6"/>
      <c r="AHG631" s="6"/>
      <c r="AHH631" s="6"/>
      <c r="AHI631" s="6"/>
      <c r="AHJ631" s="6"/>
      <c r="AHK631" s="6"/>
      <c r="AHL631" s="6"/>
      <c r="AHM631" s="6"/>
      <c r="AHN631" s="6"/>
      <c r="AHO631" s="6"/>
      <c r="AHP631" s="6"/>
      <c r="AHQ631" s="6"/>
      <c r="AHR631" s="6"/>
      <c r="AHS631" s="6"/>
      <c r="AHT631" s="6"/>
      <c r="AHU631" s="6"/>
      <c r="AHV631" s="6"/>
      <c r="AHW631" s="6"/>
      <c r="AHX631" s="6"/>
      <c r="AHY631" s="6"/>
    </row>
    <row r="632" spans="3:909" x14ac:dyDescent="0.25">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c r="KA632" s="6"/>
      <c r="KB632" s="6"/>
      <c r="KC632" s="6"/>
      <c r="KD632" s="6"/>
      <c r="KE632" s="6"/>
      <c r="KF632" s="6"/>
      <c r="KG632" s="6"/>
      <c r="KH632" s="6"/>
      <c r="KI632" s="6"/>
      <c r="KJ632" s="6"/>
      <c r="KK632" s="6"/>
      <c r="KL632" s="6"/>
      <c r="KM632" s="6"/>
      <c r="KN632" s="6"/>
      <c r="KO632" s="6"/>
      <c r="KP632" s="6"/>
      <c r="KQ632" s="6"/>
      <c r="KR632" s="6"/>
      <c r="KS632" s="6"/>
      <c r="KT632" s="6"/>
      <c r="KU632" s="6"/>
      <c r="KV632" s="6"/>
      <c r="KW632" s="6"/>
      <c r="KX632" s="6"/>
      <c r="KY632" s="6"/>
      <c r="KZ632" s="6"/>
      <c r="LA632" s="6"/>
      <c r="LB632" s="6"/>
      <c r="LC632" s="6"/>
      <c r="LD632" s="6"/>
      <c r="LE632" s="6"/>
      <c r="LF632" s="6"/>
      <c r="LG632" s="6"/>
      <c r="LH632" s="6"/>
      <c r="LI632" s="6"/>
      <c r="LJ632" s="6"/>
      <c r="LK632" s="6"/>
      <c r="LL632" s="6"/>
      <c r="LM632" s="6"/>
      <c r="LN632" s="6"/>
      <c r="LO632" s="6"/>
      <c r="LP632" s="6"/>
      <c r="LQ632" s="6"/>
      <c r="LR632" s="6"/>
      <c r="LS632" s="6"/>
      <c r="LT632" s="6"/>
      <c r="LU632" s="6"/>
      <c r="LV632" s="6"/>
      <c r="LW632" s="6"/>
      <c r="LX632" s="6"/>
      <c r="LY632" s="6"/>
      <c r="LZ632" s="6"/>
      <c r="MA632" s="6"/>
      <c r="MB632" s="6"/>
      <c r="MC632" s="6"/>
      <c r="MD632" s="6"/>
      <c r="ME632" s="6"/>
      <c r="MF632" s="6"/>
      <c r="MG632" s="6"/>
      <c r="MH632" s="6"/>
      <c r="MI632" s="6"/>
      <c r="MJ632" s="6"/>
      <c r="MK632" s="6"/>
      <c r="ML632" s="6"/>
      <c r="MM632" s="6"/>
      <c r="MN632" s="6"/>
      <c r="MO632" s="6"/>
      <c r="MP632" s="6"/>
      <c r="MQ632" s="6"/>
      <c r="MR632" s="6"/>
      <c r="MS632" s="6"/>
      <c r="MT632" s="6"/>
      <c r="MU632" s="6"/>
      <c r="MV632" s="6"/>
      <c r="MW632" s="6"/>
      <c r="MX632" s="6"/>
      <c r="MY632" s="6"/>
      <c r="MZ632" s="6"/>
      <c r="NA632" s="6"/>
      <c r="NB632" s="6"/>
      <c r="NC632" s="6"/>
      <c r="ND632" s="6"/>
      <c r="NE632" s="6"/>
      <c r="NF632" s="6"/>
      <c r="NG632" s="6"/>
      <c r="NH632" s="6"/>
      <c r="NI632" s="6"/>
      <c r="NJ632" s="6"/>
      <c r="NK632" s="6"/>
      <c r="NL632" s="6"/>
      <c r="NM632" s="6"/>
      <c r="NN632" s="6"/>
      <c r="NO632" s="6"/>
      <c r="NP632" s="6"/>
      <c r="NQ632" s="6"/>
      <c r="NR632" s="6"/>
      <c r="NS632" s="6"/>
      <c r="NT632" s="6"/>
      <c r="NU632" s="6"/>
      <c r="NV632" s="6"/>
      <c r="NW632" s="6"/>
      <c r="NX632" s="6"/>
      <c r="NY632" s="6"/>
      <c r="NZ632" s="6"/>
      <c r="OA632" s="6"/>
      <c r="OB632" s="6"/>
      <c r="OC632" s="6"/>
      <c r="OD632" s="6"/>
      <c r="OE632" s="6"/>
      <c r="OF632" s="6"/>
      <c r="OG632" s="6"/>
      <c r="OH632" s="6"/>
      <c r="OI632" s="6"/>
      <c r="OJ632" s="6"/>
      <c r="OK632" s="6"/>
      <c r="OL632" s="6"/>
      <c r="OM632" s="6"/>
      <c r="ON632" s="6"/>
      <c r="OO632" s="6"/>
      <c r="OP632" s="6"/>
      <c r="OQ632" s="6"/>
      <c r="OR632" s="6"/>
      <c r="OS632" s="6"/>
      <c r="OT632" s="6"/>
      <c r="OU632" s="6"/>
      <c r="OV632" s="6"/>
      <c r="OW632" s="6"/>
      <c r="OX632" s="6"/>
      <c r="OY632" s="6"/>
      <c r="OZ632" s="6"/>
      <c r="PA632" s="6"/>
      <c r="PB632" s="6"/>
      <c r="PC632" s="6"/>
      <c r="PD632" s="6"/>
      <c r="PE632" s="6"/>
      <c r="PF632" s="6"/>
      <c r="PG632" s="6"/>
      <c r="PH632" s="6"/>
      <c r="PI632" s="6"/>
      <c r="PJ632" s="6"/>
      <c r="PK632" s="6"/>
      <c r="PL632" s="6"/>
      <c r="PM632" s="6"/>
      <c r="PN632" s="6"/>
      <c r="PO632" s="6"/>
      <c r="PP632" s="6"/>
      <c r="PQ632" s="6"/>
      <c r="PR632" s="6"/>
      <c r="PS632" s="6"/>
      <c r="PT632" s="6"/>
      <c r="PU632" s="6"/>
      <c r="PV632" s="6"/>
      <c r="PW632" s="6"/>
      <c r="PX632" s="6"/>
      <c r="PY632" s="6"/>
      <c r="PZ632" s="6"/>
      <c r="QA632" s="6"/>
      <c r="QB632" s="6"/>
      <c r="QC632" s="6"/>
      <c r="QD632" s="6"/>
      <c r="QE632" s="6"/>
      <c r="QF632" s="6"/>
      <c r="QG632" s="6"/>
      <c r="QH632" s="6"/>
      <c r="QI632" s="6"/>
      <c r="QJ632" s="6"/>
      <c r="QK632" s="6"/>
      <c r="QL632" s="6"/>
      <c r="QM632" s="6"/>
      <c r="QN632" s="6"/>
      <c r="QO632" s="6"/>
      <c r="QP632" s="6"/>
      <c r="QQ632" s="6"/>
      <c r="QR632" s="6"/>
      <c r="QS632" s="6"/>
      <c r="QT632" s="6"/>
      <c r="QU632" s="6"/>
      <c r="QV632" s="6"/>
      <c r="QW632" s="6"/>
      <c r="QX632" s="6"/>
      <c r="QY632" s="6"/>
      <c r="QZ632" s="6"/>
      <c r="RA632" s="6"/>
      <c r="RB632" s="6"/>
      <c r="RC632" s="6"/>
      <c r="RD632" s="6"/>
      <c r="RE632" s="6"/>
      <c r="RF632" s="6"/>
      <c r="RG632" s="6"/>
      <c r="RH632" s="6"/>
      <c r="RI632" s="6"/>
      <c r="RJ632" s="6"/>
      <c r="RK632" s="6"/>
      <c r="RL632" s="6"/>
      <c r="RM632" s="6"/>
      <c r="RN632" s="6"/>
      <c r="RO632" s="6"/>
      <c r="RP632" s="6"/>
      <c r="RQ632" s="6"/>
      <c r="RR632" s="6"/>
      <c r="RS632" s="6"/>
      <c r="RT632" s="6"/>
      <c r="RU632" s="6"/>
      <c r="RV632" s="6"/>
      <c r="RW632" s="6"/>
      <c r="RX632" s="6"/>
      <c r="RY632" s="6"/>
      <c r="RZ632" s="6"/>
      <c r="SA632" s="6"/>
      <c r="SB632" s="6"/>
      <c r="SC632" s="6"/>
      <c r="SD632" s="6"/>
      <c r="SE632" s="6"/>
      <c r="SF632" s="6"/>
      <c r="SG632" s="6"/>
      <c r="SH632" s="6"/>
      <c r="SI632" s="6"/>
      <c r="SJ632" s="6"/>
      <c r="SK632" s="6"/>
      <c r="SL632" s="6"/>
      <c r="SM632" s="6"/>
      <c r="SN632" s="6"/>
      <c r="SO632" s="6"/>
      <c r="SP632" s="6"/>
      <c r="SQ632" s="6"/>
      <c r="SR632" s="6"/>
      <c r="SS632" s="6"/>
      <c r="ST632" s="6"/>
      <c r="SU632" s="6"/>
      <c r="SV632" s="6"/>
      <c r="SW632" s="6"/>
      <c r="SX632" s="6"/>
      <c r="SY632" s="6"/>
      <c r="SZ632" s="6"/>
      <c r="TA632" s="6"/>
      <c r="TB632" s="6"/>
      <c r="TC632" s="6"/>
      <c r="TD632" s="6"/>
      <c r="TE632" s="6"/>
      <c r="TF632" s="6"/>
      <c r="TG632" s="6"/>
      <c r="TH632" s="6"/>
      <c r="TI632" s="6"/>
      <c r="TJ632" s="6"/>
      <c r="TK632" s="6"/>
      <c r="TL632" s="6"/>
      <c r="TM632" s="6"/>
      <c r="TN632" s="6"/>
      <c r="TO632" s="6"/>
      <c r="TP632" s="6"/>
      <c r="TQ632" s="6"/>
      <c r="TR632" s="6"/>
      <c r="TS632" s="6"/>
      <c r="TT632" s="6"/>
      <c r="TU632" s="6"/>
      <c r="TV632" s="6"/>
      <c r="TW632" s="6"/>
      <c r="TX632" s="6"/>
      <c r="TY632" s="6"/>
      <c r="TZ632" s="6"/>
      <c r="UA632" s="6"/>
      <c r="UB632" s="6"/>
      <c r="UC632" s="6"/>
      <c r="UD632" s="6"/>
      <c r="UE632" s="6"/>
      <c r="UF632" s="6"/>
      <c r="UG632" s="6"/>
      <c r="UH632" s="6"/>
      <c r="UI632" s="6"/>
      <c r="UJ632" s="6"/>
      <c r="UK632" s="6"/>
      <c r="UL632" s="6"/>
      <c r="UM632" s="6"/>
      <c r="UN632" s="6"/>
      <c r="UO632" s="6"/>
      <c r="UP632" s="6"/>
      <c r="UQ632" s="6"/>
      <c r="UR632" s="6"/>
      <c r="US632" s="6"/>
      <c r="UT632" s="6"/>
      <c r="UU632" s="6"/>
      <c r="UV632" s="6"/>
      <c r="UW632" s="6"/>
      <c r="UX632" s="6"/>
      <c r="UY632" s="6"/>
      <c r="UZ632" s="6"/>
      <c r="VA632" s="6"/>
      <c r="VB632" s="6"/>
      <c r="VC632" s="6"/>
      <c r="VD632" s="6"/>
      <c r="VE632" s="6"/>
      <c r="VF632" s="6"/>
      <c r="VG632" s="6"/>
      <c r="VH632" s="6"/>
      <c r="VI632" s="6"/>
      <c r="VJ632" s="6"/>
      <c r="VK632" s="6"/>
      <c r="VL632" s="6"/>
      <c r="VM632" s="6"/>
      <c r="VN632" s="6"/>
      <c r="VO632" s="6"/>
      <c r="VP632" s="6"/>
      <c r="VQ632" s="6"/>
      <c r="VR632" s="6"/>
      <c r="VS632" s="6"/>
      <c r="VT632" s="6"/>
      <c r="VU632" s="6"/>
      <c r="VV632" s="6"/>
      <c r="VW632" s="6"/>
      <c r="VX632" s="6"/>
      <c r="VY632" s="6"/>
      <c r="VZ632" s="6"/>
      <c r="WA632" s="6"/>
      <c r="WB632" s="6"/>
      <c r="WC632" s="6"/>
      <c r="WD632" s="6"/>
      <c r="WE632" s="6"/>
      <c r="WF632" s="6"/>
      <c r="WG632" s="6"/>
      <c r="WH632" s="6"/>
      <c r="WI632" s="6"/>
      <c r="WJ632" s="6"/>
      <c r="WK632" s="6"/>
      <c r="WL632" s="6"/>
      <c r="WM632" s="6"/>
      <c r="WN632" s="6"/>
      <c r="WO632" s="6"/>
      <c r="WP632" s="6"/>
      <c r="WQ632" s="6"/>
      <c r="WR632" s="6"/>
      <c r="WS632" s="6"/>
      <c r="WT632" s="6"/>
      <c r="WU632" s="6"/>
      <c r="WV632" s="6"/>
      <c r="WW632" s="6"/>
      <c r="WX632" s="6"/>
      <c r="WY632" s="6"/>
      <c r="WZ632" s="6"/>
      <c r="XA632" s="6"/>
      <c r="XB632" s="6"/>
      <c r="XC632" s="6"/>
      <c r="XD632" s="6"/>
      <c r="XE632" s="6"/>
      <c r="XF632" s="6"/>
      <c r="XG632" s="6"/>
      <c r="XH632" s="6"/>
      <c r="XI632" s="6"/>
      <c r="XJ632" s="6"/>
      <c r="XK632" s="6"/>
      <c r="XL632" s="6"/>
      <c r="XM632" s="6"/>
      <c r="XN632" s="6"/>
      <c r="XO632" s="6"/>
      <c r="XP632" s="6"/>
      <c r="XQ632" s="6"/>
      <c r="XR632" s="6"/>
      <c r="XS632" s="6"/>
      <c r="XT632" s="6"/>
      <c r="XU632" s="6"/>
      <c r="XV632" s="6"/>
      <c r="XW632" s="6"/>
      <c r="XX632" s="6"/>
      <c r="XY632" s="6"/>
      <c r="XZ632" s="6"/>
      <c r="YA632" s="6"/>
      <c r="YB632" s="6"/>
      <c r="YC632" s="6"/>
      <c r="YD632" s="6"/>
      <c r="YE632" s="6"/>
      <c r="YF632" s="6"/>
      <c r="YG632" s="6"/>
      <c r="YH632" s="6"/>
      <c r="YI632" s="6"/>
      <c r="YJ632" s="6"/>
      <c r="YK632" s="6"/>
      <c r="YL632" s="6"/>
      <c r="YM632" s="6"/>
      <c r="YN632" s="6"/>
      <c r="YO632" s="6"/>
      <c r="YP632" s="6"/>
      <c r="YQ632" s="6"/>
      <c r="YR632" s="6"/>
      <c r="YS632" s="6"/>
      <c r="YT632" s="6"/>
      <c r="YU632" s="6"/>
      <c r="YV632" s="6"/>
      <c r="YW632" s="6"/>
      <c r="YX632" s="6"/>
      <c r="YY632" s="6"/>
      <c r="YZ632" s="6"/>
      <c r="ZA632" s="6"/>
      <c r="ZB632" s="6"/>
      <c r="ZC632" s="6"/>
      <c r="ZD632" s="6"/>
      <c r="ZE632" s="6"/>
      <c r="ZF632" s="6"/>
      <c r="ZG632" s="6"/>
      <c r="ZH632" s="6"/>
      <c r="ZI632" s="6"/>
      <c r="ZJ632" s="6"/>
      <c r="ZK632" s="6"/>
      <c r="ZL632" s="6"/>
      <c r="ZM632" s="6"/>
      <c r="ZN632" s="6"/>
      <c r="ZO632" s="6"/>
      <c r="ZP632" s="6"/>
      <c r="ZQ632" s="6"/>
      <c r="ZR632" s="6"/>
      <c r="ZS632" s="6"/>
      <c r="ZT632" s="6"/>
      <c r="ZU632" s="6"/>
      <c r="ZV632" s="6"/>
      <c r="ZW632" s="6"/>
      <c r="ZX632" s="6"/>
      <c r="ZY632" s="6"/>
      <c r="ZZ632" s="6"/>
      <c r="AAA632" s="6"/>
      <c r="AAB632" s="6"/>
      <c r="AAC632" s="6"/>
      <c r="AAD632" s="6"/>
      <c r="AAE632" s="6"/>
      <c r="AAF632" s="6"/>
      <c r="AAG632" s="6"/>
      <c r="AAH632" s="6"/>
      <c r="AAI632" s="6"/>
      <c r="AAJ632" s="6"/>
      <c r="AAK632" s="6"/>
      <c r="AAL632" s="6"/>
      <c r="AAM632" s="6"/>
      <c r="AAN632" s="6"/>
      <c r="AAO632" s="6"/>
      <c r="AAP632" s="6"/>
      <c r="AAQ632" s="6"/>
      <c r="AAR632" s="6"/>
      <c r="AAS632" s="6"/>
      <c r="AAT632" s="6"/>
      <c r="AAU632" s="6"/>
      <c r="AAV632" s="6"/>
      <c r="AAW632" s="6"/>
      <c r="AAX632" s="6"/>
      <c r="AAY632" s="6"/>
      <c r="AAZ632" s="6"/>
      <c r="ABA632" s="6"/>
      <c r="ABB632" s="6"/>
      <c r="ABC632" s="6"/>
      <c r="ABD632" s="6"/>
      <c r="ABE632" s="6"/>
      <c r="ABF632" s="6"/>
      <c r="ABG632" s="6"/>
      <c r="ABH632" s="6"/>
      <c r="ABI632" s="6"/>
      <c r="ABJ632" s="6"/>
      <c r="ABK632" s="6"/>
      <c r="ABL632" s="6"/>
      <c r="ABM632" s="6"/>
      <c r="ABN632" s="6"/>
      <c r="ABO632" s="6"/>
      <c r="ABP632" s="6"/>
      <c r="ABQ632" s="6"/>
      <c r="ABR632" s="6"/>
      <c r="ABS632" s="6"/>
      <c r="ABT632" s="6"/>
      <c r="ABU632" s="6"/>
      <c r="ABV632" s="6"/>
      <c r="ABW632" s="6"/>
      <c r="ABX632" s="6"/>
      <c r="ABY632" s="6"/>
      <c r="ABZ632" s="6"/>
      <c r="ACA632" s="6"/>
      <c r="ACB632" s="6"/>
      <c r="ACC632" s="6"/>
      <c r="ACD632" s="6"/>
      <c r="ACE632" s="6"/>
      <c r="ACF632" s="6"/>
      <c r="ACG632" s="6"/>
      <c r="ACH632" s="6"/>
      <c r="ACI632" s="6"/>
      <c r="ACJ632" s="6"/>
      <c r="ACK632" s="6"/>
      <c r="ACL632" s="6"/>
      <c r="ACM632" s="6"/>
      <c r="ACN632" s="6"/>
      <c r="ACO632" s="6"/>
      <c r="ACP632" s="6"/>
      <c r="ACQ632" s="6"/>
      <c r="ACR632" s="6"/>
      <c r="ACS632" s="6"/>
      <c r="ACT632" s="6"/>
      <c r="ACU632" s="6"/>
      <c r="ACV632" s="6"/>
      <c r="ACW632" s="6"/>
      <c r="ACX632" s="6"/>
      <c r="ACY632" s="6"/>
      <c r="ACZ632" s="6"/>
      <c r="ADA632" s="6"/>
      <c r="ADB632" s="6"/>
      <c r="ADC632" s="6"/>
      <c r="ADD632" s="6"/>
      <c r="ADE632" s="6"/>
      <c r="ADF632" s="6"/>
      <c r="ADG632" s="6"/>
      <c r="ADH632" s="6"/>
      <c r="ADI632" s="6"/>
      <c r="ADJ632" s="6"/>
      <c r="ADK632" s="6"/>
      <c r="ADL632" s="6"/>
      <c r="ADM632" s="6"/>
      <c r="ADN632" s="6"/>
      <c r="ADO632" s="6"/>
      <c r="ADP632" s="6"/>
      <c r="ADQ632" s="6"/>
      <c r="ADR632" s="6"/>
      <c r="ADS632" s="6"/>
      <c r="ADT632" s="6"/>
      <c r="ADU632" s="6"/>
      <c r="ADV632" s="6"/>
      <c r="ADW632" s="6"/>
      <c r="ADX632" s="6"/>
      <c r="ADY632" s="6"/>
      <c r="ADZ632" s="6"/>
      <c r="AEA632" s="6"/>
      <c r="AEB632" s="6"/>
      <c r="AEC632" s="6"/>
      <c r="AED632" s="6"/>
      <c r="AEE632" s="6"/>
      <c r="AEF632" s="6"/>
      <c r="AEG632" s="6"/>
      <c r="AEH632" s="6"/>
      <c r="AEI632" s="6"/>
      <c r="AEJ632" s="6"/>
      <c r="AEK632" s="6"/>
      <c r="AEL632" s="6"/>
      <c r="AEM632" s="6"/>
      <c r="AEN632" s="6"/>
      <c r="AEO632" s="6"/>
      <c r="AEP632" s="6"/>
      <c r="AEQ632" s="6"/>
      <c r="AER632" s="6"/>
      <c r="AES632" s="6"/>
      <c r="AET632" s="6"/>
      <c r="AEU632" s="6"/>
      <c r="AEV632" s="6"/>
      <c r="AEW632" s="6"/>
      <c r="AEX632" s="6"/>
      <c r="AEY632" s="6"/>
      <c r="AEZ632" s="6"/>
      <c r="AFA632" s="6"/>
      <c r="AFB632" s="6"/>
      <c r="AFC632" s="6"/>
      <c r="AFD632" s="6"/>
      <c r="AFE632" s="6"/>
      <c r="AFF632" s="6"/>
      <c r="AFG632" s="6"/>
      <c r="AFH632" s="6"/>
      <c r="AFI632" s="6"/>
      <c r="AFJ632" s="6"/>
      <c r="AFK632" s="6"/>
      <c r="AFL632" s="6"/>
      <c r="AFM632" s="6"/>
      <c r="AFN632" s="6"/>
      <c r="AFO632" s="6"/>
      <c r="AFP632" s="6"/>
      <c r="AFQ632" s="6"/>
      <c r="AFR632" s="6"/>
      <c r="AFS632" s="6"/>
      <c r="AFT632" s="6"/>
      <c r="AFU632" s="6"/>
      <c r="AFV632" s="6"/>
      <c r="AFW632" s="6"/>
      <c r="AFX632" s="6"/>
      <c r="AFY632" s="6"/>
      <c r="AFZ632" s="6"/>
      <c r="AGA632" s="6"/>
      <c r="AGB632" s="6"/>
      <c r="AGC632" s="6"/>
      <c r="AGD632" s="6"/>
      <c r="AGE632" s="6"/>
      <c r="AGF632" s="6"/>
      <c r="AGG632" s="6"/>
      <c r="AGH632" s="6"/>
      <c r="AGI632" s="6"/>
      <c r="AGJ632" s="6"/>
      <c r="AGK632" s="6"/>
      <c r="AGL632" s="6"/>
      <c r="AGM632" s="6"/>
      <c r="AGN632" s="6"/>
      <c r="AGO632" s="6"/>
      <c r="AGP632" s="6"/>
      <c r="AGQ632" s="6"/>
      <c r="AGR632" s="6"/>
      <c r="AGS632" s="6"/>
      <c r="AGT632" s="6"/>
      <c r="AGU632" s="6"/>
      <c r="AGV632" s="6"/>
      <c r="AGW632" s="6"/>
      <c r="AGX632" s="6"/>
      <c r="AGY632" s="6"/>
      <c r="AGZ632" s="6"/>
      <c r="AHA632" s="6"/>
      <c r="AHB632" s="6"/>
      <c r="AHC632" s="6"/>
      <c r="AHD632" s="6"/>
      <c r="AHE632" s="6"/>
      <c r="AHF632" s="6"/>
      <c r="AHG632" s="6"/>
      <c r="AHH632" s="6"/>
      <c r="AHI632" s="6"/>
      <c r="AHJ632" s="6"/>
      <c r="AHK632" s="6"/>
      <c r="AHL632" s="6"/>
      <c r="AHM632" s="6"/>
      <c r="AHN632" s="6"/>
      <c r="AHO632" s="6"/>
      <c r="AHP632" s="6"/>
      <c r="AHQ632" s="6"/>
      <c r="AHR632" s="6"/>
      <c r="AHS632" s="6"/>
      <c r="AHT632" s="6"/>
      <c r="AHU632" s="6"/>
      <c r="AHV632" s="6"/>
      <c r="AHW632" s="6"/>
      <c r="AHX632" s="6"/>
      <c r="AHY632" s="6"/>
    </row>
    <row r="633" spans="3:909" x14ac:dyDescent="0.25">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c r="KA633" s="6"/>
      <c r="KB633" s="6"/>
      <c r="KC633" s="6"/>
      <c r="KD633" s="6"/>
      <c r="KE633" s="6"/>
      <c r="KF633" s="6"/>
      <c r="KG633" s="6"/>
      <c r="KH633" s="6"/>
      <c r="KI633" s="6"/>
      <c r="KJ633" s="6"/>
      <c r="KK633" s="6"/>
      <c r="KL633" s="6"/>
      <c r="KM633" s="6"/>
      <c r="KN633" s="6"/>
      <c r="KO633" s="6"/>
      <c r="KP633" s="6"/>
      <c r="KQ633" s="6"/>
      <c r="KR633" s="6"/>
      <c r="KS633" s="6"/>
      <c r="KT633" s="6"/>
      <c r="KU633" s="6"/>
      <c r="KV633" s="6"/>
      <c r="KW633" s="6"/>
      <c r="KX633" s="6"/>
      <c r="KY633" s="6"/>
      <c r="KZ633" s="6"/>
      <c r="LA633" s="6"/>
      <c r="LB633" s="6"/>
      <c r="LC633" s="6"/>
      <c r="LD633" s="6"/>
      <c r="LE633" s="6"/>
      <c r="LF633" s="6"/>
      <c r="LG633" s="6"/>
      <c r="LH633" s="6"/>
      <c r="LI633" s="6"/>
      <c r="LJ633" s="6"/>
      <c r="LK633" s="6"/>
      <c r="LL633" s="6"/>
      <c r="LM633" s="6"/>
      <c r="LN633" s="6"/>
      <c r="LO633" s="6"/>
      <c r="LP633" s="6"/>
      <c r="LQ633" s="6"/>
      <c r="LR633" s="6"/>
      <c r="LS633" s="6"/>
      <c r="LT633" s="6"/>
      <c r="LU633" s="6"/>
      <c r="LV633" s="6"/>
      <c r="LW633" s="6"/>
      <c r="LX633" s="6"/>
      <c r="LY633" s="6"/>
      <c r="LZ633" s="6"/>
      <c r="MA633" s="6"/>
      <c r="MB633" s="6"/>
      <c r="MC633" s="6"/>
      <c r="MD633" s="6"/>
      <c r="ME633" s="6"/>
      <c r="MF633" s="6"/>
      <c r="MG633" s="6"/>
      <c r="MH633" s="6"/>
      <c r="MI633" s="6"/>
      <c r="MJ633" s="6"/>
      <c r="MK633" s="6"/>
      <c r="ML633" s="6"/>
      <c r="MM633" s="6"/>
      <c r="MN633" s="6"/>
      <c r="MO633" s="6"/>
      <c r="MP633" s="6"/>
      <c r="MQ633" s="6"/>
      <c r="MR633" s="6"/>
      <c r="MS633" s="6"/>
      <c r="MT633" s="6"/>
      <c r="MU633" s="6"/>
      <c r="MV633" s="6"/>
      <c r="MW633" s="6"/>
      <c r="MX633" s="6"/>
      <c r="MY633" s="6"/>
      <c r="MZ633" s="6"/>
      <c r="NA633" s="6"/>
      <c r="NB633" s="6"/>
      <c r="NC633" s="6"/>
      <c r="ND633" s="6"/>
      <c r="NE633" s="6"/>
      <c r="NF633" s="6"/>
      <c r="NG633" s="6"/>
      <c r="NH633" s="6"/>
      <c r="NI633" s="6"/>
      <c r="NJ633" s="6"/>
      <c r="NK633" s="6"/>
      <c r="NL633" s="6"/>
      <c r="NM633" s="6"/>
      <c r="NN633" s="6"/>
      <c r="NO633" s="6"/>
      <c r="NP633" s="6"/>
      <c r="NQ633" s="6"/>
      <c r="NR633" s="6"/>
      <c r="NS633" s="6"/>
      <c r="NT633" s="6"/>
      <c r="NU633" s="6"/>
      <c r="NV633" s="6"/>
      <c r="NW633" s="6"/>
      <c r="NX633" s="6"/>
      <c r="NY633" s="6"/>
      <c r="NZ633" s="6"/>
      <c r="OA633" s="6"/>
      <c r="OB633" s="6"/>
      <c r="OC633" s="6"/>
      <c r="OD633" s="6"/>
      <c r="OE633" s="6"/>
      <c r="OF633" s="6"/>
      <c r="OG633" s="6"/>
      <c r="OH633" s="6"/>
      <c r="OI633" s="6"/>
      <c r="OJ633" s="6"/>
      <c r="OK633" s="6"/>
      <c r="OL633" s="6"/>
      <c r="OM633" s="6"/>
      <c r="ON633" s="6"/>
      <c r="OO633" s="6"/>
      <c r="OP633" s="6"/>
      <c r="OQ633" s="6"/>
      <c r="OR633" s="6"/>
      <c r="OS633" s="6"/>
      <c r="OT633" s="6"/>
      <c r="OU633" s="6"/>
      <c r="OV633" s="6"/>
      <c r="OW633" s="6"/>
      <c r="OX633" s="6"/>
      <c r="OY633" s="6"/>
      <c r="OZ633" s="6"/>
      <c r="PA633" s="6"/>
      <c r="PB633" s="6"/>
      <c r="PC633" s="6"/>
      <c r="PD633" s="6"/>
      <c r="PE633" s="6"/>
      <c r="PF633" s="6"/>
      <c r="PG633" s="6"/>
      <c r="PH633" s="6"/>
      <c r="PI633" s="6"/>
      <c r="PJ633" s="6"/>
      <c r="PK633" s="6"/>
      <c r="PL633" s="6"/>
      <c r="PM633" s="6"/>
      <c r="PN633" s="6"/>
      <c r="PO633" s="6"/>
      <c r="PP633" s="6"/>
      <c r="PQ633" s="6"/>
      <c r="PR633" s="6"/>
      <c r="PS633" s="6"/>
      <c r="PT633" s="6"/>
      <c r="PU633" s="6"/>
      <c r="PV633" s="6"/>
      <c r="PW633" s="6"/>
      <c r="PX633" s="6"/>
      <c r="PY633" s="6"/>
      <c r="PZ633" s="6"/>
      <c r="QA633" s="6"/>
      <c r="QB633" s="6"/>
      <c r="QC633" s="6"/>
      <c r="QD633" s="6"/>
      <c r="QE633" s="6"/>
      <c r="QF633" s="6"/>
      <c r="QG633" s="6"/>
      <c r="QH633" s="6"/>
      <c r="QI633" s="6"/>
      <c r="QJ633" s="6"/>
      <c r="QK633" s="6"/>
      <c r="QL633" s="6"/>
      <c r="QM633" s="6"/>
      <c r="QN633" s="6"/>
      <c r="QO633" s="6"/>
      <c r="QP633" s="6"/>
      <c r="QQ633" s="6"/>
      <c r="QR633" s="6"/>
      <c r="QS633" s="6"/>
      <c r="QT633" s="6"/>
      <c r="QU633" s="6"/>
      <c r="QV633" s="6"/>
      <c r="QW633" s="6"/>
      <c r="QX633" s="6"/>
      <c r="QY633" s="6"/>
      <c r="QZ633" s="6"/>
      <c r="RA633" s="6"/>
      <c r="RB633" s="6"/>
      <c r="RC633" s="6"/>
      <c r="RD633" s="6"/>
      <c r="RE633" s="6"/>
      <c r="RF633" s="6"/>
      <c r="RG633" s="6"/>
      <c r="RH633" s="6"/>
      <c r="RI633" s="6"/>
      <c r="RJ633" s="6"/>
      <c r="RK633" s="6"/>
      <c r="RL633" s="6"/>
      <c r="RM633" s="6"/>
      <c r="RN633" s="6"/>
      <c r="RO633" s="6"/>
      <c r="RP633" s="6"/>
      <c r="RQ633" s="6"/>
      <c r="RR633" s="6"/>
      <c r="RS633" s="6"/>
      <c r="RT633" s="6"/>
      <c r="RU633" s="6"/>
      <c r="RV633" s="6"/>
      <c r="RW633" s="6"/>
      <c r="RX633" s="6"/>
      <c r="RY633" s="6"/>
      <c r="RZ633" s="6"/>
      <c r="SA633" s="6"/>
      <c r="SB633" s="6"/>
      <c r="SC633" s="6"/>
      <c r="SD633" s="6"/>
      <c r="SE633" s="6"/>
      <c r="SF633" s="6"/>
      <c r="SG633" s="6"/>
      <c r="SH633" s="6"/>
      <c r="SI633" s="6"/>
      <c r="SJ633" s="6"/>
      <c r="SK633" s="6"/>
      <c r="SL633" s="6"/>
      <c r="SM633" s="6"/>
      <c r="SN633" s="6"/>
      <c r="SO633" s="6"/>
      <c r="SP633" s="6"/>
      <c r="SQ633" s="6"/>
      <c r="SR633" s="6"/>
      <c r="SS633" s="6"/>
      <c r="ST633" s="6"/>
      <c r="SU633" s="6"/>
      <c r="SV633" s="6"/>
      <c r="SW633" s="6"/>
      <c r="SX633" s="6"/>
      <c r="SY633" s="6"/>
      <c r="SZ633" s="6"/>
      <c r="TA633" s="6"/>
      <c r="TB633" s="6"/>
      <c r="TC633" s="6"/>
      <c r="TD633" s="6"/>
      <c r="TE633" s="6"/>
      <c r="TF633" s="6"/>
      <c r="TG633" s="6"/>
      <c r="TH633" s="6"/>
      <c r="TI633" s="6"/>
      <c r="TJ633" s="6"/>
      <c r="TK633" s="6"/>
      <c r="TL633" s="6"/>
      <c r="TM633" s="6"/>
      <c r="TN633" s="6"/>
      <c r="TO633" s="6"/>
      <c r="TP633" s="6"/>
      <c r="TQ633" s="6"/>
      <c r="TR633" s="6"/>
      <c r="TS633" s="6"/>
      <c r="TT633" s="6"/>
      <c r="TU633" s="6"/>
      <c r="TV633" s="6"/>
      <c r="TW633" s="6"/>
      <c r="TX633" s="6"/>
      <c r="TY633" s="6"/>
      <c r="TZ633" s="6"/>
      <c r="UA633" s="6"/>
      <c r="UB633" s="6"/>
      <c r="UC633" s="6"/>
      <c r="UD633" s="6"/>
      <c r="UE633" s="6"/>
      <c r="UF633" s="6"/>
      <c r="UG633" s="6"/>
      <c r="UH633" s="6"/>
      <c r="UI633" s="6"/>
      <c r="UJ633" s="6"/>
      <c r="UK633" s="6"/>
      <c r="UL633" s="6"/>
      <c r="UM633" s="6"/>
      <c r="UN633" s="6"/>
      <c r="UO633" s="6"/>
      <c r="UP633" s="6"/>
      <c r="UQ633" s="6"/>
      <c r="UR633" s="6"/>
      <c r="US633" s="6"/>
      <c r="UT633" s="6"/>
      <c r="UU633" s="6"/>
      <c r="UV633" s="6"/>
      <c r="UW633" s="6"/>
      <c r="UX633" s="6"/>
      <c r="UY633" s="6"/>
      <c r="UZ633" s="6"/>
      <c r="VA633" s="6"/>
      <c r="VB633" s="6"/>
      <c r="VC633" s="6"/>
      <c r="VD633" s="6"/>
      <c r="VE633" s="6"/>
      <c r="VF633" s="6"/>
      <c r="VG633" s="6"/>
      <c r="VH633" s="6"/>
      <c r="VI633" s="6"/>
      <c r="VJ633" s="6"/>
      <c r="VK633" s="6"/>
      <c r="VL633" s="6"/>
      <c r="VM633" s="6"/>
      <c r="VN633" s="6"/>
      <c r="VO633" s="6"/>
      <c r="VP633" s="6"/>
      <c r="VQ633" s="6"/>
      <c r="VR633" s="6"/>
      <c r="VS633" s="6"/>
      <c r="VT633" s="6"/>
      <c r="VU633" s="6"/>
      <c r="VV633" s="6"/>
      <c r="VW633" s="6"/>
      <c r="VX633" s="6"/>
      <c r="VY633" s="6"/>
      <c r="VZ633" s="6"/>
      <c r="WA633" s="6"/>
      <c r="WB633" s="6"/>
      <c r="WC633" s="6"/>
      <c r="WD633" s="6"/>
      <c r="WE633" s="6"/>
      <c r="WF633" s="6"/>
      <c r="WG633" s="6"/>
      <c r="WH633" s="6"/>
      <c r="WI633" s="6"/>
      <c r="WJ633" s="6"/>
      <c r="WK633" s="6"/>
      <c r="WL633" s="6"/>
      <c r="WM633" s="6"/>
      <c r="WN633" s="6"/>
      <c r="WO633" s="6"/>
      <c r="WP633" s="6"/>
      <c r="WQ633" s="6"/>
      <c r="WR633" s="6"/>
      <c r="WS633" s="6"/>
      <c r="WT633" s="6"/>
      <c r="WU633" s="6"/>
      <c r="WV633" s="6"/>
      <c r="WW633" s="6"/>
      <c r="WX633" s="6"/>
      <c r="WY633" s="6"/>
      <c r="WZ633" s="6"/>
      <c r="XA633" s="6"/>
      <c r="XB633" s="6"/>
      <c r="XC633" s="6"/>
      <c r="XD633" s="6"/>
      <c r="XE633" s="6"/>
      <c r="XF633" s="6"/>
      <c r="XG633" s="6"/>
      <c r="XH633" s="6"/>
      <c r="XI633" s="6"/>
      <c r="XJ633" s="6"/>
      <c r="XK633" s="6"/>
      <c r="XL633" s="6"/>
      <c r="XM633" s="6"/>
      <c r="XN633" s="6"/>
      <c r="XO633" s="6"/>
      <c r="XP633" s="6"/>
      <c r="XQ633" s="6"/>
      <c r="XR633" s="6"/>
      <c r="XS633" s="6"/>
      <c r="XT633" s="6"/>
      <c r="XU633" s="6"/>
      <c r="XV633" s="6"/>
      <c r="XW633" s="6"/>
      <c r="XX633" s="6"/>
      <c r="XY633" s="6"/>
      <c r="XZ633" s="6"/>
      <c r="YA633" s="6"/>
      <c r="YB633" s="6"/>
      <c r="YC633" s="6"/>
      <c r="YD633" s="6"/>
      <c r="YE633" s="6"/>
      <c r="YF633" s="6"/>
      <c r="YG633" s="6"/>
      <c r="YH633" s="6"/>
      <c r="YI633" s="6"/>
      <c r="YJ633" s="6"/>
      <c r="YK633" s="6"/>
      <c r="YL633" s="6"/>
      <c r="YM633" s="6"/>
      <c r="YN633" s="6"/>
      <c r="YO633" s="6"/>
      <c r="YP633" s="6"/>
      <c r="YQ633" s="6"/>
      <c r="YR633" s="6"/>
      <c r="YS633" s="6"/>
      <c r="YT633" s="6"/>
      <c r="YU633" s="6"/>
      <c r="YV633" s="6"/>
      <c r="YW633" s="6"/>
      <c r="YX633" s="6"/>
      <c r="YY633" s="6"/>
      <c r="YZ633" s="6"/>
      <c r="ZA633" s="6"/>
      <c r="ZB633" s="6"/>
      <c r="ZC633" s="6"/>
      <c r="ZD633" s="6"/>
      <c r="ZE633" s="6"/>
      <c r="ZF633" s="6"/>
      <c r="ZG633" s="6"/>
      <c r="ZH633" s="6"/>
      <c r="ZI633" s="6"/>
      <c r="ZJ633" s="6"/>
      <c r="ZK633" s="6"/>
      <c r="ZL633" s="6"/>
      <c r="ZM633" s="6"/>
      <c r="ZN633" s="6"/>
      <c r="ZO633" s="6"/>
      <c r="ZP633" s="6"/>
      <c r="ZQ633" s="6"/>
      <c r="ZR633" s="6"/>
      <c r="ZS633" s="6"/>
      <c r="ZT633" s="6"/>
      <c r="ZU633" s="6"/>
      <c r="ZV633" s="6"/>
      <c r="ZW633" s="6"/>
      <c r="ZX633" s="6"/>
      <c r="ZY633" s="6"/>
      <c r="ZZ633" s="6"/>
      <c r="AAA633" s="6"/>
      <c r="AAB633" s="6"/>
      <c r="AAC633" s="6"/>
      <c r="AAD633" s="6"/>
      <c r="AAE633" s="6"/>
      <c r="AAF633" s="6"/>
      <c r="AAG633" s="6"/>
      <c r="AAH633" s="6"/>
      <c r="AAI633" s="6"/>
      <c r="AAJ633" s="6"/>
      <c r="AAK633" s="6"/>
      <c r="AAL633" s="6"/>
      <c r="AAM633" s="6"/>
      <c r="AAN633" s="6"/>
      <c r="AAO633" s="6"/>
      <c r="AAP633" s="6"/>
      <c r="AAQ633" s="6"/>
      <c r="AAR633" s="6"/>
      <c r="AAS633" s="6"/>
      <c r="AAT633" s="6"/>
      <c r="AAU633" s="6"/>
      <c r="AAV633" s="6"/>
      <c r="AAW633" s="6"/>
      <c r="AAX633" s="6"/>
      <c r="AAY633" s="6"/>
      <c r="AAZ633" s="6"/>
      <c r="ABA633" s="6"/>
      <c r="ABB633" s="6"/>
      <c r="ABC633" s="6"/>
      <c r="ABD633" s="6"/>
      <c r="ABE633" s="6"/>
      <c r="ABF633" s="6"/>
      <c r="ABG633" s="6"/>
      <c r="ABH633" s="6"/>
      <c r="ABI633" s="6"/>
      <c r="ABJ633" s="6"/>
      <c r="ABK633" s="6"/>
      <c r="ABL633" s="6"/>
      <c r="ABM633" s="6"/>
      <c r="ABN633" s="6"/>
      <c r="ABO633" s="6"/>
      <c r="ABP633" s="6"/>
      <c r="ABQ633" s="6"/>
      <c r="ABR633" s="6"/>
      <c r="ABS633" s="6"/>
      <c r="ABT633" s="6"/>
      <c r="ABU633" s="6"/>
      <c r="ABV633" s="6"/>
      <c r="ABW633" s="6"/>
      <c r="ABX633" s="6"/>
      <c r="ABY633" s="6"/>
      <c r="ABZ633" s="6"/>
      <c r="ACA633" s="6"/>
      <c r="ACB633" s="6"/>
      <c r="ACC633" s="6"/>
      <c r="ACD633" s="6"/>
      <c r="ACE633" s="6"/>
      <c r="ACF633" s="6"/>
      <c r="ACG633" s="6"/>
      <c r="ACH633" s="6"/>
      <c r="ACI633" s="6"/>
      <c r="ACJ633" s="6"/>
      <c r="ACK633" s="6"/>
      <c r="ACL633" s="6"/>
      <c r="ACM633" s="6"/>
      <c r="ACN633" s="6"/>
      <c r="ACO633" s="6"/>
      <c r="ACP633" s="6"/>
      <c r="ACQ633" s="6"/>
      <c r="ACR633" s="6"/>
      <c r="ACS633" s="6"/>
      <c r="ACT633" s="6"/>
      <c r="ACU633" s="6"/>
      <c r="ACV633" s="6"/>
      <c r="ACW633" s="6"/>
      <c r="ACX633" s="6"/>
      <c r="ACY633" s="6"/>
      <c r="ACZ633" s="6"/>
      <c r="ADA633" s="6"/>
      <c r="ADB633" s="6"/>
      <c r="ADC633" s="6"/>
      <c r="ADD633" s="6"/>
      <c r="ADE633" s="6"/>
      <c r="ADF633" s="6"/>
      <c r="ADG633" s="6"/>
      <c r="ADH633" s="6"/>
      <c r="ADI633" s="6"/>
      <c r="ADJ633" s="6"/>
      <c r="ADK633" s="6"/>
      <c r="ADL633" s="6"/>
      <c r="ADM633" s="6"/>
      <c r="ADN633" s="6"/>
      <c r="ADO633" s="6"/>
      <c r="ADP633" s="6"/>
      <c r="ADQ633" s="6"/>
      <c r="ADR633" s="6"/>
      <c r="ADS633" s="6"/>
      <c r="ADT633" s="6"/>
      <c r="ADU633" s="6"/>
      <c r="ADV633" s="6"/>
      <c r="ADW633" s="6"/>
      <c r="ADX633" s="6"/>
      <c r="ADY633" s="6"/>
      <c r="ADZ633" s="6"/>
      <c r="AEA633" s="6"/>
      <c r="AEB633" s="6"/>
      <c r="AEC633" s="6"/>
      <c r="AED633" s="6"/>
      <c r="AEE633" s="6"/>
      <c r="AEF633" s="6"/>
      <c r="AEG633" s="6"/>
      <c r="AEH633" s="6"/>
      <c r="AEI633" s="6"/>
      <c r="AEJ633" s="6"/>
      <c r="AEK633" s="6"/>
      <c r="AEL633" s="6"/>
      <c r="AEM633" s="6"/>
      <c r="AEN633" s="6"/>
      <c r="AEO633" s="6"/>
      <c r="AEP633" s="6"/>
      <c r="AEQ633" s="6"/>
      <c r="AER633" s="6"/>
      <c r="AES633" s="6"/>
      <c r="AET633" s="6"/>
      <c r="AEU633" s="6"/>
      <c r="AEV633" s="6"/>
      <c r="AEW633" s="6"/>
      <c r="AEX633" s="6"/>
      <c r="AEY633" s="6"/>
      <c r="AEZ633" s="6"/>
      <c r="AFA633" s="6"/>
      <c r="AFB633" s="6"/>
      <c r="AFC633" s="6"/>
      <c r="AFD633" s="6"/>
      <c r="AFE633" s="6"/>
      <c r="AFF633" s="6"/>
      <c r="AFG633" s="6"/>
      <c r="AFH633" s="6"/>
      <c r="AFI633" s="6"/>
      <c r="AFJ633" s="6"/>
      <c r="AFK633" s="6"/>
      <c r="AFL633" s="6"/>
      <c r="AFM633" s="6"/>
      <c r="AFN633" s="6"/>
      <c r="AFO633" s="6"/>
      <c r="AFP633" s="6"/>
      <c r="AFQ633" s="6"/>
      <c r="AFR633" s="6"/>
      <c r="AFS633" s="6"/>
      <c r="AFT633" s="6"/>
      <c r="AFU633" s="6"/>
      <c r="AFV633" s="6"/>
      <c r="AFW633" s="6"/>
      <c r="AFX633" s="6"/>
      <c r="AFY633" s="6"/>
      <c r="AFZ633" s="6"/>
      <c r="AGA633" s="6"/>
      <c r="AGB633" s="6"/>
      <c r="AGC633" s="6"/>
      <c r="AGD633" s="6"/>
      <c r="AGE633" s="6"/>
      <c r="AGF633" s="6"/>
      <c r="AGG633" s="6"/>
      <c r="AGH633" s="6"/>
      <c r="AGI633" s="6"/>
      <c r="AGJ633" s="6"/>
      <c r="AGK633" s="6"/>
      <c r="AGL633" s="6"/>
      <c r="AGM633" s="6"/>
      <c r="AGN633" s="6"/>
      <c r="AGO633" s="6"/>
      <c r="AGP633" s="6"/>
      <c r="AGQ633" s="6"/>
      <c r="AGR633" s="6"/>
      <c r="AGS633" s="6"/>
      <c r="AGT633" s="6"/>
      <c r="AGU633" s="6"/>
      <c r="AGV633" s="6"/>
      <c r="AGW633" s="6"/>
      <c r="AGX633" s="6"/>
      <c r="AGY633" s="6"/>
      <c r="AGZ633" s="6"/>
      <c r="AHA633" s="6"/>
      <c r="AHB633" s="6"/>
      <c r="AHC633" s="6"/>
      <c r="AHD633" s="6"/>
      <c r="AHE633" s="6"/>
      <c r="AHF633" s="6"/>
      <c r="AHG633" s="6"/>
      <c r="AHH633" s="6"/>
      <c r="AHI633" s="6"/>
      <c r="AHJ633" s="6"/>
      <c r="AHK633" s="6"/>
      <c r="AHL633" s="6"/>
      <c r="AHM633" s="6"/>
      <c r="AHN633" s="6"/>
      <c r="AHO633" s="6"/>
      <c r="AHP633" s="6"/>
      <c r="AHQ633" s="6"/>
      <c r="AHR633" s="6"/>
      <c r="AHS633" s="6"/>
      <c r="AHT633" s="6"/>
      <c r="AHU633" s="6"/>
      <c r="AHV633" s="6"/>
      <c r="AHW633" s="6"/>
      <c r="AHX633" s="6"/>
      <c r="AHY633" s="6"/>
    </row>
    <row r="634" spans="3:909" x14ac:dyDescent="0.25">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c r="KA634" s="6"/>
      <c r="KB634" s="6"/>
      <c r="KC634" s="6"/>
      <c r="KD634" s="6"/>
      <c r="KE634" s="6"/>
      <c r="KF634" s="6"/>
      <c r="KG634" s="6"/>
      <c r="KH634" s="6"/>
      <c r="KI634" s="6"/>
      <c r="KJ634" s="6"/>
      <c r="KK634" s="6"/>
      <c r="KL634" s="6"/>
      <c r="KM634" s="6"/>
      <c r="KN634" s="6"/>
      <c r="KO634" s="6"/>
      <c r="KP634" s="6"/>
      <c r="KQ634" s="6"/>
      <c r="KR634" s="6"/>
      <c r="KS634" s="6"/>
      <c r="KT634" s="6"/>
      <c r="KU634" s="6"/>
      <c r="KV634" s="6"/>
      <c r="KW634" s="6"/>
      <c r="KX634" s="6"/>
      <c r="KY634" s="6"/>
      <c r="KZ634" s="6"/>
      <c r="LA634" s="6"/>
      <c r="LB634" s="6"/>
      <c r="LC634" s="6"/>
      <c r="LD634" s="6"/>
      <c r="LE634" s="6"/>
      <c r="LF634" s="6"/>
      <c r="LG634" s="6"/>
      <c r="LH634" s="6"/>
      <c r="LI634" s="6"/>
      <c r="LJ634" s="6"/>
      <c r="LK634" s="6"/>
      <c r="LL634" s="6"/>
      <c r="LM634" s="6"/>
      <c r="LN634" s="6"/>
      <c r="LO634" s="6"/>
      <c r="LP634" s="6"/>
      <c r="LQ634" s="6"/>
      <c r="LR634" s="6"/>
      <c r="LS634" s="6"/>
      <c r="LT634" s="6"/>
      <c r="LU634" s="6"/>
      <c r="LV634" s="6"/>
      <c r="LW634" s="6"/>
      <c r="LX634" s="6"/>
      <c r="LY634" s="6"/>
      <c r="LZ634" s="6"/>
      <c r="MA634" s="6"/>
      <c r="MB634" s="6"/>
      <c r="MC634" s="6"/>
      <c r="MD634" s="6"/>
      <c r="ME634" s="6"/>
      <c r="MF634" s="6"/>
      <c r="MG634" s="6"/>
      <c r="MH634" s="6"/>
      <c r="MI634" s="6"/>
      <c r="MJ634" s="6"/>
      <c r="MK634" s="6"/>
      <c r="ML634" s="6"/>
      <c r="MM634" s="6"/>
      <c r="MN634" s="6"/>
      <c r="MO634" s="6"/>
      <c r="MP634" s="6"/>
      <c r="MQ634" s="6"/>
      <c r="MR634" s="6"/>
      <c r="MS634" s="6"/>
      <c r="MT634" s="6"/>
      <c r="MU634" s="6"/>
      <c r="MV634" s="6"/>
      <c r="MW634" s="6"/>
      <c r="MX634" s="6"/>
      <c r="MY634" s="6"/>
      <c r="MZ634" s="6"/>
      <c r="NA634" s="6"/>
      <c r="NB634" s="6"/>
      <c r="NC634" s="6"/>
      <c r="ND634" s="6"/>
      <c r="NE634" s="6"/>
      <c r="NF634" s="6"/>
      <c r="NG634" s="6"/>
      <c r="NH634" s="6"/>
      <c r="NI634" s="6"/>
      <c r="NJ634" s="6"/>
      <c r="NK634" s="6"/>
      <c r="NL634" s="6"/>
      <c r="NM634" s="6"/>
      <c r="NN634" s="6"/>
      <c r="NO634" s="6"/>
      <c r="NP634" s="6"/>
      <c r="NQ634" s="6"/>
      <c r="NR634" s="6"/>
      <c r="NS634" s="6"/>
      <c r="NT634" s="6"/>
      <c r="NU634" s="6"/>
      <c r="NV634" s="6"/>
      <c r="NW634" s="6"/>
      <c r="NX634" s="6"/>
      <c r="NY634" s="6"/>
      <c r="NZ634" s="6"/>
      <c r="OA634" s="6"/>
      <c r="OB634" s="6"/>
      <c r="OC634" s="6"/>
      <c r="OD634" s="6"/>
      <c r="OE634" s="6"/>
      <c r="OF634" s="6"/>
      <c r="OG634" s="6"/>
      <c r="OH634" s="6"/>
      <c r="OI634" s="6"/>
      <c r="OJ634" s="6"/>
      <c r="OK634" s="6"/>
      <c r="OL634" s="6"/>
      <c r="OM634" s="6"/>
      <c r="ON634" s="6"/>
      <c r="OO634" s="6"/>
      <c r="OP634" s="6"/>
      <c r="OQ634" s="6"/>
      <c r="OR634" s="6"/>
      <c r="OS634" s="6"/>
      <c r="OT634" s="6"/>
      <c r="OU634" s="6"/>
      <c r="OV634" s="6"/>
      <c r="OW634" s="6"/>
      <c r="OX634" s="6"/>
      <c r="OY634" s="6"/>
      <c r="OZ634" s="6"/>
      <c r="PA634" s="6"/>
      <c r="PB634" s="6"/>
      <c r="PC634" s="6"/>
      <c r="PD634" s="6"/>
      <c r="PE634" s="6"/>
      <c r="PF634" s="6"/>
      <c r="PG634" s="6"/>
      <c r="PH634" s="6"/>
      <c r="PI634" s="6"/>
      <c r="PJ634" s="6"/>
      <c r="PK634" s="6"/>
      <c r="PL634" s="6"/>
      <c r="PM634" s="6"/>
      <c r="PN634" s="6"/>
      <c r="PO634" s="6"/>
      <c r="PP634" s="6"/>
      <c r="PQ634" s="6"/>
      <c r="PR634" s="6"/>
      <c r="PS634" s="6"/>
      <c r="PT634" s="6"/>
      <c r="PU634" s="6"/>
      <c r="PV634" s="6"/>
      <c r="PW634" s="6"/>
      <c r="PX634" s="6"/>
      <c r="PY634" s="6"/>
      <c r="PZ634" s="6"/>
      <c r="QA634" s="6"/>
      <c r="QB634" s="6"/>
      <c r="QC634" s="6"/>
      <c r="QD634" s="6"/>
      <c r="QE634" s="6"/>
      <c r="QF634" s="6"/>
      <c r="QG634" s="6"/>
      <c r="QH634" s="6"/>
      <c r="QI634" s="6"/>
      <c r="QJ634" s="6"/>
      <c r="QK634" s="6"/>
      <c r="QL634" s="6"/>
      <c r="QM634" s="6"/>
      <c r="QN634" s="6"/>
      <c r="QO634" s="6"/>
      <c r="QP634" s="6"/>
      <c r="QQ634" s="6"/>
      <c r="QR634" s="6"/>
      <c r="QS634" s="6"/>
      <c r="QT634" s="6"/>
      <c r="QU634" s="6"/>
      <c r="QV634" s="6"/>
      <c r="QW634" s="6"/>
      <c r="QX634" s="6"/>
      <c r="QY634" s="6"/>
      <c r="QZ634" s="6"/>
      <c r="RA634" s="6"/>
      <c r="RB634" s="6"/>
      <c r="RC634" s="6"/>
      <c r="RD634" s="6"/>
      <c r="RE634" s="6"/>
      <c r="RF634" s="6"/>
      <c r="RG634" s="6"/>
      <c r="RH634" s="6"/>
      <c r="RI634" s="6"/>
      <c r="RJ634" s="6"/>
      <c r="RK634" s="6"/>
      <c r="RL634" s="6"/>
      <c r="RM634" s="6"/>
      <c r="RN634" s="6"/>
      <c r="RO634" s="6"/>
      <c r="RP634" s="6"/>
      <c r="RQ634" s="6"/>
      <c r="RR634" s="6"/>
      <c r="RS634" s="6"/>
      <c r="RT634" s="6"/>
      <c r="RU634" s="6"/>
      <c r="RV634" s="6"/>
      <c r="RW634" s="6"/>
      <c r="RX634" s="6"/>
      <c r="RY634" s="6"/>
      <c r="RZ634" s="6"/>
      <c r="SA634" s="6"/>
      <c r="SB634" s="6"/>
      <c r="SC634" s="6"/>
      <c r="SD634" s="6"/>
      <c r="SE634" s="6"/>
      <c r="SF634" s="6"/>
      <c r="SG634" s="6"/>
      <c r="SH634" s="6"/>
      <c r="SI634" s="6"/>
      <c r="SJ634" s="6"/>
      <c r="SK634" s="6"/>
      <c r="SL634" s="6"/>
      <c r="SM634" s="6"/>
      <c r="SN634" s="6"/>
      <c r="SO634" s="6"/>
      <c r="SP634" s="6"/>
      <c r="SQ634" s="6"/>
      <c r="SR634" s="6"/>
      <c r="SS634" s="6"/>
      <c r="ST634" s="6"/>
      <c r="SU634" s="6"/>
      <c r="SV634" s="6"/>
      <c r="SW634" s="6"/>
      <c r="SX634" s="6"/>
      <c r="SY634" s="6"/>
      <c r="SZ634" s="6"/>
      <c r="TA634" s="6"/>
      <c r="TB634" s="6"/>
      <c r="TC634" s="6"/>
      <c r="TD634" s="6"/>
      <c r="TE634" s="6"/>
      <c r="TF634" s="6"/>
      <c r="TG634" s="6"/>
      <c r="TH634" s="6"/>
      <c r="TI634" s="6"/>
      <c r="TJ634" s="6"/>
      <c r="TK634" s="6"/>
      <c r="TL634" s="6"/>
      <c r="TM634" s="6"/>
      <c r="TN634" s="6"/>
      <c r="TO634" s="6"/>
      <c r="TP634" s="6"/>
      <c r="TQ634" s="6"/>
      <c r="TR634" s="6"/>
      <c r="TS634" s="6"/>
      <c r="TT634" s="6"/>
      <c r="TU634" s="6"/>
      <c r="TV634" s="6"/>
      <c r="TW634" s="6"/>
      <c r="TX634" s="6"/>
      <c r="TY634" s="6"/>
      <c r="TZ634" s="6"/>
      <c r="UA634" s="6"/>
      <c r="UB634" s="6"/>
      <c r="UC634" s="6"/>
      <c r="UD634" s="6"/>
      <c r="UE634" s="6"/>
      <c r="UF634" s="6"/>
      <c r="UG634" s="6"/>
      <c r="UH634" s="6"/>
      <c r="UI634" s="6"/>
      <c r="UJ634" s="6"/>
      <c r="UK634" s="6"/>
      <c r="UL634" s="6"/>
      <c r="UM634" s="6"/>
      <c r="UN634" s="6"/>
      <c r="UO634" s="6"/>
      <c r="UP634" s="6"/>
      <c r="UQ634" s="6"/>
      <c r="UR634" s="6"/>
      <c r="US634" s="6"/>
      <c r="UT634" s="6"/>
      <c r="UU634" s="6"/>
      <c r="UV634" s="6"/>
      <c r="UW634" s="6"/>
      <c r="UX634" s="6"/>
      <c r="UY634" s="6"/>
      <c r="UZ634" s="6"/>
      <c r="VA634" s="6"/>
      <c r="VB634" s="6"/>
      <c r="VC634" s="6"/>
      <c r="VD634" s="6"/>
      <c r="VE634" s="6"/>
      <c r="VF634" s="6"/>
      <c r="VG634" s="6"/>
      <c r="VH634" s="6"/>
      <c r="VI634" s="6"/>
      <c r="VJ634" s="6"/>
      <c r="VK634" s="6"/>
      <c r="VL634" s="6"/>
      <c r="VM634" s="6"/>
      <c r="VN634" s="6"/>
      <c r="VO634" s="6"/>
      <c r="VP634" s="6"/>
      <c r="VQ634" s="6"/>
      <c r="VR634" s="6"/>
      <c r="VS634" s="6"/>
      <c r="VT634" s="6"/>
      <c r="VU634" s="6"/>
      <c r="VV634" s="6"/>
      <c r="VW634" s="6"/>
      <c r="VX634" s="6"/>
      <c r="VY634" s="6"/>
      <c r="VZ634" s="6"/>
      <c r="WA634" s="6"/>
      <c r="WB634" s="6"/>
      <c r="WC634" s="6"/>
      <c r="WD634" s="6"/>
      <c r="WE634" s="6"/>
      <c r="WF634" s="6"/>
      <c r="WG634" s="6"/>
      <c r="WH634" s="6"/>
      <c r="WI634" s="6"/>
      <c r="WJ634" s="6"/>
      <c r="WK634" s="6"/>
      <c r="WL634" s="6"/>
      <c r="WM634" s="6"/>
      <c r="WN634" s="6"/>
      <c r="WO634" s="6"/>
      <c r="WP634" s="6"/>
      <c r="WQ634" s="6"/>
      <c r="WR634" s="6"/>
      <c r="WS634" s="6"/>
      <c r="WT634" s="6"/>
      <c r="WU634" s="6"/>
      <c r="WV634" s="6"/>
      <c r="WW634" s="6"/>
      <c r="WX634" s="6"/>
      <c r="WY634" s="6"/>
      <c r="WZ634" s="6"/>
      <c r="XA634" s="6"/>
      <c r="XB634" s="6"/>
      <c r="XC634" s="6"/>
      <c r="XD634" s="6"/>
      <c r="XE634" s="6"/>
      <c r="XF634" s="6"/>
      <c r="XG634" s="6"/>
      <c r="XH634" s="6"/>
      <c r="XI634" s="6"/>
      <c r="XJ634" s="6"/>
      <c r="XK634" s="6"/>
      <c r="XL634" s="6"/>
      <c r="XM634" s="6"/>
      <c r="XN634" s="6"/>
      <c r="XO634" s="6"/>
      <c r="XP634" s="6"/>
      <c r="XQ634" s="6"/>
      <c r="XR634" s="6"/>
      <c r="XS634" s="6"/>
      <c r="XT634" s="6"/>
      <c r="XU634" s="6"/>
      <c r="XV634" s="6"/>
      <c r="XW634" s="6"/>
      <c r="XX634" s="6"/>
      <c r="XY634" s="6"/>
      <c r="XZ634" s="6"/>
      <c r="YA634" s="6"/>
      <c r="YB634" s="6"/>
      <c r="YC634" s="6"/>
      <c r="YD634" s="6"/>
      <c r="YE634" s="6"/>
      <c r="YF634" s="6"/>
      <c r="YG634" s="6"/>
      <c r="YH634" s="6"/>
      <c r="YI634" s="6"/>
      <c r="YJ634" s="6"/>
      <c r="YK634" s="6"/>
      <c r="YL634" s="6"/>
      <c r="YM634" s="6"/>
      <c r="YN634" s="6"/>
      <c r="YO634" s="6"/>
      <c r="YP634" s="6"/>
      <c r="YQ634" s="6"/>
      <c r="YR634" s="6"/>
      <c r="YS634" s="6"/>
      <c r="YT634" s="6"/>
      <c r="YU634" s="6"/>
      <c r="YV634" s="6"/>
      <c r="YW634" s="6"/>
      <c r="YX634" s="6"/>
      <c r="YY634" s="6"/>
      <c r="YZ634" s="6"/>
      <c r="ZA634" s="6"/>
      <c r="ZB634" s="6"/>
      <c r="ZC634" s="6"/>
      <c r="ZD634" s="6"/>
      <c r="ZE634" s="6"/>
      <c r="ZF634" s="6"/>
      <c r="ZG634" s="6"/>
      <c r="ZH634" s="6"/>
      <c r="ZI634" s="6"/>
      <c r="ZJ634" s="6"/>
      <c r="ZK634" s="6"/>
      <c r="ZL634" s="6"/>
      <c r="ZM634" s="6"/>
      <c r="ZN634" s="6"/>
      <c r="ZO634" s="6"/>
      <c r="ZP634" s="6"/>
      <c r="ZQ634" s="6"/>
      <c r="ZR634" s="6"/>
      <c r="ZS634" s="6"/>
      <c r="ZT634" s="6"/>
      <c r="ZU634" s="6"/>
      <c r="ZV634" s="6"/>
      <c r="ZW634" s="6"/>
      <c r="ZX634" s="6"/>
      <c r="ZY634" s="6"/>
      <c r="ZZ634" s="6"/>
      <c r="AAA634" s="6"/>
      <c r="AAB634" s="6"/>
      <c r="AAC634" s="6"/>
      <c r="AAD634" s="6"/>
      <c r="AAE634" s="6"/>
      <c r="AAF634" s="6"/>
      <c r="AAG634" s="6"/>
      <c r="AAH634" s="6"/>
      <c r="AAI634" s="6"/>
      <c r="AAJ634" s="6"/>
      <c r="AAK634" s="6"/>
      <c r="AAL634" s="6"/>
      <c r="AAM634" s="6"/>
      <c r="AAN634" s="6"/>
      <c r="AAO634" s="6"/>
      <c r="AAP634" s="6"/>
      <c r="AAQ634" s="6"/>
      <c r="AAR634" s="6"/>
      <c r="AAS634" s="6"/>
      <c r="AAT634" s="6"/>
      <c r="AAU634" s="6"/>
      <c r="AAV634" s="6"/>
      <c r="AAW634" s="6"/>
      <c r="AAX634" s="6"/>
      <c r="AAY634" s="6"/>
      <c r="AAZ634" s="6"/>
      <c r="ABA634" s="6"/>
      <c r="ABB634" s="6"/>
      <c r="ABC634" s="6"/>
      <c r="ABD634" s="6"/>
      <c r="ABE634" s="6"/>
      <c r="ABF634" s="6"/>
      <c r="ABG634" s="6"/>
      <c r="ABH634" s="6"/>
      <c r="ABI634" s="6"/>
      <c r="ABJ634" s="6"/>
      <c r="ABK634" s="6"/>
      <c r="ABL634" s="6"/>
      <c r="ABM634" s="6"/>
      <c r="ABN634" s="6"/>
      <c r="ABO634" s="6"/>
      <c r="ABP634" s="6"/>
      <c r="ABQ634" s="6"/>
      <c r="ABR634" s="6"/>
      <c r="ABS634" s="6"/>
      <c r="ABT634" s="6"/>
      <c r="ABU634" s="6"/>
      <c r="ABV634" s="6"/>
      <c r="ABW634" s="6"/>
      <c r="ABX634" s="6"/>
      <c r="ABY634" s="6"/>
      <c r="ABZ634" s="6"/>
      <c r="ACA634" s="6"/>
      <c r="ACB634" s="6"/>
      <c r="ACC634" s="6"/>
      <c r="ACD634" s="6"/>
      <c r="ACE634" s="6"/>
      <c r="ACF634" s="6"/>
      <c r="ACG634" s="6"/>
      <c r="ACH634" s="6"/>
      <c r="ACI634" s="6"/>
      <c r="ACJ634" s="6"/>
      <c r="ACK634" s="6"/>
      <c r="ACL634" s="6"/>
      <c r="ACM634" s="6"/>
      <c r="ACN634" s="6"/>
      <c r="ACO634" s="6"/>
      <c r="ACP634" s="6"/>
      <c r="ACQ634" s="6"/>
      <c r="ACR634" s="6"/>
      <c r="ACS634" s="6"/>
      <c r="ACT634" s="6"/>
      <c r="ACU634" s="6"/>
      <c r="ACV634" s="6"/>
      <c r="ACW634" s="6"/>
      <c r="ACX634" s="6"/>
      <c r="ACY634" s="6"/>
      <c r="ACZ634" s="6"/>
      <c r="ADA634" s="6"/>
      <c r="ADB634" s="6"/>
      <c r="ADC634" s="6"/>
      <c r="ADD634" s="6"/>
      <c r="ADE634" s="6"/>
      <c r="ADF634" s="6"/>
      <c r="ADG634" s="6"/>
      <c r="ADH634" s="6"/>
      <c r="ADI634" s="6"/>
      <c r="ADJ634" s="6"/>
      <c r="ADK634" s="6"/>
      <c r="ADL634" s="6"/>
      <c r="ADM634" s="6"/>
      <c r="ADN634" s="6"/>
      <c r="ADO634" s="6"/>
      <c r="ADP634" s="6"/>
      <c r="ADQ634" s="6"/>
      <c r="ADR634" s="6"/>
      <c r="ADS634" s="6"/>
      <c r="ADT634" s="6"/>
      <c r="ADU634" s="6"/>
      <c r="ADV634" s="6"/>
      <c r="ADW634" s="6"/>
      <c r="ADX634" s="6"/>
      <c r="ADY634" s="6"/>
      <c r="ADZ634" s="6"/>
      <c r="AEA634" s="6"/>
      <c r="AEB634" s="6"/>
      <c r="AEC634" s="6"/>
      <c r="AED634" s="6"/>
      <c r="AEE634" s="6"/>
      <c r="AEF634" s="6"/>
      <c r="AEG634" s="6"/>
      <c r="AEH634" s="6"/>
      <c r="AEI634" s="6"/>
      <c r="AEJ634" s="6"/>
      <c r="AEK634" s="6"/>
      <c r="AEL634" s="6"/>
      <c r="AEM634" s="6"/>
      <c r="AEN634" s="6"/>
      <c r="AEO634" s="6"/>
      <c r="AEP634" s="6"/>
      <c r="AEQ634" s="6"/>
      <c r="AER634" s="6"/>
      <c r="AES634" s="6"/>
      <c r="AET634" s="6"/>
      <c r="AEU634" s="6"/>
      <c r="AEV634" s="6"/>
      <c r="AEW634" s="6"/>
      <c r="AEX634" s="6"/>
      <c r="AEY634" s="6"/>
      <c r="AEZ634" s="6"/>
      <c r="AFA634" s="6"/>
      <c r="AFB634" s="6"/>
      <c r="AFC634" s="6"/>
      <c r="AFD634" s="6"/>
      <c r="AFE634" s="6"/>
      <c r="AFF634" s="6"/>
      <c r="AFG634" s="6"/>
      <c r="AFH634" s="6"/>
      <c r="AFI634" s="6"/>
      <c r="AFJ634" s="6"/>
      <c r="AFK634" s="6"/>
      <c r="AFL634" s="6"/>
      <c r="AFM634" s="6"/>
      <c r="AFN634" s="6"/>
      <c r="AFO634" s="6"/>
      <c r="AFP634" s="6"/>
      <c r="AFQ634" s="6"/>
      <c r="AFR634" s="6"/>
      <c r="AFS634" s="6"/>
      <c r="AFT634" s="6"/>
      <c r="AFU634" s="6"/>
      <c r="AFV634" s="6"/>
      <c r="AFW634" s="6"/>
      <c r="AFX634" s="6"/>
      <c r="AFY634" s="6"/>
      <c r="AFZ634" s="6"/>
      <c r="AGA634" s="6"/>
      <c r="AGB634" s="6"/>
      <c r="AGC634" s="6"/>
      <c r="AGD634" s="6"/>
      <c r="AGE634" s="6"/>
      <c r="AGF634" s="6"/>
      <c r="AGG634" s="6"/>
      <c r="AGH634" s="6"/>
      <c r="AGI634" s="6"/>
      <c r="AGJ634" s="6"/>
      <c r="AGK634" s="6"/>
      <c r="AGL634" s="6"/>
      <c r="AGM634" s="6"/>
      <c r="AGN634" s="6"/>
      <c r="AGO634" s="6"/>
      <c r="AGP634" s="6"/>
      <c r="AGQ634" s="6"/>
      <c r="AGR634" s="6"/>
      <c r="AGS634" s="6"/>
      <c r="AGT634" s="6"/>
      <c r="AGU634" s="6"/>
      <c r="AGV634" s="6"/>
      <c r="AGW634" s="6"/>
      <c r="AGX634" s="6"/>
      <c r="AGY634" s="6"/>
      <c r="AGZ634" s="6"/>
      <c r="AHA634" s="6"/>
      <c r="AHB634" s="6"/>
      <c r="AHC634" s="6"/>
      <c r="AHD634" s="6"/>
      <c r="AHE634" s="6"/>
      <c r="AHF634" s="6"/>
      <c r="AHG634" s="6"/>
      <c r="AHH634" s="6"/>
      <c r="AHI634" s="6"/>
      <c r="AHJ634" s="6"/>
      <c r="AHK634" s="6"/>
      <c r="AHL634" s="6"/>
      <c r="AHM634" s="6"/>
      <c r="AHN634" s="6"/>
      <c r="AHO634" s="6"/>
      <c r="AHP634" s="6"/>
      <c r="AHQ634" s="6"/>
      <c r="AHR634" s="6"/>
      <c r="AHS634" s="6"/>
      <c r="AHT634" s="6"/>
      <c r="AHU634" s="6"/>
      <c r="AHV634" s="6"/>
      <c r="AHW634" s="6"/>
      <c r="AHX634" s="6"/>
      <c r="AHY634" s="6"/>
    </row>
    <row r="635" spans="3:909" x14ac:dyDescent="0.25">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c r="KA635" s="6"/>
      <c r="KB635" s="6"/>
      <c r="KC635" s="6"/>
      <c r="KD635" s="6"/>
      <c r="KE635" s="6"/>
      <c r="KF635" s="6"/>
      <c r="KG635" s="6"/>
      <c r="KH635" s="6"/>
      <c r="KI635" s="6"/>
      <c r="KJ635" s="6"/>
      <c r="KK635" s="6"/>
      <c r="KL635" s="6"/>
      <c r="KM635" s="6"/>
      <c r="KN635" s="6"/>
      <c r="KO635" s="6"/>
      <c r="KP635" s="6"/>
      <c r="KQ635" s="6"/>
      <c r="KR635" s="6"/>
      <c r="KS635" s="6"/>
      <c r="KT635" s="6"/>
      <c r="KU635" s="6"/>
      <c r="KV635" s="6"/>
      <c r="KW635" s="6"/>
      <c r="KX635" s="6"/>
      <c r="KY635" s="6"/>
      <c r="KZ635" s="6"/>
      <c r="LA635" s="6"/>
      <c r="LB635" s="6"/>
      <c r="LC635" s="6"/>
      <c r="LD635" s="6"/>
      <c r="LE635" s="6"/>
      <c r="LF635" s="6"/>
      <c r="LG635" s="6"/>
      <c r="LH635" s="6"/>
      <c r="LI635" s="6"/>
      <c r="LJ635" s="6"/>
      <c r="LK635" s="6"/>
      <c r="LL635" s="6"/>
      <c r="LM635" s="6"/>
      <c r="LN635" s="6"/>
      <c r="LO635" s="6"/>
      <c r="LP635" s="6"/>
      <c r="LQ635" s="6"/>
      <c r="LR635" s="6"/>
      <c r="LS635" s="6"/>
      <c r="LT635" s="6"/>
      <c r="LU635" s="6"/>
      <c r="LV635" s="6"/>
      <c r="LW635" s="6"/>
      <c r="LX635" s="6"/>
      <c r="LY635" s="6"/>
      <c r="LZ635" s="6"/>
      <c r="MA635" s="6"/>
      <c r="MB635" s="6"/>
      <c r="MC635" s="6"/>
      <c r="MD635" s="6"/>
      <c r="ME635" s="6"/>
      <c r="MF635" s="6"/>
      <c r="MG635" s="6"/>
      <c r="MH635" s="6"/>
      <c r="MI635" s="6"/>
      <c r="MJ635" s="6"/>
      <c r="MK635" s="6"/>
      <c r="ML635" s="6"/>
      <c r="MM635" s="6"/>
      <c r="MN635" s="6"/>
      <c r="MO635" s="6"/>
      <c r="MP635" s="6"/>
      <c r="MQ635" s="6"/>
      <c r="MR635" s="6"/>
      <c r="MS635" s="6"/>
      <c r="MT635" s="6"/>
      <c r="MU635" s="6"/>
      <c r="MV635" s="6"/>
      <c r="MW635" s="6"/>
      <c r="MX635" s="6"/>
      <c r="MY635" s="6"/>
      <c r="MZ635" s="6"/>
      <c r="NA635" s="6"/>
      <c r="NB635" s="6"/>
      <c r="NC635" s="6"/>
      <c r="ND635" s="6"/>
      <c r="NE635" s="6"/>
      <c r="NF635" s="6"/>
      <c r="NG635" s="6"/>
      <c r="NH635" s="6"/>
      <c r="NI635" s="6"/>
      <c r="NJ635" s="6"/>
      <c r="NK635" s="6"/>
      <c r="NL635" s="6"/>
      <c r="NM635" s="6"/>
      <c r="NN635" s="6"/>
      <c r="NO635" s="6"/>
      <c r="NP635" s="6"/>
      <c r="NQ635" s="6"/>
      <c r="NR635" s="6"/>
      <c r="NS635" s="6"/>
      <c r="NT635" s="6"/>
      <c r="NU635" s="6"/>
      <c r="NV635" s="6"/>
      <c r="NW635" s="6"/>
      <c r="NX635" s="6"/>
      <c r="NY635" s="6"/>
      <c r="NZ635" s="6"/>
      <c r="OA635" s="6"/>
      <c r="OB635" s="6"/>
      <c r="OC635" s="6"/>
      <c r="OD635" s="6"/>
      <c r="OE635" s="6"/>
      <c r="OF635" s="6"/>
      <c r="OG635" s="6"/>
      <c r="OH635" s="6"/>
      <c r="OI635" s="6"/>
      <c r="OJ635" s="6"/>
      <c r="OK635" s="6"/>
      <c r="OL635" s="6"/>
      <c r="OM635" s="6"/>
      <c r="ON635" s="6"/>
      <c r="OO635" s="6"/>
      <c r="OP635" s="6"/>
      <c r="OQ635" s="6"/>
      <c r="OR635" s="6"/>
      <c r="OS635" s="6"/>
      <c r="OT635" s="6"/>
      <c r="OU635" s="6"/>
      <c r="OV635" s="6"/>
      <c r="OW635" s="6"/>
      <c r="OX635" s="6"/>
      <c r="OY635" s="6"/>
      <c r="OZ635" s="6"/>
      <c r="PA635" s="6"/>
      <c r="PB635" s="6"/>
      <c r="PC635" s="6"/>
      <c r="PD635" s="6"/>
      <c r="PE635" s="6"/>
      <c r="PF635" s="6"/>
      <c r="PG635" s="6"/>
      <c r="PH635" s="6"/>
      <c r="PI635" s="6"/>
      <c r="PJ635" s="6"/>
      <c r="PK635" s="6"/>
      <c r="PL635" s="6"/>
      <c r="PM635" s="6"/>
      <c r="PN635" s="6"/>
      <c r="PO635" s="6"/>
      <c r="PP635" s="6"/>
      <c r="PQ635" s="6"/>
      <c r="PR635" s="6"/>
      <c r="PS635" s="6"/>
      <c r="PT635" s="6"/>
      <c r="PU635" s="6"/>
      <c r="PV635" s="6"/>
      <c r="PW635" s="6"/>
      <c r="PX635" s="6"/>
      <c r="PY635" s="6"/>
      <c r="PZ635" s="6"/>
      <c r="QA635" s="6"/>
      <c r="QB635" s="6"/>
      <c r="QC635" s="6"/>
      <c r="QD635" s="6"/>
      <c r="QE635" s="6"/>
      <c r="QF635" s="6"/>
      <c r="QG635" s="6"/>
      <c r="QH635" s="6"/>
      <c r="QI635" s="6"/>
      <c r="QJ635" s="6"/>
      <c r="QK635" s="6"/>
      <c r="QL635" s="6"/>
      <c r="QM635" s="6"/>
      <c r="QN635" s="6"/>
      <c r="QO635" s="6"/>
      <c r="QP635" s="6"/>
      <c r="QQ635" s="6"/>
      <c r="QR635" s="6"/>
      <c r="QS635" s="6"/>
      <c r="QT635" s="6"/>
      <c r="QU635" s="6"/>
      <c r="QV635" s="6"/>
      <c r="QW635" s="6"/>
      <c r="QX635" s="6"/>
      <c r="QY635" s="6"/>
      <c r="QZ635" s="6"/>
      <c r="RA635" s="6"/>
      <c r="RB635" s="6"/>
      <c r="RC635" s="6"/>
      <c r="RD635" s="6"/>
      <c r="RE635" s="6"/>
      <c r="RF635" s="6"/>
      <c r="RG635" s="6"/>
      <c r="RH635" s="6"/>
      <c r="RI635" s="6"/>
      <c r="RJ635" s="6"/>
      <c r="RK635" s="6"/>
      <c r="RL635" s="6"/>
      <c r="RM635" s="6"/>
      <c r="RN635" s="6"/>
      <c r="RO635" s="6"/>
      <c r="RP635" s="6"/>
      <c r="RQ635" s="6"/>
      <c r="RR635" s="6"/>
      <c r="RS635" s="6"/>
      <c r="RT635" s="6"/>
      <c r="RU635" s="6"/>
      <c r="RV635" s="6"/>
      <c r="RW635" s="6"/>
      <c r="RX635" s="6"/>
      <c r="RY635" s="6"/>
      <c r="RZ635" s="6"/>
      <c r="SA635" s="6"/>
      <c r="SB635" s="6"/>
      <c r="SC635" s="6"/>
      <c r="SD635" s="6"/>
      <c r="SE635" s="6"/>
      <c r="SF635" s="6"/>
      <c r="SG635" s="6"/>
      <c r="SH635" s="6"/>
      <c r="SI635" s="6"/>
      <c r="SJ635" s="6"/>
      <c r="SK635" s="6"/>
      <c r="SL635" s="6"/>
      <c r="SM635" s="6"/>
      <c r="SN635" s="6"/>
      <c r="SO635" s="6"/>
      <c r="SP635" s="6"/>
      <c r="SQ635" s="6"/>
      <c r="SR635" s="6"/>
      <c r="SS635" s="6"/>
      <c r="ST635" s="6"/>
      <c r="SU635" s="6"/>
      <c r="SV635" s="6"/>
      <c r="SW635" s="6"/>
      <c r="SX635" s="6"/>
      <c r="SY635" s="6"/>
      <c r="SZ635" s="6"/>
      <c r="TA635" s="6"/>
      <c r="TB635" s="6"/>
      <c r="TC635" s="6"/>
      <c r="TD635" s="6"/>
      <c r="TE635" s="6"/>
      <c r="TF635" s="6"/>
      <c r="TG635" s="6"/>
      <c r="TH635" s="6"/>
      <c r="TI635" s="6"/>
      <c r="TJ635" s="6"/>
      <c r="TK635" s="6"/>
      <c r="TL635" s="6"/>
      <c r="TM635" s="6"/>
      <c r="TN635" s="6"/>
      <c r="TO635" s="6"/>
      <c r="TP635" s="6"/>
      <c r="TQ635" s="6"/>
      <c r="TR635" s="6"/>
      <c r="TS635" s="6"/>
      <c r="TT635" s="6"/>
      <c r="TU635" s="6"/>
      <c r="TV635" s="6"/>
      <c r="TW635" s="6"/>
      <c r="TX635" s="6"/>
      <c r="TY635" s="6"/>
      <c r="TZ635" s="6"/>
      <c r="UA635" s="6"/>
      <c r="UB635" s="6"/>
      <c r="UC635" s="6"/>
      <c r="UD635" s="6"/>
      <c r="UE635" s="6"/>
      <c r="UF635" s="6"/>
      <c r="UG635" s="6"/>
      <c r="UH635" s="6"/>
      <c r="UI635" s="6"/>
      <c r="UJ635" s="6"/>
      <c r="UK635" s="6"/>
      <c r="UL635" s="6"/>
      <c r="UM635" s="6"/>
      <c r="UN635" s="6"/>
      <c r="UO635" s="6"/>
      <c r="UP635" s="6"/>
      <c r="UQ635" s="6"/>
      <c r="UR635" s="6"/>
      <c r="US635" s="6"/>
      <c r="UT635" s="6"/>
      <c r="UU635" s="6"/>
      <c r="UV635" s="6"/>
      <c r="UW635" s="6"/>
      <c r="UX635" s="6"/>
      <c r="UY635" s="6"/>
      <c r="UZ635" s="6"/>
      <c r="VA635" s="6"/>
      <c r="VB635" s="6"/>
      <c r="VC635" s="6"/>
      <c r="VD635" s="6"/>
      <c r="VE635" s="6"/>
      <c r="VF635" s="6"/>
      <c r="VG635" s="6"/>
      <c r="VH635" s="6"/>
      <c r="VI635" s="6"/>
      <c r="VJ635" s="6"/>
      <c r="VK635" s="6"/>
      <c r="VL635" s="6"/>
      <c r="VM635" s="6"/>
      <c r="VN635" s="6"/>
      <c r="VO635" s="6"/>
      <c r="VP635" s="6"/>
      <c r="VQ635" s="6"/>
      <c r="VR635" s="6"/>
      <c r="VS635" s="6"/>
      <c r="VT635" s="6"/>
      <c r="VU635" s="6"/>
      <c r="VV635" s="6"/>
      <c r="VW635" s="6"/>
      <c r="VX635" s="6"/>
      <c r="VY635" s="6"/>
      <c r="VZ635" s="6"/>
      <c r="WA635" s="6"/>
      <c r="WB635" s="6"/>
      <c r="WC635" s="6"/>
      <c r="WD635" s="6"/>
      <c r="WE635" s="6"/>
      <c r="WF635" s="6"/>
      <c r="WG635" s="6"/>
      <c r="WH635" s="6"/>
      <c r="WI635" s="6"/>
      <c r="WJ635" s="6"/>
      <c r="WK635" s="6"/>
      <c r="WL635" s="6"/>
      <c r="WM635" s="6"/>
      <c r="WN635" s="6"/>
      <c r="WO635" s="6"/>
      <c r="WP635" s="6"/>
      <c r="WQ635" s="6"/>
      <c r="WR635" s="6"/>
      <c r="WS635" s="6"/>
      <c r="WT635" s="6"/>
      <c r="WU635" s="6"/>
      <c r="WV635" s="6"/>
      <c r="WW635" s="6"/>
      <c r="WX635" s="6"/>
      <c r="WY635" s="6"/>
      <c r="WZ635" s="6"/>
      <c r="XA635" s="6"/>
      <c r="XB635" s="6"/>
      <c r="XC635" s="6"/>
      <c r="XD635" s="6"/>
      <c r="XE635" s="6"/>
      <c r="XF635" s="6"/>
      <c r="XG635" s="6"/>
      <c r="XH635" s="6"/>
      <c r="XI635" s="6"/>
      <c r="XJ635" s="6"/>
      <c r="XK635" s="6"/>
      <c r="XL635" s="6"/>
      <c r="XM635" s="6"/>
      <c r="XN635" s="6"/>
      <c r="XO635" s="6"/>
      <c r="XP635" s="6"/>
      <c r="XQ635" s="6"/>
      <c r="XR635" s="6"/>
      <c r="XS635" s="6"/>
      <c r="XT635" s="6"/>
      <c r="XU635" s="6"/>
      <c r="XV635" s="6"/>
      <c r="XW635" s="6"/>
      <c r="XX635" s="6"/>
      <c r="XY635" s="6"/>
      <c r="XZ635" s="6"/>
      <c r="YA635" s="6"/>
      <c r="YB635" s="6"/>
      <c r="YC635" s="6"/>
      <c r="YD635" s="6"/>
      <c r="YE635" s="6"/>
      <c r="YF635" s="6"/>
      <c r="YG635" s="6"/>
      <c r="YH635" s="6"/>
      <c r="YI635" s="6"/>
      <c r="YJ635" s="6"/>
      <c r="YK635" s="6"/>
      <c r="YL635" s="6"/>
      <c r="YM635" s="6"/>
      <c r="YN635" s="6"/>
      <c r="YO635" s="6"/>
      <c r="YP635" s="6"/>
      <c r="YQ635" s="6"/>
      <c r="YR635" s="6"/>
      <c r="YS635" s="6"/>
      <c r="YT635" s="6"/>
      <c r="YU635" s="6"/>
      <c r="YV635" s="6"/>
      <c r="YW635" s="6"/>
      <c r="YX635" s="6"/>
      <c r="YY635" s="6"/>
      <c r="YZ635" s="6"/>
      <c r="ZA635" s="6"/>
      <c r="ZB635" s="6"/>
      <c r="ZC635" s="6"/>
      <c r="ZD635" s="6"/>
      <c r="ZE635" s="6"/>
      <c r="ZF635" s="6"/>
      <c r="ZG635" s="6"/>
      <c r="ZH635" s="6"/>
      <c r="ZI635" s="6"/>
      <c r="ZJ635" s="6"/>
      <c r="ZK635" s="6"/>
      <c r="ZL635" s="6"/>
      <c r="ZM635" s="6"/>
      <c r="ZN635" s="6"/>
      <c r="ZO635" s="6"/>
      <c r="ZP635" s="6"/>
      <c r="ZQ635" s="6"/>
      <c r="ZR635" s="6"/>
      <c r="ZS635" s="6"/>
      <c r="ZT635" s="6"/>
      <c r="ZU635" s="6"/>
      <c r="ZV635" s="6"/>
      <c r="ZW635" s="6"/>
      <c r="ZX635" s="6"/>
      <c r="ZY635" s="6"/>
      <c r="ZZ635" s="6"/>
      <c r="AAA635" s="6"/>
      <c r="AAB635" s="6"/>
      <c r="AAC635" s="6"/>
      <c r="AAD635" s="6"/>
      <c r="AAE635" s="6"/>
      <c r="AAF635" s="6"/>
      <c r="AAG635" s="6"/>
      <c r="AAH635" s="6"/>
      <c r="AAI635" s="6"/>
      <c r="AAJ635" s="6"/>
      <c r="AAK635" s="6"/>
      <c r="AAL635" s="6"/>
      <c r="AAM635" s="6"/>
      <c r="AAN635" s="6"/>
      <c r="AAO635" s="6"/>
      <c r="AAP635" s="6"/>
      <c r="AAQ635" s="6"/>
      <c r="AAR635" s="6"/>
      <c r="AAS635" s="6"/>
      <c r="AAT635" s="6"/>
      <c r="AAU635" s="6"/>
      <c r="AAV635" s="6"/>
      <c r="AAW635" s="6"/>
      <c r="AAX635" s="6"/>
      <c r="AAY635" s="6"/>
      <c r="AAZ635" s="6"/>
      <c r="ABA635" s="6"/>
      <c r="ABB635" s="6"/>
      <c r="ABC635" s="6"/>
      <c r="ABD635" s="6"/>
      <c r="ABE635" s="6"/>
      <c r="ABF635" s="6"/>
      <c r="ABG635" s="6"/>
      <c r="ABH635" s="6"/>
      <c r="ABI635" s="6"/>
      <c r="ABJ635" s="6"/>
      <c r="ABK635" s="6"/>
      <c r="ABL635" s="6"/>
      <c r="ABM635" s="6"/>
      <c r="ABN635" s="6"/>
      <c r="ABO635" s="6"/>
      <c r="ABP635" s="6"/>
      <c r="ABQ635" s="6"/>
      <c r="ABR635" s="6"/>
      <c r="ABS635" s="6"/>
      <c r="ABT635" s="6"/>
      <c r="ABU635" s="6"/>
      <c r="ABV635" s="6"/>
      <c r="ABW635" s="6"/>
      <c r="ABX635" s="6"/>
      <c r="ABY635" s="6"/>
      <c r="ABZ635" s="6"/>
      <c r="ACA635" s="6"/>
      <c r="ACB635" s="6"/>
      <c r="ACC635" s="6"/>
      <c r="ACD635" s="6"/>
      <c r="ACE635" s="6"/>
      <c r="ACF635" s="6"/>
      <c r="ACG635" s="6"/>
      <c r="ACH635" s="6"/>
      <c r="ACI635" s="6"/>
      <c r="ACJ635" s="6"/>
      <c r="ACK635" s="6"/>
      <c r="ACL635" s="6"/>
      <c r="ACM635" s="6"/>
      <c r="ACN635" s="6"/>
      <c r="ACO635" s="6"/>
      <c r="ACP635" s="6"/>
      <c r="ACQ635" s="6"/>
      <c r="ACR635" s="6"/>
      <c r="ACS635" s="6"/>
      <c r="ACT635" s="6"/>
      <c r="ACU635" s="6"/>
      <c r="ACV635" s="6"/>
      <c r="ACW635" s="6"/>
      <c r="ACX635" s="6"/>
      <c r="ACY635" s="6"/>
      <c r="ACZ635" s="6"/>
      <c r="ADA635" s="6"/>
      <c r="ADB635" s="6"/>
      <c r="ADC635" s="6"/>
      <c r="ADD635" s="6"/>
      <c r="ADE635" s="6"/>
      <c r="ADF635" s="6"/>
      <c r="ADG635" s="6"/>
      <c r="ADH635" s="6"/>
      <c r="ADI635" s="6"/>
      <c r="ADJ635" s="6"/>
      <c r="ADK635" s="6"/>
      <c r="ADL635" s="6"/>
      <c r="ADM635" s="6"/>
      <c r="ADN635" s="6"/>
      <c r="ADO635" s="6"/>
      <c r="ADP635" s="6"/>
      <c r="ADQ635" s="6"/>
      <c r="ADR635" s="6"/>
      <c r="ADS635" s="6"/>
      <c r="ADT635" s="6"/>
      <c r="ADU635" s="6"/>
      <c r="ADV635" s="6"/>
      <c r="ADW635" s="6"/>
      <c r="ADX635" s="6"/>
      <c r="ADY635" s="6"/>
      <c r="ADZ635" s="6"/>
      <c r="AEA635" s="6"/>
      <c r="AEB635" s="6"/>
      <c r="AEC635" s="6"/>
      <c r="AED635" s="6"/>
      <c r="AEE635" s="6"/>
      <c r="AEF635" s="6"/>
      <c r="AEG635" s="6"/>
      <c r="AEH635" s="6"/>
      <c r="AEI635" s="6"/>
      <c r="AEJ635" s="6"/>
      <c r="AEK635" s="6"/>
      <c r="AEL635" s="6"/>
      <c r="AEM635" s="6"/>
      <c r="AEN635" s="6"/>
      <c r="AEO635" s="6"/>
      <c r="AEP635" s="6"/>
      <c r="AEQ635" s="6"/>
      <c r="AER635" s="6"/>
      <c r="AES635" s="6"/>
      <c r="AET635" s="6"/>
      <c r="AEU635" s="6"/>
      <c r="AEV635" s="6"/>
      <c r="AEW635" s="6"/>
      <c r="AEX635" s="6"/>
      <c r="AEY635" s="6"/>
      <c r="AEZ635" s="6"/>
      <c r="AFA635" s="6"/>
      <c r="AFB635" s="6"/>
      <c r="AFC635" s="6"/>
      <c r="AFD635" s="6"/>
      <c r="AFE635" s="6"/>
      <c r="AFF635" s="6"/>
      <c r="AFG635" s="6"/>
      <c r="AFH635" s="6"/>
      <c r="AFI635" s="6"/>
      <c r="AFJ635" s="6"/>
      <c r="AFK635" s="6"/>
      <c r="AFL635" s="6"/>
      <c r="AFM635" s="6"/>
      <c r="AFN635" s="6"/>
      <c r="AFO635" s="6"/>
      <c r="AFP635" s="6"/>
      <c r="AFQ635" s="6"/>
      <c r="AFR635" s="6"/>
      <c r="AFS635" s="6"/>
      <c r="AFT635" s="6"/>
      <c r="AFU635" s="6"/>
      <c r="AFV635" s="6"/>
      <c r="AFW635" s="6"/>
      <c r="AFX635" s="6"/>
      <c r="AFY635" s="6"/>
      <c r="AFZ635" s="6"/>
      <c r="AGA635" s="6"/>
      <c r="AGB635" s="6"/>
      <c r="AGC635" s="6"/>
      <c r="AGD635" s="6"/>
      <c r="AGE635" s="6"/>
      <c r="AGF635" s="6"/>
      <c r="AGG635" s="6"/>
      <c r="AGH635" s="6"/>
      <c r="AGI635" s="6"/>
      <c r="AGJ635" s="6"/>
      <c r="AGK635" s="6"/>
      <c r="AGL635" s="6"/>
      <c r="AGM635" s="6"/>
      <c r="AGN635" s="6"/>
      <c r="AGO635" s="6"/>
      <c r="AGP635" s="6"/>
      <c r="AGQ635" s="6"/>
      <c r="AGR635" s="6"/>
      <c r="AGS635" s="6"/>
      <c r="AGT635" s="6"/>
      <c r="AGU635" s="6"/>
      <c r="AGV635" s="6"/>
      <c r="AGW635" s="6"/>
      <c r="AGX635" s="6"/>
      <c r="AGY635" s="6"/>
      <c r="AGZ635" s="6"/>
      <c r="AHA635" s="6"/>
      <c r="AHB635" s="6"/>
      <c r="AHC635" s="6"/>
      <c r="AHD635" s="6"/>
      <c r="AHE635" s="6"/>
      <c r="AHF635" s="6"/>
      <c r="AHG635" s="6"/>
      <c r="AHH635" s="6"/>
      <c r="AHI635" s="6"/>
      <c r="AHJ635" s="6"/>
      <c r="AHK635" s="6"/>
      <c r="AHL635" s="6"/>
      <c r="AHM635" s="6"/>
      <c r="AHN635" s="6"/>
      <c r="AHO635" s="6"/>
      <c r="AHP635" s="6"/>
      <c r="AHQ635" s="6"/>
      <c r="AHR635" s="6"/>
      <c r="AHS635" s="6"/>
      <c r="AHT635" s="6"/>
      <c r="AHU635" s="6"/>
      <c r="AHV635" s="6"/>
      <c r="AHW635" s="6"/>
      <c r="AHX635" s="6"/>
      <c r="AHY635" s="6"/>
    </row>
    <row r="636" spans="3:909" x14ac:dyDescent="0.25">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c r="KA636" s="6"/>
      <c r="KB636" s="6"/>
      <c r="KC636" s="6"/>
      <c r="KD636" s="6"/>
      <c r="KE636" s="6"/>
      <c r="KF636" s="6"/>
      <c r="KG636" s="6"/>
      <c r="KH636" s="6"/>
      <c r="KI636" s="6"/>
      <c r="KJ636" s="6"/>
      <c r="KK636" s="6"/>
      <c r="KL636" s="6"/>
      <c r="KM636" s="6"/>
      <c r="KN636" s="6"/>
      <c r="KO636" s="6"/>
      <c r="KP636" s="6"/>
      <c r="KQ636" s="6"/>
      <c r="KR636" s="6"/>
      <c r="KS636" s="6"/>
      <c r="KT636" s="6"/>
      <c r="KU636" s="6"/>
      <c r="KV636" s="6"/>
      <c r="KW636" s="6"/>
      <c r="KX636" s="6"/>
      <c r="KY636" s="6"/>
      <c r="KZ636" s="6"/>
      <c r="LA636" s="6"/>
      <c r="LB636" s="6"/>
      <c r="LC636" s="6"/>
      <c r="LD636" s="6"/>
      <c r="LE636" s="6"/>
      <c r="LF636" s="6"/>
      <c r="LG636" s="6"/>
      <c r="LH636" s="6"/>
      <c r="LI636" s="6"/>
      <c r="LJ636" s="6"/>
      <c r="LK636" s="6"/>
      <c r="LL636" s="6"/>
      <c r="LM636" s="6"/>
      <c r="LN636" s="6"/>
      <c r="LO636" s="6"/>
      <c r="LP636" s="6"/>
      <c r="LQ636" s="6"/>
      <c r="LR636" s="6"/>
      <c r="LS636" s="6"/>
      <c r="LT636" s="6"/>
      <c r="LU636" s="6"/>
      <c r="LV636" s="6"/>
      <c r="LW636" s="6"/>
      <c r="LX636" s="6"/>
      <c r="LY636" s="6"/>
      <c r="LZ636" s="6"/>
      <c r="MA636" s="6"/>
      <c r="MB636" s="6"/>
      <c r="MC636" s="6"/>
      <c r="MD636" s="6"/>
      <c r="ME636" s="6"/>
      <c r="MF636" s="6"/>
      <c r="MG636" s="6"/>
      <c r="MH636" s="6"/>
      <c r="MI636" s="6"/>
      <c r="MJ636" s="6"/>
      <c r="MK636" s="6"/>
      <c r="ML636" s="6"/>
      <c r="MM636" s="6"/>
      <c r="MN636" s="6"/>
      <c r="MO636" s="6"/>
      <c r="MP636" s="6"/>
      <c r="MQ636" s="6"/>
      <c r="MR636" s="6"/>
      <c r="MS636" s="6"/>
      <c r="MT636" s="6"/>
      <c r="MU636" s="6"/>
      <c r="MV636" s="6"/>
      <c r="MW636" s="6"/>
      <c r="MX636" s="6"/>
      <c r="MY636" s="6"/>
      <c r="MZ636" s="6"/>
      <c r="NA636" s="6"/>
      <c r="NB636" s="6"/>
      <c r="NC636" s="6"/>
      <c r="ND636" s="6"/>
      <c r="NE636" s="6"/>
      <c r="NF636" s="6"/>
      <c r="NG636" s="6"/>
      <c r="NH636" s="6"/>
      <c r="NI636" s="6"/>
      <c r="NJ636" s="6"/>
      <c r="NK636" s="6"/>
      <c r="NL636" s="6"/>
      <c r="NM636" s="6"/>
      <c r="NN636" s="6"/>
      <c r="NO636" s="6"/>
      <c r="NP636" s="6"/>
      <c r="NQ636" s="6"/>
      <c r="NR636" s="6"/>
      <c r="NS636" s="6"/>
      <c r="NT636" s="6"/>
      <c r="NU636" s="6"/>
      <c r="NV636" s="6"/>
      <c r="NW636" s="6"/>
      <c r="NX636" s="6"/>
      <c r="NY636" s="6"/>
      <c r="NZ636" s="6"/>
      <c r="OA636" s="6"/>
      <c r="OB636" s="6"/>
      <c r="OC636" s="6"/>
      <c r="OD636" s="6"/>
      <c r="OE636" s="6"/>
      <c r="OF636" s="6"/>
      <c r="OG636" s="6"/>
      <c r="OH636" s="6"/>
      <c r="OI636" s="6"/>
      <c r="OJ636" s="6"/>
      <c r="OK636" s="6"/>
      <c r="OL636" s="6"/>
      <c r="OM636" s="6"/>
      <c r="ON636" s="6"/>
      <c r="OO636" s="6"/>
      <c r="OP636" s="6"/>
      <c r="OQ636" s="6"/>
      <c r="OR636" s="6"/>
      <c r="OS636" s="6"/>
      <c r="OT636" s="6"/>
      <c r="OU636" s="6"/>
      <c r="OV636" s="6"/>
      <c r="OW636" s="6"/>
      <c r="OX636" s="6"/>
      <c r="OY636" s="6"/>
      <c r="OZ636" s="6"/>
      <c r="PA636" s="6"/>
      <c r="PB636" s="6"/>
      <c r="PC636" s="6"/>
      <c r="PD636" s="6"/>
      <c r="PE636" s="6"/>
      <c r="PF636" s="6"/>
      <c r="PG636" s="6"/>
      <c r="PH636" s="6"/>
      <c r="PI636" s="6"/>
      <c r="PJ636" s="6"/>
      <c r="PK636" s="6"/>
      <c r="PL636" s="6"/>
      <c r="PM636" s="6"/>
      <c r="PN636" s="6"/>
      <c r="PO636" s="6"/>
      <c r="PP636" s="6"/>
      <c r="PQ636" s="6"/>
      <c r="PR636" s="6"/>
      <c r="PS636" s="6"/>
      <c r="PT636" s="6"/>
      <c r="PU636" s="6"/>
      <c r="PV636" s="6"/>
      <c r="PW636" s="6"/>
      <c r="PX636" s="6"/>
      <c r="PY636" s="6"/>
      <c r="PZ636" s="6"/>
      <c r="QA636" s="6"/>
      <c r="QB636" s="6"/>
      <c r="QC636" s="6"/>
      <c r="QD636" s="6"/>
      <c r="QE636" s="6"/>
      <c r="QF636" s="6"/>
      <c r="QG636" s="6"/>
      <c r="QH636" s="6"/>
      <c r="QI636" s="6"/>
      <c r="QJ636" s="6"/>
      <c r="QK636" s="6"/>
      <c r="QL636" s="6"/>
      <c r="QM636" s="6"/>
      <c r="QN636" s="6"/>
      <c r="QO636" s="6"/>
      <c r="QP636" s="6"/>
      <c r="QQ636" s="6"/>
      <c r="QR636" s="6"/>
      <c r="QS636" s="6"/>
      <c r="QT636" s="6"/>
      <c r="QU636" s="6"/>
      <c r="QV636" s="6"/>
      <c r="QW636" s="6"/>
      <c r="QX636" s="6"/>
      <c r="QY636" s="6"/>
      <c r="QZ636" s="6"/>
      <c r="RA636" s="6"/>
      <c r="RB636" s="6"/>
      <c r="RC636" s="6"/>
      <c r="RD636" s="6"/>
      <c r="RE636" s="6"/>
      <c r="RF636" s="6"/>
      <c r="RG636" s="6"/>
      <c r="RH636" s="6"/>
      <c r="RI636" s="6"/>
      <c r="RJ636" s="6"/>
      <c r="RK636" s="6"/>
      <c r="RL636" s="6"/>
      <c r="RM636" s="6"/>
      <c r="RN636" s="6"/>
      <c r="RO636" s="6"/>
      <c r="RP636" s="6"/>
      <c r="RQ636" s="6"/>
      <c r="RR636" s="6"/>
      <c r="RS636" s="6"/>
      <c r="RT636" s="6"/>
      <c r="RU636" s="6"/>
      <c r="RV636" s="6"/>
      <c r="RW636" s="6"/>
      <c r="RX636" s="6"/>
      <c r="RY636" s="6"/>
      <c r="RZ636" s="6"/>
      <c r="SA636" s="6"/>
      <c r="SB636" s="6"/>
      <c r="SC636" s="6"/>
      <c r="SD636" s="6"/>
      <c r="SE636" s="6"/>
      <c r="SF636" s="6"/>
      <c r="SG636" s="6"/>
      <c r="SH636" s="6"/>
      <c r="SI636" s="6"/>
      <c r="SJ636" s="6"/>
      <c r="SK636" s="6"/>
      <c r="SL636" s="6"/>
      <c r="SM636" s="6"/>
      <c r="SN636" s="6"/>
      <c r="SO636" s="6"/>
      <c r="SP636" s="6"/>
      <c r="SQ636" s="6"/>
      <c r="SR636" s="6"/>
      <c r="SS636" s="6"/>
      <c r="ST636" s="6"/>
      <c r="SU636" s="6"/>
      <c r="SV636" s="6"/>
      <c r="SW636" s="6"/>
      <c r="SX636" s="6"/>
      <c r="SY636" s="6"/>
      <c r="SZ636" s="6"/>
      <c r="TA636" s="6"/>
      <c r="TB636" s="6"/>
      <c r="TC636" s="6"/>
      <c r="TD636" s="6"/>
      <c r="TE636" s="6"/>
      <c r="TF636" s="6"/>
      <c r="TG636" s="6"/>
      <c r="TH636" s="6"/>
      <c r="TI636" s="6"/>
      <c r="TJ636" s="6"/>
      <c r="TK636" s="6"/>
      <c r="TL636" s="6"/>
      <c r="TM636" s="6"/>
      <c r="TN636" s="6"/>
      <c r="TO636" s="6"/>
      <c r="TP636" s="6"/>
      <c r="TQ636" s="6"/>
      <c r="TR636" s="6"/>
      <c r="TS636" s="6"/>
      <c r="TT636" s="6"/>
      <c r="TU636" s="6"/>
      <c r="TV636" s="6"/>
      <c r="TW636" s="6"/>
      <c r="TX636" s="6"/>
      <c r="TY636" s="6"/>
      <c r="TZ636" s="6"/>
      <c r="UA636" s="6"/>
      <c r="UB636" s="6"/>
      <c r="UC636" s="6"/>
      <c r="UD636" s="6"/>
      <c r="UE636" s="6"/>
      <c r="UF636" s="6"/>
      <c r="UG636" s="6"/>
      <c r="UH636" s="6"/>
      <c r="UI636" s="6"/>
      <c r="UJ636" s="6"/>
      <c r="UK636" s="6"/>
      <c r="UL636" s="6"/>
      <c r="UM636" s="6"/>
      <c r="UN636" s="6"/>
      <c r="UO636" s="6"/>
      <c r="UP636" s="6"/>
      <c r="UQ636" s="6"/>
      <c r="UR636" s="6"/>
      <c r="US636" s="6"/>
      <c r="UT636" s="6"/>
      <c r="UU636" s="6"/>
      <c r="UV636" s="6"/>
      <c r="UW636" s="6"/>
      <c r="UX636" s="6"/>
      <c r="UY636" s="6"/>
      <c r="UZ636" s="6"/>
      <c r="VA636" s="6"/>
      <c r="VB636" s="6"/>
      <c r="VC636" s="6"/>
      <c r="VD636" s="6"/>
      <c r="VE636" s="6"/>
      <c r="VF636" s="6"/>
      <c r="VG636" s="6"/>
      <c r="VH636" s="6"/>
      <c r="VI636" s="6"/>
      <c r="VJ636" s="6"/>
      <c r="VK636" s="6"/>
      <c r="VL636" s="6"/>
      <c r="VM636" s="6"/>
      <c r="VN636" s="6"/>
      <c r="VO636" s="6"/>
      <c r="VP636" s="6"/>
      <c r="VQ636" s="6"/>
      <c r="VR636" s="6"/>
      <c r="VS636" s="6"/>
      <c r="VT636" s="6"/>
      <c r="VU636" s="6"/>
      <c r="VV636" s="6"/>
      <c r="VW636" s="6"/>
      <c r="VX636" s="6"/>
      <c r="VY636" s="6"/>
      <c r="VZ636" s="6"/>
      <c r="WA636" s="6"/>
      <c r="WB636" s="6"/>
      <c r="WC636" s="6"/>
      <c r="WD636" s="6"/>
      <c r="WE636" s="6"/>
      <c r="WF636" s="6"/>
      <c r="WG636" s="6"/>
      <c r="WH636" s="6"/>
      <c r="WI636" s="6"/>
      <c r="WJ636" s="6"/>
      <c r="WK636" s="6"/>
      <c r="WL636" s="6"/>
      <c r="WM636" s="6"/>
      <c r="WN636" s="6"/>
      <c r="WO636" s="6"/>
      <c r="WP636" s="6"/>
      <c r="WQ636" s="6"/>
      <c r="WR636" s="6"/>
      <c r="WS636" s="6"/>
      <c r="WT636" s="6"/>
      <c r="WU636" s="6"/>
      <c r="WV636" s="6"/>
      <c r="WW636" s="6"/>
      <c r="WX636" s="6"/>
      <c r="WY636" s="6"/>
      <c r="WZ636" s="6"/>
      <c r="XA636" s="6"/>
      <c r="XB636" s="6"/>
      <c r="XC636" s="6"/>
      <c r="XD636" s="6"/>
      <c r="XE636" s="6"/>
      <c r="XF636" s="6"/>
      <c r="XG636" s="6"/>
      <c r="XH636" s="6"/>
      <c r="XI636" s="6"/>
      <c r="XJ636" s="6"/>
      <c r="XK636" s="6"/>
      <c r="XL636" s="6"/>
      <c r="XM636" s="6"/>
      <c r="XN636" s="6"/>
      <c r="XO636" s="6"/>
      <c r="XP636" s="6"/>
      <c r="XQ636" s="6"/>
      <c r="XR636" s="6"/>
      <c r="XS636" s="6"/>
      <c r="XT636" s="6"/>
      <c r="XU636" s="6"/>
      <c r="XV636" s="6"/>
      <c r="XW636" s="6"/>
      <c r="XX636" s="6"/>
      <c r="XY636" s="6"/>
      <c r="XZ636" s="6"/>
      <c r="YA636" s="6"/>
      <c r="YB636" s="6"/>
      <c r="YC636" s="6"/>
      <c r="YD636" s="6"/>
      <c r="YE636" s="6"/>
      <c r="YF636" s="6"/>
      <c r="YG636" s="6"/>
      <c r="YH636" s="6"/>
      <c r="YI636" s="6"/>
      <c r="YJ636" s="6"/>
      <c r="YK636" s="6"/>
      <c r="YL636" s="6"/>
      <c r="YM636" s="6"/>
      <c r="YN636" s="6"/>
      <c r="YO636" s="6"/>
      <c r="YP636" s="6"/>
      <c r="YQ636" s="6"/>
      <c r="YR636" s="6"/>
      <c r="YS636" s="6"/>
      <c r="YT636" s="6"/>
      <c r="YU636" s="6"/>
      <c r="YV636" s="6"/>
      <c r="YW636" s="6"/>
      <c r="YX636" s="6"/>
      <c r="YY636" s="6"/>
      <c r="YZ636" s="6"/>
      <c r="ZA636" s="6"/>
      <c r="ZB636" s="6"/>
      <c r="ZC636" s="6"/>
      <c r="ZD636" s="6"/>
      <c r="ZE636" s="6"/>
      <c r="ZF636" s="6"/>
      <c r="ZG636" s="6"/>
      <c r="ZH636" s="6"/>
      <c r="ZI636" s="6"/>
      <c r="ZJ636" s="6"/>
      <c r="ZK636" s="6"/>
      <c r="ZL636" s="6"/>
      <c r="ZM636" s="6"/>
      <c r="ZN636" s="6"/>
      <c r="ZO636" s="6"/>
      <c r="ZP636" s="6"/>
      <c r="ZQ636" s="6"/>
      <c r="ZR636" s="6"/>
      <c r="ZS636" s="6"/>
      <c r="ZT636" s="6"/>
      <c r="ZU636" s="6"/>
      <c r="ZV636" s="6"/>
      <c r="ZW636" s="6"/>
      <c r="ZX636" s="6"/>
      <c r="ZY636" s="6"/>
      <c r="ZZ636" s="6"/>
      <c r="AAA636" s="6"/>
      <c r="AAB636" s="6"/>
      <c r="AAC636" s="6"/>
      <c r="AAD636" s="6"/>
      <c r="AAE636" s="6"/>
      <c r="AAF636" s="6"/>
      <c r="AAG636" s="6"/>
      <c r="AAH636" s="6"/>
      <c r="AAI636" s="6"/>
      <c r="AAJ636" s="6"/>
      <c r="AAK636" s="6"/>
      <c r="AAL636" s="6"/>
      <c r="AAM636" s="6"/>
      <c r="AAN636" s="6"/>
      <c r="AAO636" s="6"/>
      <c r="AAP636" s="6"/>
      <c r="AAQ636" s="6"/>
      <c r="AAR636" s="6"/>
      <c r="AAS636" s="6"/>
      <c r="AAT636" s="6"/>
      <c r="AAU636" s="6"/>
      <c r="AAV636" s="6"/>
      <c r="AAW636" s="6"/>
      <c r="AAX636" s="6"/>
      <c r="AAY636" s="6"/>
      <c r="AAZ636" s="6"/>
      <c r="ABA636" s="6"/>
      <c r="ABB636" s="6"/>
      <c r="ABC636" s="6"/>
      <c r="ABD636" s="6"/>
      <c r="ABE636" s="6"/>
      <c r="ABF636" s="6"/>
      <c r="ABG636" s="6"/>
      <c r="ABH636" s="6"/>
      <c r="ABI636" s="6"/>
      <c r="ABJ636" s="6"/>
      <c r="ABK636" s="6"/>
      <c r="ABL636" s="6"/>
      <c r="ABM636" s="6"/>
      <c r="ABN636" s="6"/>
      <c r="ABO636" s="6"/>
      <c r="ABP636" s="6"/>
      <c r="ABQ636" s="6"/>
      <c r="ABR636" s="6"/>
      <c r="ABS636" s="6"/>
      <c r="ABT636" s="6"/>
      <c r="ABU636" s="6"/>
      <c r="ABV636" s="6"/>
      <c r="ABW636" s="6"/>
      <c r="ABX636" s="6"/>
      <c r="ABY636" s="6"/>
      <c r="ABZ636" s="6"/>
      <c r="ACA636" s="6"/>
      <c r="ACB636" s="6"/>
      <c r="ACC636" s="6"/>
      <c r="ACD636" s="6"/>
      <c r="ACE636" s="6"/>
      <c r="ACF636" s="6"/>
      <c r="ACG636" s="6"/>
      <c r="ACH636" s="6"/>
      <c r="ACI636" s="6"/>
      <c r="ACJ636" s="6"/>
      <c r="ACK636" s="6"/>
      <c r="ACL636" s="6"/>
      <c r="ACM636" s="6"/>
      <c r="ACN636" s="6"/>
      <c r="ACO636" s="6"/>
      <c r="ACP636" s="6"/>
      <c r="ACQ636" s="6"/>
      <c r="ACR636" s="6"/>
      <c r="ACS636" s="6"/>
      <c r="ACT636" s="6"/>
      <c r="ACU636" s="6"/>
      <c r="ACV636" s="6"/>
      <c r="ACW636" s="6"/>
      <c r="ACX636" s="6"/>
      <c r="ACY636" s="6"/>
      <c r="ACZ636" s="6"/>
      <c r="ADA636" s="6"/>
      <c r="ADB636" s="6"/>
      <c r="ADC636" s="6"/>
      <c r="ADD636" s="6"/>
      <c r="ADE636" s="6"/>
      <c r="ADF636" s="6"/>
      <c r="ADG636" s="6"/>
      <c r="ADH636" s="6"/>
      <c r="ADI636" s="6"/>
      <c r="ADJ636" s="6"/>
      <c r="ADK636" s="6"/>
      <c r="ADL636" s="6"/>
      <c r="ADM636" s="6"/>
      <c r="ADN636" s="6"/>
      <c r="ADO636" s="6"/>
      <c r="ADP636" s="6"/>
      <c r="ADQ636" s="6"/>
      <c r="ADR636" s="6"/>
      <c r="ADS636" s="6"/>
      <c r="ADT636" s="6"/>
      <c r="ADU636" s="6"/>
      <c r="ADV636" s="6"/>
      <c r="ADW636" s="6"/>
      <c r="ADX636" s="6"/>
      <c r="ADY636" s="6"/>
      <c r="ADZ636" s="6"/>
      <c r="AEA636" s="6"/>
      <c r="AEB636" s="6"/>
      <c r="AEC636" s="6"/>
      <c r="AED636" s="6"/>
      <c r="AEE636" s="6"/>
      <c r="AEF636" s="6"/>
      <c r="AEG636" s="6"/>
      <c r="AEH636" s="6"/>
      <c r="AEI636" s="6"/>
      <c r="AEJ636" s="6"/>
      <c r="AEK636" s="6"/>
      <c r="AEL636" s="6"/>
      <c r="AEM636" s="6"/>
      <c r="AEN636" s="6"/>
      <c r="AEO636" s="6"/>
      <c r="AEP636" s="6"/>
      <c r="AEQ636" s="6"/>
      <c r="AER636" s="6"/>
      <c r="AES636" s="6"/>
      <c r="AET636" s="6"/>
      <c r="AEU636" s="6"/>
      <c r="AEV636" s="6"/>
      <c r="AEW636" s="6"/>
      <c r="AEX636" s="6"/>
      <c r="AEY636" s="6"/>
      <c r="AEZ636" s="6"/>
      <c r="AFA636" s="6"/>
      <c r="AFB636" s="6"/>
      <c r="AFC636" s="6"/>
      <c r="AFD636" s="6"/>
      <c r="AFE636" s="6"/>
      <c r="AFF636" s="6"/>
      <c r="AFG636" s="6"/>
      <c r="AFH636" s="6"/>
      <c r="AFI636" s="6"/>
      <c r="AFJ636" s="6"/>
      <c r="AFK636" s="6"/>
      <c r="AFL636" s="6"/>
      <c r="AFM636" s="6"/>
      <c r="AFN636" s="6"/>
      <c r="AFO636" s="6"/>
      <c r="AFP636" s="6"/>
      <c r="AFQ636" s="6"/>
      <c r="AFR636" s="6"/>
      <c r="AFS636" s="6"/>
      <c r="AFT636" s="6"/>
      <c r="AFU636" s="6"/>
      <c r="AFV636" s="6"/>
      <c r="AFW636" s="6"/>
      <c r="AFX636" s="6"/>
      <c r="AFY636" s="6"/>
      <c r="AFZ636" s="6"/>
      <c r="AGA636" s="6"/>
      <c r="AGB636" s="6"/>
      <c r="AGC636" s="6"/>
      <c r="AGD636" s="6"/>
      <c r="AGE636" s="6"/>
      <c r="AGF636" s="6"/>
      <c r="AGG636" s="6"/>
      <c r="AGH636" s="6"/>
      <c r="AGI636" s="6"/>
      <c r="AGJ636" s="6"/>
      <c r="AGK636" s="6"/>
      <c r="AGL636" s="6"/>
      <c r="AGM636" s="6"/>
      <c r="AGN636" s="6"/>
      <c r="AGO636" s="6"/>
      <c r="AGP636" s="6"/>
      <c r="AGQ636" s="6"/>
      <c r="AGR636" s="6"/>
      <c r="AGS636" s="6"/>
      <c r="AGT636" s="6"/>
      <c r="AGU636" s="6"/>
      <c r="AGV636" s="6"/>
      <c r="AGW636" s="6"/>
      <c r="AGX636" s="6"/>
      <c r="AGY636" s="6"/>
      <c r="AGZ636" s="6"/>
      <c r="AHA636" s="6"/>
      <c r="AHB636" s="6"/>
      <c r="AHC636" s="6"/>
      <c r="AHD636" s="6"/>
      <c r="AHE636" s="6"/>
      <c r="AHF636" s="6"/>
      <c r="AHG636" s="6"/>
      <c r="AHH636" s="6"/>
      <c r="AHI636" s="6"/>
      <c r="AHJ636" s="6"/>
      <c r="AHK636" s="6"/>
      <c r="AHL636" s="6"/>
      <c r="AHM636" s="6"/>
      <c r="AHN636" s="6"/>
      <c r="AHO636" s="6"/>
      <c r="AHP636" s="6"/>
      <c r="AHQ636" s="6"/>
      <c r="AHR636" s="6"/>
      <c r="AHS636" s="6"/>
      <c r="AHT636" s="6"/>
      <c r="AHU636" s="6"/>
      <c r="AHV636" s="6"/>
      <c r="AHW636" s="6"/>
      <c r="AHX636" s="6"/>
      <c r="AHY636" s="6"/>
    </row>
    <row r="637" spans="3:909" x14ac:dyDescent="0.25">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c r="KA637" s="6"/>
      <c r="KB637" s="6"/>
      <c r="KC637" s="6"/>
      <c r="KD637" s="6"/>
      <c r="KE637" s="6"/>
      <c r="KF637" s="6"/>
      <c r="KG637" s="6"/>
      <c r="KH637" s="6"/>
      <c r="KI637" s="6"/>
      <c r="KJ637" s="6"/>
      <c r="KK637" s="6"/>
      <c r="KL637" s="6"/>
      <c r="KM637" s="6"/>
      <c r="KN637" s="6"/>
      <c r="KO637" s="6"/>
      <c r="KP637" s="6"/>
      <c r="KQ637" s="6"/>
      <c r="KR637" s="6"/>
      <c r="KS637" s="6"/>
      <c r="KT637" s="6"/>
      <c r="KU637" s="6"/>
      <c r="KV637" s="6"/>
      <c r="KW637" s="6"/>
      <c r="KX637" s="6"/>
      <c r="KY637" s="6"/>
      <c r="KZ637" s="6"/>
      <c r="LA637" s="6"/>
      <c r="LB637" s="6"/>
      <c r="LC637" s="6"/>
      <c r="LD637" s="6"/>
      <c r="LE637" s="6"/>
      <c r="LF637" s="6"/>
      <c r="LG637" s="6"/>
      <c r="LH637" s="6"/>
      <c r="LI637" s="6"/>
      <c r="LJ637" s="6"/>
      <c r="LK637" s="6"/>
      <c r="LL637" s="6"/>
      <c r="LM637" s="6"/>
      <c r="LN637" s="6"/>
      <c r="LO637" s="6"/>
      <c r="LP637" s="6"/>
      <c r="LQ637" s="6"/>
      <c r="LR637" s="6"/>
      <c r="LS637" s="6"/>
      <c r="LT637" s="6"/>
      <c r="LU637" s="6"/>
      <c r="LV637" s="6"/>
      <c r="LW637" s="6"/>
      <c r="LX637" s="6"/>
      <c r="LY637" s="6"/>
      <c r="LZ637" s="6"/>
      <c r="MA637" s="6"/>
      <c r="MB637" s="6"/>
      <c r="MC637" s="6"/>
      <c r="MD637" s="6"/>
      <c r="ME637" s="6"/>
      <c r="MF637" s="6"/>
      <c r="MG637" s="6"/>
      <c r="MH637" s="6"/>
      <c r="MI637" s="6"/>
      <c r="MJ637" s="6"/>
      <c r="MK637" s="6"/>
      <c r="ML637" s="6"/>
      <c r="MM637" s="6"/>
      <c r="MN637" s="6"/>
      <c r="MO637" s="6"/>
      <c r="MP637" s="6"/>
      <c r="MQ637" s="6"/>
      <c r="MR637" s="6"/>
      <c r="MS637" s="6"/>
      <c r="MT637" s="6"/>
      <c r="MU637" s="6"/>
      <c r="MV637" s="6"/>
      <c r="MW637" s="6"/>
      <c r="MX637" s="6"/>
      <c r="MY637" s="6"/>
      <c r="MZ637" s="6"/>
      <c r="NA637" s="6"/>
      <c r="NB637" s="6"/>
      <c r="NC637" s="6"/>
      <c r="ND637" s="6"/>
      <c r="NE637" s="6"/>
      <c r="NF637" s="6"/>
      <c r="NG637" s="6"/>
      <c r="NH637" s="6"/>
      <c r="NI637" s="6"/>
      <c r="NJ637" s="6"/>
      <c r="NK637" s="6"/>
      <c r="NL637" s="6"/>
      <c r="NM637" s="6"/>
      <c r="NN637" s="6"/>
      <c r="NO637" s="6"/>
      <c r="NP637" s="6"/>
      <c r="NQ637" s="6"/>
      <c r="NR637" s="6"/>
      <c r="NS637" s="6"/>
      <c r="NT637" s="6"/>
      <c r="NU637" s="6"/>
      <c r="NV637" s="6"/>
      <c r="NW637" s="6"/>
      <c r="NX637" s="6"/>
      <c r="NY637" s="6"/>
      <c r="NZ637" s="6"/>
      <c r="OA637" s="6"/>
      <c r="OB637" s="6"/>
      <c r="OC637" s="6"/>
      <c r="OD637" s="6"/>
      <c r="OE637" s="6"/>
      <c r="OF637" s="6"/>
      <c r="OG637" s="6"/>
      <c r="OH637" s="6"/>
      <c r="OI637" s="6"/>
      <c r="OJ637" s="6"/>
      <c r="OK637" s="6"/>
      <c r="OL637" s="6"/>
      <c r="OM637" s="6"/>
      <c r="ON637" s="6"/>
      <c r="OO637" s="6"/>
      <c r="OP637" s="6"/>
      <c r="OQ637" s="6"/>
      <c r="OR637" s="6"/>
      <c r="OS637" s="6"/>
      <c r="OT637" s="6"/>
      <c r="OU637" s="6"/>
      <c r="OV637" s="6"/>
      <c r="OW637" s="6"/>
      <c r="OX637" s="6"/>
      <c r="OY637" s="6"/>
      <c r="OZ637" s="6"/>
      <c r="PA637" s="6"/>
      <c r="PB637" s="6"/>
      <c r="PC637" s="6"/>
      <c r="PD637" s="6"/>
      <c r="PE637" s="6"/>
      <c r="PF637" s="6"/>
      <c r="PG637" s="6"/>
      <c r="PH637" s="6"/>
      <c r="PI637" s="6"/>
      <c r="PJ637" s="6"/>
      <c r="PK637" s="6"/>
      <c r="PL637" s="6"/>
      <c r="PM637" s="6"/>
      <c r="PN637" s="6"/>
      <c r="PO637" s="6"/>
      <c r="PP637" s="6"/>
      <c r="PQ637" s="6"/>
      <c r="PR637" s="6"/>
      <c r="PS637" s="6"/>
      <c r="PT637" s="6"/>
      <c r="PU637" s="6"/>
      <c r="PV637" s="6"/>
      <c r="PW637" s="6"/>
      <c r="PX637" s="6"/>
      <c r="PY637" s="6"/>
      <c r="PZ637" s="6"/>
      <c r="QA637" s="6"/>
      <c r="QB637" s="6"/>
      <c r="QC637" s="6"/>
      <c r="QD637" s="6"/>
      <c r="QE637" s="6"/>
      <c r="QF637" s="6"/>
      <c r="QG637" s="6"/>
      <c r="QH637" s="6"/>
      <c r="QI637" s="6"/>
      <c r="QJ637" s="6"/>
      <c r="QK637" s="6"/>
      <c r="QL637" s="6"/>
      <c r="QM637" s="6"/>
      <c r="QN637" s="6"/>
      <c r="QO637" s="6"/>
      <c r="QP637" s="6"/>
      <c r="QQ637" s="6"/>
      <c r="QR637" s="6"/>
      <c r="QS637" s="6"/>
      <c r="QT637" s="6"/>
      <c r="QU637" s="6"/>
      <c r="QV637" s="6"/>
      <c r="QW637" s="6"/>
      <c r="QX637" s="6"/>
      <c r="QY637" s="6"/>
      <c r="QZ637" s="6"/>
      <c r="RA637" s="6"/>
      <c r="RB637" s="6"/>
      <c r="RC637" s="6"/>
      <c r="RD637" s="6"/>
      <c r="RE637" s="6"/>
      <c r="RF637" s="6"/>
      <c r="RG637" s="6"/>
      <c r="RH637" s="6"/>
      <c r="RI637" s="6"/>
      <c r="RJ637" s="6"/>
      <c r="RK637" s="6"/>
      <c r="RL637" s="6"/>
      <c r="RM637" s="6"/>
      <c r="RN637" s="6"/>
      <c r="RO637" s="6"/>
      <c r="RP637" s="6"/>
      <c r="RQ637" s="6"/>
      <c r="RR637" s="6"/>
      <c r="RS637" s="6"/>
      <c r="RT637" s="6"/>
      <c r="RU637" s="6"/>
      <c r="RV637" s="6"/>
      <c r="RW637" s="6"/>
      <c r="RX637" s="6"/>
      <c r="RY637" s="6"/>
      <c r="RZ637" s="6"/>
      <c r="SA637" s="6"/>
      <c r="SB637" s="6"/>
      <c r="SC637" s="6"/>
      <c r="SD637" s="6"/>
      <c r="SE637" s="6"/>
      <c r="SF637" s="6"/>
      <c r="SG637" s="6"/>
      <c r="SH637" s="6"/>
      <c r="SI637" s="6"/>
      <c r="SJ637" s="6"/>
      <c r="SK637" s="6"/>
      <c r="SL637" s="6"/>
      <c r="SM637" s="6"/>
      <c r="SN637" s="6"/>
      <c r="SO637" s="6"/>
      <c r="SP637" s="6"/>
      <c r="SQ637" s="6"/>
      <c r="SR637" s="6"/>
      <c r="SS637" s="6"/>
      <c r="ST637" s="6"/>
      <c r="SU637" s="6"/>
      <c r="SV637" s="6"/>
      <c r="SW637" s="6"/>
      <c r="SX637" s="6"/>
      <c r="SY637" s="6"/>
      <c r="SZ637" s="6"/>
      <c r="TA637" s="6"/>
      <c r="TB637" s="6"/>
      <c r="TC637" s="6"/>
      <c r="TD637" s="6"/>
      <c r="TE637" s="6"/>
      <c r="TF637" s="6"/>
      <c r="TG637" s="6"/>
      <c r="TH637" s="6"/>
      <c r="TI637" s="6"/>
      <c r="TJ637" s="6"/>
      <c r="TK637" s="6"/>
      <c r="TL637" s="6"/>
      <c r="TM637" s="6"/>
      <c r="TN637" s="6"/>
      <c r="TO637" s="6"/>
      <c r="TP637" s="6"/>
      <c r="TQ637" s="6"/>
      <c r="TR637" s="6"/>
      <c r="TS637" s="6"/>
      <c r="TT637" s="6"/>
      <c r="TU637" s="6"/>
      <c r="TV637" s="6"/>
      <c r="TW637" s="6"/>
      <c r="TX637" s="6"/>
      <c r="TY637" s="6"/>
      <c r="TZ637" s="6"/>
      <c r="UA637" s="6"/>
      <c r="UB637" s="6"/>
      <c r="UC637" s="6"/>
      <c r="UD637" s="6"/>
      <c r="UE637" s="6"/>
      <c r="UF637" s="6"/>
      <c r="UG637" s="6"/>
      <c r="UH637" s="6"/>
      <c r="UI637" s="6"/>
      <c r="UJ637" s="6"/>
      <c r="UK637" s="6"/>
      <c r="UL637" s="6"/>
      <c r="UM637" s="6"/>
      <c r="UN637" s="6"/>
      <c r="UO637" s="6"/>
      <c r="UP637" s="6"/>
      <c r="UQ637" s="6"/>
      <c r="UR637" s="6"/>
      <c r="US637" s="6"/>
      <c r="UT637" s="6"/>
      <c r="UU637" s="6"/>
      <c r="UV637" s="6"/>
      <c r="UW637" s="6"/>
      <c r="UX637" s="6"/>
      <c r="UY637" s="6"/>
      <c r="UZ637" s="6"/>
      <c r="VA637" s="6"/>
      <c r="VB637" s="6"/>
      <c r="VC637" s="6"/>
      <c r="VD637" s="6"/>
      <c r="VE637" s="6"/>
      <c r="VF637" s="6"/>
      <c r="VG637" s="6"/>
      <c r="VH637" s="6"/>
      <c r="VI637" s="6"/>
      <c r="VJ637" s="6"/>
      <c r="VK637" s="6"/>
      <c r="VL637" s="6"/>
      <c r="VM637" s="6"/>
      <c r="VN637" s="6"/>
      <c r="VO637" s="6"/>
      <c r="VP637" s="6"/>
      <c r="VQ637" s="6"/>
      <c r="VR637" s="6"/>
      <c r="VS637" s="6"/>
      <c r="VT637" s="6"/>
      <c r="VU637" s="6"/>
      <c r="VV637" s="6"/>
      <c r="VW637" s="6"/>
      <c r="VX637" s="6"/>
      <c r="VY637" s="6"/>
      <c r="VZ637" s="6"/>
      <c r="WA637" s="6"/>
      <c r="WB637" s="6"/>
      <c r="WC637" s="6"/>
      <c r="WD637" s="6"/>
      <c r="WE637" s="6"/>
      <c r="WF637" s="6"/>
      <c r="WG637" s="6"/>
      <c r="WH637" s="6"/>
      <c r="WI637" s="6"/>
      <c r="WJ637" s="6"/>
      <c r="WK637" s="6"/>
      <c r="WL637" s="6"/>
      <c r="WM637" s="6"/>
      <c r="WN637" s="6"/>
      <c r="WO637" s="6"/>
      <c r="WP637" s="6"/>
      <c r="WQ637" s="6"/>
      <c r="WR637" s="6"/>
      <c r="WS637" s="6"/>
      <c r="WT637" s="6"/>
      <c r="WU637" s="6"/>
      <c r="WV637" s="6"/>
      <c r="WW637" s="6"/>
      <c r="WX637" s="6"/>
      <c r="WY637" s="6"/>
      <c r="WZ637" s="6"/>
      <c r="XA637" s="6"/>
      <c r="XB637" s="6"/>
      <c r="XC637" s="6"/>
      <c r="XD637" s="6"/>
      <c r="XE637" s="6"/>
      <c r="XF637" s="6"/>
      <c r="XG637" s="6"/>
      <c r="XH637" s="6"/>
      <c r="XI637" s="6"/>
      <c r="XJ637" s="6"/>
      <c r="XK637" s="6"/>
      <c r="XL637" s="6"/>
      <c r="XM637" s="6"/>
      <c r="XN637" s="6"/>
      <c r="XO637" s="6"/>
      <c r="XP637" s="6"/>
      <c r="XQ637" s="6"/>
      <c r="XR637" s="6"/>
      <c r="XS637" s="6"/>
      <c r="XT637" s="6"/>
      <c r="XU637" s="6"/>
      <c r="XV637" s="6"/>
      <c r="XW637" s="6"/>
      <c r="XX637" s="6"/>
      <c r="XY637" s="6"/>
      <c r="XZ637" s="6"/>
      <c r="YA637" s="6"/>
      <c r="YB637" s="6"/>
      <c r="YC637" s="6"/>
      <c r="YD637" s="6"/>
      <c r="YE637" s="6"/>
      <c r="YF637" s="6"/>
      <c r="YG637" s="6"/>
      <c r="YH637" s="6"/>
      <c r="YI637" s="6"/>
      <c r="YJ637" s="6"/>
      <c r="YK637" s="6"/>
      <c r="YL637" s="6"/>
      <c r="YM637" s="6"/>
      <c r="YN637" s="6"/>
      <c r="YO637" s="6"/>
      <c r="YP637" s="6"/>
      <c r="YQ637" s="6"/>
      <c r="YR637" s="6"/>
      <c r="YS637" s="6"/>
      <c r="YT637" s="6"/>
      <c r="YU637" s="6"/>
      <c r="YV637" s="6"/>
      <c r="YW637" s="6"/>
      <c r="YX637" s="6"/>
      <c r="YY637" s="6"/>
      <c r="YZ637" s="6"/>
      <c r="ZA637" s="6"/>
      <c r="ZB637" s="6"/>
      <c r="ZC637" s="6"/>
      <c r="ZD637" s="6"/>
      <c r="ZE637" s="6"/>
      <c r="ZF637" s="6"/>
      <c r="ZG637" s="6"/>
      <c r="ZH637" s="6"/>
      <c r="ZI637" s="6"/>
      <c r="ZJ637" s="6"/>
      <c r="ZK637" s="6"/>
      <c r="ZL637" s="6"/>
      <c r="ZM637" s="6"/>
      <c r="ZN637" s="6"/>
      <c r="ZO637" s="6"/>
      <c r="ZP637" s="6"/>
      <c r="ZQ637" s="6"/>
      <c r="ZR637" s="6"/>
      <c r="ZS637" s="6"/>
      <c r="ZT637" s="6"/>
      <c r="ZU637" s="6"/>
      <c r="ZV637" s="6"/>
      <c r="ZW637" s="6"/>
      <c r="ZX637" s="6"/>
      <c r="ZY637" s="6"/>
      <c r="ZZ637" s="6"/>
      <c r="AAA637" s="6"/>
      <c r="AAB637" s="6"/>
      <c r="AAC637" s="6"/>
      <c r="AAD637" s="6"/>
      <c r="AAE637" s="6"/>
      <c r="AAF637" s="6"/>
      <c r="AAG637" s="6"/>
      <c r="AAH637" s="6"/>
      <c r="AAI637" s="6"/>
      <c r="AAJ637" s="6"/>
      <c r="AAK637" s="6"/>
      <c r="AAL637" s="6"/>
      <c r="AAM637" s="6"/>
      <c r="AAN637" s="6"/>
      <c r="AAO637" s="6"/>
      <c r="AAP637" s="6"/>
      <c r="AAQ637" s="6"/>
      <c r="AAR637" s="6"/>
      <c r="AAS637" s="6"/>
      <c r="AAT637" s="6"/>
      <c r="AAU637" s="6"/>
      <c r="AAV637" s="6"/>
      <c r="AAW637" s="6"/>
      <c r="AAX637" s="6"/>
      <c r="AAY637" s="6"/>
      <c r="AAZ637" s="6"/>
      <c r="ABA637" s="6"/>
      <c r="ABB637" s="6"/>
      <c r="ABC637" s="6"/>
      <c r="ABD637" s="6"/>
      <c r="ABE637" s="6"/>
      <c r="ABF637" s="6"/>
      <c r="ABG637" s="6"/>
      <c r="ABH637" s="6"/>
      <c r="ABI637" s="6"/>
      <c r="ABJ637" s="6"/>
      <c r="ABK637" s="6"/>
      <c r="ABL637" s="6"/>
      <c r="ABM637" s="6"/>
      <c r="ABN637" s="6"/>
      <c r="ABO637" s="6"/>
      <c r="ABP637" s="6"/>
      <c r="ABQ637" s="6"/>
      <c r="ABR637" s="6"/>
      <c r="ABS637" s="6"/>
      <c r="ABT637" s="6"/>
      <c r="ABU637" s="6"/>
      <c r="ABV637" s="6"/>
      <c r="ABW637" s="6"/>
      <c r="ABX637" s="6"/>
      <c r="ABY637" s="6"/>
      <c r="ABZ637" s="6"/>
      <c r="ACA637" s="6"/>
      <c r="ACB637" s="6"/>
      <c r="ACC637" s="6"/>
      <c r="ACD637" s="6"/>
      <c r="ACE637" s="6"/>
      <c r="ACF637" s="6"/>
      <c r="ACG637" s="6"/>
      <c r="ACH637" s="6"/>
      <c r="ACI637" s="6"/>
      <c r="ACJ637" s="6"/>
      <c r="ACK637" s="6"/>
      <c r="ACL637" s="6"/>
      <c r="ACM637" s="6"/>
      <c r="ACN637" s="6"/>
      <c r="ACO637" s="6"/>
      <c r="ACP637" s="6"/>
      <c r="ACQ637" s="6"/>
      <c r="ACR637" s="6"/>
      <c r="ACS637" s="6"/>
      <c r="ACT637" s="6"/>
      <c r="ACU637" s="6"/>
      <c r="ACV637" s="6"/>
      <c r="ACW637" s="6"/>
      <c r="ACX637" s="6"/>
      <c r="ACY637" s="6"/>
      <c r="ACZ637" s="6"/>
      <c r="ADA637" s="6"/>
      <c r="ADB637" s="6"/>
      <c r="ADC637" s="6"/>
      <c r="ADD637" s="6"/>
      <c r="ADE637" s="6"/>
      <c r="ADF637" s="6"/>
      <c r="ADG637" s="6"/>
      <c r="ADH637" s="6"/>
      <c r="ADI637" s="6"/>
      <c r="ADJ637" s="6"/>
      <c r="ADK637" s="6"/>
      <c r="ADL637" s="6"/>
      <c r="ADM637" s="6"/>
      <c r="ADN637" s="6"/>
      <c r="ADO637" s="6"/>
      <c r="ADP637" s="6"/>
      <c r="ADQ637" s="6"/>
      <c r="ADR637" s="6"/>
      <c r="ADS637" s="6"/>
      <c r="ADT637" s="6"/>
      <c r="ADU637" s="6"/>
      <c r="ADV637" s="6"/>
      <c r="ADW637" s="6"/>
      <c r="ADX637" s="6"/>
      <c r="ADY637" s="6"/>
      <c r="ADZ637" s="6"/>
      <c r="AEA637" s="6"/>
      <c r="AEB637" s="6"/>
      <c r="AEC637" s="6"/>
      <c r="AED637" s="6"/>
      <c r="AEE637" s="6"/>
      <c r="AEF637" s="6"/>
      <c r="AEG637" s="6"/>
      <c r="AEH637" s="6"/>
      <c r="AEI637" s="6"/>
      <c r="AEJ637" s="6"/>
      <c r="AEK637" s="6"/>
      <c r="AEL637" s="6"/>
      <c r="AEM637" s="6"/>
      <c r="AEN637" s="6"/>
      <c r="AEO637" s="6"/>
      <c r="AEP637" s="6"/>
      <c r="AEQ637" s="6"/>
      <c r="AER637" s="6"/>
      <c r="AES637" s="6"/>
      <c r="AET637" s="6"/>
      <c r="AEU637" s="6"/>
      <c r="AEV637" s="6"/>
      <c r="AEW637" s="6"/>
      <c r="AEX637" s="6"/>
      <c r="AEY637" s="6"/>
      <c r="AEZ637" s="6"/>
      <c r="AFA637" s="6"/>
      <c r="AFB637" s="6"/>
      <c r="AFC637" s="6"/>
      <c r="AFD637" s="6"/>
      <c r="AFE637" s="6"/>
      <c r="AFF637" s="6"/>
      <c r="AFG637" s="6"/>
      <c r="AFH637" s="6"/>
      <c r="AFI637" s="6"/>
      <c r="AFJ637" s="6"/>
      <c r="AFK637" s="6"/>
      <c r="AFL637" s="6"/>
      <c r="AFM637" s="6"/>
      <c r="AFN637" s="6"/>
      <c r="AFO637" s="6"/>
      <c r="AFP637" s="6"/>
      <c r="AFQ637" s="6"/>
      <c r="AFR637" s="6"/>
      <c r="AFS637" s="6"/>
      <c r="AFT637" s="6"/>
      <c r="AFU637" s="6"/>
      <c r="AFV637" s="6"/>
      <c r="AFW637" s="6"/>
      <c r="AFX637" s="6"/>
      <c r="AFY637" s="6"/>
      <c r="AFZ637" s="6"/>
      <c r="AGA637" s="6"/>
      <c r="AGB637" s="6"/>
      <c r="AGC637" s="6"/>
      <c r="AGD637" s="6"/>
      <c r="AGE637" s="6"/>
      <c r="AGF637" s="6"/>
      <c r="AGG637" s="6"/>
      <c r="AGH637" s="6"/>
      <c r="AGI637" s="6"/>
      <c r="AGJ637" s="6"/>
      <c r="AGK637" s="6"/>
      <c r="AGL637" s="6"/>
      <c r="AGM637" s="6"/>
      <c r="AGN637" s="6"/>
      <c r="AGO637" s="6"/>
      <c r="AGP637" s="6"/>
      <c r="AGQ637" s="6"/>
      <c r="AGR637" s="6"/>
      <c r="AGS637" s="6"/>
      <c r="AGT637" s="6"/>
      <c r="AGU637" s="6"/>
      <c r="AGV637" s="6"/>
      <c r="AGW637" s="6"/>
      <c r="AGX637" s="6"/>
      <c r="AGY637" s="6"/>
      <c r="AGZ637" s="6"/>
      <c r="AHA637" s="6"/>
      <c r="AHB637" s="6"/>
      <c r="AHC637" s="6"/>
      <c r="AHD637" s="6"/>
      <c r="AHE637" s="6"/>
      <c r="AHF637" s="6"/>
      <c r="AHG637" s="6"/>
      <c r="AHH637" s="6"/>
      <c r="AHI637" s="6"/>
      <c r="AHJ637" s="6"/>
      <c r="AHK637" s="6"/>
      <c r="AHL637" s="6"/>
      <c r="AHM637" s="6"/>
      <c r="AHN637" s="6"/>
      <c r="AHO637" s="6"/>
      <c r="AHP637" s="6"/>
      <c r="AHQ637" s="6"/>
      <c r="AHR637" s="6"/>
      <c r="AHS637" s="6"/>
      <c r="AHT637" s="6"/>
      <c r="AHU637" s="6"/>
      <c r="AHV637" s="6"/>
      <c r="AHW637" s="6"/>
      <c r="AHX637" s="6"/>
      <c r="AHY637" s="6"/>
    </row>
    <row r="638" spans="3:909" x14ac:dyDescent="0.25">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c r="KA638" s="6"/>
      <c r="KB638" s="6"/>
      <c r="KC638" s="6"/>
      <c r="KD638" s="6"/>
      <c r="KE638" s="6"/>
      <c r="KF638" s="6"/>
      <c r="KG638" s="6"/>
      <c r="KH638" s="6"/>
      <c r="KI638" s="6"/>
      <c r="KJ638" s="6"/>
      <c r="KK638" s="6"/>
      <c r="KL638" s="6"/>
      <c r="KM638" s="6"/>
      <c r="KN638" s="6"/>
      <c r="KO638" s="6"/>
      <c r="KP638" s="6"/>
      <c r="KQ638" s="6"/>
      <c r="KR638" s="6"/>
      <c r="KS638" s="6"/>
      <c r="KT638" s="6"/>
      <c r="KU638" s="6"/>
      <c r="KV638" s="6"/>
      <c r="KW638" s="6"/>
      <c r="KX638" s="6"/>
      <c r="KY638" s="6"/>
      <c r="KZ638" s="6"/>
      <c r="LA638" s="6"/>
      <c r="LB638" s="6"/>
      <c r="LC638" s="6"/>
      <c r="LD638" s="6"/>
      <c r="LE638" s="6"/>
      <c r="LF638" s="6"/>
      <c r="LG638" s="6"/>
      <c r="LH638" s="6"/>
      <c r="LI638" s="6"/>
      <c r="LJ638" s="6"/>
      <c r="LK638" s="6"/>
      <c r="LL638" s="6"/>
      <c r="LM638" s="6"/>
      <c r="LN638" s="6"/>
      <c r="LO638" s="6"/>
      <c r="LP638" s="6"/>
      <c r="LQ638" s="6"/>
      <c r="LR638" s="6"/>
      <c r="LS638" s="6"/>
      <c r="LT638" s="6"/>
      <c r="LU638" s="6"/>
      <c r="LV638" s="6"/>
      <c r="LW638" s="6"/>
      <c r="LX638" s="6"/>
      <c r="LY638" s="6"/>
      <c r="LZ638" s="6"/>
      <c r="MA638" s="6"/>
      <c r="MB638" s="6"/>
      <c r="MC638" s="6"/>
      <c r="MD638" s="6"/>
      <c r="ME638" s="6"/>
      <c r="MF638" s="6"/>
      <c r="MG638" s="6"/>
      <c r="MH638" s="6"/>
      <c r="MI638" s="6"/>
      <c r="MJ638" s="6"/>
      <c r="MK638" s="6"/>
      <c r="ML638" s="6"/>
      <c r="MM638" s="6"/>
      <c r="MN638" s="6"/>
      <c r="MO638" s="6"/>
      <c r="MP638" s="6"/>
      <c r="MQ638" s="6"/>
      <c r="MR638" s="6"/>
      <c r="MS638" s="6"/>
      <c r="MT638" s="6"/>
      <c r="MU638" s="6"/>
      <c r="MV638" s="6"/>
      <c r="MW638" s="6"/>
      <c r="MX638" s="6"/>
      <c r="MY638" s="6"/>
      <c r="MZ638" s="6"/>
      <c r="NA638" s="6"/>
      <c r="NB638" s="6"/>
      <c r="NC638" s="6"/>
      <c r="ND638" s="6"/>
      <c r="NE638" s="6"/>
      <c r="NF638" s="6"/>
      <c r="NG638" s="6"/>
      <c r="NH638" s="6"/>
      <c r="NI638" s="6"/>
      <c r="NJ638" s="6"/>
      <c r="NK638" s="6"/>
      <c r="NL638" s="6"/>
      <c r="NM638" s="6"/>
      <c r="NN638" s="6"/>
      <c r="NO638" s="6"/>
      <c r="NP638" s="6"/>
      <c r="NQ638" s="6"/>
      <c r="NR638" s="6"/>
      <c r="NS638" s="6"/>
      <c r="NT638" s="6"/>
      <c r="NU638" s="6"/>
      <c r="NV638" s="6"/>
      <c r="NW638" s="6"/>
      <c r="NX638" s="6"/>
      <c r="NY638" s="6"/>
      <c r="NZ638" s="6"/>
      <c r="OA638" s="6"/>
      <c r="OB638" s="6"/>
      <c r="OC638" s="6"/>
      <c r="OD638" s="6"/>
      <c r="OE638" s="6"/>
      <c r="OF638" s="6"/>
      <c r="OG638" s="6"/>
      <c r="OH638" s="6"/>
      <c r="OI638" s="6"/>
      <c r="OJ638" s="6"/>
      <c r="OK638" s="6"/>
      <c r="OL638" s="6"/>
      <c r="OM638" s="6"/>
      <c r="ON638" s="6"/>
      <c r="OO638" s="6"/>
      <c r="OP638" s="6"/>
      <c r="OQ638" s="6"/>
      <c r="OR638" s="6"/>
      <c r="OS638" s="6"/>
      <c r="OT638" s="6"/>
      <c r="OU638" s="6"/>
      <c r="OV638" s="6"/>
      <c r="OW638" s="6"/>
      <c r="OX638" s="6"/>
      <c r="OY638" s="6"/>
      <c r="OZ638" s="6"/>
      <c r="PA638" s="6"/>
      <c r="PB638" s="6"/>
      <c r="PC638" s="6"/>
      <c r="PD638" s="6"/>
      <c r="PE638" s="6"/>
      <c r="PF638" s="6"/>
      <c r="PG638" s="6"/>
      <c r="PH638" s="6"/>
      <c r="PI638" s="6"/>
      <c r="PJ638" s="6"/>
      <c r="PK638" s="6"/>
      <c r="PL638" s="6"/>
      <c r="PM638" s="6"/>
      <c r="PN638" s="6"/>
      <c r="PO638" s="6"/>
      <c r="PP638" s="6"/>
      <c r="PQ638" s="6"/>
      <c r="PR638" s="6"/>
      <c r="PS638" s="6"/>
      <c r="PT638" s="6"/>
      <c r="PU638" s="6"/>
      <c r="PV638" s="6"/>
      <c r="PW638" s="6"/>
      <c r="PX638" s="6"/>
      <c r="PY638" s="6"/>
      <c r="PZ638" s="6"/>
      <c r="QA638" s="6"/>
      <c r="QB638" s="6"/>
      <c r="QC638" s="6"/>
      <c r="QD638" s="6"/>
      <c r="QE638" s="6"/>
      <c r="QF638" s="6"/>
      <c r="QG638" s="6"/>
      <c r="QH638" s="6"/>
      <c r="QI638" s="6"/>
      <c r="QJ638" s="6"/>
      <c r="QK638" s="6"/>
      <c r="QL638" s="6"/>
      <c r="QM638" s="6"/>
      <c r="QN638" s="6"/>
      <c r="QO638" s="6"/>
      <c r="QP638" s="6"/>
      <c r="QQ638" s="6"/>
      <c r="QR638" s="6"/>
      <c r="QS638" s="6"/>
      <c r="QT638" s="6"/>
      <c r="QU638" s="6"/>
      <c r="QV638" s="6"/>
      <c r="QW638" s="6"/>
      <c r="QX638" s="6"/>
      <c r="QY638" s="6"/>
      <c r="QZ638" s="6"/>
      <c r="RA638" s="6"/>
      <c r="RB638" s="6"/>
      <c r="RC638" s="6"/>
      <c r="RD638" s="6"/>
      <c r="RE638" s="6"/>
      <c r="RF638" s="6"/>
      <c r="RG638" s="6"/>
      <c r="RH638" s="6"/>
      <c r="RI638" s="6"/>
      <c r="RJ638" s="6"/>
      <c r="RK638" s="6"/>
      <c r="RL638" s="6"/>
      <c r="RM638" s="6"/>
      <c r="RN638" s="6"/>
      <c r="RO638" s="6"/>
      <c r="RP638" s="6"/>
      <c r="RQ638" s="6"/>
      <c r="RR638" s="6"/>
      <c r="RS638" s="6"/>
      <c r="RT638" s="6"/>
      <c r="RU638" s="6"/>
      <c r="RV638" s="6"/>
      <c r="RW638" s="6"/>
      <c r="RX638" s="6"/>
      <c r="RY638" s="6"/>
      <c r="RZ638" s="6"/>
      <c r="SA638" s="6"/>
      <c r="SB638" s="6"/>
      <c r="SC638" s="6"/>
      <c r="SD638" s="6"/>
      <c r="SE638" s="6"/>
      <c r="SF638" s="6"/>
      <c r="SG638" s="6"/>
      <c r="SH638" s="6"/>
      <c r="SI638" s="6"/>
      <c r="SJ638" s="6"/>
      <c r="SK638" s="6"/>
      <c r="SL638" s="6"/>
      <c r="SM638" s="6"/>
      <c r="SN638" s="6"/>
      <c r="SO638" s="6"/>
      <c r="SP638" s="6"/>
      <c r="SQ638" s="6"/>
      <c r="SR638" s="6"/>
      <c r="SS638" s="6"/>
      <c r="ST638" s="6"/>
      <c r="SU638" s="6"/>
      <c r="SV638" s="6"/>
      <c r="SW638" s="6"/>
      <c r="SX638" s="6"/>
      <c r="SY638" s="6"/>
      <c r="SZ638" s="6"/>
      <c r="TA638" s="6"/>
      <c r="TB638" s="6"/>
      <c r="TC638" s="6"/>
      <c r="TD638" s="6"/>
      <c r="TE638" s="6"/>
      <c r="TF638" s="6"/>
      <c r="TG638" s="6"/>
      <c r="TH638" s="6"/>
      <c r="TI638" s="6"/>
      <c r="TJ638" s="6"/>
      <c r="TK638" s="6"/>
      <c r="TL638" s="6"/>
      <c r="TM638" s="6"/>
      <c r="TN638" s="6"/>
      <c r="TO638" s="6"/>
      <c r="TP638" s="6"/>
      <c r="TQ638" s="6"/>
      <c r="TR638" s="6"/>
      <c r="TS638" s="6"/>
      <c r="TT638" s="6"/>
      <c r="TU638" s="6"/>
      <c r="TV638" s="6"/>
      <c r="TW638" s="6"/>
      <c r="TX638" s="6"/>
      <c r="TY638" s="6"/>
      <c r="TZ638" s="6"/>
      <c r="UA638" s="6"/>
      <c r="UB638" s="6"/>
      <c r="UC638" s="6"/>
      <c r="UD638" s="6"/>
      <c r="UE638" s="6"/>
      <c r="UF638" s="6"/>
      <c r="UG638" s="6"/>
      <c r="UH638" s="6"/>
      <c r="UI638" s="6"/>
      <c r="UJ638" s="6"/>
      <c r="UK638" s="6"/>
      <c r="UL638" s="6"/>
      <c r="UM638" s="6"/>
      <c r="UN638" s="6"/>
      <c r="UO638" s="6"/>
      <c r="UP638" s="6"/>
      <c r="UQ638" s="6"/>
      <c r="UR638" s="6"/>
      <c r="US638" s="6"/>
      <c r="UT638" s="6"/>
      <c r="UU638" s="6"/>
      <c r="UV638" s="6"/>
      <c r="UW638" s="6"/>
      <c r="UX638" s="6"/>
      <c r="UY638" s="6"/>
      <c r="UZ638" s="6"/>
      <c r="VA638" s="6"/>
      <c r="VB638" s="6"/>
      <c r="VC638" s="6"/>
      <c r="VD638" s="6"/>
      <c r="VE638" s="6"/>
      <c r="VF638" s="6"/>
      <c r="VG638" s="6"/>
      <c r="VH638" s="6"/>
      <c r="VI638" s="6"/>
      <c r="VJ638" s="6"/>
      <c r="VK638" s="6"/>
      <c r="VL638" s="6"/>
      <c r="VM638" s="6"/>
      <c r="VN638" s="6"/>
      <c r="VO638" s="6"/>
      <c r="VP638" s="6"/>
      <c r="VQ638" s="6"/>
      <c r="VR638" s="6"/>
      <c r="VS638" s="6"/>
      <c r="VT638" s="6"/>
      <c r="VU638" s="6"/>
      <c r="VV638" s="6"/>
      <c r="VW638" s="6"/>
      <c r="VX638" s="6"/>
      <c r="VY638" s="6"/>
      <c r="VZ638" s="6"/>
      <c r="WA638" s="6"/>
      <c r="WB638" s="6"/>
      <c r="WC638" s="6"/>
      <c r="WD638" s="6"/>
      <c r="WE638" s="6"/>
      <c r="WF638" s="6"/>
      <c r="WG638" s="6"/>
      <c r="WH638" s="6"/>
      <c r="WI638" s="6"/>
      <c r="WJ638" s="6"/>
      <c r="WK638" s="6"/>
      <c r="WL638" s="6"/>
      <c r="WM638" s="6"/>
      <c r="WN638" s="6"/>
      <c r="WO638" s="6"/>
      <c r="WP638" s="6"/>
      <c r="WQ638" s="6"/>
      <c r="WR638" s="6"/>
      <c r="WS638" s="6"/>
      <c r="WT638" s="6"/>
      <c r="WU638" s="6"/>
      <c r="WV638" s="6"/>
      <c r="WW638" s="6"/>
      <c r="WX638" s="6"/>
      <c r="WY638" s="6"/>
      <c r="WZ638" s="6"/>
      <c r="XA638" s="6"/>
      <c r="XB638" s="6"/>
      <c r="XC638" s="6"/>
      <c r="XD638" s="6"/>
      <c r="XE638" s="6"/>
      <c r="XF638" s="6"/>
      <c r="XG638" s="6"/>
      <c r="XH638" s="6"/>
      <c r="XI638" s="6"/>
      <c r="XJ638" s="6"/>
      <c r="XK638" s="6"/>
      <c r="XL638" s="6"/>
      <c r="XM638" s="6"/>
      <c r="XN638" s="6"/>
      <c r="XO638" s="6"/>
      <c r="XP638" s="6"/>
      <c r="XQ638" s="6"/>
      <c r="XR638" s="6"/>
      <c r="XS638" s="6"/>
      <c r="XT638" s="6"/>
      <c r="XU638" s="6"/>
      <c r="XV638" s="6"/>
      <c r="XW638" s="6"/>
      <c r="XX638" s="6"/>
      <c r="XY638" s="6"/>
      <c r="XZ638" s="6"/>
      <c r="YA638" s="6"/>
      <c r="YB638" s="6"/>
      <c r="YC638" s="6"/>
      <c r="YD638" s="6"/>
      <c r="YE638" s="6"/>
      <c r="YF638" s="6"/>
      <c r="YG638" s="6"/>
      <c r="YH638" s="6"/>
      <c r="YI638" s="6"/>
      <c r="YJ638" s="6"/>
      <c r="YK638" s="6"/>
      <c r="YL638" s="6"/>
      <c r="YM638" s="6"/>
      <c r="YN638" s="6"/>
      <c r="YO638" s="6"/>
      <c r="YP638" s="6"/>
      <c r="YQ638" s="6"/>
      <c r="YR638" s="6"/>
      <c r="YS638" s="6"/>
      <c r="YT638" s="6"/>
      <c r="YU638" s="6"/>
      <c r="YV638" s="6"/>
      <c r="YW638" s="6"/>
      <c r="YX638" s="6"/>
      <c r="YY638" s="6"/>
      <c r="YZ638" s="6"/>
      <c r="ZA638" s="6"/>
      <c r="ZB638" s="6"/>
      <c r="ZC638" s="6"/>
      <c r="ZD638" s="6"/>
      <c r="ZE638" s="6"/>
      <c r="ZF638" s="6"/>
      <c r="ZG638" s="6"/>
      <c r="ZH638" s="6"/>
      <c r="ZI638" s="6"/>
      <c r="ZJ638" s="6"/>
      <c r="ZK638" s="6"/>
      <c r="ZL638" s="6"/>
      <c r="ZM638" s="6"/>
      <c r="ZN638" s="6"/>
      <c r="ZO638" s="6"/>
      <c r="ZP638" s="6"/>
      <c r="ZQ638" s="6"/>
      <c r="ZR638" s="6"/>
      <c r="ZS638" s="6"/>
      <c r="ZT638" s="6"/>
      <c r="ZU638" s="6"/>
      <c r="ZV638" s="6"/>
      <c r="ZW638" s="6"/>
      <c r="ZX638" s="6"/>
      <c r="ZY638" s="6"/>
      <c r="ZZ638" s="6"/>
      <c r="AAA638" s="6"/>
      <c r="AAB638" s="6"/>
      <c r="AAC638" s="6"/>
      <c r="AAD638" s="6"/>
      <c r="AAE638" s="6"/>
      <c r="AAF638" s="6"/>
      <c r="AAG638" s="6"/>
      <c r="AAH638" s="6"/>
      <c r="AAI638" s="6"/>
      <c r="AAJ638" s="6"/>
      <c r="AAK638" s="6"/>
      <c r="AAL638" s="6"/>
      <c r="AAM638" s="6"/>
      <c r="AAN638" s="6"/>
      <c r="AAO638" s="6"/>
      <c r="AAP638" s="6"/>
      <c r="AAQ638" s="6"/>
      <c r="AAR638" s="6"/>
      <c r="AAS638" s="6"/>
      <c r="AAT638" s="6"/>
      <c r="AAU638" s="6"/>
      <c r="AAV638" s="6"/>
      <c r="AAW638" s="6"/>
      <c r="AAX638" s="6"/>
      <c r="AAY638" s="6"/>
      <c r="AAZ638" s="6"/>
      <c r="ABA638" s="6"/>
      <c r="ABB638" s="6"/>
      <c r="ABC638" s="6"/>
      <c r="ABD638" s="6"/>
      <c r="ABE638" s="6"/>
      <c r="ABF638" s="6"/>
      <c r="ABG638" s="6"/>
      <c r="ABH638" s="6"/>
      <c r="ABI638" s="6"/>
      <c r="ABJ638" s="6"/>
      <c r="ABK638" s="6"/>
      <c r="ABL638" s="6"/>
      <c r="ABM638" s="6"/>
      <c r="ABN638" s="6"/>
      <c r="ABO638" s="6"/>
      <c r="ABP638" s="6"/>
      <c r="ABQ638" s="6"/>
      <c r="ABR638" s="6"/>
      <c r="ABS638" s="6"/>
      <c r="ABT638" s="6"/>
      <c r="ABU638" s="6"/>
      <c r="ABV638" s="6"/>
      <c r="ABW638" s="6"/>
      <c r="ABX638" s="6"/>
      <c r="ABY638" s="6"/>
      <c r="ABZ638" s="6"/>
      <c r="ACA638" s="6"/>
      <c r="ACB638" s="6"/>
      <c r="ACC638" s="6"/>
      <c r="ACD638" s="6"/>
      <c r="ACE638" s="6"/>
      <c r="ACF638" s="6"/>
      <c r="ACG638" s="6"/>
      <c r="ACH638" s="6"/>
      <c r="ACI638" s="6"/>
      <c r="ACJ638" s="6"/>
      <c r="ACK638" s="6"/>
      <c r="ACL638" s="6"/>
      <c r="ACM638" s="6"/>
      <c r="ACN638" s="6"/>
      <c r="ACO638" s="6"/>
      <c r="ACP638" s="6"/>
      <c r="ACQ638" s="6"/>
      <c r="ACR638" s="6"/>
      <c r="ACS638" s="6"/>
      <c r="ACT638" s="6"/>
      <c r="ACU638" s="6"/>
      <c r="ACV638" s="6"/>
      <c r="ACW638" s="6"/>
      <c r="ACX638" s="6"/>
      <c r="ACY638" s="6"/>
      <c r="ACZ638" s="6"/>
      <c r="ADA638" s="6"/>
      <c r="ADB638" s="6"/>
      <c r="ADC638" s="6"/>
      <c r="ADD638" s="6"/>
      <c r="ADE638" s="6"/>
      <c r="ADF638" s="6"/>
      <c r="ADG638" s="6"/>
      <c r="ADH638" s="6"/>
      <c r="ADI638" s="6"/>
      <c r="ADJ638" s="6"/>
      <c r="ADK638" s="6"/>
      <c r="ADL638" s="6"/>
      <c r="ADM638" s="6"/>
      <c r="ADN638" s="6"/>
      <c r="ADO638" s="6"/>
      <c r="ADP638" s="6"/>
      <c r="ADQ638" s="6"/>
      <c r="ADR638" s="6"/>
      <c r="ADS638" s="6"/>
      <c r="ADT638" s="6"/>
      <c r="ADU638" s="6"/>
      <c r="ADV638" s="6"/>
      <c r="ADW638" s="6"/>
      <c r="ADX638" s="6"/>
      <c r="ADY638" s="6"/>
      <c r="ADZ638" s="6"/>
      <c r="AEA638" s="6"/>
      <c r="AEB638" s="6"/>
      <c r="AEC638" s="6"/>
      <c r="AED638" s="6"/>
      <c r="AEE638" s="6"/>
      <c r="AEF638" s="6"/>
      <c r="AEG638" s="6"/>
      <c r="AEH638" s="6"/>
      <c r="AEI638" s="6"/>
      <c r="AEJ638" s="6"/>
      <c r="AEK638" s="6"/>
      <c r="AEL638" s="6"/>
      <c r="AEM638" s="6"/>
      <c r="AEN638" s="6"/>
      <c r="AEO638" s="6"/>
      <c r="AEP638" s="6"/>
      <c r="AEQ638" s="6"/>
      <c r="AER638" s="6"/>
      <c r="AES638" s="6"/>
      <c r="AET638" s="6"/>
      <c r="AEU638" s="6"/>
      <c r="AEV638" s="6"/>
      <c r="AEW638" s="6"/>
      <c r="AEX638" s="6"/>
      <c r="AEY638" s="6"/>
      <c r="AEZ638" s="6"/>
      <c r="AFA638" s="6"/>
      <c r="AFB638" s="6"/>
      <c r="AFC638" s="6"/>
      <c r="AFD638" s="6"/>
      <c r="AFE638" s="6"/>
      <c r="AFF638" s="6"/>
      <c r="AFG638" s="6"/>
      <c r="AFH638" s="6"/>
      <c r="AFI638" s="6"/>
      <c r="AFJ638" s="6"/>
      <c r="AFK638" s="6"/>
      <c r="AFL638" s="6"/>
      <c r="AFM638" s="6"/>
      <c r="AFN638" s="6"/>
      <c r="AFO638" s="6"/>
      <c r="AFP638" s="6"/>
      <c r="AFQ638" s="6"/>
      <c r="AFR638" s="6"/>
      <c r="AFS638" s="6"/>
      <c r="AFT638" s="6"/>
      <c r="AFU638" s="6"/>
      <c r="AFV638" s="6"/>
      <c r="AFW638" s="6"/>
      <c r="AFX638" s="6"/>
      <c r="AFY638" s="6"/>
      <c r="AFZ638" s="6"/>
      <c r="AGA638" s="6"/>
      <c r="AGB638" s="6"/>
      <c r="AGC638" s="6"/>
      <c r="AGD638" s="6"/>
      <c r="AGE638" s="6"/>
      <c r="AGF638" s="6"/>
      <c r="AGG638" s="6"/>
      <c r="AGH638" s="6"/>
      <c r="AGI638" s="6"/>
      <c r="AGJ638" s="6"/>
      <c r="AGK638" s="6"/>
      <c r="AGL638" s="6"/>
      <c r="AGM638" s="6"/>
      <c r="AGN638" s="6"/>
      <c r="AGO638" s="6"/>
      <c r="AGP638" s="6"/>
      <c r="AGQ638" s="6"/>
      <c r="AGR638" s="6"/>
      <c r="AGS638" s="6"/>
      <c r="AGT638" s="6"/>
      <c r="AGU638" s="6"/>
      <c r="AGV638" s="6"/>
      <c r="AGW638" s="6"/>
      <c r="AGX638" s="6"/>
      <c r="AGY638" s="6"/>
      <c r="AGZ638" s="6"/>
      <c r="AHA638" s="6"/>
      <c r="AHB638" s="6"/>
      <c r="AHC638" s="6"/>
      <c r="AHD638" s="6"/>
      <c r="AHE638" s="6"/>
      <c r="AHF638" s="6"/>
      <c r="AHG638" s="6"/>
      <c r="AHH638" s="6"/>
      <c r="AHI638" s="6"/>
      <c r="AHJ638" s="6"/>
      <c r="AHK638" s="6"/>
      <c r="AHL638" s="6"/>
      <c r="AHM638" s="6"/>
      <c r="AHN638" s="6"/>
      <c r="AHO638" s="6"/>
      <c r="AHP638" s="6"/>
      <c r="AHQ638" s="6"/>
      <c r="AHR638" s="6"/>
      <c r="AHS638" s="6"/>
      <c r="AHT638" s="6"/>
      <c r="AHU638" s="6"/>
      <c r="AHV638" s="6"/>
      <c r="AHW638" s="6"/>
      <c r="AHX638" s="6"/>
      <c r="AHY638" s="6"/>
    </row>
    <row r="639" spans="3:909" x14ac:dyDescent="0.25">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c r="LD639" s="6"/>
      <c r="LE639" s="6"/>
      <c r="LF639" s="6"/>
      <c r="LG639" s="6"/>
      <c r="LH639" s="6"/>
      <c r="LI639" s="6"/>
      <c r="LJ639" s="6"/>
      <c r="LK639" s="6"/>
      <c r="LL639" s="6"/>
      <c r="LM639" s="6"/>
      <c r="LN639" s="6"/>
      <c r="LO639" s="6"/>
      <c r="LP639" s="6"/>
      <c r="LQ639" s="6"/>
      <c r="LR639" s="6"/>
      <c r="LS639" s="6"/>
      <c r="LT639" s="6"/>
      <c r="LU639" s="6"/>
      <c r="LV639" s="6"/>
      <c r="LW639" s="6"/>
      <c r="LX639" s="6"/>
      <c r="LY639" s="6"/>
      <c r="LZ639" s="6"/>
      <c r="MA639" s="6"/>
      <c r="MB639" s="6"/>
      <c r="MC639" s="6"/>
      <c r="MD639" s="6"/>
      <c r="ME639" s="6"/>
      <c r="MF639" s="6"/>
      <c r="MG639" s="6"/>
      <c r="MH639" s="6"/>
      <c r="MI639" s="6"/>
      <c r="MJ639" s="6"/>
      <c r="MK639" s="6"/>
      <c r="ML639" s="6"/>
      <c r="MM639" s="6"/>
      <c r="MN639" s="6"/>
      <c r="MO639" s="6"/>
      <c r="MP639" s="6"/>
      <c r="MQ639" s="6"/>
      <c r="MR639" s="6"/>
      <c r="MS639" s="6"/>
      <c r="MT639" s="6"/>
      <c r="MU639" s="6"/>
      <c r="MV639" s="6"/>
      <c r="MW639" s="6"/>
      <c r="MX639" s="6"/>
      <c r="MY639" s="6"/>
      <c r="MZ639" s="6"/>
      <c r="NA639" s="6"/>
      <c r="NB639" s="6"/>
      <c r="NC639" s="6"/>
      <c r="ND639" s="6"/>
      <c r="NE639" s="6"/>
      <c r="NF639" s="6"/>
      <c r="NG639" s="6"/>
      <c r="NH639" s="6"/>
      <c r="NI639" s="6"/>
      <c r="NJ639" s="6"/>
      <c r="NK639" s="6"/>
      <c r="NL639" s="6"/>
      <c r="NM639" s="6"/>
      <c r="NN639" s="6"/>
      <c r="NO639" s="6"/>
      <c r="NP639" s="6"/>
      <c r="NQ639" s="6"/>
      <c r="NR639" s="6"/>
      <c r="NS639" s="6"/>
      <c r="NT639" s="6"/>
      <c r="NU639" s="6"/>
      <c r="NV639" s="6"/>
      <c r="NW639" s="6"/>
      <c r="NX639" s="6"/>
      <c r="NY639" s="6"/>
      <c r="NZ639" s="6"/>
      <c r="OA639" s="6"/>
      <c r="OB639" s="6"/>
      <c r="OC639" s="6"/>
      <c r="OD639" s="6"/>
      <c r="OE639" s="6"/>
      <c r="OF639" s="6"/>
      <c r="OG639" s="6"/>
      <c r="OH639" s="6"/>
      <c r="OI639" s="6"/>
      <c r="OJ639" s="6"/>
      <c r="OK639" s="6"/>
      <c r="OL639" s="6"/>
      <c r="OM639" s="6"/>
      <c r="ON639" s="6"/>
      <c r="OO639" s="6"/>
      <c r="OP639" s="6"/>
      <c r="OQ639" s="6"/>
      <c r="OR639" s="6"/>
      <c r="OS639" s="6"/>
      <c r="OT639" s="6"/>
      <c r="OU639" s="6"/>
      <c r="OV639" s="6"/>
      <c r="OW639" s="6"/>
      <c r="OX639" s="6"/>
      <c r="OY639" s="6"/>
      <c r="OZ639" s="6"/>
      <c r="PA639" s="6"/>
      <c r="PB639" s="6"/>
      <c r="PC639" s="6"/>
      <c r="PD639" s="6"/>
      <c r="PE639" s="6"/>
      <c r="PF639" s="6"/>
      <c r="PG639" s="6"/>
      <c r="PH639" s="6"/>
      <c r="PI639" s="6"/>
      <c r="PJ639" s="6"/>
      <c r="PK639" s="6"/>
      <c r="PL639" s="6"/>
      <c r="PM639" s="6"/>
      <c r="PN639" s="6"/>
      <c r="PO639" s="6"/>
      <c r="PP639" s="6"/>
      <c r="PQ639" s="6"/>
      <c r="PR639" s="6"/>
      <c r="PS639" s="6"/>
      <c r="PT639" s="6"/>
      <c r="PU639" s="6"/>
      <c r="PV639" s="6"/>
      <c r="PW639" s="6"/>
      <c r="PX639" s="6"/>
      <c r="PY639" s="6"/>
      <c r="PZ639" s="6"/>
      <c r="QA639" s="6"/>
      <c r="QB639" s="6"/>
      <c r="QC639" s="6"/>
      <c r="QD639" s="6"/>
      <c r="QE639" s="6"/>
      <c r="QF639" s="6"/>
      <c r="QG639" s="6"/>
      <c r="QH639" s="6"/>
      <c r="QI639" s="6"/>
      <c r="QJ639" s="6"/>
      <c r="QK639" s="6"/>
      <c r="QL639" s="6"/>
      <c r="QM639" s="6"/>
      <c r="QN639" s="6"/>
      <c r="QO639" s="6"/>
      <c r="QP639" s="6"/>
      <c r="QQ639" s="6"/>
      <c r="QR639" s="6"/>
      <c r="QS639" s="6"/>
      <c r="QT639" s="6"/>
      <c r="QU639" s="6"/>
      <c r="QV639" s="6"/>
      <c r="QW639" s="6"/>
      <c r="QX639" s="6"/>
      <c r="QY639" s="6"/>
      <c r="QZ639" s="6"/>
      <c r="RA639" s="6"/>
      <c r="RB639" s="6"/>
      <c r="RC639" s="6"/>
      <c r="RD639" s="6"/>
      <c r="RE639" s="6"/>
      <c r="RF639" s="6"/>
      <c r="RG639" s="6"/>
      <c r="RH639" s="6"/>
      <c r="RI639" s="6"/>
      <c r="RJ639" s="6"/>
      <c r="RK639" s="6"/>
      <c r="RL639" s="6"/>
      <c r="RM639" s="6"/>
      <c r="RN639" s="6"/>
      <c r="RO639" s="6"/>
      <c r="RP639" s="6"/>
      <c r="RQ639" s="6"/>
      <c r="RR639" s="6"/>
      <c r="RS639" s="6"/>
      <c r="RT639" s="6"/>
      <c r="RU639" s="6"/>
      <c r="RV639" s="6"/>
      <c r="RW639" s="6"/>
      <c r="RX639" s="6"/>
      <c r="RY639" s="6"/>
      <c r="RZ639" s="6"/>
      <c r="SA639" s="6"/>
      <c r="SB639" s="6"/>
      <c r="SC639" s="6"/>
      <c r="SD639" s="6"/>
      <c r="SE639" s="6"/>
      <c r="SF639" s="6"/>
      <c r="SG639" s="6"/>
      <c r="SH639" s="6"/>
      <c r="SI639" s="6"/>
      <c r="SJ639" s="6"/>
      <c r="SK639" s="6"/>
      <c r="SL639" s="6"/>
      <c r="SM639" s="6"/>
      <c r="SN639" s="6"/>
      <c r="SO639" s="6"/>
      <c r="SP639" s="6"/>
      <c r="SQ639" s="6"/>
      <c r="SR639" s="6"/>
      <c r="SS639" s="6"/>
      <c r="ST639" s="6"/>
      <c r="SU639" s="6"/>
      <c r="SV639" s="6"/>
      <c r="SW639" s="6"/>
      <c r="SX639" s="6"/>
      <c r="SY639" s="6"/>
      <c r="SZ639" s="6"/>
      <c r="TA639" s="6"/>
      <c r="TB639" s="6"/>
      <c r="TC639" s="6"/>
      <c r="TD639" s="6"/>
      <c r="TE639" s="6"/>
      <c r="TF639" s="6"/>
      <c r="TG639" s="6"/>
      <c r="TH639" s="6"/>
      <c r="TI639" s="6"/>
      <c r="TJ639" s="6"/>
      <c r="TK639" s="6"/>
      <c r="TL639" s="6"/>
      <c r="TM639" s="6"/>
      <c r="TN639" s="6"/>
      <c r="TO639" s="6"/>
      <c r="TP639" s="6"/>
      <c r="TQ639" s="6"/>
      <c r="TR639" s="6"/>
      <c r="TS639" s="6"/>
      <c r="TT639" s="6"/>
      <c r="TU639" s="6"/>
      <c r="TV639" s="6"/>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c r="AGU639" s="6"/>
      <c r="AGV639" s="6"/>
      <c r="AGW639" s="6"/>
      <c r="AGX639" s="6"/>
      <c r="AGY639" s="6"/>
      <c r="AGZ639" s="6"/>
      <c r="AHA639" s="6"/>
      <c r="AHB639" s="6"/>
      <c r="AHC639" s="6"/>
      <c r="AHD639" s="6"/>
      <c r="AHE639" s="6"/>
      <c r="AHF639" s="6"/>
      <c r="AHG639" s="6"/>
      <c r="AHH639" s="6"/>
      <c r="AHI639" s="6"/>
      <c r="AHJ639" s="6"/>
      <c r="AHK639" s="6"/>
      <c r="AHL639" s="6"/>
      <c r="AHM639" s="6"/>
      <c r="AHN639" s="6"/>
      <c r="AHO639" s="6"/>
      <c r="AHP639" s="6"/>
      <c r="AHQ639" s="6"/>
      <c r="AHR639" s="6"/>
      <c r="AHS639" s="6"/>
      <c r="AHT639" s="6"/>
      <c r="AHU639" s="6"/>
      <c r="AHV639" s="6"/>
      <c r="AHW639" s="6"/>
      <c r="AHX639" s="6"/>
      <c r="AHY639" s="6"/>
    </row>
    <row r="640" spans="3:909" x14ac:dyDescent="0.25">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c r="KA640" s="6"/>
      <c r="KB640" s="6"/>
      <c r="KC640" s="6"/>
      <c r="KD640" s="6"/>
      <c r="KE640" s="6"/>
      <c r="KF640" s="6"/>
      <c r="KG640" s="6"/>
      <c r="KH640" s="6"/>
      <c r="KI640" s="6"/>
      <c r="KJ640" s="6"/>
      <c r="KK640" s="6"/>
      <c r="KL640" s="6"/>
      <c r="KM640" s="6"/>
      <c r="KN640" s="6"/>
      <c r="KO640" s="6"/>
      <c r="KP640" s="6"/>
      <c r="KQ640" s="6"/>
      <c r="KR640" s="6"/>
      <c r="KS640" s="6"/>
      <c r="KT640" s="6"/>
      <c r="KU640" s="6"/>
      <c r="KV640" s="6"/>
      <c r="KW640" s="6"/>
      <c r="KX640" s="6"/>
      <c r="KY640" s="6"/>
      <c r="KZ640" s="6"/>
      <c r="LA640" s="6"/>
      <c r="LB640" s="6"/>
      <c r="LC640" s="6"/>
      <c r="LD640" s="6"/>
      <c r="LE640" s="6"/>
      <c r="LF640" s="6"/>
      <c r="LG640" s="6"/>
      <c r="LH640" s="6"/>
      <c r="LI640" s="6"/>
      <c r="LJ640" s="6"/>
      <c r="LK640" s="6"/>
      <c r="LL640" s="6"/>
      <c r="LM640" s="6"/>
      <c r="LN640" s="6"/>
      <c r="LO640" s="6"/>
      <c r="LP640" s="6"/>
      <c r="LQ640" s="6"/>
      <c r="LR640" s="6"/>
      <c r="LS640" s="6"/>
      <c r="LT640" s="6"/>
      <c r="LU640" s="6"/>
      <c r="LV640" s="6"/>
      <c r="LW640" s="6"/>
      <c r="LX640" s="6"/>
      <c r="LY640" s="6"/>
      <c r="LZ640" s="6"/>
      <c r="MA640" s="6"/>
      <c r="MB640" s="6"/>
      <c r="MC640" s="6"/>
      <c r="MD640" s="6"/>
      <c r="ME640" s="6"/>
      <c r="MF640" s="6"/>
      <c r="MG640" s="6"/>
      <c r="MH640" s="6"/>
      <c r="MI640" s="6"/>
      <c r="MJ640" s="6"/>
      <c r="MK640" s="6"/>
      <c r="ML640" s="6"/>
      <c r="MM640" s="6"/>
      <c r="MN640" s="6"/>
      <c r="MO640" s="6"/>
      <c r="MP640" s="6"/>
      <c r="MQ640" s="6"/>
      <c r="MR640" s="6"/>
      <c r="MS640" s="6"/>
      <c r="MT640" s="6"/>
      <c r="MU640" s="6"/>
      <c r="MV640" s="6"/>
      <c r="MW640" s="6"/>
      <c r="MX640" s="6"/>
      <c r="MY640" s="6"/>
      <c r="MZ640" s="6"/>
      <c r="NA640" s="6"/>
      <c r="NB640" s="6"/>
      <c r="NC640" s="6"/>
      <c r="ND640" s="6"/>
      <c r="NE640" s="6"/>
      <c r="NF640" s="6"/>
      <c r="NG640" s="6"/>
      <c r="NH640" s="6"/>
      <c r="NI640" s="6"/>
      <c r="NJ640" s="6"/>
      <c r="NK640" s="6"/>
      <c r="NL640" s="6"/>
      <c r="NM640" s="6"/>
      <c r="NN640" s="6"/>
      <c r="NO640" s="6"/>
      <c r="NP640" s="6"/>
      <c r="NQ640" s="6"/>
      <c r="NR640" s="6"/>
      <c r="NS640" s="6"/>
      <c r="NT640" s="6"/>
      <c r="NU640" s="6"/>
      <c r="NV640" s="6"/>
      <c r="NW640" s="6"/>
      <c r="NX640" s="6"/>
      <c r="NY640" s="6"/>
      <c r="NZ640" s="6"/>
      <c r="OA640" s="6"/>
      <c r="OB640" s="6"/>
      <c r="OC640" s="6"/>
      <c r="OD640" s="6"/>
      <c r="OE640" s="6"/>
      <c r="OF640" s="6"/>
      <c r="OG640" s="6"/>
      <c r="OH640" s="6"/>
      <c r="OI640" s="6"/>
      <c r="OJ640" s="6"/>
      <c r="OK640" s="6"/>
      <c r="OL640" s="6"/>
      <c r="OM640" s="6"/>
      <c r="ON640" s="6"/>
      <c r="OO640" s="6"/>
      <c r="OP640" s="6"/>
      <c r="OQ640" s="6"/>
      <c r="OR640" s="6"/>
      <c r="OS640" s="6"/>
      <c r="OT640" s="6"/>
      <c r="OU640" s="6"/>
      <c r="OV640" s="6"/>
      <c r="OW640" s="6"/>
      <c r="OX640" s="6"/>
      <c r="OY640" s="6"/>
      <c r="OZ640" s="6"/>
      <c r="PA640" s="6"/>
      <c r="PB640" s="6"/>
      <c r="PC640" s="6"/>
      <c r="PD640" s="6"/>
      <c r="PE640" s="6"/>
      <c r="PF640" s="6"/>
      <c r="PG640" s="6"/>
      <c r="PH640" s="6"/>
      <c r="PI640" s="6"/>
      <c r="PJ640" s="6"/>
      <c r="PK640" s="6"/>
      <c r="PL640" s="6"/>
      <c r="PM640" s="6"/>
      <c r="PN640" s="6"/>
      <c r="PO640" s="6"/>
      <c r="PP640" s="6"/>
      <c r="PQ640" s="6"/>
      <c r="PR640" s="6"/>
      <c r="PS640" s="6"/>
      <c r="PT640" s="6"/>
      <c r="PU640" s="6"/>
      <c r="PV640" s="6"/>
      <c r="PW640" s="6"/>
      <c r="PX640" s="6"/>
      <c r="PY640" s="6"/>
      <c r="PZ640" s="6"/>
      <c r="QA640" s="6"/>
      <c r="QB640" s="6"/>
      <c r="QC640" s="6"/>
      <c r="QD640" s="6"/>
      <c r="QE640" s="6"/>
      <c r="QF640" s="6"/>
      <c r="QG640" s="6"/>
      <c r="QH640" s="6"/>
      <c r="QI640" s="6"/>
      <c r="QJ640" s="6"/>
      <c r="QK640" s="6"/>
      <c r="QL640" s="6"/>
      <c r="QM640" s="6"/>
      <c r="QN640" s="6"/>
      <c r="QO640" s="6"/>
      <c r="QP640" s="6"/>
      <c r="QQ640" s="6"/>
      <c r="QR640" s="6"/>
      <c r="QS640" s="6"/>
      <c r="QT640" s="6"/>
      <c r="QU640" s="6"/>
      <c r="QV640" s="6"/>
      <c r="QW640" s="6"/>
      <c r="QX640" s="6"/>
      <c r="QY640" s="6"/>
      <c r="QZ640" s="6"/>
      <c r="RA640" s="6"/>
      <c r="RB640" s="6"/>
      <c r="RC640" s="6"/>
      <c r="RD640" s="6"/>
      <c r="RE640" s="6"/>
      <c r="RF640" s="6"/>
      <c r="RG640" s="6"/>
      <c r="RH640" s="6"/>
      <c r="RI640" s="6"/>
      <c r="RJ640" s="6"/>
      <c r="RK640" s="6"/>
      <c r="RL640" s="6"/>
      <c r="RM640" s="6"/>
      <c r="RN640" s="6"/>
      <c r="RO640" s="6"/>
      <c r="RP640" s="6"/>
      <c r="RQ640" s="6"/>
      <c r="RR640" s="6"/>
      <c r="RS640" s="6"/>
      <c r="RT640" s="6"/>
      <c r="RU640" s="6"/>
      <c r="RV640" s="6"/>
      <c r="RW640" s="6"/>
      <c r="RX640" s="6"/>
      <c r="RY640" s="6"/>
      <c r="RZ640" s="6"/>
      <c r="SA640" s="6"/>
      <c r="SB640" s="6"/>
      <c r="SC640" s="6"/>
      <c r="SD640" s="6"/>
      <c r="SE640" s="6"/>
      <c r="SF640" s="6"/>
      <c r="SG640" s="6"/>
      <c r="SH640" s="6"/>
      <c r="SI640" s="6"/>
      <c r="SJ640" s="6"/>
      <c r="SK640" s="6"/>
      <c r="SL640" s="6"/>
      <c r="SM640" s="6"/>
      <c r="SN640" s="6"/>
      <c r="SO640" s="6"/>
      <c r="SP640" s="6"/>
      <c r="SQ640" s="6"/>
      <c r="SR640" s="6"/>
      <c r="SS640" s="6"/>
      <c r="ST640" s="6"/>
      <c r="SU640" s="6"/>
      <c r="SV640" s="6"/>
      <c r="SW640" s="6"/>
      <c r="SX640" s="6"/>
      <c r="SY640" s="6"/>
      <c r="SZ640" s="6"/>
      <c r="TA640" s="6"/>
      <c r="TB640" s="6"/>
      <c r="TC640" s="6"/>
      <c r="TD640" s="6"/>
      <c r="TE640" s="6"/>
      <c r="TF640" s="6"/>
      <c r="TG640" s="6"/>
      <c r="TH640" s="6"/>
      <c r="TI640" s="6"/>
      <c r="TJ640" s="6"/>
      <c r="TK640" s="6"/>
      <c r="TL640" s="6"/>
      <c r="TM640" s="6"/>
      <c r="TN640" s="6"/>
      <c r="TO640" s="6"/>
      <c r="TP640" s="6"/>
      <c r="TQ640" s="6"/>
      <c r="TR640" s="6"/>
      <c r="TS640" s="6"/>
      <c r="TT640" s="6"/>
      <c r="TU640" s="6"/>
      <c r="TV640" s="6"/>
      <c r="TW640" s="6"/>
      <c r="TX640" s="6"/>
      <c r="TY640" s="6"/>
      <c r="TZ640" s="6"/>
      <c r="UA640" s="6"/>
      <c r="UB640" s="6"/>
      <c r="UC640" s="6"/>
      <c r="UD640" s="6"/>
      <c r="UE640" s="6"/>
      <c r="UF640" s="6"/>
      <c r="UG640" s="6"/>
      <c r="UH640" s="6"/>
      <c r="UI640" s="6"/>
      <c r="UJ640" s="6"/>
      <c r="UK640" s="6"/>
      <c r="UL640" s="6"/>
      <c r="UM640" s="6"/>
      <c r="UN640" s="6"/>
      <c r="UO640" s="6"/>
      <c r="UP640" s="6"/>
      <c r="UQ640" s="6"/>
      <c r="UR640" s="6"/>
      <c r="US640" s="6"/>
      <c r="UT640" s="6"/>
      <c r="UU640" s="6"/>
      <c r="UV640" s="6"/>
      <c r="UW640" s="6"/>
      <c r="UX640" s="6"/>
      <c r="UY640" s="6"/>
      <c r="UZ640" s="6"/>
      <c r="VA640" s="6"/>
      <c r="VB640" s="6"/>
      <c r="VC640" s="6"/>
      <c r="VD640" s="6"/>
      <c r="VE640" s="6"/>
      <c r="VF640" s="6"/>
      <c r="VG640" s="6"/>
      <c r="VH640" s="6"/>
      <c r="VI640" s="6"/>
      <c r="VJ640" s="6"/>
      <c r="VK640" s="6"/>
      <c r="VL640" s="6"/>
      <c r="VM640" s="6"/>
      <c r="VN640" s="6"/>
      <c r="VO640" s="6"/>
      <c r="VP640" s="6"/>
      <c r="VQ640" s="6"/>
      <c r="VR640" s="6"/>
      <c r="VS640" s="6"/>
      <c r="VT640" s="6"/>
      <c r="VU640" s="6"/>
      <c r="VV640" s="6"/>
      <c r="VW640" s="6"/>
      <c r="VX640" s="6"/>
      <c r="VY640" s="6"/>
      <c r="VZ640" s="6"/>
      <c r="WA640" s="6"/>
      <c r="WB640" s="6"/>
      <c r="WC640" s="6"/>
      <c r="WD640" s="6"/>
      <c r="WE640" s="6"/>
      <c r="WF640" s="6"/>
      <c r="WG640" s="6"/>
      <c r="WH640" s="6"/>
      <c r="WI640" s="6"/>
      <c r="WJ640" s="6"/>
      <c r="WK640" s="6"/>
      <c r="WL640" s="6"/>
      <c r="WM640" s="6"/>
      <c r="WN640" s="6"/>
      <c r="WO640" s="6"/>
      <c r="WP640" s="6"/>
      <c r="WQ640" s="6"/>
      <c r="WR640" s="6"/>
      <c r="WS640" s="6"/>
      <c r="WT640" s="6"/>
      <c r="WU640" s="6"/>
      <c r="WV640" s="6"/>
      <c r="WW640" s="6"/>
      <c r="WX640" s="6"/>
      <c r="WY640" s="6"/>
      <c r="WZ640" s="6"/>
      <c r="XA640" s="6"/>
      <c r="XB640" s="6"/>
      <c r="XC640" s="6"/>
      <c r="XD640" s="6"/>
      <c r="XE640" s="6"/>
      <c r="XF640" s="6"/>
      <c r="XG640" s="6"/>
      <c r="XH640" s="6"/>
      <c r="XI640" s="6"/>
      <c r="XJ640" s="6"/>
      <c r="XK640" s="6"/>
      <c r="XL640" s="6"/>
      <c r="XM640" s="6"/>
      <c r="XN640" s="6"/>
      <c r="XO640" s="6"/>
      <c r="XP640" s="6"/>
      <c r="XQ640" s="6"/>
      <c r="XR640" s="6"/>
      <c r="XS640" s="6"/>
      <c r="XT640" s="6"/>
      <c r="XU640" s="6"/>
      <c r="XV640" s="6"/>
      <c r="XW640" s="6"/>
      <c r="XX640" s="6"/>
      <c r="XY640" s="6"/>
      <c r="XZ640" s="6"/>
      <c r="YA640" s="6"/>
      <c r="YB640" s="6"/>
      <c r="YC640" s="6"/>
      <c r="YD640" s="6"/>
      <c r="YE640" s="6"/>
      <c r="YF640" s="6"/>
      <c r="YG640" s="6"/>
      <c r="YH640" s="6"/>
      <c r="YI640" s="6"/>
      <c r="YJ640" s="6"/>
      <c r="YK640" s="6"/>
      <c r="YL640" s="6"/>
      <c r="YM640" s="6"/>
      <c r="YN640" s="6"/>
      <c r="YO640" s="6"/>
      <c r="YP640" s="6"/>
      <c r="YQ640" s="6"/>
      <c r="YR640" s="6"/>
      <c r="YS640" s="6"/>
      <c r="YT640" s="6"/>
      <c r="YU640" s="6"/>
      <c r="YV640" s="6"/>
      <c r="YW640" s="6"/>
      <c r="YX640" s="6"/>
      <c r="YY640" s="6"/>
      <c r="YZ640" s="6"/>
      <c r="ZA640" s="6"/>
      <c r="ZB640" s="6"/>
      <c r="ZC640" s="6"/>
      <c r="ZD640" s="6"/>
      <c r="ZE640" s="6"/>
      <c r="ZF640" s="6"/>
      <c r="ZG640" s="6"/>
      <c r="ZH640" s="6"/>
      <c r="ZI640" s="6"/>
      <c r="ZJ640" s="6"/>
      <c r="ZK640" s="6"/>
      <c r="ZL640" s="6"/>
      <c r="ZM640" s="6"/>
      <c r="ZN640" s="6"/>
      <c r="ZO640" s="6"/>
      <c r="ZP640" s="6"/>
      <c r="ZQ640" s="6"/>
      <c r="ZR640" s="6"/>
      <c r="ZS640" s="6"/>
      <c r="ZT640" s="6"/>
      <c r="ZU640" s="6"/>
      <c r="ZV640" s="6"/>
      <c r="ZW640" s="6"/>
      <c r="ZX640" s="6"/>
      <c r="ZY640" s="6"/>
      <c r="ZZ640" s="6"/>
      <c r="AAA640" s="6"/>
      <c r="AAB640" s="6"/>
      <c r="AAC640" s="6"/>
      <c r="AAD640" s="6"/>
      <c r="AAE640" s="6"/>
      <c r="AAF640" s="6"/>
      <c r="AAG640" s="6"/>
      <c r="AAH640" s="6"/>
      <c r="AAI640" s="6"/>
      <c r="AAJ640" s="6"/>
      <c r="AAK640" s="6"/>
      <c r="AAL640" s="6"/>
      <c r="AAM640" s="6"/>
      <c r="AAN640" s="6"/>
      <c r="AAO640" s="6"/>
      <c r="AAP640" s="6"/>
      <c r="AAQ640" s="6"/>
      <c r="AAR640" s="6"/>
      <c r="AAS640" s="6"/>
      <c r="AAT640" s="6"/>
      <c r="AAU640" s="6"/>
      <c r="AAV640" s="6"/>
      <c r="AAW640" s="6"/>
      <c r="AAX640" s="6"/>
      <c r="AAY640" s="6"/>
      <c r="AAZ640" s="6"/>
      <c r="ABA640" s="6"/>
      <c r="ABB640" s="6"/>
      <c r="ABC640" s="6"/>
      <c r="ABD640" s="6"/>
      <c r="ABE640" s="6"/>
      <c r="ABF640" s="6"/>
      <c r="ABG640" s="6"/>
      <c r="ABH640" s="6"/>
      <c r="ABI640" s="6"/>
      <c r="ABJ640" s="6"/>
      <c r="ABK640" s="6"/>
      <c r="ABL640" s="6"/>
      <c r="ABM640" s="6"/>
      <c r="ABN640" s="6"/>
      <c r="ABO640" s="6"/>
      <c r="ABP640" s="6"/>
      <c r="ABQ640" s="6"/>
      <c r="ABR640" s="6"/>
      <c r="ABS640" s="6"/>
      <c r="ABT640" s="6"/>
      <c r="ABU640" s="6"/>
      <c r="ABV640" s="6"/>
      <c r="ABW640" s="6"/>
      <c r="ABX640" s="6"/>
      <c r="ABY640" s="6"/>
      <c r="ABZ640" s="6"/>
      <c r="ACA640" s="6"/>
      <c r="ACB640" s="6"/>
      <c r="ACC640" s="6"/>
      <c r="ACD640" s="6"/>
      <c r="ACE640" s="6"/>
      <c r="ACF640" s="6"/>
      <c r="ACG640" s="6"/>
      <c r="ACH640" s="6"/>
      <c r="ACI640" s="6"/>
      <c r="ACJ640" s="6"/>
      <c r="ACK640" s="6"/>
      <c r="ACL640" s="6"/>
      <c r="ACM640" s="6"/>
      <c r="ACN640" s="6"/>
      <c r="ACO640" s="6"/>
      <c r="ACP640" s="6"/>
      <c r="ACQ640" s="6"/>
      <c r="ACR640" s="6"/>
      <c r="ACS640" s="6"/>
      <c r="ACT640" s="6"/>
      <c r="ACU640" s="6"/>
      <c r="ACV640" s="6"/>
      <c r="ACW640" s="6"/>
      <c r="ACX640" s="6"/>
      <c r="ACY640" s="6"/>
      <c r="ACZ640" s="6"/>
      <c r="ADA640" s="6"/>
      <c r="ADB640" s="6"/>
      <c r="ADC640" s="6"/>
      <c r="ADD640" s="6"/>
      <c r="ADE640" s="6"/>
      <c r="ADF640" s="6"/>
      <c r="ADG640" s="6"/>
      <c r="ADH640" s="6"/>
      <c r="ADI640" s="6"/>
      <c r="ADJ640" s="6"/>
      <c r="ADK640" s="6"/>
      <c r="ADL640" s="6"/>
      <c r="ADM640" s="6"/>
      <c r="ADN640" s="6"/>
      <c r="ADO640" s="6"/>
      <c r="ADP640" s="6"/>
      <c r="ADQ640" s="6"/>
      <c r="ADR640" s="6"/>
      <c r="ADS640" s="6"/>
      <c r="ADT640" s="6"/>
      <c r="ADU640" s="6"/>
      <c r="ADV640" s="6"/>
      <c r="ADW640" s="6"/>
      <c r="ADX640" s="6"/>
      <c r="ADY640" s="6"/>
      <c r="ADZ640" s="6"/>
      <c r="AEA640" s="6"/>
      <c r="AEB640" s="6"/>
      <c r="AEC640" s="6"/>
      <c r="AED640" s="6"/>
      <c r="AEE640" s="6"/>
      <c r="AEF640" s="6"/>
      <c r="AEG640" s="6"/>
      <c r="AEH640" s="6"/>
      <c r="AEI640" s="6"/>
      <c r="AEJ640" s="6"/>
      <c r="AEK640" s="6"/>
      <c r="AEL640" s="6"/>
      <c r="AEM640" s="6"/>
      <c r="AEN640" s="6"/>
      <c r="AEO640" s="6"/>
      <c r="AEP640" s="6"/>
      <c r="AEQ640" s="6"/>
      <c r="AER640" s="6"/>
      <c r="AES640" s="6"/>
      <c r="AET640" s="6"/>
      <c r="AEU640" s="6"/>
      <c r="AEV640" s="6"/>
      <c r="AEW640" s="6"/>
      <c r="AEX640" s="6"/>
      <c r="AEY640" s="6"/>
      <c r="AEZ640" s="6"/>
      <c r="AFA640" s="6"/>
      <c r="AFB640" s="6"/>
      <c r="AFC640" s="6"/>
      <c r="AFD640" s="6"/>
      <c r="AFE640" s="6"/>
      <c r="AFF640" s="6"/>
      <c r="AFG640" s="6"/>
      <c r="AFH640" s="6"/>
      <c r="AFI640" s="6"/>
      <c r="AFJ640" s="6"/>
      <c r="AFK640" s="6"/>
      <c r="AFL640" s="6"/>
      <c r="AFM640" s="6"/>
      <c r="AFN640" s="6"/>
      <c r="AFO640" s="6"/>
      <c r="AFP640" s="6"/>
      <c r="AFQ640" s="6"/>
      <c r="AFR640" s="6"/>
      <c r="AFS640" s="6"/>
      <c r="AFT640" s="6"/>
      <c r="AFU640" s="6"/>
      <c r="AFV640" s="6"/>
      <c r="AFW640" s="6"/>
      <c r="AFX640" s="6"/>
      <c r="AFY640" s="6"/>
      <c r="AFZ640" s="6"/>
      <c r="AGA640" s="6"/>
      <c r="AGB640" s="6"/>
      <c r="AGC640" s="6"/>
      <c r="AGD640" s="6"/>
      <c r="AGE640" s="6"/>
      <c r="AGF640" s="6"/>
      <c r="AGG640" s="6"/>
      <c r="AGH640" s="6"/>
      <c r="AGI640" s="6"/>
      <c r="AGJ640" s="6"/>
      <c r="AGK640" s="6"/>
      <c r="AGL640" s="6"/>
      <c r="AGM640" s="6"/>
      <c r="AGN640" s="6"/>
      <c r="AGO640" s="6"/>
      <c r="AGP640" s="6"/>
      <c r="AGQ640" s="6"/>
      <c r="AGR640" s="6"/>
      <c r="AGS640" s="6"/>
      <c r="AGT640" s="6"/>
      <c r="AGU640" s="6"/>
      <c r="AGV640" s="6"/>
      <c r="AGW640" s="6"/>
      <c r="AGX640" s="6"/>
      <c r="AGY640" s="6"/>
      <c r="AGZ640" s="6"/>
      <c r="AHA640" s="6"/>
      <c r="AHB640" s="6"/>
      <c r="AHC640" s="6"/>
      <c r="AHD640" s="6"/>
      <c r="AHE640" s="6"/>
      <c r="AHF640" s="6"/>
      <c r="AHG640" s="6"/>
      <c r="AHH640" s="6"/>
      <c r="AHI640" s="6"/>
      <c r="AHJ640" s="6"/>
      <c r="AHK640" s="6"/>
      <c r="AHL640" s="6"/>
      <c r="AHM640" s="6"/>
      <c r="AHN640" s="6"/>
      <c r="AHO640" s="6"/>
      <c r="AHP640" s="6"/>
      <c r="AHQ640" s="6"/>
      <c r="AHR640" s="6"/>
      <c r="AHS640" s="6"/>
      <c r="AHT640" s="6"/>
      <c r="AHU640" s="6"/>
      <c r="AHV640" s="6"/>
      <c r="AHW640" s="6"/>
      <c r="AHX640" s="6"/>
      <c r="AHY640" s="6"/>
    </row>
    <row r="641" spans="3:909" x14ac:dyDescent="0.25">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c r="KA641" s="6"/>
      <c r="KB641" s="6"/>
      <c r="KC641" s="6"/>
      <c r="KD641" s="6"/>
      <c r="KE641" s="6"/>
      <c r="KF641" s="6"/>
      <c r="KG641" s="6"/>
      <c r="KH641" s="6"/>
      <c r="KI641" s="6"/>
      <c r="KJ641" s="6"/>
      <c r="KK641" s="6"/>
      <c r="KL641" s="6"/>
      <c r="KM641" s="6"/>
      <c r="KN641" s="6"/>
      <c r="KO641" s="6"/>
      <c r="KP641" s="6"/>
      <c r="KQ641" s="6"/>
      <c r="KR641" s="6"/>
      <c r="KS641" s="6"/>
      <c r="KT641" s="6"/>
      <c r="KU641" s="6"/>
      <c r="KV641" s="6"/>
      <c r="KW641" s="6"/>
      <c r="KX641" s="6"/>
      <c r="KY641" s="6"/>
      <c r="KZ641" s="6"/>
      <c r="LA641" s="6"/>
      <c r="LB641" s="6"/>
      <c r="LC641" s="6"/>
      <c r="LD641" s="6"/>
      <c r="LE641" s="6"/>
      <c r="LF641" s="6"/>
      <c r="LG641" s="6"/>
      <c r="LH641" s="6"/>
      <c r="LI641" s="6"/>
      <c r="LJ641" s="6"/>
      <c r="LK641" s="6"/>
      <c r="LL641" s="6"/>
      <c r="LM641" s="6"/>
      <c r="LN641" s="6"/>
      <c r="LO641" s="6"/>
      <c r="LP641" s="6"/>
      <c r="LQ641" s="6"/>
      <c r="LR641" s="6"/>
      <c r="LS641" s="6"/>
      <c r="LT641" s="6"/>
      <c r="LU641" s="6"/>
      <c r="LV641" s="6"/>
      <c r="LW641" s="6"/>
      <c r="LX641" s="6"/>
      <c r="LY641" s="6"/>
      <c r="LZ641" s="6"/>
      <c r="MA641" s="6"/>
      <c r="MB641" s="6"/>
      <c r="MC641" s="6"/>
      <c r="MD641" s="6"/>
      <c r="ME641" s="6"/>
      <c r="MF641" s="6"/>
      <c r="MG641" s="6"/>
      <c r="MH641" s="6"/>
      <c r="MI641" s="6"/>
      <c r="MJ641" s="6"/>
      <c r="MK641" s="6"/>
      <c r="ML641" s="6"/>
      <c r="MM641" s="6"/>
      <c r="MN641" s="6"/>
      <c r="MO641" s="6"/>
      <c r="MP641" s="6"/>
      <c r="MQ641" s="6"/>
      <c r="MR641" s="6"/>
      <c r="MS641" s="6"/>
      <c r="MT641" s="6"/>
      <c r="MU641" s="6"/>
      <c r="MV641" s="6"/>
      <c r="MW641" s="6"/>
      <c r="MX641" s="6"/>
      <c r="MY641" s="6"/>
      <c r="MZ641" s="6"/>
      <c r="NA641" s="6"/>
      <c r="NB641" s="6"/>
      <c r="NC641" s="6"/>
      <c r="ND641" s="6"/>
      <c r="NE641" s="6"/>
      <c r="NF641" s="6"/>
      <c r="NG641" s="6"/>
      <c r="NH641" s="6"/>
      <c r="NI641" s="6"/>
      <c r="NJ641" s="6"/>
      <c r="NK641" s="6"/>
      <c r="NL641" s="6"/>
      <c r="NM641" s="6"/>
      <c r="NN641" s="6"/>
      <c r="NO641" s="6"/>
      <c r="NP641" s="6"/>
      <c r="NQ641" s="6"/>
      <c r="NR641" s="6"/>
      <c r="NS641" s="6"/>
      <c r="NT641" s="6"/>
      <c r="NU641" s="6"/>
      <c r="NV641" s="6"/>
      <c r="NW641" s="6"/>
      <c r="NX641" s="6"/>
      <c r="NY641" s="6"/>
      <c r="NZ641" s="6"/>
      <c r="OA641" s="6"/>
      <c r="OB641" s="6"/>
      <c r="OC641" s="6"/>
      <c r="OD641" s="6"/>
      <c r="OE641" s="6"/>
      <c r="OF641" s="6"/>
      <c r="OG641" s="6"/>
      <c r="OH641" s="6"/>
      <c r="OI641" s="6"/>
      <c r="OJ641" s="6"/>
      <c r="OK641" s="6"/>
      <c r="OL641" s="6"/>
      <c r="OM641" s="6"/>
      <c r="ON641" s="6"/>
      <c r="OO641" s="6"/>
      <c r="OP641" s="6"/>
      <c r="OQ641" s="6"/>
      <c r="OR641" s="6"/>
      <c r="OS641" s="6"/>
      <c r="OT641" s="6"/>
      <c r="OU641" s="6"/>
      <c r="OV641" s="6"/>
      <c r="OW641" s="6"/>
      <c r="OX641" s="6"/>
      <c r="OY641" s="6"/>
      <c r="OZ641" s="6"/>
      <c r="PA641" s="6"/>
      <c r="PB641" s="6"/>
      <c r="PC641" s="6"/>
      <c r="PD641" s="6"/>
      <c r="PE641" s="6"/>
      <c r="PF641" s="6"/>
      <c r="PG641" s="6"/>
      <c r="PH641" s="6"/>
      <c r="PI641" s="6"/>
      <c r="PJ641" s="6"/>
      <c r="PK641" s="6"/>
      <c r="PL641" s="6"/>
      <c r="PM641" s="6"/>
      <c r="PN641" s="6"/>
      <c r="PO641" s="6"/>
      <c r="PP641" s="6"/>
      <c r="PQ641" s="6"/>
      <c r="PR641" s="6"/>
      <c r="PS641" s="6"/>
      <c r="PT641" s="6"/>
      <c r="PU641" s="6"/>
      <c r="PV641" s="6"/>
      <c r="PW641" s="6"/>
      <c r="PX641" s="6"/>
      <c r="PY641" s="6"/>
      <c r="PZ641" s="6"/>
      <c r="QA641" s="6"/>
      <c r="QB641" s="6"/>
      <c r="QC641" s="6"/>
      <c r="QD641" s="6"/>
      <c r="QE641" s="6"/>
      <c r="QF641" s="6"/>
      <c r="QG641" s="6"/>
      <c r="QH641" s="6"/>
      <c r="QI641" s="6"/>
      <c r="QJ641" s="6"/>
      <c r="QK641" s="6"/>
      <c r="QL641" s="6"/>
      <c r="QM641" s="6"/>
      <c r="QN641" s="6"/>
      <c r="QO641" s="6"/>
      <c r="QP641" s="6"/>
      <c r="QQ641" s="6"/>
      <c r="QR641" s="6"/>
      <c r="QS641" s="6"/>
      <c r="QT641" s="6"/>
      <c r="QU641" s="6"/>
      <c r="QV641" s="6"/>
      <c r="QW641" s="6"/>
      <c r="QX641" s="6"/>
      <c r="QY641" s="6"/>
      <c r="QZ641" s="6"/>
      <c r="RA641" s="6"/>
      <c r="RB641" s="6"/>
      <c r="RC641" s="6"/>
      <c r="RD641" s="6"/>
      <c r="RE641" s="6"/>
      <c r="RF641" s="6"/>
      <c r="RG641" s="6"/>
      <c r="RH641" s="6"/>
      <c r="RI641" s="6"/>
      <c r="RJ641" s="6"/>
      <c r="RK641" s="6"/>
      <c r="RL641" s="6"/>
      <c r="RM641" s="6"/>
      <c r="RN641" s="6"/>
      <c r="RO641" s="6"/>
      <c r="RP641" s="6"/>
      <c r="RQ641" s="6"/>
      <c r="RR641" s="6"/>
      <c r="RS641" s="6"/>
      <c r="RT641" s="6"/>
      <c r="RU641" s="6"/>
      <c r="RV641" s="6"/>
      <c r="RW641" s="6"/>
      <c r="RX641" s="6"/>
      <c r="RY641" s="6"/>
      <c r="RZ641" s="6"/>
      <c r="SA641" s="6"/>
      <c r="SB641" s="6"/>
      <c r="SC641" s="6"/>
      <c r="SD641" s="6"/>
      <c r="SE641" s="6"/>
      <c r="SF641" s="6"/>
      <c r="SG641" s="6"/>
      <c r="SH641" s="6"/>
      <c r="SI641" s="6"/>
      <c r="SJ641" s="6"/>
      <c r="SK641" s="6"/>
      <c r="SL641" s="6"/>
      <c r="SM641" s="6"/>
      <c r="SN641" s="6"/>
      <c r="SO641" s="6"/>
      <c r="SP641" s="6"/>
      <c r="SQ641" s="6"/>
      <c r="SR641" s="6"/>
      <c r="SS641" s="6"/>
      <c r="ST641" s="6"/>
      <c r="SU641" s="6"/>
      <c r="SV641" s="6"/>
      <c r="SW641" s="6"/>
      <c r="SX641" s="6"/>
      <c r="SY641" s="6"/>
      <c r="SZ641" s="6"/>
      <c r="TA641" s="6"/>
      <c r="TB641" s="6"/>
      <c r="TC641" s="6"/>
      <c r="TD641" s="6"/>
      <c r="TE641" s="6"/>
      <c r="TF641" s="6"/>
      <c r="TG641" s="6"/>
      <c r="TH641" s="6"/>
      <c r="TI641" s="6"/>
      <c r="TJ641" s="6"/>
      <c r="TK641" s="6"/>
      <c r="TL641" s="6"/>
      <c r="TM641" s="6"/>
      <c r="TN641" s="6"/>
      <c r="TO641" s="6"/>
      <c r="TP641" s="6"/>
      <c r="TQ641" s="6"/>
      <c r="TR641" s="6"/>
      <c r="TS641" s="6"/>
      <c r="TT641" s="6"/>
      <c r="TU641" s="6"/>
      <c r="TV641" s="6"/>
      <c r="TW641" s="6"/>
      <c r="TX641" s="6"/>
      <c r="TY641" s="6"/>
      <c r="TZ641" s="6"/>
      <c r="UA641" s="6"/>
      <c r="UB641" s="6"/>
      <c r="UC641" s="6"/>
      <c r="UD641" s="6"/>
      <c r="UE641" s="6"/>
      <c r="UF641" s="6"/>
      <c r="UG641" s="6"/>
      <c r="UH641" s="6"/>
      <c r="UI641" s="6"/>
      <c r="UJ641" s="6"/>
      <c r="UK641" s="6"/>
      <c r="UL641" s="6"/>
      <c r="UM641" s="6"/>
      <c r="UN641" s="6"/>
      <c r="UO641" s="6"/>
      <c r="UP641" s="6"/>
      <c r="UQ641" s="6"/>
      <c r="UR641" s="6"/>
      <c r="US641" s="6"/>
      <c r="UT641" s="6"/>
      <c r="UU641" s="6"/>
      <c r="UV641" s="6"/>
      <c r="UW641" s="6"/>
      <c r="UX641" s="6"/>
      <c r="UY641" s="6"/>
      <c r="UZ641" s="6"/>
      <c r="VA641" s="6"/>
      <c r="VB641" s="6"/>
      <c r="VC641" s="6"/>
      <c r="VD641" s="6"/>
      <c r="VE641" s="6"/>
      <c r="VF641" s="6"/>
      <c r="VG641" s="6"/>
      <c r="VH641" s="6"/>
      <c r="VI641" s="6"/>
      <c r="VJ641" s="6"/>
      <c r="VK641" s="6"/>
      <c r="VL641" s="6"/>
      <c r="VM641" s="6"/>
      <c r="VN641" s="6"/>
      <c r="VO641" s="6"/>
      <c r="VP641" s="6"/>
      <c r="VQ641" s="6"/>
      <c r="VR641" s="6"/>
      <c r="VS641" s="6"/>
      <c r="VT641" s="6"/>
      <c r="VU641" s="6"/>
      <c r="VV641" s="6"/>
      <c r="VW641" s="6"/>
      <c r="VX641" s="6"/>
      <c r="VY641" s="6"/>
      <c r="VZ641" s="6"/>
      <c r="WA641" s="6"/>
      <c r="WB641" s="6"/>
      <c r="WC641" s="6"/>
      <c r="WD641" s="6"/>
      <c r="WE641" s="6"/>
      <c r="WF641" s="6"/>
      <c r="WG641" s="6"/>
      <c r="WH641" s="6"/>
      <c r="WI641" s="6"/>
      <c r="WJ641" s="6"/>
      <c r="WK641" s="6"/>
      <c r="WL641" s="6"/>
      <c r="WM641" s="6"/>
      <c r="WN641" s="6"/>
      <c r="WO641" s="6"/>
      <c r="WP641" s="6"/>
      <c r="WQ641" s="6"/>
      <c r="WR641" s="6"/>
      <c r="WS641" s="6"/>
      <c r="WT641" s="6"/>
      <c r="WU641" s="6"/>
      <c r="WV641" s="6"/>
      <c r="WW641" s="6"/>
      <c r="WX641" s="6"/>
      <c r="WY641" s="6"/>
      <c r="WZ641" s="6"/>
      <c r="XA641" s="6"/>
      <c r="XB641" s="6"/>
      <c r="XC641" s="6"/>
      <c r="XD641" s="6"/>
      <c r="XE641" s="6"/>
      <c r="XF641" s="6"/>
      <c r="XG641" s="6"/>
      <c r="XH641" s="6"/>
      <c r="XI641" s="6"/>
      <c r="XJ641" s="6"/>
      <c r="XK641" s="6"/>
      <c r="XL641" s="6"/>
      <c r="XM641" s="6"/>
      <c r="XN641" s="6"/>
      <c r="XO641" s="6"/>
      <c r="XP641" s="6"/>
      <c r="XQ641" s="6"/>
      <c r="XR641" s="6"/>
      <c r="XS641" s="6"/>
      <c r="XT641" s="6"/>
      <c r="XU641" s="6"/>
      <c r="XV641" s="6"/>
      <c r="XW641" s="6"/>
      <c r="XX641" s="6"/>
      <c r="XY641" s="6"/>
      <c r="XZ641" s="6"/>
      <c r="YA641" s="6"/>
      <c r="YB641" s="6"/>
      <c r="YC641" s="6"/>
      <c r="YD641" s="6"/>
      <c r="YE641" s="6"/>
      <c r="YF641" s="6"/>
      <c r="YG641" s="6"/>
      <c r="YH641" s="6"/>
      <c r="YI641" s="6"/>
      <c r="YJ641" s="6"/>
      <c r="YK641" s="6"/>
      <c r="YL641" s="6"/>
      <c r="YM641" s="6"/>
      <c r="YN641" s="6"/>
      <c r="YO641" s="6"/>
      <c r="YP641" s="6"/>
      <c r="YQ641" s="6"/>
      <c r="YR641" s="6"/>
      <c r="YS641" s="6"/>
      <c r="YT641" s="6"/>
      <c r="YU641" s="6"/>
      <c r="YV641" s="6"/>
      <c r="YW641" s="6"/>
      <c r="YX641" s="6"/>
      <c r="YY641" s="6"/>
      <c r="YZ641" s="6"/>
      <c r="ZA641" s="6"/>
      <c r="ZB641" s="6"/>
      <c r="ZC641" s="6"/>
      <c r="ZD641" s="6"/>
      <c r="ZE641" s="6"/>
      <c r="ZF641" s="6"/>
      <c r="ZG641" s="6"/>
      <c r="ZH641" s="6"/>
      <c r="ZI641" s="6"/>
      <c r="ZJ641" s="6"/>
      <c r="ZK641" s="6"/>
      <c r="ZL641" s="6"/>
      <c r="ZM641" s="6"/>
      <c r="ZN641" s="6"/>
      <c r="ZO641" s="6"/>
      <c r="ZP641" s="6"/>
      <c r="ZQ641" s="6"/>
      <c r="ZR641" s="6"/>
      <c r="ZS641" s="6"/>
      <c r="ZT641" s="6"/>
      <c r="ZU641" s="6"/>
      <c r="ZV641" s="6"/>
      <c r="ZW641" s="6"/>
      <c r="ZX641" s="6"/>
      <c r="ZY641" s="6"/>
      <c r="ZZ641" s="6"/>
      <c r="AAA641" s="6"/>
      <c r="AAB641" s="6"/>
      <c r="AAC641" s="6"/>
      <c r="AAD641" s="6"/>
      <c r="AAE641" s="6"/>
      <c r="AAF641" s="6"/>
      <c r="AAG641" s="6"/>
      <c r="AAH641" s="6"/>
      <c r="AAI641" s="6"/>
      <c r="AAJ641" s="6"/>
      <c r="AAK641" s="6"/>
      <c r="AAL641" s="6"/>
      <c r="AAM641" s="6"/>
      <c r="AAN641" s="6"/>
      <c r="AAO641" s="6"/>
      <c r="AAP641" s="6"/>
      <c r="AAQ641" s="6"/>
      <c r="AAR641" s="6"/>
      <c r="AAS641" s="6"/>
      <c r="AAT641" s="6"/>
      <c r="AAU641" s="6"/>
      <c r="AAV641" s="6"/>
      <c r="AAW641" s="6"/>
      <c r="AAX641" s="6"/>
      <c r="AAY641" s="6"/>
      <c r="AAZ641" s="6"/>
      <c r="ABA641" s="6"/>
      <c r="ABB641" s="6"/>
      <c r="ABC641" s="6"/>
      <c r="ABD641" s="6"/>
      <c r="ABE641" s="6"/>
      <c r="ABF641" s="6"/>
      <c r="ABG641" s="6"/>
      <c r="ABH641" s="6"/>
      <c r="ABI641" s="6"/>
      <c r="ABJ641" s="6"/>
      <c r="ABK641" s="6"/>
      <c r="ABL641" s="6"/>
      <c r="ABM641" s="6"/>
      <c r="ABN641" s="6"/>
      <c r="ABO641" s="6"/>
      <c r="ABP641" s="6"/>
      <c r="ABQ641" s="6"/>
      <c r="ABR641" s="6"/>
      <c r="ABS641" s="6"/>
      <c r="ABT641" s="6"/>
      <c r="ABU641" s="6"/>
      <c r="ABV641" s="6"/>
      <c r="ABW641" s="6"/>
      <c r="ABX641" s="6"/>
      <c r="ABY641" s="6"/>
      <c r="ABZ641" s="6"/>
      <c r="ACA641" s="6"/>
      <c r="ACB641" s="6"/>
      <c r="ACC641" s="6"/>
      <c r="ACD641" s="6"/>
      <c r="ACE641" s="6"/>
      <c r="ACF641" s="6"/>
      <c r="ACG641" s="6"/>
      <c r="ACH641" s="6"/>
      <c r="ACI641" s="6"/>
      <c r="ACJ641" s="6"/>
      <c r="ACK641" s="6"/>
      <c r="ACL641" s="6"/>
      <c r="ACM641" s="6"/>
      <c r="ACN641" s="6"/>
      <c r="ACO641" s="6"/>
      <c r="ACP641" s="6"/>
      <c r="ACQ641" s="6"/>
      <c r="ACR641" s="6"/>
      <c r="ACS641" s="6"/>
      <c r="ACT641" s="6"/>
      <c r="ACU641" s="6"/>
      <c r="ACV641" s="6"/>
      <c r="ACW641" s="6"/>
      <c r="ACX641" s="6"/>
      <c r="ACY641" s="6"/>
      <c r="ACZ641" s="6"/>
      <c r="ADA641" s="6"/>
      <c r="ADB641" s="6"/>
      <c r="ADC641" s="6"/>
      <c r="ADD641" s="6"/>
      <c r="ADE641" s="6"/>
      <c r="ADF641" s="6"/>
      <c r="ADG641" s="6"/>
      <c r="ADH641" s="6"/>
      <c r="ADI641" s="6"/>
      <c r="ADJ641" s="6"/>
      <c r="ADK641" s="6"/>
      <c r="ADL641" s="6"/>
      <c r="ADM641" s="6"/>
      <c r="ADN641" s="6"/>
      <c r="ADO641" s="6"/>
      <c r="ADP641" s="6"/>
      <c r="ADQ641" s="6"/>
      <c r="ADR641" s="6"/>
      <c r="ADS641" s="6"/>
      <c r="ADT641" s="6"/>
      <c r="ADU641" s="6"/>
      <c r="ADV641" s="6"/>
      <c r="ADW641" s="6"/>
      <c r="ADX641" s="6"/>
      <c r="ADY641" s="6"/>
      <c r="ADZ641" s="6"/>
      <c r="AEA641" s="6"/>
      <c r="AEB641" s="6"/>
      <c r="AEC641" s="6"/>
      <c r="AED641" s="6"/>
      <c r="AEE641" s="6"/>
      <c r="AEF641" s="6"/>
      <c r="AEG641" s="6"/>
      <c r="AEH641" s="6"/>
      <c r="AEI641" s="6"/>
      <c r="AEJ641" s="6"/>
      <c r="AEK641" s="6"/>
      <c r="AEL641" s="6"/>
      <c r="AEM641" s="6"/>
      <c r="AEN641" s="6"/>
      <c r="AEO641" s="6"/>
      <c r="AEP641" s="6"/>
      <c r="AEQ641" s="6"/>
      <c r="AER641" s="6"/>
      <c r="AES641" s="6"/>
      <c r="AET641" s="6"/>
      <c r="AEU641" s="6"/>
      <c r="AEV641" s="6"/>
      <c r="AEW641" s="6"/>
      <c r="AEX641" s="6"/>
      <c r="AEY641" s="6"/>
      <c r="AEZ641" s="6"/>
      <c r="AFA641" s="6"/>
      <c r="AFB641" s="6"/>
      <c r="AFC641" s="6"/>
      <c r="AFD641" s="6"/>
      <c r="AFE641" s="6"/>
      <c r="AFF641" s="6"/>
      <c r="AFG641" s="6"/>
      <c r="AFH641" s="6"/>
      <c r="AFI641" s="6"/>
      <c r="AFJ641" s="6"/>
      <c r="AFK641" s="6"/>
      <c r="AFL641" s="6"/>
      <c r="AFM641" s="6"/>
      <c r="AFN641" s="6"/>
      <c r="AFO641" s="6"/>
      <c r="AFP641" s="6"/>
      <c r="AFQ641" s="6"/>
      <c r="AFR641" s="6"/>
      <c r="AFS641" s="6"/>
      <c r="AFT641" s="6"/>
      <c r="AFU641" s="6"/>
      <c r="AFV641" s="6"/>
      <c r="AFW641" s="6"/>
      <c r="AFX641" s="6"/>
      <c r="AFY641" s="6"/>
      <c r="AFZ641" s="6"/>
      <c r="AGA641" s="6"/>
      <c r="AGB641" s="6"/>
      <c r="AGC641" s="6"/>
      <c r="AGD641" s="6"/>
      <c r="AGE641" s="6"/>
      <c r="AGF641" s="6"/>
      <c r="AGG641" s="6"/>
      <c r="AGH641" s="6"/>
      <c r="AGI641" s="6"/>
      <c r="AGJ641" s="6"/>
      <c r="AGK641" s="6"/>
      <c r="AGL641" s="6"/>
      <c r="AGM641" s="6"/>
      <c r="AGN641" s="6"/>
      <c r="AGO641" s="6"/>
      <c r="AGP641" s="6"/>
      <c r="AGQ641" s="6"/>
      <c r="AGR641" s="6"/>
      <c r="AGS641" s="6"/>
      <c r="AGT641" s="6"/>
      <c r="AGU641" s="6"/>
      <c r="AGV641" s="6"/>
      <c r="AGW641" s="6"/>
      <c r="AGX641" s="6"/>
      <c r="AGY641" s="6"/>
      <c r="AGZ641" s="6"/>
      <c r="AHA641" s="6"/>
      <c r="AHB641" s="6"/>
      <c r="AHC641" s="6"/>
      <c r="AHD641" s="6"/>
      <c r="AHE641" s="6"/>
      <c r="AHF641" s="6"/>
      <c r="AHG641" s="6"/>
      <c r="AHH641" s="6"/>
      <c r="AHI641" s="6"/>
      <c r="AHJ641" s="6"/>
      <c r="AHK641" s="6"/>
      <c r="AHL641" s="6"/>
      <c r="AHM641" s="6"/>
      <c r="AHN641" s="6"/>
      <c r="AHO641" s="6"/>
      <c r="AHP641" s="6"/>
      <c r="AHQ641" s="6"/>
      <c r="AHR641" s="6"/>
      <c r="AHS641" s="6"/>
      <c r="AHT641" s="6"/>
      <c r="AHU641" s="6"/>
      <c r="AHV641" s="6"/>
      <c r="AHW641" s="6"/>
      <c r="AHX641" s="6"/>
      <c r="AHY641" s="6"/>
    </row>
    <row r="642" spans="3:909" x14ac:dyDescent="0.25">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c r="KA642" s="6"/>
      <c r="KB642" s="6"/>
      <c r="KC642" s="6"/>
      <c r="KD642" s="6"/>
      <c r="KE642" s="6"/>
      <c r="KF642" s="6"/>
      <c r="KG642" s="6"/>
      <c r="KH642" s="6"/>
      <c r="KI642" s="6"/>
      <c r="KJ642" s="6"/>
      <c r="KK642" s="6"/>
      <c r="KL642" s="6"/>
      <c r="KM642" s="6"/>
      <c r="KN642" s="6"/>
      <c r="KO642" s="6"/>
      <c r="KP642" s="6"/>
      <c r="KQ642" s="6"/>
      <c r="KR642" s="6"/>
      <c r="KS642" s="6"/>
      <c r="KT642" s="6"/>
      <c r="KU642" s="6"/>
      <c r="KV642" s="6"/>
      <c r="KW642" s="6"/>
      <c r="KX642" s="6"/>
      <c r="KY642" s="6"/>
      <c r="KZ642" s="6"/>
      <c r="LA642" s="6"/>
      <c r="LB642" s="6"/>
      <c r="LC642" s="6"/>
      <c r="LD642" s="6"/>
      <c r="LE642" s="6"/>
      <c r="LF642" s="6"/>
      <c r="LG642" s="6"/>
      <c r="LH642" s="6"/>
      <c r="LI642" s="6"/>
      <c r="LJ642" s="6"/>
      <c r="LK642" s="6"/>
      <c r="LL642" s="6"/>
      <c r="LM642" s="6"/>
      <c r="LN642" s="6"/>
      <c r="LO642" s="6"/>
      <c r="LP642" s="6"/>
      <c r="LQ642" s="6"/>
      <c r="LR642" s="6"/>
      <c r="LS642" s="6"/>
      <c r="LT642" s="6"/>
      <c r="LU642" s="6"/>
      <c r="LV642" s="6"/>
      <c r="LW642" s="6"/>
      <c r="LX642" s="6"/>
      <c r="LY642" s="6"/>
      <c r="LZ642" s="6"/>
      <c r="MA642" s="6"/>
      <c r="MB642" s="6"/>
      <c r="MC642" s="6"/>
      <c r="MD642" s="6"/>
      <c r="ME642" s="6"/>
      <c r="MF642" s="6"/>
      <c r="MG642" s="6"/>
      <c r="MH642" s="6"/>
      <c r="MI642" s="6"/>
      <c r="MJ642" s="6"/>
      <c r="MK642" s="6"/>
      <c r="ML642" s="6"/>
      <c r="MM642" s="6"/>
      <c r="MN642" s="6"/>
      <c r="MO642" s="6"/>
      <c r="MP642" s="6"/>
      <c r="MQ642" s="6"/>
      <c r="MR642" s="6"/>
      <c r="MS642" s="6"/>
      <c r="MT642" s="6"/>
      <c r="MU642" s="6"/>
      <c r="MV642" s="6"/>
      <c r="MW642" s="6"/>
      <c r="MX642" s="6"/>
      <c r="MY642" s="6"/>
      <c r="MZ642" s="6"/>
      <c r="NA642" s="6"/>
      <c r="NB642" s="6"/>
      <c r="NC642" s="6"/>
      <c r="ND642" s="6"/>
      <c r="NE642" s="6"/>
      <c r="NF642" s="6"/>
      <c r="NG642" s="6"/>
      <c r="NH642" s="6"/>
      <c r="NI642" s="6"/>
      <c r="NJ642" s="6"/>
      <c r="NK642" s="6"/>
      <c r="NL642" s="6"/>
      <c r="NM642" s="6"/>
      <c r="NN642" s="6"/>
      <c r="NO642" s="6"/>
      <c r="NP642" s="6"/>
      <c r="NQ642" s="6"/>
      <c r="NR642" s="6"/>
      <c r="NS642" s="6"/>
      <c r="NT642" s="6"/>
      <c r="NU642" s="6"/>
      <c r="NV642" s="6"/>
      <c r="NW642" s="6"/>
      <c r="NX642" s="6"/>
      <c r="NY642" s="6"/>
      <c r="NZ642" s="6"/>
      <c r="OA642" s="6"/>
      <c r="OB642" s="6"/>
      <c r="OC642" s="6"/>
      <c r="OD642" s="6"/>
      <c r="OE642" s="6"/>
      <c r="OF642" s="6"/>
      <c r="OG642" s="6"/>
      <c r="OH642" s="6"/>
      <c r="OI642" s="6"/>
      <c r="OJ642" s="6"/>
      <c r="OK642" s="6"/>
      <c r="OL642" s="6"/>
      <c r="OM642" s="6"/>
      <c r="ON642" s="6"/>
      <c r="OO642" s="6"/>
      <c r="OP642" s="6"/>
      <c r="OQ642" s="6"/>
      <c r="OR642" s="6"/>
      <c r="OS642" s="6"/>
      <c r="OT642" s="6"/>
      <c r="OU642" s="6"/>
      <c r="OV642" s="6"/>
      <c r="OW642" s="6"/>
      <c r="OX642" s="6"/>
      <c r="OY642" s="6"/>
      <c r="OZ642" s="6"/>
      <c r="PA642" s="6"/>
      <c r="PB642" s="6"/>
      <c r="PC642" s="6"/>
      <c r="PD642" s="6"/>
      <c r="PE642" s="6"/>
      <c r="PF642" s="6"/>
      <c r="PG642" s="6"/>
      <c r="PH642" s="6"/>
      <c r="PI642" s="6"/>
      <c r="PJ642" s="6"/>
      <c r="PK642" s="6"/>
      <c r="PL642" s="6"/>
      <c r="PM642" s="6"/>
      <c r="PN642" s="6"/>
      <c r="PO642" s="6"/>
      <c r="PP642" s="6"/>
      <c r="PQ642" s="6"/>
      <c r="PR642" s="6"/>
      <c r="PS642" s="6"/>
      <c r="PT642" s="6"/>
      <c r="PU642" s="6"/>
      <c r="PV642" s="6"/>
      <c r="PW642" s="6"/>
      <c r="PX642" s="6"/>
      <c r="PY642" s="6"/>
      <c r="PZ642" s="6"/>
      <c r="QA642" s="6"/>
      <c r="QB642" s="6"/>
      <c r="QC642" s="6"/>
      <c r="QD642" s="6"/>
      <c r="QE642" s="6"/>
      <c r="QF642" s="6"/>
      <c r="QG642" s="6"/>
      <c r="QH642" s="6"/>
      <c r="QI642" s="6"/>
      <c r="QJ642" s="6"/>
      <c r="QK642" s="6"/>
      <c r="QL642" s="6"/>
      <c r="QM642" s="6"/>
      <c r="QN642" s="6"/>
      <c r="QO642" s="6"/>
      <c r="QP642" s="6"/>
      <c r="QQ642" s="6"/>
      <c r="QR642" s="6"/>
      <c r="QS642" s="6"/>
      <c r="QT642" s="6"/>
      <c r="QU642" s="6"/>
      <c r="QV642" s="6"/>
      <c r="QW642" s="6"/>
      <c r="QX642" s="6"/>
      <c r="QY642" s="6"/>
      <c r="QZ642" s="6"/>
      <c r="RA642" s="6"/>
      <c r="RB642" s="6"/>
      <c r="RC642" s="6"/>
      <c r="RD642" s="6"/>
      <c r="RE642" s="6"/>
      <c r="RF642" s="6"/>
      <c r="RG642" s="6"/>
      <c r="RH642" s="6"/>
      <c r="RI642" s="6"/>
      <c r="RJ642" s="6"/>
      <c r="RK642" s="6"/>
      <c r="RL642" s="6"/>
      <c r="RM642" s="6"/>
      <c r="RN642" s="6"/>
      <c r="RO642" s="6"/>
      <c r="RP642" s="6"/>
      <c r="RQ642" s="6"/>
      <c r="RR642" s="6"/>
      <c r="RS642" s="6"/>
      <c r="RT642" s="6"/>
      <c r="RU642" s="6"/>
      <c r="RV642" s="6"/>
      <c r="RW642" s="6"/>
      <c r="RX642" s="6"/>
      <c r="RY642" s="6"/>
      <c r="RZ642" s="6"/>
      <c r="SA642" s="6"/>
      <c r="SB642" s="6"/>
      <c r="SC642" s="6"/>
      <c r="SD642" s="6"/>
      <c r="SE642" s="6"/>
      <c r="SF642" s="6"/>
      <c r="SG642" s="6"/>
      <c r="SH642" s="6"/>
      <c r="SI642" s="6"/>
      <c r="SJ642" s="6"/>
      <c r="SK642" s="6"/>
      <c r="SL642" s="6"/>
      <c r="SM642" s="6"/>
      <c r="SN642" s="6"/>
      <c r="SO642" s="6"/>
      <c r="SP642" s="6"/>
      <c r="SQ642" s="6"/>
      <c r="SR642" s="6"/>
      <c r="SS642" s="6"/>
      <c r="ST642" s="6"/>
      <c r="SU642" s="6"/>
      <c r="SV642" s="6"/>
      <c r="SW642" s="6"/>
      <c r="SX642" s="6"/>
      <c r="SY642" s="6"/>
      <c r="SZ642" s="6"/>
      <c r="TA642" s="6"/>
      <c r="TB642" s="6"/>
      <c r="TC642" s="6"/>
      <c r="TD642" s="6"/>
      <c r="TE642" s="6"/>
      <c r="TF642" s="6"/>
      <c r="TG642" s="6"/>
      <c r="TH642" s="6"/>
      <c r="TI642" s="6"/>
      <c r="TJ642" s="6"/>
      <c r="TK642" s="6"/>
      <c r="TL642" s="6"/>
      <c r="TM642" s="6"/>
      <c r="TN642" s="6"/>
      <c r="TO642" s="6"/>
      <c r="TP642" s="6"/>
      <c r="TQ642" s="6"/>
      <c r="TR642" s="6"/>
      <c r="TS642" s="6"/>
      <c r="TT642" s="6"/>
      <c r="TU642" s="6"/>
      <c r="TV642" s="6"/>
      <c r="TW642" s="6"/>
      <c r="TX642" s="6"/>
      <c r="TY642" s="6"/>
      <c r="TZ642" s="6"/>
      <c r="UA642" s="6"/>
      <c r="UB642" s="6"/>
      <c r="UC642" s="6"/>
      <c r="UD642" s="6"/>
      <c r="UE642" s="6"/>
      <c r="UF642" s="6"/>
      <c r="UG642" s="6"/>
      <c r="UH642" s="6"/>
      <c r="UI642" s="6"/>
      <c r="UJ642" s="6"/>
      <c r="UK642" s="6"/>
      <c r="UL642" s="6"/>
      <c r="UM642" s="6"/>
      <c r="UN642" s="6"/>
      <c r="UO642" s="6"/>
      <c r="UP642" s="6"/>
      <c r="UQ642" s="6"/>
      <c r="UR642" s="6"/>
      <c r="US642" s="6"/>
      <c r="UT642" s="6"/>
      <c r="UU642" s="6"/>
      <c r="UV642" s="6"/>
      <c r="UW642" s="6"/>
      <c r="UX642" s="6"/>
      <c r="UY642" s="6"/>
      <c r="UZ642" s="6"/>
      <c r="VA642" s="6"/>
      <c r="VB642" s="6"/>
      <c r="VC642" s="6"/>
      <c r="VD642" s="6"/>
      <c r="VE642" s="6"/>
      <c r="VF642" s="6"/>
      <c r="VG642" s="6"/>
      <c r="VH642" s="6"/>
      <c r="VI642" s="6"/>
      <c r="VJ642" s="6"/>
      <c r="VK642" s="6"/>
      <c r="VL642" s="6"/>
      <c r="VM642" s="6"/>
      <c r="VN642" s="6"/>
      <c r="VO642" s="6"/>
      <c r="VP642" s="6"/>
      <c r="VQ642" s="6"/>
      <c r="VR642" s="6"/>
      <c r="VS642" s="6"/>
      <c r="VT642" s="6"/>
      <c r="VU642" s="6"/>
      <c r="VV642" s="6"/>
      <c r="VW642" s="6"/>
      <c r="VX642" s="6"/>
      <c r="VY642" s="6"/>
      <c r="VZ642" s="6"/>
      <c r="WA642" s="6"/>
      <c r="WB642" s="6"/>
      <c r="WC642" s="6"/>
      <c r="WD642" s="6"/>
      <c r="WE642" s="6"/>
      <c r="WF642" s="6"/>
      <c r="WG642" s="6"/>
      <c r="WH642" s="6"/>
      <c r="WI642" s="6"/>
      <c r="WJ642" s="6"/>
      <c r="WK642" s="6"/>
      <c r="WL642" s="6"/>
      <c r="WM642" s="6"/>
      <c r="WN642" s="6"/>
      <c r="WO642" s="6"/>
      <c r="WP642" s="6"/>
      <c r="WQ642" s="6"/>
      <c r="WR642" s="6"/>
      <c r="WS642" s="6"/>
      <c r="WT642" s="6"/>
      <c r="WU642" s="6"/>
      <c r="WV642" s="6"/>
      <c r="WW642" s="6"/>
      <c r="WX642" s="6"/>
      <c r="WY642" s="6"/>
      <c r="WZ642" s="6"/>
      <c r="XA642" s="6"/>
      <c r="XB642" s="6"/>
      <c r="XC642" s="6"/>
      <c r="XD642" s="6"/>
      <c r="XE642" s="6"/>
      <c r="XF642" s="6"/>
      <c r="XG642" s="6"/>
      <c r="XH642" s="6"/>
      <c r="XI642" s="6"/>
      <c r="XJ642" s="6"/>
      <c r="XK642" s="6"/>
      <c r="XL642" s="6"/>
      <c r="XM642" s="6"/>
      <c r="XN642" s="6"/>
      <c r="XO642" s="6"/>
      <c r="XP642" s="6"/>
      <c r="XQ642" s="6"/>
      <c r="XR642" s="6"/>
      <c r="XS642" s="6"/>
      <c r="XT642" s="6"/>
      <c r="XU642" s="6"/>
      <c r="XV642" s="6"/>
      <c r="XW642" s="6"/>
      <c r="XX642" s="6"/>
      <c r="XY642" s="6"/>
      <c r="XZ642" s="6"/>
      <c r="YA642" s="6"/>
      <c r="YB642" s="6"/>
      <c r="YC642" s="6"/>
      <c r="YD642" s="6"/>
      <c r="YE642" s="6"/>
      <c r="YF642" s="6"/>
      <c r="YG642" s="6"/>
      <c r="YH642" s="6"/>
      <c r="YI642" s="6"/>
      <c r="YJ642" s="6"/>
      <c r="YK642" s="6"/>
      <c r="YL642" s="6"/>
      <c r="YM642" s="6"/>
      <c r="YN642" s="6"/>
      <c r="YO642" s="6"/>
      <c r="YP642" s="6"/>
      <c r="YQ642" s="6"/>
      <c r="YR642" s="6"/>
      <c r="YS642" s="6"/>
      <c r="YT642" s="6"/>
      <c r="YU642" s="6"/>
      <c r="YV642" s="6"/>
      <c r="YW642" s="6"/>
      <c r="YX642" s="6"/>
      <c r="YY642" s="6"/>
      <c r="YZ642" s="6"/>
      <c r="ZA642" s="6"/>
      <c r="ZB642" s="6"/>
      <c r="ZC642" s="6"/>
      <c r="ZD642" s="6"/>
      <c r="ZE642" s="6"/>
      <c r="ZF642" s="6"/>
      <c r="ZG642" s="6"/>
      <c r="ZH642" s="6"/>
      <c r="ZI642" s="6"/>
      <c r="ZJ642" s="6"/>
      <c r="ZK642" s="6"/>
      <c r="ZL642" s="6"/>
      <c r="ZM642" s="6"/>
      <c r="ZN642" s="6"/>
      <c r="ZO642" s="6"/>
      <c r="ZP642" s="6"/>
      <c r="ZQ642" s="6"/>
      <c r="ZR642" s="6"/>
      <c r="ZS642" s="6"/>
      <c r="ZT642" s="6"/>
      <c r="ZU642" s="6"/>
      <c r="ZV642" s="6"/>
      <c r="ZW642" s="6"/>
      <c r="ZX642" s="6"/>
      <c r="ZY642" s="6"/>
      <c r="ZZ642" s="6"/>
      <c r="AAA642" s="6"/>
      <c r="AAB642" s="6"/>
      <c r="AAC642" s="6"/>
      <c r="AAD642" s="6"/>
      <c r="AAE642" s="6"/>
      <c r="AAF642" s="6"/>
      <c r="AAG642" s="6"/>
      <c r="AAH642" s="6"/>
      <c r="AAI642" s="6"/>
      <c r="AAJ642" s="6"/>
      <c r="AAK642" s="6"/>
      <c r="AAL642" s="6"/>
      <c r="AAM642" s="6"/>
      <c r="AAN642" s="6"/>
      <c r="AAO642" s="6"/>
      <c r="AAP642" s="6"/>
      <c r="AAQ642" s="6"/>
      <c r="AAR642" s="6"/>
      <c r="AAS642" s="6"/>
      <c r="AAT642" s="6"/>
      <c r="AAU642" s="6"/>
      <c r="AAV642" s="6"/>
      <c r="AAW642" s="6"/>
      <c r="AAX642" s="6"/>
      <c r="AAY642" s="6"/>
      <c r="AAZ642" s="6"/>
      <c r="ABA642" s="6"/>
      <c r="ABB642" s="6"/>
      <c r="ABC642" s="6"/>
      <c r="ABD642" s="6"/>
      <c r="ABE642" s="6"/>
      <c r="ABF642" s="6"/>
      <c r="ABG642" s="6"/>
      <c r="ABH642" s="6"/>
      <c r="ABI642" s="6"/>
      <c r="ABJ642" s="6"/>
      <c r="ABK642" s="6"/>
      <c r="ABL642" s="6"/>
      <c r="ABM642" s="6"/>
      <c r="ABN642" s="6"/>
      <c r="ABO642" s="6"/>
      <c r="ABP642" s="6"/>
      <c r="ABQ642" s="6"/>
      <c r="ABR642" s="6"/>
      <c r="ABS642" s="6"/>
      <c r="ABT642" s="6"/>
      <c r="ABU642" s="6"/>
      <c r="ABV642" s="6"/>
      <c r="ABW642" s="6"/>
      <c r="ABX642" s="6"/>
      <c r="ABY642" s="6"/>
      <c r="ABZ642" s="6"/>
      <c r="ACA642" s="6"/>
      <c r="ACB642" s="6"/>
      <c r="ACC642" s="6"/>
      <c r="ACD642" s="6"/>
      <c r="ACE642" s="6"/>
      <c r="ACF642" s="6"/>
      <c r="ACG642" s="6"/>
      <c r="ACH642" s="6"/>
      <c r="ACI642" s="6"/>
      <c r="ACJ642" s="6"/>
      <c r="ACK642" s="6"/>
      <c r="ACL642" s="6"/>
      <c r="ACM642" s="6"/>
      <c r="ACN642" s="6"/>
      <c r="ACO642" s="6"/>
      <c r="ACP642" s="6"/>
      <c r="ACQ642" s="6"/>
      <c r="ACR642" s="6"/>
      <c r="ACS642" s="6"/>
      <c r="ACT642" s="6"/>
      <c r="ACU642" s="6"/>
      <c r="ACV642" s="6"/>
      <c r="ACW642" s="6"/>
      <c r="ACX642" s="6"/>
      <c r="ACY642" s="6"/>
      <c r="ACZ642" s="6"/>
      <c r="ADA642" s="6"/>
      <c r="ADB642" s="6"/>
      <c r="ADC642" s="6"/>
      <c r="ADD642" s="6"/>
      <c r="ADE642" s="6"/>
      <c r="ADF642" s="6"/>
      <c r="ADG642" s="6"/>
      <c r="ADH642" s="6"/>
      <c r="ADI642" s="6"/>
      <c r="ADJ642" s="6"/>
      <c r="ADK642" s="6"/>
      <c r="ADL642" s="6"/>
      <c r="ADM642" s="6"/>
      <c r="ADN642" s="6"/>
      <c r="ADO642" s="6"/>
      <c r="ADP642" s="6"/>
      <c r="ADQ642" s="6"/>
      <c r="ADR642" s="6"/>
      <c r="ADS642" s="6"/>
      <c r="ADT642" s="6"/>
      <c r="ADU642" s="6"/>
      <c r="ADV642" s="6"/>
      <c r="ADW642" s="6"/>
      <c r="ADX642" s="6"/>
      <c r="ADY642" s="6"/>
      <c r="ADZ642" s="6"/>
      <c r="AEA642" s="6"/>
      <c r="AEB642" s="6"/>
      <c r="AEC642" s="6"/>
      <c r="AED642" s="6"/>
      <c r="AEE642" s="6"/>
      <c r="AEF642" s="6"/>
      <c r="AEG642" s="6"/>
      <c r="AEH642" s="6"/>
      <c r="AEI642" s="6"/>
      <c r="AEJ642" s="6"/>
      <c r="AEK642" s="6"/>
      <c r="AEL642" s="6"/>
      <c r="AEM642" s="6"/>
      <c r="AEN642" s="6"/>
      <c r="AEO642" s="6"/>
      <c r="AEP642" s="6"/>
      <c r="AEQ642" s="6"/>
      <c r="AER642" s="6"/>
      <c r="AES642" s="6"/>
      <c r="AET642" s="6"/>
      <c r="AEU642" s="6"/>
      <c r="AEV642" s="6"/>
      <c r="AEW642" s="6"/>
      <c r="AEX642" s="6"/>
      <c r="AEY642" s="6"/>
      <c r="AEZ642" s="6"/>
      <c r="AFA642" s="6"/>
      <c r="AFB642" s="6"/>
      <c r="AFC642" s="6"/>
      <c r="AFD642" s="6"/>
      <c r="AFE642" s="6"/>
      <c r="AFF642" s="6"/>
      <c r="AFG642" s="6"/>
      <c r="AFH642" s="6"/>
      <c r="AFI642" s="6"/>
      <c r="AFJ642" s="6"/>
      <c r="AFK642" s="6"/>
      <c r="AFL642" s="6"/>
      <c r="AFM642" s="6"/>
      <c r="AFN642" s="6"/>
      <c r="AFO642" s="6"/>
      <c r="AFP642" s="6"/>
      <c r="AFQ642" s="6"/>
      <c r="AFR642" s="6"/>
      <c r="AFS642" s="6"/>
      <c r="AFT642" s="6"/>
      <c r="AFU642" s="6"/>
      <c r="AFV642" s="6"/>
      <c r="AFW642" s="6"/>
      <c r="AFX642" s="6"/>
      <c r="AFY642" s="6"/>
      <c r="AFZ642" s="6"/>
      <c r="AGA642" s="6"/>
      <c r="AGB642" s="6"/>
      <c r="AGC642" s="6"/>
      <c r="AGD642" s="6"/>
      <c r="AGE642" s="6"/>
      <c r="AGF642" s="6"/>
      <c r="AGG642" s="6"/>
      <c r="AGH642" s="6"/>
      <c r="AGI642" s="6"/>
      <c r="AGJ642" s="6"/>
      <c r="AGK642" s="6"/>
      <c r="AGL642" s="6"/>
      <c r="AGM642" s="6"/>
      <c r="AGN642" s="6"/>
      <c r="AGO642" s="6"/>
      <c r="AGP642" s="6"/>
      <c r="AGQ642" s="6"/>
      <c r="AGR642" s="6"/>
      <c r="AGS642" s="6"/>
      <c r="AGT642" s="6"/>
      <c r="AGU642" s="6"/>
      <c r="AGV642" s="6"/>
      <c r="AGW642" s="6"/>
      <c r="AGX642" s="6"/>
      <c r="AGY642" s="6"/>
      <c r="AGZ642" s="6"/>
      <c r="AHA642" s="6"/>
      <c r="AHB642" s="6"/>
      <c r="AHC642" s="6"/>
      <c r="AHD642" s="6"/>
      <c r="AHE642" s="6"/>
      <c r="AHF642" s="6"/>
      <c r="AHG642" s="6"/>
      <c r="AHH642" s="6"/>
      <c r="AHI642" s="6"/>
      <c r="AHJ642" s="6"/>
      <c r="AHK642" s="6"/>
      <c r="AHL642" s="6"/>
      <c r="AHM642" s="6"/>
      <c r="AHN642" s="6"/>
      <c r="AHO642" s="6"/>
      <c r="AHP642" s="6"/>
      <c r="AHQ642" s="6"/>
      <c r="AHR642" s="6"/>
      <c r="AHS642" s="6"/>
      <c r="AHT642" s="6"/>
      <c r="AHU642" s="6"/>
      <c r="AHV642" s="6"/>
      <c r="AHW642" s="6"/>
      <c r="AHX642" s="6"/>
      <c r="AHY642" s="6"/>
    </row>
    <row r="643" spans="3:909" x14ac:dyDescent="0.25">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c r="KA643" s="6"/>
      <c r="KB643" s="6"/>
      <c r="KC643" s="6"/>
      <c r="KD643" s="6"/>
      <c r="KE643" s="6"/>
      <c r="KF643" s="6"/>
      <c r="KG643" s="6"/>
      <c r="KH643" s="6"/>
      <c r="KI643" s="6"/>
      <c r="KJ643" s="6"/>
      <c r="KK643" s="6"/>
      <c r="KL643" s="6"/>
      <c r="KM643" s="6"/>
      <c r="KN643" s="6"/>
      <c r="KO643" s="6"/>
      <c r="KP643" s="6"/>
      <c r="KQ643" s="6"/>
      <c r="KR643" s="6"/>
      <c r="KS643" s="6"/>
      <c r="KT643" s="6"/>
      <c r="KU643" s="6"/>
      <c r="KV643" s="6"/>
      <c r="KW643" s="6"/>
      <c r="KX643" s="6"/>
      <c r="KY643" s="6"/>
      <c r="KZ643" s="6"/>
      <c r="LA643" s="6"/>
      <c r="LB643" s="6"/>
      <c r="LC643" s="6"/>
      <c r="LD643" s="6"/>
      <c r="LE643" s="6"/>
      <c r="LF643" s="6"/>
      <c r="LG643" s="6"/>
      <c r="LH643" s="6"/>
      <c r="LI643" s="6"/>
      <c r="LJ643" s="6"/>
      <c r="LK643" s="6"/>
      <c r="LL643" s="6"/>
      <c r="LM643" s="6"/>
      <c r="LN643" s="6"/>
      <c r="LO643" s="6"/>
      <c r="LP643" s="6"/>
      <c r="LQ643" s="6"/>
      <c r="LR643" s="6"/>
      <c r="LS643" s="6"/>
      <c r="LT643" s="6"/>
      <c r="LU643" s="6"/>
      <c r="LV643" s="6"/>
      <c r="LW643" s="6"/>
      <c r="LX643" s="6"/>
      <c r="LY643" s="6"/>
      <c r="LZ643" s="6"/>
      <c r="MA643" s="6"/>
      <c r="MB643" s="6"/>
      <c r="MC643" s="6"/>
      <c r="MD643" s="6"/>
      <c r="ME643" s="6"/>
      <c r="MF643" s="6"/>
      <c r="MG643" s="6"/>
      <c r="MH643" s="6"/>
      <c r="MI643" s="6"/>
      <c r="MJ643" s="6"/>
      <c r="MK643" s="6"/>
      <c r="ML643" s="6"/>
      <c r="MM643" s="6"/>
      <c r="MN643" s="6"/>
      <c r="MO643" s="6"/>
      <c r="MP643" s="6"/>
      <c r="MQ643" s="6"/>
      <c r="MR643" s="6"/>
      <c r="MS643" s="6"/>
      <c r="MT643" s="6"/>
      <c r="MU643" s="6"/>
      <c r="MV643" s="6"/>
      <c r="MW643" s="6"/>
      <c r="MX643" s="6"/>
      <c r="MY643" s="6"/>
      <c r="MZ643" s="6"/>
      <c r="NA643" s="6"/>
      <c r="NB643" s="6"/>
      <c r="NC643" s="6"/>
      <c r="ND643" s="6"/>
      <c r="NE643" s="6"/>
      <c r="NF643" s="6"/>
      <c r="NG643" s="6"/>
      <c r="NH643" s="6"/>
      <c r="NI643" s="6"/>
      <c r="NJ643" s="6"/>
      <c r="NK643" s="6"/>
      <c r="NL643" s="6"/>
      <c r="NM643" s="6"/>
      <c r="NN643" s="6"/>
      <c r="NO643" s="6"/>
      <c r="NP643" s="6"/>
      <c r="NQ643" s="6"/>
      <c r="NR643" s="6"/>
      <c r="NS643" s="6"/>
      <c r="NT643" s="6"/>
      <c r="NU643" s="6"/>
      <c r="NV643" s="6"/>
      <c r="NW643" s="6"/>
      <c r="NX643" s="6"/>
      <c r="NY643" s="6"/>
      <c r="NZ643" s="6"/>
      <c r="OA643" s="6"/>
      <c r="OB643" s="6"/>
      <c r="OC643" s="6"/>
      <c r="OD643" s="6"/>
      <c r="OE643" s="6"/>
      <c r="OF643" s="6"/>
      <c r="OG643" s="6"/>
      <c r="OH643" s="6"/>
      <c r="OI643" s="6"/>
      <c r="OJ643" s="6"/>
      <c r="OK643" s="6"/>
      <c r="OL643" s="6"/>
      <c r="OM643" s="6"/>
      <c r="ON643" s="6"/>
      <c r="OO643" s="6"/>
      <c r="OP643" s="6"/>
      <c r="OQ643" s="6"/>
      <c r="OR643" s="6"/>
      <c r="OS643" s="6"/>
      <c r="OT643" s="6"/>
      <c r="OU643" s="6"/>
      <c r="OV643" s="6"/>
      <c r="OW643" s="6"/>
      <c r="OX643" s="6"/>
      <c r="OY643" s="6"/>
      <c r="OZ643" s="6"/>
      <c r="PA643" s="6"/>
      <c r="PB643" s="6"/>
      <c r="PC643" s="6"/>
      <c r="PD643" s="6"/>
      <c r="PE643" s="6"/>
      <c r="PF643" s="6"/>
      <c r="PG643" s="6"/>
      <c r="PH643" s="6"/>
      <c r="PI643" s="6"/>
      <c r="PJ643" s="6"/>
      <c r="PK643" s="6"/>
      <c r="PL643" s="6"/>
      <c r="PM643" s="6"/>
      <c r="PN643" s="6"/>
      <c r="PO643" s="6"/>
      <c r="PP643" s="6"/>
      <c r="PQ643" s="6"/>
      <c r="PR643" s="6"/>
      <c r="PS643" s="6"/>
      <c r="PT643" s="6"/>
      <c r="PU643" s="6"/>
      <c r="PV643" s="6"/>
      <c r="PW643" s="6"/>
      <c r="PX643" s="6"/>
      <c r="PY643" s="6"/>
      <c r="PZ643" s="6"/>
      <c r="QA643" s="6"/>
      <c r="QB643" s="6"/>
      <c r="QC643" s="6"/>
      <c r="QD643" s="6"/>
      <c r="QE643" s="6"/>
      <c r="QF643" s="6"/>
      <c r="QG643" s="6"/>
      <c r="QH643" s="6"/>
      <c r="QI643" s="6"/>
      <c r="QJ643" s="6"/>
      <c r="QK643" s="6"/>
      <c r="QL643" s="6"/>
      <c r="QM643" s="6"/>
      <c r="QN643" s="6"/>
      <c r="QO643" s="6"/>
      <c r="QP643" s="6"/>
      <c r="QQ643" s="6"/>
      <c r="QR643" s="6"/>
      <c r="QS643" s="6"/>
      <c r="QT643" s="6"/>
      <c r="QU643" s="6"/>
      <c r="QV643" s="6"/>
      <c r="QW643" s="6"/>
      <c r="QX643" s="6"/>
      <c r="QY643" s="6"/>
      <c r="QZ643" s="6"/>
      <c r="RA643" s="6"/>
      <c r="RB643" s="6"/>
      <c r="RC643" s="6"/>
      <c r="RD643" s="6"/>
      <c r="RE643" s="6"/>
      <c r="RF643" s="6"/>
      <c r="RG643" s="6"/>
      <c r="RH643" s="6"/>
      <c r="RI643" s="6"/>
      <c r="RJ643" s="6"/>
      <c r="RK643" s="6"/>
      <c r="RL643" s="6"/>
      <c r="RM643" s="6"/>
      <c r="RN643" s="6"/>
      <c r="RO643" s="6"/>
      <c r="RP643" s="6"/>
      <c r="RQ643" s="6"/>
      <c r="RR643" s="6"/>
      <c r="RS643" s="6"/>
      <c r="RT643" s="6"/>
      <c r="RU643" s="6"/>
      <c r="RV643" s="6"/>
      <c r="RW643" s="6"/>
      <c r="RX643" s="6"/>
      <c r="RY643" s="6"/>
      <c r="RZ643" s="6"/>
      <c r="SA643" s="6"/>
      <c r="SB643" s="6"/>
      <c r="SC643" s="6"/>
      <c r="SD643" s="6"/>
      <c r="SE643" s="6"/>
      <c r="SF643" s="6"/>
      <c r="SG643" s="6"/>
      <c r="SH643" s="6"/>
      <c r="SI643" s="6"/>
      <c r="SJ643" s="6"/>
      <c r="SK643" s="6"/>
      <c r="SL643" s="6"/>
      <c r="SM643" s="6"/>
      <c r="SN643" s="6"/>
      <c r="SO643" s="6"/>
      <c r="SP643" s="6"/>
      <c r="SQ643" s="6"/>
      <c r="SR643" s="6"/>
      <c r="SS643" s="6"/>
      <c r="ST643" s="6"/>
      <c r="SU643" s="6"/>
      <c r="SV643" s="6"/>
      <c r="SW643" s="6"/>
      <c r="SX643" s="6"/>
      <c r="SY643" s="6"/>
      <c r="SZ643" s="6"/>
      <c r="TA643" s="6"/>
      <c r="TB643" s="6"/>
      <c r="TC643" s="6"/>
      <c r="TD643" s="6"/>
      <c r="TE643" s="6"/>
      <c r="TF643" s="6"/>
      <c r="TG643" s="6"/>
      <c r="TH643" s="6"/>
      <c r="TI643" s="6"/>
      <c r="TJ643" s="6"/>
      <c r="TK643" s="6"/>
      <c r="TL643" s="6"/>
      <c r="TM643" s="6"/>
      <c r="TN643" s="6"/>
      <c r="TO643" s="6"/>
      <c r="TP643" s="6"/>
      <c r="TQ643" s="6"/>
      <c r="TR643" s="6"/>
      <c r="TS643" s="6"/>
      <c r="TT643" s="6"/>
      <c r="TU643" s="6"/>
      <c r="TV643" s="6"/>
      <c r="TW643" s="6"/>
      <c r="TX643" s="6"/>
      <c r="TY643" s="6"/>
      <c r="TZ643" s="6"/>
      <c r="UA643" s="6"/>
      <c r="UB643" s="6"/>
      <c r="UC643" s="6"/>
      <c r="UD643" s="6"/>
      <c r="UE643" s="6"/>
      <c r="UF643" s="6"/>
      <c r="UG643" s="6"/>
      <c r="UH643" s="6"/>
      <c r="UI643" s="6"/>
      <c r="UJ643" s="6"/>
      <c r="UK643" s="6"/>
      <c r="UL643" s="6"/>
      <c r="UM643" s="6"/>
      <c r="UN643" s="6"/>
      <c r="UO643" s="6"/>
      <c r="UP643" s="6"/>
      <c r="UQ643" s="6"/>
      <c r="UR643" s="6"/>
      <c r="US643" s="6"/>
      <c r="UT643" s="6"/>
      <c r="UU643" s="6"/>
      <c r="UV643" s="6"/>
      <c r="UW643" s="6"/>
      <c r="UX643" s="6"/>
      <c r="UY643" s="6"/>
      <c r="UZ643" s="6"/>
      <c r="VA643" s="6"/>
      <c r="VB643" s="6"/>
      <c r="VC643" s="6"/>
      <c r="VD643" s="6"/>
      <c r="VE643" s="6"/>
      <c r="VF643" s="6"/>
      <c r="VG643" s="6"/>
      <c r="VH643" s="6"/>
      <c r="VI643" s="6"/>
      <c r="VJ643" s="6"/>
      <c r="VK643" s="6"/>
      <c r="VL643" s="6"/>
      <c r="VM643" s="6"/>
      <c r="VN643" s="6"/>
      <c r="VO643" s="6"/>
      <c r="VP643" s="6"/>
      <c r="VQ643" s="6"/>
      <c r="VR643" s="6"/>
      <c r="VS643" s="6"/>
      <c r="VT643" s="6"/>
      <c r="VU643" s="6"/>
      <c r="VV643" s="6"/>
      <c r="VW643" s="6"/>
      <c r="VX643" s="6"/>
      <c r="VY643" s="6"/>
      <c r="VZ643" s="6"/>
      <c r="WA643" s="6"/>
      <c r="WB643" s="6"/>
      <c r="WC643" s="6"/>
      <c r="WD643" s="6"/>
      <c r="WE643" s="6"/>
      <c r="WF643" s="6"/>
      <c r="WG643" s="6"/>
      <c r="WH643" s="6"/>
      <c r="WI643" s="6"/>
      <c r="WJ643" s="6"/>
      <c r="WK643" s="6"/>
      <c r="WL643" s="6"/>
      <c r="WM643" s="6"/>
      <c r="WN643" s="6"/>
      <c r="WO643" s="6"/>
      <c r="WP643" s="6"/>
      <c r="WQ643" s="6"/>
      <c r="WR643" s="6"/>
      <c r="WS643" s="6"/>
      <c r="WT643" s="6"/>
      <c r="WU643" s="6"/>
      <c r="WV643" s="6"/>
      <c r="WW643" s="6"/>
      <c r="WX643" s="6"/>
      <c r="WY643" s="6"/>
      <c r="WZ643" s="6"/>
      <c r="XA643" s="6"/>
      <c r="XB643" s="6"/>
      <c r="XC643" s="6"/>
      <c r="XD643" s="6"/>
      <c r="XE643" s="6"/>
      <c r="XF643" s="6"/>
      <c r="XG643" s="6"/>
      <c r="XH643" s="6"/>
      <c r="XI643" s="6"/>
      <c r="XJ643" s="6"/>
      <c r="XK643" s="6"/>
      <c r="XL643" s="6"/>
      <c r="XM643" s="6"/>
      <c r="XN643" s="6"/>
      <c r="XO643" s="6"/>
      <c r="XP643" s="6"/>
      <c r="XQ643" s="6"/>
      <c r="XR643" s="6"/>
      <c r="XS643" s="6"/>
      <c r="XT643" s="6"/>
      <c r="XU643" s="6"/>
      <c r="XV643" s="6"/>
      <c r="XW643" s="6"/>
      <c r="XX643" s="6"/>
      <c r="XY643" s="6"/>
      <c r="XZ643" s="6"/>
      <c r="YA643" s="6"/>
      <c r="YB643" s="6"/>
      <c r="YC643" s="6"/>
      <c r="YD643" s="6"/>
      <c r="YE643" s="6"/>
      <c r="YF643" s="6"/>
      <c r="YG643" s="6"/>
      <c r="YH643" s="6"/>
      <c r="YI643" s="6"/>
      <c r="YJ643" s="6"/>
      <c r="YK643" s="6"/>
      <c r="YL643" s="6"/>
      <c r="YM643" s="6"/>
      <c r="YN643" s="6"/>
      <c r="YO643" s="6"/>
      <c r="YP643" s="6"/>
      <c r="YQ643" s="6"/>
      <c r="YR643" s="6"/>
      <c r="YS643" s="6"/>
      <c r="YT643" s="6"/>
      <c r="YU643" s="6"/>
      <c r="YV643" s="6"/>
      <c r="YW643" s="6"/>
      <c r="YX643" s="6"/>
      <c r="YY643" s="6"/>
      <c r="YZ643" s="6"/>
      <c r="ZA643" s="6"/>
      <c r="ZB643" s="6"/>
      <c r="ZC643" s="6"/>
      <c r="ZD643" s="6"/>
      <c r="ZE643" s="6"/>
      <c r="ZF643" s="6"/>
      <c r="ZG643" s="6"/>
      <c r="ZH643" s="6"/>
      <c r="ZI643" s="6"/>
      <c r="ZJ643" s="6"/>
      <c r="ZK643" s="6"/>
      <c r="ZL643" s="6"/>
      <c r="ZM643" s="6"/>
      <c r="ZN643" s="6"/>
      <c r="ZO643" s="6"/>
      <c r="ZP643" s="6"/>
      <c r="ZQ643" s="6"/>
      <c r="ZR643" s="6"/>
      <c r="ZS643" s="6"/>
      <c r="ZT643" s="6"/>
      <c r="ZU643" s="6"/>
      <c r="ZV643" s="6"/>
      <c r="ZW643" s="6"/>
      <c r="ZX643" s="6"/>
      <c r="ZY643" s="6"/>
      <c r="ZZ643" s="6"/>
      <c r="AAA643" s="6"/>
      <c r="AAB643" s="6"/>
      <c r="AAC643" s="6"/>
      <c r="AAD643" s="6"/>
      <c r="AAE643" s="6"/>
      <c r="AAF643" s="6"/>
      <c r="AAG643" s="6"/>
      <c r="AAH643" s="6"/>
      <c r="AAI643" s="6"/>
      <c r="AAJ643" s="6"/>
      <c r="AAK643" s="6"/>
      <c r="AAL643" s="6"/>
      <c r="AAM643" s="6"/>
      <c r="AAN643" s="6"/>
      <c r="AAO643" s="6"/>
      <c r="AAP643" s="6"/>
      <c r="AAQ643" s="6"/>
      <c r="AAR643" s="6"/>
      <c r="AAS643" s="6"/>
      <c r="AAT643" s="6"/>
      <c r="AAU643" s="6"/>
      <c r="AAV643" s="6"/>
      <c r="AAW643" s="6"/>
      <c r="AAX643" s="6"/>
      <c r="AAY643" s="6"/>
      <c r="AAZ643" s="6"/>
      <c r="ABA643" s="6"/>
      <c r="ABB643" s="6"/>
      <c r="ABC643" s="6"/>
      <c r="ABD643" s="6"/>
      <c r="ABE643" s="6"/>
      <c r="ABF643" s="6"/>
      <c r="ABG643" s="6"/>
      <c r="ABH643" s="6"/>
      <c r="ABI643" s="6"/>
      <c r="ABJ643" s="6"/>
      <c r="ABK643" s="6"/>
      <c r="ABL643" s="6"/>
      <c r="ABM643" s="6"/>
      <c r="ABN643" s="6"/>
      <c r="ABO643" s="6"/>
      <c r="ABP643" s="6"/>
      <c r="ABQ643" s="6"/>
      <c r="ABR643" s="6"/>
      <c r="ABS643" s="6"/>
      <c r="ABT643" s="6"/>
      <c r="ABU643" s="6"/>
      <c r="ABV643" s="6"/>
      <c r="ABW643" s="6"/>
      <c r="ABX643" s="6"/>
      <c r="ABY643" s="6"/>
      <c r="ABZ643" s="6"/>
      <c r="ACA643" s="6"/>
      <c r="ACB643" s="6"/>
      <c r="ACC643" s="6"/>
      <c r="ACD643" s="6"/>
      <c r="ACE643" s="6"/>
      <c r="ACF643" s="6"/>
      <c r="ACG643" s="6"/>
      <c r="ACH643" s="6"/>
      <c r="ACI643" s="6"/>
      <c r="ACJ643" s="6"/>
      <c r="ACK643" s="6"/>
      <c r="ACL643" s="6"/>
      <c r="ACM643" s="6"/>
      <c r="ACN643" s="6"/>
      <c r="ACO643" s="6"/>
      <c r="ACP643" s="6"/>
      <c r="ACQ643" s="6"/>
      <c r="ACR643" s="6"/>
      <c r="ACS643" s="6"/>
      <c r="ACT643" s="6"/>
      <c r="ACU643" s="6"/>
      <c r="ACV643" s="6"/>
      <c r="ACW643" s="6"/>
      <c r="ACX643" s="6"/>
      <c r="ACY643" s="6"/>
      <c r="ACZ643" s="6"/>
      <c r="ADA643" s="6"/>
      <c r="ADB643" s="6"/>
      <c r="ADC643" s="6"/>
      <c r="ADD643" s="6"/>
      <c r="ADE643" s="6"/>
      <c r="ADF643" s="6"/>
      <c r="ADG643" s="6"/>
      <c r="ADH643" s="6"/>
      <c r="ADI643" s="6"/>
      <c r="ADJ643" s="6"/>
      <c r="ADK643" s="6"/>
      <c r="ADL643" s="6"/>
      <c r="ADM643" s="6"/>
      <c r="ADN643" s="6"/>
      <c r="ADO643" s="6"/>
      <c r="ADP643" s="6"/>
      <c r="ADQ643" s="6"/>
      <c r="ADR643" s="6"/>
      <c r="ADS643" s="6"/>
      <c r="ADT643" s="6"/>
      <c r="ADU643" s="6"/>
      <c r="ADV643" s="6"/>
      <c r="ADW643" s="6"/>
      <c r="ADX643" s="6"/>
      <c r="ADY643" s="6"/>
      <c r="ADZ643" s="6"/>
      <c r="AEA643" s="6"/>
      <c r="AEB643" s="6"/>
      <c r="AEC643" s="6"/>
      <c r="AED643" s="6"/>
      <c r="AEE643" s="6"/>
      <c r="AEF643" s="6"/>
      <c r="AEG643" s="6"/>
      <c r="AEH643" s="6"/>
      <c r="AEI643" s="6"/>
      <c r="AEJ643" s="6"/>
      <c r="AEK643" s="6"/>
      <c r="AEL643" s="6"/>
      <c r="AEM643" s="6"/>
      <c r="AEN643" s="6"/>
      <c r="AEO643" s="6"/>
      <c r="AEP643" s="6"/>
      <c r="AEQ643" s="6"/>
      <c r="AER643" s="6"/>
      <c r="AES643" s="6"/>
      <c r="AET643" s="6"/>
      <c r="AEU643" s="6"/>
      <c r="AEV643" s="6"/>
      <c r="AEW643" s="6"/>
      <c r="AEX643" s="6"/>
      <c r="AEY643" s="6"/>
      <c r="AEZ643" s="6"/>
      <c r="AFA643" s="6"/>
      <c r="AFB643" s="6"/>
      <c r="AFC643" s="6"/>
      <c r="AFD643" s="6"/>
      <c r="AFE643" s="6"/>
      <c r="AFF643" s="6"/>
      <c r="AFG643" s="6"/>
      <c r="AFH643" s="6"/>
      <c r="AFI643" s="6"/>
      <c r="AFJ643" s="6"/>
      <c r="AFK643" s="6"/>
      <c r="AFL643" s="6"/>
      <c r="AFM643" s="6"/>
      <c r="AFN643" s="6"/>
      <c r="AFO643" s="6"/>
      <c r="AFP643" s="6"/>
      <c r="AFQ643" s="6"/>
      <c r="AFR643" s="6"/>
      <c r="AFS643" s="6"/>
      <c r="AFT643" s="6"/>
      <c r="AFU643" s="6"/>
      <c r="AFV643" s="6"/>
      <c r="AFW643" s="6"/>
      <c r="AFX643" s="6"/>
      <c r="AFY643" s="6"/>
      <c r="AFZ643" s="6"/>
      <c r="AGA643" s="6"/>
      <c r="AGB643" s="6"/>
      <c r="AGC643" s="6"/>
      <c r="AGD643" s="6"/>
      <c r="AGE643" s="6"/>
      <c r="AGF643" s="6"/>
      <c r="AGG643" s="6"/>
      <c r="AGH643" s="6"/>
      <c r="AGI643" s="6"/>
      <c r="AGJ643" s="6"/>
      <c r="AGK643" s="6"/>
      <c r="AGL643" s="6"/>
      <c r="AGM643" s="6"/>
      <c r="AGN643" s="6"/>
      <c r="AGO643" s="6"/>
      <c r="AGP643" s="6"/>
      <c r="AGQ643" s="6"/>
      <c r="AGR643" s="6"/>
      <c r="AGS643" s="6"/>
      <c r="AGT643" s="6"/>
      <c r="AGU643" s="6"/>
      <c r="AGV643" s="6"/>
      <c r="AGW643" s="6"/>
      <c r="AGX643" s="6"/>
      <c r="AGY643" s="6"/>
      <c r="AGZ643" s="6"/>
      <c r="AHA643" s="6"/>
      <c r="AHB643" s="6"/>
      <c r="AHC643" s="6"/>
      <c r="AHD643" s="6"/>
      <c r="AHE643" s="6"/>
      <c r="AHF643" s="6"/>
      <c r="AHG643" s="6"/>
      <c r="AHH643" s="6"/>
      <c r="AHI643" s="6"/>
      <c r="AHJ643" s="6"/>
      <c r="AHK643" s="6"/>
      <c r="AHL643" s="6"/>
      <c r="AHM643" s="6"/>
      <c r="AHN643" s="6"/>
      <c r="AHO643" s="6"/>
      <c r="AHP643" s="6"/>
      <c r="AHQ643" s="6"/>
      <c r="AHR643" s="6"/>
      <c r="AHS643" s="6"/>
      <c r="AHT643" s="6"/>
      <c r="AHU643" s="6"/>
      <c r="AHV643" s="6"/>
      <c r="AHW643" s="6"/>
      <c r="AHX643" s="6"/>
      <c r="AHY643" s="6"/>
    </row>
    <row r="644" spans="3:909" x14ac:dyDescent="0.25">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c r="KA644" s="6"/>
      <c r="KB644" s="6"/>
      <c r="KC644" s="6"/>
      <c r="KD644" s="6"/>
      <c r="KE644" s="6"/>
      <c r="KF644" s="6"/>
      <c r="KG644" s="6"/>
      <c r="KH644" s="6"/>
      <c r="KI644" s="6"/>
      <c r="KJ644" s="6"/>
      <c r="KK644" s="6"/>
      <c r="KL644" s="6"/>
      <c r="KM644" s="6"/>
      <c r="KN644" s="6"/>
      <c r="KO644" s="6"/>
      <c r="KP644" s="6"/>
      <c r="KQ644" s="6"/>
      <c r="KR644" s="6"/>
      <c r="KS644" s="6"/>
      <c r="KT644" s="6"/>
      <c r="KU644" s="6"/>
      <c r="KV644" s="6"/>
      <c r="KW644" s="6"/>
      <c r="KX644" s="6"/>
      <c r="KY644" s="6"/>
      <c r="KZ644" s="6"/>
      <c r="LA644" s="6"/>
      <c r="LB644" s="6"/>
      <c r="LC644" s="6"/>
      <c r="LD644" s="6"/>
      <c r="LE644" s="6"/>
      <c r="LF644" s="6"/>
      <c r="LG644" s="6"/>
      <c r="LH644" s="6"/>
      <c r="LI644" s="6"/>
      <c r="LJ644" s="6"/>
      <c r="LK644" s="6"/>
      <c r="LL644" s="6"/>
      <c r="LM644" s="6"/>
      <c r="LN644" s="6"/>
      <c r="LO644" s="6"/>
      <c r="LP644" s="6"/>
      <c r="LQ644" s="6"/>
      <c r="LR644" s="6"/>
      <c r="LS644" s="6"/>
      <c r="LT644" s="6"/>
      <c r="LU644" s="6"/>
      <c r="LV644" s="6"/>
      <c r="LW644" s="6"/>
      <c r="LX644" s="6"/>
      <c r="LY644" s="6"/>
      <c r="LZ644" s="6"/>
      <c r="MA644" s="6"/>
      <c r="MB644" s="6"/>
      <c r="MC644" s="6"/>
      <c r="MD644" s="6"/>
      <c r="ME644" s="6"/>
      <c r="MF644" s="6"/>
      <c r="MG644" s="6"/>
      <c r="MH644" s="6"/>
      <c r="MI644" s="6"/>
      <c r="MJ644" s="6"/>
      <c r="MK644" s="6"/>
      <c r="ML644" s="6"/>
      <c r="MM644" s="6"/>
      <c r="MN644" s="6"/>
      <c r="MO644" s="6"/>
      <c r="MP644" s="6"/>
      <c r="MQ644" s="6"/>
      <c r="MR644" s="6"/>
      <c r="MS644" s="6"/>
      <c r="MT644" s="6"/>
      <c r="MU644" s="6"/>
      <c r="MV644" s="6"/>
      <c r="MW644" s="6"/>
      <c r="MX644" s="6"/>
      <c r="MY644" s="6"/>
      <c r="MZ644" s="6"/>
      <c r="NA644" s="6"/>
      <c r="NB644" s="6"/>
      <c r="NC644" s="6"/>
      <c r="ND644" s="6"/>
      <c r="NE644" s="6"/>
      <c r="NF644" s="6"/>
      <c r="NG644" s="6"/>
      <c r="NH644" s="6"/>
      <c r="NI644" s="6"/>
      <c r="NJ644" s="6"/>
      <c r="NK644" s="6"/>
      <c r="NL644" s="6"/>
      <c r="NM644" s="6"/>
      <c r="NN644" s="6"/>
      <c r="NO644" s="6"/>
      <c r="NP644" s="6"/>
      <c r="NQ644" s="6"/>
      <c r="NR644" s="6"/>
      <c r="NS644" s="6"/>
      <c r="NT644" s="6"/>
      <c r="NU644" s="6"/>
      <c r="NV644" s="6"/>
      <c r="NW644" s="6"/>
      <c r="NX644" s="6"/>
      <c r="NY644" s="6"/>
      <c r="NZ644" s="6"/>
      <c r="OA644" s="6"/>
      <c r="OB644" s="6"/>
      <c r="OC644" s="6"/>
      <c r="OD644" s="6"/>
      <c r="OE644" s="6"/>
      <c r="OF644" s="6"/>
      <c r="OG644" s="6"/>
      <c r="OH644" s="6"/>
      <c r="OI644" s="6"/>
      <c r="OJ644" s="6"/>
      <c r="OK644" s="6"/>
      <c r="OL644" s="6"/>
      <c r="OM644" s="6"/>
      <c r="ON644" s="6"/>
      <c r="OO644" s="6"/>
      <c r="OP644" s="6"/>
      <c r="OQ644" s="6"/>
      <c r="OR644" s="6"/>
      <c r="OS644" s="6"/>
      <c r="OT644" s="6"/>
      <c r="OU644" s="6"/>
      <c r="OV644" s="6"/>
      <c r="OW644" s="6"/>
      <c r="OX644" s="6"/>
      <c r="OY644" s="6"/>
      <c r="OZ644" s="6"/>
      <c r="PA644" s="6"/>
      <c r="PB644" s="6"/>
      <c r="PC644" s="6"/>
      <c r="PD644" s="6"/>
      <c r="PE644" s="6"/>
      <c r="PF644" s="6"/>
      <c r="PG644" s="6"/>
      <c r="PH644" s="6"/>
      <c r="PI644" s="6"/>
      <c r="PJ644" s="6"/>
      <c r="PK644" s="6"/>
      <c r="PL644" s="6"/>
      <c r="PM644" s="6"/>
      <c r="PN644" s="6"/>
      <c r="PO644" s="6"/>
      <c r="PP644" s="6"/>
      <c r="PQ644" s="6"/>
      <c r="PR644" s="6"/>
      <c r="PS644" s="6"/>
      <c r="PT644" s="6"/>
      <c r="PU644" s="6"/>
      <c r="PV644" s="6"/>
      <c r="PW644" s="6"/>
      <c r="PX644" s="6"/>
      <c r="PY644" s="6"/>
      <c r="PZ644" s="6"/>
      <c r="QA644" s="6"/>
      <c r="QB644" s="6"/>
      <c r="QC644" s="6"/>
      <c r="QD644" s="6"/>
      <c r="QE644" s="6"/>
      <c r="QF644" s="6"/>
      <c r="QG644" s="6"/>
      <c r="QH644" s="6"/>
      <c r="QI644" s="6"/>
      <c r="QJ644" s="6"/>
      <c r="QK644" s="6"/>
      <c r="QL644" s="6"/>
      <c r="QM644" s="6"/>
      <c r="QN644" s="6"/>
      <c r="QO644" s="6"/>
      <c r="QP644" s="6"/>
      <c r="QQ644" s="6"/>
      <c r="QR644" s="6"/>
      <c r="QS644" s="6"/>
      <c r="QT644" s="6"/>
      <c r="QU644" s="6"/>
      <c r="QV644" s="6"/>
      <c r="QW644" s="6"/>
      <c r="QX644" s="6"/>
      <c r="QY644" s="6"/>
      <c r="QZ644" s="6"/>
      <c r="RA644" s="6"/>
      <c r="RB644" s="6"/>
      <c r="RC644" s="6"/>
      <c r="RD644" s="6"/>
      <c r="RE644" s="6"/>
      <c r="RF644" s="6"/>
      <c r="RG644" s="6"/>
      <c r="RH644" s="6"/>
      <c r="RI644" s="6"/>
      <c r="RJ644" s="6"/>
      <c r="RK644" s="6"/>
      <c r="RL644" s="6"/>
      <c r="RM644" s="6"/>
      <c r="RN644" s="6"/>
      <c r="RO644" s="6"/>
      <c r="RP644" s="6"/>
      <c r="RQ644" s="6"/>
      <c r="RR644" s="6"/>
      <c r="RS644" s="6"/>
      <c r="RT644" s="6"/>
      <c r="RU644" s="6"/>
      <c r="RV644" s="6"/>
      <c r="RW644" s="6"/>
      <c r="RX644" s="6"/>
      <c r="RY644" s="6"/>
      <c r="RZ644" s="6"/>
      <c r="SA644" s="6"/>
      <c r="SB644" s="6"/>
      <c r="SC644" s="6"/>
      <c r="SD644" s="6"/>
      <c r="SE644" s="6"/>
      <c r="SF644" s="6"/>
      <c r="SG644" s="6"/>
      <c r="SH644" s="6"/>
      <c r="SI644" s="6"/>
      <c r="SJ644" s="6"/>
      <c r="SK644" s="6"/>
      <c r="SL644" s="6"/>
      <c r="SM644" s="6"/>
      <c r="SN644" s="6"/>
      <c r="SO644" s="6"/>
      <c r="SP644" s="6"/>
      <c r="SQ644" s="6"/>
      <c r="SR644" s="6"/>
      <c r="SS644" s="6"/>
      <c r="ST644" s="6"/>
      <c r="SU644" s="6"/>
      <c r="SV644" s="6"/>
      <c r="SW644" s="6"/>
      <c r="SX644" s="6"/>
      <c r="SY644" s="6"/>
      <c r="SZ644" s="6"/>
      <c r="TA644" s="6"/>
      <c r="TB644" s="6"/>
      <c r="TC644" s="6"/>
      <c r="TD644" s="6"/>
      <c r="TE644" s="6"/>
      <c r="TF644" s="6"/>
      <c r="TG644" s="6"/>
      <c r="TH644" s="6"/>
      <c r="TI644" s="6"/>
      <c r="TJ644" s="6"/>
      <c r="TK644" s="6"/>
      <c r="TL644" s="6"/>
      <c r="TM644" s="6"/>
      <c r="TN644" s="6"/>
      <c r="TO644" s="6"/>
      <c r="TP644" s="6"/>
      <c r="TQ644" s="6"/>
      <c r="TR644" s="6"/>
      <c r="TS644" s="6"/>
      <c r="TT644" s="6"/>
      <c r="TU644" s="6"/>
      <c r="TV644" s="6"/>
      <c r="TW644" s="6"/>
      <c r="TX644" s="6"/>
      <c r="TY644" s="6"/>
      <c r="TZ644" s="6"/>
      <c r="UA644" s="6"/>
      <c r="UB644" s="6"/>
      <c r="UC644" s="6"/>
      <c r="UD644" s="6"/>
      <c r="UE644" s="6"/>
      <c r="UF644" s="6"/>
      <c r="UG644" s="6"/>
      <c r="UH644" s="6"/>
      <c r="UI644" s="6"/>
      <c r="UJ644" s="6"/>
      <c r="UK644" s="6"/>
      <c r="UL644" s="6"/>
      <c r="UM644" s="6"/>
      <c r="UN644" s="6"/>
      <c r="UO644" s="6"/>
      <c r="UP644" s="6"/>
      <c r="UQ644" s="6"/>
      <c r="UR644" s="6"/>
      <c r="US644" s="6"/>
      <c r="UT644" s="6"/>
      <c r="UU644" s="6"/>
      <c r="UV644" s="6"/>
      <c r="UW644" s="6"/>
      <c r="UX644" s="6"/>
      <c r="UY644" s="6"/>
      <c r="UZ644" s="6"/>
      <c r="VA644" s="6"/>
      <c r="VB644" s="6"/>
      <c r="VC644" s="6"/>
      <c r="VD644" s="6"/>
      <c r="VE644" s="6"/>
      <c r="VF644" s="6"/>
      <c r="VG644" s="6"/>
      <c r="VH644" s="6"/>
      <c r="VI644" s="6"/>
      <c r="VJ644" s="6"/>
      <c r="VK644" s="6"/>
      <c r="VL644" s="6"/>
      <c r="VM644" s="6"/>
      <c r="VN644" s="6"/>
      <c r="VO644" s="6"/>
      <c r="VP644" s="6"/>
      <c r="VQ644" s="6"/>
      <c r="VR644" s="6"/>
      <c r="VS644" s="6"/>
      <c r="VT644" s="6"/>
      <c r="VU644" s="6"/>
      <c r="VV644" s="6"/>
      <c r="VW644" s="6"/>
      <c r="VX644" s="6"/>
      <c r="VY644" s="6"/>
      <c r="VZ644" s="6"/>
      <c r="WA644" s="6"/>
      <c r="WB644" s="6"/>
      <c r="WC644" s="6"/>
      <c r="WD644" s="6"/>
      <c r="WE644" s="6"/>
      <c r="WF644" s="6"/>
      <c r="WG644" s="6"/>
      <c r="WH644" s="6"/>
      <c r="WI644" s="6"/>
      <c r="WJ644" s="6"/>
      <c r="WK644" s="6"/>
      <c r="WL644" s="6"/>
      <c r="WM644" s="6"/>
      <c r="WN644" s="6"/>
      <c r="WO644" s="6"/>
      <c r="WP644" s="6"/>
      <c r="WQ644" s="6"/>
      <c r="WR644" s="6"/>
      <c r="WS644" s="6"/>
      <c r="WT644" s="6"/>
      <c r="WU644" s="6"/>
      <c r="WV644" s="6"/>
      <c r="WW644" s="6"/>
      <c r="WX644" s="6"/>
      <c r="WY644" s="6"/>
      <c r="WZ644" s="6"/>
      <c r="XA644" s="6"/>
      <c r="XB644" s="6"/>
      <c r="XC644" s="6"/>
      <c r="XD644" s="6"/>
      <c r="XE644" s="6"/>
      <c r="XF644" s="6"/>
      <c r="XG644" s="6"/>
      <c r="XH644" s="6"/>
      <c r="XI644" s="6"/>
      <c r="XJ644" s="6"/>
      <c r="XK644" s="6"/>
      <c r="XL644" s="6"/>
      <c r="XM644" s="6"/>
      <c r="XN644" s="6"/>
      <c r="XO644" s="6"/>
      <c r="XP644" s="6"/>
      <c r="XQ644" s="6"/>
      <c r="XR644" s="6"/>
      <c r="XS644" s="6"/>
      <c r="XT644" s="6"/>
      <c r="XU644" s="6"/>
      <c r="XV644" s="6"/>
      <c r="XW644" s="6"/>
      <c r="XX644" s="6"/>
      <c r="XY644" s="6"/>
      <c r="XZ644" s="6"/>
      <c r="YA644" s="6"/>
      <c r="YB644" s="6"/>
      <c r="YC644" s="6"/>
      <c r="YD644" s="6"/>
      <c r="YE644" s="6"/>
      <c r="YF644" s="6"/>
      <c r="YG644" s="6"/>
      <c r="YH644" s="6"/>
      <c r="YI644" s="6"/>
      <c r="YJ644" s="6"/>
      <c r="YK644" s="6"/>
      <c r="YL644" s="6"/>
      <c r="YM644" s="6"/>
      <c r="YN644" s="6"/>
      <c r="YO644" s="6"/>
      <c r="YP644" s="6"/>
      <c r="YQ644" s="6"/>
      <c r="YR644" s="6"/>
      <c r="YS644" s="6"/>
      <c r="YT644" s="6"/>
      <c r="YU644" s="6"/>
      <c r="YV644" s="6"/>
      <c r="YW644" s="6"/>
      <c r="YX644" s="6"/>
      <c r="YY644" s="6"/>
      <c r="YZ644" s="6"/>
      <c r="ZA644" s="6"/>
      <c r="ZB644" s="6"/>
      <c r="ZC644" s="6"/>
      <c r="ZD644" s="6"/>
      <c r="ZE644" s="6"/>
      <c r="ZF644" s="6"/>
      <c r="ZG644" s="6"/>
      <c r="ZH644" s="6"/>
      <c r="ZI644" s="6"/>
      <c r="ZJ644" s="6"/>
      <c r="ZK644" s="6"/>
      <c r="ZL644" s="6"/>
      <c r="ZM644" s="6"/>
      <c r="ZN644" s="6"/>
      <c r="ZO644" s="6"/>
      <c r="ZP644" s="6"/>
      <c r="ZQ644" s="6"/>
      <c r="ZR644" s="6"/>
      <c r="ZS644" s="6"/>
      <c r="ZT644" s="6"/>
      <c r="ZU644" s="6"/>
      <c r="ZV644" s="6"/>
      <c r="ZW644" s="6"/>
      <c r="ZX644" s="6"/>
      <c r="ZY644" s="6"/>
      <c r="ZZ644" s="6"/>
      <c r="AAA644" s="6"/>
      <c r="AAB644" s="6"/>
      <c r="AAC644" s="6"/>
      <c r="AAD644" s="6"/>
      <c r="AAE644" s="6"/>
      <c r="AAF644" s="6"/>
      <c r="AAG644" s="6"/>
      <c r="AAH644" s="6"/>
      <c r="AAI644" s="6"/>
      <c r="AAJ644" s="6"/>
      <c r="AAK644" s="6"/>
      <c r="AAL644" s="6"/>
      <c r="AAM644" s="6"/>
      <c r="AAN644" s="6"/>
      <c r="AAO644" s="6"/>
      <c r="AAP644" s="6"/>
      <c r="AAQ644" s="6"/>
      <c r="AAR644" s="6"/>
      <c r="AAS644" s="6"/>
      <c r="AAT644" s="6"/>
      <c r="AAU644" s="6"/>
      <c r="AAV644" s="6"/>
      <c r="AAW644" s="6"/>
      <c r="AAX644" s="6"/>
      <c r="AAY644" s="6"/>
      <c r="AAZ644" s="6"/>
      <c r="ABA644" s="6"/>
      <c r="ABB644" s="6"/>
      <c r="ABC644" s="6"/>
      <c r="ABD644" s="6"/>
      <c r="ABE644" s="6"/>
      <c r="ABF644" s="6"/>
      <c r="ABG644" s="6"/>
      <c r="ABH644" s="6"/>
      <c r="ABI644" s="6"/>
      <c r="ABJ644" s="6"/>
      <c r="ABK644" s="6"/>
      <c r="ABL644" s="6"/>
      <c r="ABM644" s="6"/>
      <c r="ABN644" s="6"/>
      <c r="ABO644" s="6"/>
      <c r="ABP644" s="6"/>
      <c r="ABQ644" s="6"/>
      <c r="ABR644" s="6"/>
      <c r="ABS644" s="6"/>
      <c r="ABT644" s="6"/>
      <c r="ABU644" s="6"/>
      <c r="ABV644" s="6"/>
      <c r="ABW644" s="6"/>
      <c r="ABX644" s="6"/>
      <c r="ABY644" s="6"/>
      <c r="ABZ644" s="6"/>
      <c r="ACA644" s="6"/>
      <c r="ACB644" s="6"/>
      <c r="ACC644" s="6"/>
      <c r="ACD644" s="6"/>
      <c r="ACE644" s="6"/>
      <c r="ACF644" s="6"/>
      <c r="ACG644" s="6"/>
      <c r="ACH644" s="6"/>
      <c r="ACI644" s="6"/>
      <c r="ACJ644" s="6"/>
      <c r="ACK644" s="6"/>
      <c r="ACL644" s="6"/>
      <c r="ACM644" s="6"/>
      <c r="ACN644" s="6"/>
      <c r="ACO644" s="6"/>
      <c r="ACP644" s="6"/>
      <c r="ACQ644" s="6"/>
      <c r="ACR644" s="6"/>
      <c r="ACS644" s="6"/>
      <c r="ACT644" s="6"/>
      <c r="ACU644" s="6"/>
      <c r="ACV644" s="6"/>
      <c r="ACW644" s="6"/>
      <c r="ACX644" s="6"/>
      <c r="ACY644" s="6"/>
      <c r="ACZ644" s="6"/>
      <c r="ADA644" s="6"/>
      <c r="ADB644" s="6"/>
      <c r="ADC644" s="6"/>
      <c r="ADD644" s="6"/>
      <c r="ADE644" s="6"/>
      <c r="ADF644" s="6"/>
      <c r="ADG644" s="6"/>
      <c r="ADH644" s="6"/>
      <c r="ADI644" s="6"/>
      <c r="ADJ644" s="6"/>
      <c r="ADK644" s="6"/>
      <c r="ADL644" s="6"/>
      <c r="ADM644" s="6"/>
      <c r="ADN644" s="6"/>
      <c r="ADO644" s="6"/>
      <c r="ADP644" s="6"/>
      <c r="ADQ644" s="6"/>
      <c r="ADR644" s="6"/>
      <c r="ADS644" s="6"/>
      <c r="ADT644" s="6"/>
      <c r="ADU644" s="6"/>
      <c r="ADV644" s="6"/>
      <c r="ADW644" s="6"/>
      <c r="ADX644" s="6"/>
      <c r="ADY644" s="6"/>
      <c r="ADZ644" s="6"/>
      <c r="AEA644" s="6"/>
      <c r="AEB644" s="6"/>
      <c r="AEC644" s="6"/>
      <c r="AED644" s="6"/>
      <c r="AEE644" s="6"/>
      <c r="AEF644" s="6"/>
      <c r="AEG644" s="6"/>
      <c r="AEH644" s="6"/>
      <c r="AEI644" s="6"/>
      <c r="AEJ644" s="6"/>
      <c r="AEK644" s="6"/>
      <c r="AEL644" s="6"/>
      <c r="AEM644" s="6"/>
      <c r="AEN644" s="6"/>
      <c r="AEO644" s="6"/>
      <c r="AEP644" s="6"/>
      <c r="AEQ644" s="6"/>
      <c r="AER644" s="6"/>
      <c r="AES644" s="6"/>
      <c r="AET644" s="6"/>
      <c r="AEU644" s="6"/>
      <c r="AEV644" s="6"/>
      <c r="AEW644" s="6"/>
      <c r="AEX644" s="6"/>
      <c r="AEY644" s="6"/>
      <c r="AEZ644" s="6"/>
      <c r="AFA644" s="6"/>
      <c r="AFB644" s="6"/>
      <c r="AFC644" s="6"/>
      <c r="AFD644" s="6"/>
      <c r="AFE644" s="6"/>
      <c r="AFF644" s="6"/>
      <c r="AFG644" s="6"/>
      <c r="AFH644" s="6"/>
      <c r="AFI644" s="6"/>
      <c r="AFJ644" s="6"/>
      <c r="AFK644" s="6"/>
      <c r="AFL644" s="6"/>
      <c r="AFM644" s="6"/>
      <c r="AFN644" s="6"/>
      <c r="AFO644" s="6"/>
      <c r="AFP644" s="6"/>
      <c r="AFQ644" s="6"/>
      <c r="AFR644" s="6"/>
      <c r="AFS644" s="6"/>
      <c r="AFT644" s="6"/>
      <c r="AFU644" s="6"/>
      <c r="AFV644" s="6"/>
      <c r="AFW644" s="6"/>
      <c r="AFX644" s="6"/>
      <c r="AFY644" s="6"/>
      <c r="AFZ644" s="6"/>
      <c r="AGA644" s="6"/>
      <c r="AGB644" s="6"/>
      <c r="AGC644" s="6"/>
      <c r="AGD644" s="6"/>
      <c r="AGE644" s="6"/>
      <c r="AGF644" s="6"/>
      <c r="AGG644" s="6"/>
      <c r="AGH644" s="6"/>
      <c r="AGI644" s="6"/>
      <c r="AGJ644" s="6"/>
      <c r="AGK644" s="6"/>
      <c r="AGL644" s="6"/>
      <c r="AGM644" s="6"/>
      <c r="AGN644" s="6"/>
      <c r="AGO644" s="6"/>
      <c r="AGP644" s="6"/>
      <c r="AGQ644" s="6"/>
      <c r="AGR644" s="6"/>
      <c r="AGS644" s="6"/>
      <c r="AGT644" s="6"/>
      <c r="AGU644" s="6"/>
      <c r="AGV644" s="6"/>
      <c r="AGW644" s="6"/>
      <c r="AGX644" s="6"/>
      <c r="AGY644" s="6"/>
      <c r="AGZ644" s="6"/>
      <c r="AHA644" s="6"/>
      <c r="AHB644" s="6"/>
      <c r="AHC644" s="6"/>
      <c r="AHD644" s="6"/>
      <c r="AHE644" s="6"/>
      <c r="AHF644" s="6"/>
      <c r="AHG644" s="6"/>
      <c r="AHH644" s="6"/>
      <c r="AHI644" s="6"/>
      <c r="AHJ644" s="6"/>
      <c r="AHK644" s="6"/>
      <c r="AHL644" s="6"/>
      <c r="AHM644" s="6"/>
      <c r="AHN644" s="6"/>
      <c r="AHO644" s="6"/>
      <c r="AHP644" s="6"/>
      <c r="AHQ644" s="6"/>
      <c r="AHR644" s="6"/>
      <c r="AHS644" s="6"/>
      <c r="AHT644" s="6"/>
      <c r="AHU644" s="6"/>
      <c r="AHV644" s="6"/>
      <c r="AHW644" s="6"/>
      <c r="AHX644" s="6"/>
      <c r="AHY644" s="6"/>
    </row>
    <row r="645" spans="3:909" x14ac:dyDescent="0.25">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c r="KA645" s="6"/>
      <c r="KB645" s="6"/>
      <c r="KC645" s="6"/>
      <c r="KD645" s="6"/>
      <c r="KE645" s="6"/>
      <c r="KF645" s="6"/>
      <c r="KG645" s="6"/>
      <c r="KH645" s="6"/>
      <c r="KI645" s="6"/>
      <c r="KJ645" s="6"/>
      <c r="KK645" s="6"/>
      <c r="KL645" s="6"/>
      <c r="KM645" s="6"/>
      <c r="KN645" s="6"/>
      <c r="KO645" s="6"/>
      <c r="KP645" s="6"/>
      <c r="KQ645" s="6"/>
      <c r="KR645" s="6"/>
      <c r="KS645" s="6"/>
      <c r="KT645" s="6"/>
      <c r="KU645" s="6"/>
      <c r="KV645" s="6"/>
      <c r="KW645" s="6"/>
      <c r="KX645" s="6"/>
      <c r="KY645" s="6"/>
      <c r="KZ645" s="6"/>
      <c r="LA645" s="6"/>
      <c r="LB645" s="6"/>
      <c r="LC645" s="6"/>
      <c r="LD645" s="6"/>
      <c r="LE645" s="6"/>
      <c r="LF645" s="6"/>
      <c r="LG645" s="6"/>
      <c r="LH645" s="6"/>
      <c r="LI645" s="6"/>
      <c r="LJ645" s="6"/>
      <c r="LK645" s="6"/>
      <c r="LL645" s="6"/>
      <c r="LM645" s="6"/>
      <c r="LN645" s="6"/>
      <c r="LO645" s="6"/>
      <c r="LP645" s="6"/>
      <c r="LQ645" s="6"/>
      <c r="LR645" s="6"/>
      <c r="LS645" s="6"/>
      <c r="LT645" s="6"/>
      <c r="LU645" s="6"/>
      <c r="LV645" s="6"/>
      <c r="LW645" s="6"/>
      <c r="LX645" s="6"/>
      <c r="LY645" s="6"/>
      <c r="LZ645" s="6"/>
      <c r="MA645" s="6"/>
      <c r="MB645" s="6"/>
      <c r="MC645" s="6"/>
      <c r="MD645" s="6"/>
      <c r="ME645" s="6"/>
      <c r="MF645" s="6"/>
      <c r="MG645" s="6"/>
      <c r="MH645" s="6"/>
      <c r="MI645" s="6"/>
      <c r="MJ645" s="6"/>
      <c r="MK645" s="6"/>
      <c r="ML645" s="6"/>
      <c r="MM645" s="6"/>
      <c r="MN645" s="6"/>
      <c r="MO645" s="6"/>
      <c r="MP645" s="6"/>
      <c r="MQ645" s="6"/>
      <c r="MR645" s="6"/>
      <c r="MS645" s="6"/>
      <c r="MT645" s="6"/>
      <c r="MU645" s="6"/>
      <c r="MV645" s="6"/>
      <c r="MW645" s="6"/>
      <c r="MX645" s="6"/>
      <c r="MY645" s="6"/>
      <c r="MZ645" s="6"/>
      <c r="NA645" s="6"/>
      <c r="NB645" s="6"/>
      <c r="NC645" s="6"/>
      <c r="ND645" s="6"/>
      <c r="NE645" s="6"/>
      <c r="NF645" s="6"/>
      <c r="NG645" s="6"/>
      <c r="NH645" s="6"/>
      <c r="NI645" s="6"/>
      <c r="NJ645" s="6"/>
      <c r="NK645" s="6"/>
      <c r="NL645" s="6"/>
      <c r="NM645" s="6"/>
      <c r="NN645" s="6"/>
      <c r="NO645" s="6"/>
      <c r="NP645" s="6"/>
      <c r="NQ645" s="6"/>
      <c r="NR645" s="6"/>
      <c r="NS645" s="6"/>
      <c r="NT645" s="6"/>
      <c r="NU645" s="6"/>
      <c r="NV645" s="6"/>
      <c r="NW645" s="6"/>
      <c r="NX645" s="6"/>
      <c r="NY645" s="6"/>
      <c r="NZ645" s="6"/>
      <c r="OA645" s="6"/>
      <c r="OB645" s="6"/>
      <c r="OC645" s="6"/>
      <c r="OD645" s="6"/>
      <c r="OE645" s="6"/>
      <c r="OF645" s="6"/>
      <c r="OG645" s="6"/>
      <c r="OH645" s="6"/>
      <c r="OI645" s="6"/>
      <c r="OJ645" s="6"/>
      <c r="OK645" s="6"/>
      <c r="OL645" s="6"/>
      <c r="OM645" s="6"/>
      <c r="ON645" s="6"/>
      <c r="OO645" s="6"/>
      <c r="OP645" s="6"/>
      <c r="OQ645" s="6"/>
      <c r="OR645" s="6"/>
      <c r="OS645" s="6"/>
      <c r="OT645" s="6"/>
      <c r="OU645" s="6"/>
      <c r="OV645" s="6"/>
      <c r="OW645" s="6"/>
      <c r="OX645" s="6"/>
      <c r="OY645" s="6"/>
      <c r="OZ645" s="6"/>
      <c r="PA645" s="6"/>
      <c r="PB645" s="6"/>
      <c r="PC645" s="6"/>
      <c r="PD645" s="6"/>
      <c r="PE645" s="6"/>
      <c r="PF645" s="6"/>
      <c r="PG645" s="6"/>
      <c r="PH645" s="6"/>
      <c r="PI645" s="6"/>
      <c r="PJ645" s="6"/>
      <c r="PK645" s="6"/>
      <c r="PL645" s="6"/>
      <c r="PM645" s="6"/>
      <c r="PN645" s="6"/>
      <c r="PO645" s="6"/>
      <c r="PP645" s="6"/>
      <c r="PQ645" s="6"/>
      <c r="PR645" s="6"/>
      <c r="PS645" s="6"/>
      <c r="PT645" s="6"/>
      <c r="PU645" s="6"/>
      <c r="PV645" s="6"/>
      <c r="PW645" s="6"/>
      <c r="PX645" s="6"/>
      <c r="PY645" s="6"/>
      <c r="PZ645" s="6"/>
      <c r="QA645" s="6"/>
      <c r="QB645" s="6"/>
      <c r="QC645" s="6"/>
      <c r="QD645" s="6"/>
      <c r="QE645" s="6"/>
      <c r="QF645" s="6"/>
      <c r="QG645" s="6"/>
      <c r="QH645" s="6"/>
      <c r="QI645" s="6"/>
      <c r="QJ645" s="6"/>
      <c r="QK645" s="6"/>
      <c r="QL645" s="6"/>
      <c r="QM645" s="6"/>
      <c r="QN645" s="6"/>
      <c r="QO645" s="6"/>
      <c r="QP645" s="6"/>
      <c r="QQ645" s="6"/>
      <c r="QR645" s="6"/>
      <c r="QS645" s="6"/>
      <c r="QT645" s="6"/>
      <c r="QU645" s="6"/>
      <c r="QV645" s="6"/>
      <c r="QW645" s="6"/>
      <c r="QX645" s="6"/>
      <c r="QY645" s="6"/>
      <c r="QZ645" s="6"/>
      <c r="RA645" s="6"/>
      <c r="RB645" s="6"/>
      <c r="RC645" s="6"/>
      <c r="RD645" s="6"/>
      <c r="RE645" s="6"/>
      <c r="RF645" s="6"/>
      <c r="RG645" s="6"/>
      <c r="RH645" s="6"/>
      <c r="RI645" s="6"/>
      <c r="RJ645" s="6"/>
      <c r="RK645" s="6"/>
      <c r="RL645" s="6"/>
      <c r="RM645" s="6"/>
      <c r="RN645" s="6"/>
      <c r="RO645" s="6"/>
      <c r="RP645" s="6"/>
      <c r="RQ645" s="6"/>
      <c r="RR645" s="6"/>
      <c r="RS645" s="6"/>
      <c r="RT645" s="6"/>
      <c r="RU645" s="6"/>
      <c r="RV645" s="6"/>
      <c r="RW645" s="6"/>
      <c r="RX645" s="6"/>
      <c r="RY645" s="6"/>
      <c r="RZ645" s="6"/>
      <c r="SA645" s="6"/>
      <c r="SB645" s="6"/>
      <c r="SC645" s="6"/>
      <c r="SD645" s="6"/>
      <c r="SE645" s="6"/>
      <c r="SF645" s="6"/>
      <c r="SG645" s="6"/>
      <c r="SH645" s="6"/>
      <c r="SI645" s="6"/>
      <c r="SJ645" s="6"/>
      <c r="SK645" s="6"/>
      <c r="SL645" s="6"/>
      <c r="SM645" s="6"/>
      <c r="SN645" s="6"/>
      <c r="SO645" s="6"/>
      <c r="SP645" s="6"/>
      <c r="SQ645" s="6"/>
      <c r="SR645" s="6"/>
      <c r="SS645" s="6"/>
      <c r="ST645" s="6"/>
      <c r="SU645" s="6"/>
      <c r="SV645" s="6"/>
      <c r="SW645" s="6"/>
      <c r="SX645" s="6"/>
      <c r="SY645" s="6"/>
      <c r="SZ645" s="6"/>
      <c r="TA645" s="6"/>
      <c r="TB645" s="6"/>
      <c r="TC645" s="6"/>
      <c r="TD645" s="6"/>
      <c r="TE645" s="6"/>
      <c r="TF645" s="6"/>
      <c r="TG645" s="6"/>
      <c r="TH645" s="6"/>
      <c r="TI645" s="6"/>
      <c r="TJ645" s="6"/>
      <c r="TK645" s="6"/>
      <c r="TL645" s="6"/>
      <c r="TM645" s="6"/>
      <c r="TN645" s="6"/>
      <c r="TO645" s="6"/>
      <c r="TP645" s="6"/>
      <c r="TQ645" s="6"/>
      <c r="TR645" s="6"/>
      <c r="TS645" s="6"/>
      <c r="TT645" s="6"/>
      <c r="TU645" s="6"/>
      <c r="TV645" s="6"/>
      <c r="TW645" s="6"/>
      <c r="TX645" s="6"/>
      <c r="TY645" s="6"/>
      <c r="TZ645" s="6"/>
      <c r="UA645" s="6"/>
      <c r="UB645" s="6"/>
      <c r="UC645" s="6"/>
      <c r="UD645" s="6"/>
      <c r="UE645" s="6"/>
      <c r="UF645" s="6"/>
      <c r="UG645" s="6"/>
      <c r="UH645" s="6"/>
      <c r="UI645" s="6"/>
      <c r="UJ645" s="6"/>
      <c r="UK645" s="6"/>
      <c r="UL645" s="6"/>
      <c r="UM645" s="6"/>
      <c r="UN645" s="6"/>
      <c r="UO645" s="6"/>
      <c r="UP645" s="6"/>
      <c r="UQ645" s="6"/>
      <c r="UR645" s="6"/>
      <c r="US645" s="6"/>
      <c r="UT645" s="6"/>
      <c r="UU645" s="6"/>
      <c r="UV645" s="6"/>
      <c r="UW645" s="6"/>
      <c r="UX645" s="6"/>
      <c r="UY645" s="6"/>
      <c r="UZ645" s="6"/>
      <c r="VA645" s="6"/>
      <c r="VB645" s="6"/>
      <c r="VC645" s="6"/>
      <c r="VD645" s="6"/>
      <c r="VE645" s="6"/>
      <c r="VF645" s="6"/>
      <c r="VG645" s="6"/>
      <c r="VH645" s="6"/>
      <c r="VI645" s="6"/>
      <c r="VJ645" s="6"/>
      <c r="VK645" s="6"/>
      <c r="VL645" s="6"/>
      <c r="VM645" s="6"/>
      <c r="VN645" s="6"/>
      <c r="VO645" s="6"/>
      <c r="VP645" s="6"/>
      <c r="VQ645" s="6"/>
      <c r="VR645" s="6"/>
      <c r="VS645" s="6"/>
      <c r="VT645" s="6"/>
      <c r="VU645" s="6"/>
      <c r="VV645" s="6"/>
      <c r="VW645" s="6"/>
      <c r="VX645" s="6"/>
      <c r="VY645" s="6"/>
      <c r="VZ645" s="6"/>
      <c r="WA645" s="6"/>
      <c r="WB645" s="6"/>
      <c r="WC645" s="6"/>
      <c r="WD645" s="6"/>
      <c r="WE645" s="6"/>
      <c r="WF645" s="6"/>
      <c r="WG645" s="6"/>
      <c r="WH645" s="6"/>
      <c r="WI645" s="6"/>
      <c r="WJ645" s="6"/>
      <c r="WK645" s="6"/>
      <c r="WL645" s="6"/>
      <c r="WM645" s="6"/>
      <c r="WN645" s="6"/>
      <c r="WO645" s="6"/>
      <c r="WP645" s="6"/>
      <c r="WQ645" s="6"/>
      <c r="WR645" s="6"/>
      <c r="WS645" s="6"/>
      <c r="WT645" s="6"/>
      <c r="WU645" s="6"/>
      <c r="WV645" s="6"/>
      <c r="WW645" s="6"/>
      <c r="WX645" s="6"/>
      <c r="WY645" s="6"/>
      <c r="WZ645" s="6"/>
      <c r="XA645" s="6"/>
      <c r="XB645" s="6"/>
      <c r="XC645" s="6"/>
      <c r="XD645" s="6"/>
      <c r="XE645" s="6"/>
      <c r="XF645" s="6"/>
      <c r="XG645" s="6"/>
      <c r="XH645" s="6"/>
      <c r="XI645" s="6"/>
      <c r="XJ645" s="6"/>
      <c r="XK645" s="6"/>
      <c r="XL645" s="6"/>
      <c r="XM645" s="6"/>
      <c r="XN645" s="6"/>
      <c r="XO645" s="6"/>
      <c r="XP645" s="6"/>
      <c r="XQ645" s="6"/>
      <c r="XR645" s="6"/>
      <c r="XS645" s="6"/>
      <c r="XT645" s="6"/>
      <c r="XU645" s="6"/>
      <c r="XV645" s="6"/>
      <c r="XW645" s="6"/>
      <c r="XX645" s="6"/>
      <c r="XY645" s="6"/>
      <c r="XZ645" s="6"/>
      <c r="YA645" s="6"/>
      <c r="YB645" s="6"/>
      <c r="YC645" s="6"/>
      <c r="YD645" s="6"/>
      <c r="YE645" s="6"/>
      <c r="YF645" s="6"/>
      <c r="YG645" s="6"/>
      <c r="YH645" s="6"/>
      <c r="YI645" s="6"/>
      <c r="YJ645" s="6"/>
      <c r="YK645" s="6"/>
      <c r="YL645" s="6"/>
      <c r="YM645" s="6"/>
      <c r="YN645" s="6"/>
      <c r="YO645" s="6"/>
      <c r="YP645" s="6"/>
      <c r="YQ645" s="6"/>
      <c r="YR645" s="6"/>
      <c r="YS645" s="6"/>
      <c r="YT645" s="6"/>
      <c r="YU645" s="6"/>
      <c r="YV645" s="6"/>
      <c r="YW645" s="6"/>
      <c r="YX645" s="6"/>
      <c r="YY645" s="6"/>
      <c r="YZ645" s="6"/>
      <c r="ZA645" s="6"/>
      <c r="ZB645" s="6"/>
      <c r="ZC645" s="6"/>
      <c r="ZD645" s="6"/>
      <c r="ZE645" s="6"/>
      <c r="ZF645" s="6"/>
      <c r="ZG645" s="6"/>
      <c r="ZH645" s="6"/>
      <c r="ZI645" s="6"/>
      <c r="ZJ645" s="6"/>
      <c r="ZK645" s="6"/>
      <c r="ZL645" s="6"/>
      <c r="ZM645" s="6"/>
      <c r="ZN645" s="6"/>
      <c r="ZO645" s="6"/>
      <c r="ZP645" s="6"/>
      <c r="ZQ645" s="6"/>
      <c r="ZR645" s="6"/>
      <c r="ZS645" s="6"/>
      <c r="ZT645" s="6"/>
      <c r="ZU645" s="6"/>
      <c r="ZV645" s="6"/>
      <c r="ZW645" s="6"/>
      <c r="ZX645" s="6"/>
      <c r="ZY645" s="6"/>
      <c r="ZZ645" s="6"/>
      <c r="AAA645" s="6"/>
      <c r="AAB645" s="6"/>
      <c r="AAC645" s="6"/>
      <c r="AAD645" s="6"/>
      <c r="AAE645" s="6"/>
      <c r="AAF645" s="6"/>
      <c r="AAG645" s="6"/>
      <c r="AAH645" s="6"/>
      <c r="AAI645" s="6"/>
      <c r="AAJ645" s="6"/>
      <c r="AAK645" s="6"/>
      <c r="AAL645" s="6"/>
      <c r="AAM645" s="6"/>
      <c r="AAN645" s="6"/>
      <c r="AAO645" s="6"/>
      <c r="AAP645" s="6"/>
      <c r="AAQ645" s="6"/>
      <c r="AAR645" s="6"/>
      <c r="AAS645" s="6"/>
      <c r="AAT645" s="6"/>
      <c r="AAU645" s="6"/>
      <c r="AAV645" s="6"/>
      <c r="AAW645" s="6"/>
      <c r="AAX645" s="6"/>
      <c r="AAY645" s="6"/>
      <c r="AAZ645" s="6"/>
      <c r="ABA645" s="6"/>
      <c r="ABB645" s="6"/>
      <c r="ABC645" s="6"/>
      <c r="ABD645" s="6"/>
      <c r="ABE645" s="6"/>
      <c r="ABF645" s="6"/>
      <c r="ABG645" s="6"/>
      <c r="ABH645" s="6"/>
      <c r="ABI645" s="6"/>
      <c r="ABJ645" s="6"/>
      <c r="ABK645" s="6"/>
      <c r="ABL645" s="6"/>
      <c r="ABM645" s="6"/>
      <c r="ABN645" s="6"/>
      <c r="ABO645" s="6"/>
      <c r="ABP645" s="6"/>
      <c r="ABQ645" s="6"/>
      <c r="ABR645" s="6"/>
      <c r="ABS645" s="6"/>
      <c r="ABT645" s="6"/>
      <c r="ABU645" s="6"/>
      <c r="ABV645" s="6"/>
      <c r="ABW645" s="6"/>
      <c r="ABX645" s="6"/>
      <c r="ABY645" s="6"/>
      <c r="ABZ645" s="6"/>
      <c r="ACA645" s="6"/>
      <c r="ACB645" s="6"/>
      <c r="ACC645" s="6"/>
      <c r="ACD645" s="6"/>
      <c r="ACE645" s="6"/>
      <c r="ACF645" s="6"/>
      <c r="ACG645" s="6"/>
      <c r="ACH645" s="6"/>
      <c r="ACI645" s="6"/>
      <c r="ACJ645" s="6"/>
      <c r="ACK645" s="6"/>
      <c r="ACL645" s="6"/>
      <c r="ACM645" s="6"/>
      <c r="ACN645" s="6"/>
      <c r="ACO645" s="6"/>
      <c r="ACP645" s="6"/>
      <c r="ACQ645" s="6"/>
      <c r="ACR645" s="6"/>
      <c r="ACS645" s="6"/>
      <c r="ACT645" s="6"/>
      <c r="ACU645" s="6"/>
      <c r="ACV645" s="6"/>
      <c r="ACW645" s="6"/>
      <c r="ACX645" s="6"/>
      <c r="ACY645" s="6"/>
      <c r="ACZ645" s="6"/>
      <c r="ADA645" s="6"/>
      <c r="ADB645" s="6"/>
      <c r="ADC645" s="6"/>
      <c r="ADD645" s="6"/>
      <c r="ADE645" s="6"/>
      <c r="ADF645" s="6"/>
      <c r="ADG645" s="6"/>
      <c r="ADH645" s="6"/>
      <c r="ADI645" s="6"/>
      <c r="ADJ645" s="6"/>
      <c r="ADK645" s="6"/>
      <c r="ADL645" s="6"/>
      <c r="ADM645" s="6"/>
      <c r="ADN645" s="6"/>
      <c r="ADO645" s="6"/>
      <c r="ADP645" s="6"/>
      <c r="ADQ645" s="6"/>
      <c r="ADR645" s="6"/>
      <c r="ADS645" s="6"/>
      <c r="ADT645" s="6"/>
      <c r="ADU645" s="6"/>
      <c r="ADV645" s="6"/>
      <c r="ADW645" s="6"/>
      <c r="ADX645" s="6"/>
      <c r="ADY645" s="6"/>
      <c r="ADZ645" s="6"/>
      <c r="AEA645" s="6"/>
      <c r="AEB645" s="6"/>
      <c r="AEC645" s="6"/>
      <c r="AED645" s="6"/>
      <c r="AEE645" s="6"/>
      <c r="AEF645" s="6"/>
      <c r="AEG645" s="6"/>
      <c r="AEH645" s="6"/>
      <c r="AEI645" s="6"/>
      <c r="AEJ645" s="6"/>
      <c r="AEK645" s="6"/>
      <c r="AEL645" s="6"/>
      <c r="AEM645" s="6"/>
      <c r="AEN645" s="6"/>
      <c r="AEO645" s="6"/>
      <c r="AEP645" s="6"/>
      <c r="AEQ645" s="6"/>
      <c r="AER645" s="6"/>
      <c r="AES645" s="6"/>
      <c r="AET645" s="6"/>
      <c r="AEU645" s="6"/>
      <c r="AEV645" s="6"/>
      <c r="AEW645" s="6"/>
      <c r="AEX645" s="6"/>
      <c r="AEY645" s="6"/>
      <c r="AEZ645" s="6"/>
      <c r="AFA645" s="6"/>
      <c r="AFB645" s="6"/>
      <c r="AFC645" s="6"/>
      <c r="AFD645" s="6"/>
      <c r="AFE645" s="6"/>
      <c r="AFF645" s="6"/>
      <c r="AFG645" s="6"/>
      <c r="AFH645" s="6"/>
      <c r="AFI645" s="6"/>
      <c r="AFJ645" s="6"/>
      <c r="AFK645" s="6"/>
      <c r="AFL645" s="6"/>
      <c r="AFM645" s="6"/>
      <c r="AFN645" s="6"/>
      <c r="AFO645" s="6"/>
      <c r="AFP645" s="6"/>
      <c r="AFQ645" s="6"/>
      <c r="AFR645" s="6"/>
      <c r="AFS645" s="6"/>
      <c r="AFT645" s="6"/>
      <c r="AFU645" s="6"/>
      <c r="AFV645" s="6"/>
      <c r="AFW645" s="6"/>
      <c r="AFX645" s="6"/>
      <c r="AFY645" s="6"/>
      <c r="AFZ645" s="6"/>
      <c r="AGA645" s="6"/>
      <c r="AGB645" s="6"/>
      <c r="AGC645" s="6"/>
      <c r="AGD645" s="6"/>
      <c r="AGE645" s="6"/>
      <c r="AGF645" s="6"/>
      <c r="AGG645" s="6"/>
      <c r="AGH645" s="6"/>
      <c r="AGI645" s="6"/>
      <c r="AGJ645" s="6"/>
      <c r="AGK645" s="6"/>
      <c r="AGL645" s="6"/>
      <c r="AGM645" s="6"/>
      <c r="AGN645" s="6"/>
      <c r="AGO645" s="6"/>
      <c r="AGP645" s="6"/>
      <c r="AGQ645" s="6"/>
      <c r="AGR645" s="6"/>
      <c r="AGS645" s="6"/>
      <c r="AGT645" s="6"/>
      <c r="AGU645" s="6"/>
      <c r="AGV645" s="6"/>
      <c r="AGW645" s="6"/>
      <c r="AGX645" s="6"/>
      <c r="AGY645" s="6"/>
      <c r="AGZ645" s="6"/>
      <c r="AHA645" s="6"/>
      <c r="AHB645" s="6"/>
      <c r="AHC645" s="6"/>
      <c r="AHD645" s="6"/>
      <c r="AHE645" s="6"/>
      <c r="AHF645" s="6"/>
      <c r="AHG645" s="6"/>
      <c r="AHH645" s="6"/>
      <c r="AHI645" s="6"/>
      <c r="AHJ645" s="6"/>
      <c r="AHK645" s="6"/>
      <c r="AHL645" s="6"/>
      <c r="AHM645" s="6"/>
      <c r="AHN645" s="6"/>
      <c r="AHO645" s="6"/>
      <c r="AHP645" s="6"/>
      <c r="AHQ645" s="6"/>
      <c r="AHR645" s="6"/>
      <c r="AHS645" s="6"/>
      <c r="AHT645" s="6"/>
      <c r="AHU645" s="6"/>
      <c r="AHV645" s="6"/>
      <c r="AHW645" s="6"/>
      <c r="AHX645" s="6"/>
      <c r="AHY645" s="6"/>
    </row>
    <row r="646" spans="3:909" x14ac:dyDescent="0.25">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c r="JV646" s="6"/>
      <c r="JW646" s="6"/>
      <c r="JX646" s="6"/>
      <c r="JY646" s="6"/>
      <c r="JZ646" s="6"/>
      <c r="KA646" s="6"/>
      <c r="KB646" s="6"/>
      <c r="KC646" s="6"/>
      <c r="KD646" s="6"/>
      <c r="KE646" s="6"/>
      <c r="KF646" s="6"/>
      <c r="KG646" s="6"/>
      <c r="KH646" s="6"/>
      <c r="KI646" s="6"/>
      <c r="KJ646" s="6"/>
      <c r="KK646" s="6"/>
      <c r="KL646" s="6"/>
      <c r="KM646" s="6"/>
      <c r="KN646" s="6"/>
      <c r="KO646" s="6"/>
      <c r="KP646" s="6"/>
      <c r="KQ646" s="6"/>
      <c r="KR646" s="6"/>
      <c r="KS646" s="6"/>
      <c r="KT646" s="6"/>
      <c r="KU646" s="6"/>
      <c r="KV646" s="6"/>
      <c r="KW646" s="6"/>
      <c r="KX646" s="6"/>
      <c r="KY646" s="6"/>
      <c r="KZ646" s="6"/>
      <c r="LA646" s="6"/>
      <c r="LB646" s="6"/>
      <c r="LC646" s="6"/>
      <c r="LD646" s="6"/>
      <c r="LE646" s="6"/>
      <c r="LF646" s="6"/>
      <c r="LG646" s="6"/>
      <c r="LH646" s="6"/>
      <c r="LI646" s="6"/>
      <c r="LJ646" s="6"/>
      <c r="LK646" s="6"/>
      <c r="LL646" s="6"/>
      <c r="LM646" s="6"/>
      <c r="LN646" s="6"/>
      <c r="LO646" s="6"/>
      <c r="LP646" s="6"/>
      <c r="LQ646" s="6"/>
      <c r="LR646" s="6"/>
      <c r="LS646" s="6"/>
      <c r="LT646" s="6"/>
      <c r="LU646" s="6"/>
      <c r="LV646" s="6"/>
      <c r="LW646" s="6"/>
      <c r="LX646" s="6"/>
      <c r="LY646" s="6"/>
      <c r="LZ646" s="6"/>
      <c r="MA646" s="6"/>
      <c r="MB646" s="6"/>
      <c r="MC646" s="6"/>
      <c r="MD646" s="6"/>
      <c r="ME646" s="6"/>
      <c r="MF646" s="6"/>
      <c r="MG646" s="6"/>
      <c r="MH646" s="6"/>
      <c r="MI646" s="6"/>
      <c r="MJ646" s="6"/>
      <c r="MK646" s="6"/>
      <c r="ML646" s="6"/>
      <c r="MM646" s="6"/>
      <c r="MN646" s="6"/>
      <c r="MO646" s="6"/>
      <c r="MP646" s="6"/>
      <c r="MQ646" s="6"/>
      <c r="MR646" s="6"/>
      <c r="MS646" s="6"/>
      <c r="MT646" s="6"/>
      <c r="MU646" s="6"/>
      <c r="MV646" s="6"/>
      <c r="MW646" s="6"/>
      <c r="MX646" s="6"/>
      <c r="MY646" s="6"/>
      <c r="MZ646" s="6"/>
      <c r="NA646" s="6"/>
      <c r="NB646" s="6"/>
      <c r="NC646" s="6"/>
      <c r="ND646" s="6"/>
      <c r="NE646" s="6"/>
      <c r="NF646" s="6"/>
      <c r="NG646" s="6"/>
      <c r="NH646" s="6"/>
      <c r="NI646" s="6"/>
      <c r="NJ646" s="6"/>
      <c r="NK646" s="6"/>
      <c r="NL646" s="6"/>
      <c r="NM646" s="6"/>
      <c r="NN646" s="6"/>
      <c r="NO646" s="6"/>
      <c r="NP646" s="6"/>
      <c r="NQ646" s="6"/>
      <c r="NR646" s="6"/>
      <c r="NS646" s="6"/>
      <c r="NT646" s="6"/>
      <c r="NU646" s="6"/>
      <c r="NV646" s="6"/>
      <c r="NW646" s="6"/>
      <c r="NX646" s="6"/>
      <c r="NY646" s="6"/>
      <c r="NZ646" s="6"/>
      <c r="OA646" s="6"/>
      <c r="OB646" s="6"/>
      <c r="OC646" s="6"/>
      <c r="OD646" s="6"/>
      <c r="OE646" s="6"/>
      <c r="OF646" s="6"/>
      <c r="OG646" s="6"/>
      <c r="OH646" s="6"/>
      <c r="OI646" s="6"/>
      <c r="OJ646" s="6"/>
      <c r="OK646" s="6"/>
      <c r="OL646" s="6"/>
      <c r="OM646" s="6"/>
      <c r="ON646" s="6"/>
      <c r="OO646" s="6"/>
      <c r="OP646" s="6"/>
      <c r="OQ646" s="6"/>
      <c r="OR646" s="6"/>
      <c r="OS646" s="6"/>
      <c r="OT646" s="6"/>
      <c r="OU646" s="6"/>
      <c r="OV646" s="6"/>
      <c r="OW646" s="6"/>
      <c r="OX646" s="6"/>
      <c r="OY646" s="6"/>
      <c r="OZ646" s="6"/>
      <c r="PA646" s="6"/>
      <c r="PB646" s="6"/>
      <c r="PC646" s="6"/>
      <c r="PD646" s="6"/>
      <c r="PE646" s="6"/>
      <c r="PF646" s="6"/>
      <c r="PG646" s="6"/>
      <c r="PH646" s="6"/>
      <c r="PI646" s="6"/>
      <c r="PJ646" s="6"/>
      <c r="PK646" s="6"/>
      <c r="PL646" s="6"/>
      <c r="PM646" s="6"/>
      <c r="PN646" s="6"/>
      <c r="PO646" s="6"/>
      <c r="PP646" s="6"/>
      <c r="PQ646" s="6"/>
      <c r="PR646" s="6"/>
      <c r="PS646" s="6"/>
      <c r="PT646" s="6"/>
      <c r="PU646" s="6"/>
      <c r="PV646" s="6"/>
      <c r="PW646" s="6"/>
      <c r="PX646" s="6"/>
      <c r="PY646" s="6"/>
      <c r="PZ646" s="6"/>
      <c r="QA646" s="6"/>
      <c r="QB646" s="6"/>
      <c r="QC646" s="6"/>
      <c r="QD646" s="6"/>
      <c r="QE646" s="6"/>
      <c r="QF646" s="6"/>
      <c r="QG646" s="6"/>
      <c r="QH646" s="6"/>
      <c r="QI646" s="6"/>
      <c r="QJ646" s="6"/>
      <c r="QK646" s="6"/>
      <c r="QL646" s="6"/>
      <c r="QM646" s="6"/>
      <c r="QN646" s="6"/>
      <c r="QO646" s="6"/>
      <c r="QP646" s="6"/>
      <c r="QQ646" s="6"/>
      <c r="QR646" s="6"/>
      <c r="QS646" s="6"/>
      <c r="QT646" s="6"/>
      <c r="QU646" s="6"/>
      <c r="QV646" s="6"/>
      <c r="QW646" s="6"/>
      <c r="QX646" s="6"/>
      <c r="QY646" s="6"/>
      <c r="QZ646" s="6"/>
      <c r="RA646" s="6"/>
      <c r="RB646" s="6"/>
      <c r="RC646" s="6"/>
      <c r="RD646" s="6"/>
      <c r="RE646" s="6"/>
      <c r="RF646" s="6"/>
      <c r="RG646" s="6"/>
      <c r="RH646" s="6"/>
      <c r="RI646" s="6"/>
      <c r="RJ646" s="6"/>
      <c r="RK646" s="6"/>
      <c r="RL646" s="6"/>
      <c r="RM646" s="6"/>
      <c r="RN646" s="6"/>
      <c r="RO646" s="6"/>
      <c r="RP646" s="6"/>
      <c r="RQ646" s="6"/>
      <c r="RR646" s="6"/>
      <c r="RS646" s="6"/>
      <c r="RT646" s="6"/>
      <c r="RU646" s="6"/>
      <c r="RV646" s="6"/>
      <c r="RW646" s="6"/>
      <c r="RX646" s="6"/>
      <c r="RY646" s="6"/>
      <c r="RZ646" s="6"/>
      <c r="SA646" s="6"/>
      <c r="SB646" s="6"/>
      <c r="SC646" s="6"/>
      <c r="SD646" s="6"/>
      <c r="SE646" s="6"/>
      <c r="SF646" s="6"/>
      <c r="SG646" s="6"/>
      <c r="SH646" s="6"/>
      <c r="SI646" s="6"/>
      <c r="SJ646" s="6"/>
      <c r="SK646" s="6"/>
      <c r="SL646" s="6"/>
      <c r="SM646" s="6"/>
      <c r="SN646" s="6"/>
      <c r="SO646" s="6"/>
      <c r="SP646" s="6"/>
      <c r="SQ646" s="6"/>
      <c r="SR646" s="6"/>
      <c r="SS646" s="6"/>
      <c r="ST646" s="6"/>
      <c r="SU646" s="6"/>
      <c r="SV646" s="6"/>
      <c r="SW646" s="6"/>
      <c r="SX646" s="6"/>
      <c r="SY646" s="6"/>
      <c r="SZ646" s="6"/>
      <c r="TA646" s="6"/>
      <c r="TB646" s="6"/>
      <c r="TC646" s="6"/>
      <c r="TD646" s="6"/>
      <c r="TE646" s="6"/>
      <c r="TF646" s="6"/>
      <c r="TG646" s="6"/>
      <c r="TH646" s="6"/>
      <c r="TI646" s="6"/>
      <c r="TJ646" s="6"/>
      <c r="TK646" s="6"/>
      <c r="TL646" s="6"/>
      <c r="TM646" s="6"/>
      <c r="TN646" s="6"/>
      <c r="TO646" s="6"/>
      <c r="TP646" s="6"/>
      <c r="TQ646" s="6"/>
      <c r="TR646" s="6"/>
      <c r="TS646" s="6"/>
      <c r="TT646" s="6"/>
      <c r="TU646" s="6"/>
      <c r="TV646" s="6"/>
      <c r="TW646" s="6"/>
      <c r="TX646" s="6"/>
      <c r="TY646" s="6"/>
      <c r="TZ646" s="6"/>
      <c r="UA646" s="6"/>
      <c r="UB646" s="6"/>
      <c r="UC646" s="6"/>
      <c r="UD646" s="6"/>
      <c r="UE646" s="6"/>
      <c r="UF646" s="6"/>
      <c r="UG646" s="6"/>
      <c r="UH646" s="6"/>
      <c r="UI646" s="6"/>
      <c r="UJ646" s="6"/>
      <c r="UK646" s="6"/>
      <c r="UL646" s="6"/>
      <c r="UM646" s="6"/>
      <c r="UN646" s="6"/>
      <c r="UO646" s="6"/>
      <c r="UP646" s="6"/>
      <c r="UQ646" s="6"/>
      <c r="UR646" s="6"/>
      <c r="US646" s="6"/>
      <c r="UT646" s="6"/>
      <c r="UU646" s="6"/>
      <c r="UV646" s="6"/>
      <c r="UW646" s="6"/>
      <c r="UX646" s="6"/>
      <c r="UY646" s="6"/>
      <c r="UZ646" s="6"/>
      <c r="VA646" s="6"/>
      <c r="VB646" s="6"/>
      <c r="VC646" s="6"/>
      <c r="VD646" s="6"/>
      <c r="VE646" s="6"/>
      <c r="VF646" s="6"/>
      <c r="VG646" s="6"/>
      <c r="VH646" s="6"/>
      <c r="VI646" s="6"/>
      <c r="VJ646" s="6"/>
      <c r="VK646" s="6"/>
      <c r="VL646" s="6"/>
      <c r="VM646" s="6"/>
      <c r="VN646" s="6"/>
      <c r="VO646" s="6"/>
      <c r="VP646" s="6"/>
      <c r="VQ646" s="6"/>
      <c r="VR646" s="6"/>
      <c r="VS646" s="6"/>
      <c r="VT646" s="6"/>
      <c r="VU646" s="6"/>
      <c r="VV646" s="6"/>
      <c r="VW646" s="6"/>
      <c r="VX646" s="6"/>
      <c r="VY646" s="6"/>
      <c r="VZ646" s="6"/>
      <c r="WA646" s="6"/>
      <c r="WB646" s="6"/>
      <c r="WC646" s="6"/>
      <c r="WD646" s="6"/>
      <c r="WE646" s="6"/>
      <c r="WF646" s="6"/>
      <c r="WG646" s="6"/>
      <c r="WH646" s="6"/>
      <c r="WI646" s="6"/>
      <c r="WJ646" s="6"/>
      <c r="WK646" s="6"/>
      <c r="WL646" s="6"/>
      <c r="WM646" s="6"/>
      <c r="WN646" s="6"/>
      <c r="WO646" s="6"/>
      <c r="WP646" s="6"/>
      <c r="WQ646" s="6"/>
      <c r="WR646" s="6"/>
      <c r="WS646" s="6"/>
      <c r="WT646" s="6"/>
      <c r="WU646" s="6"/>
      <c r="WV646" s="6"/>
      <c r="WW646" s="6"/>
      <c r="WX646" s="6"/>
      <c r="WY646" s="6"/>
      <c r="WZ646" s="6"/>
      <c r="XA646" s="6"/>
      <c r="XB646" s="6"/>
      <c r="XC646" s="6"/>
      <c r="XD646" s="6"/>
      <c r="XE646" s="6"/>
      <c r="XF646" s="6"/>
      <c r="XG646" s="6"/>
      <c r="XH646" s="6"/>
      <c r="XI646" s="6"/>
      <c r="XJ646" s="6"/>
      <c r="XK646" s="6"/>
      <c r="XL646" s="6"/>
      <c r="XM646" s="6"/>
      <c r="XN646" s="6"/>
      <c r="XO646" s="6"/>
      <c r="XP646" s="6"/>
      <c r="XQ646" s="6"/>
      <c r="XR646" s="6"/>
      <c r="XS646" s="6"/>
      <c r="XT646" s="6"/>
      <c r="XU646" s="6"/>
      <c r="XV646" s="6"/>
      <c r="XW646" s="6"/>
      <c r="XX646" s="6"/>
      <c r="XY646" s="6"/>
      <c r="XZ646" s="6"/>
      <c r="YA646" s="6"/>
      <c r="YB646" s="6"/>
      <c r="YC646" s="6"/>
      <c r="YD646" s="6"/>
      <c r="YE646" s="6"/>
      <c r="YF646" s="6"/>
      <c r="YG646" s="6"/>
      <c r="YH646" s="6"/>
      <c r="YI646" s="6"/>
      <c r="YJ646" s="6"/>
      <c r="YK646" s="6"/>
      <c r="YL646" s="6"/>
      <c r="YM646" s="6"/>
      <c r="YN646" s="6"/>
      <c r="YO646" s="6"/>
      <c r="YP646" s="6"/>
      <c r="YQ646" s="6"/>
      <c r="YR646" s="6"/>
      <c r="YS646" s="6"/>
      <c r="YT646" s="6"/>
      <c r="YU646" s="6"/>
      <c r="YV646" s="6"/>
      <c r="YW646" s="6"/>
      <c r="YX646" s="6"/>
      <c r="YY646" s="6"/>
      <c r="YZ646" s="6"/>
      <c r="ZA646" s="6"/>
      <c r="ZB646" s="6"/>
      <c r="ZC646" s="6"/>
      <c r="ZD646" s="6"/>
      <c r="ZE646" s="6"/>
      <c r="ZF646" s="6"/>
      <c r="ZG646" s="6"/>
      <c r="ZH646" s="6"/>
      <c r="ZI646" s="6"/>
      <c r="ZJ646" s="6"/>
      <c r="ZK646" s="6"/>
      <c r="ZL646" s="6"/>
      <c r="ZM646" s="6"/>
      <c r="ZN646" s="6"/>
      <c r="ZO646" s="6"/>
      <c r="ZP646" s="6"/>
      <c r="ZQ646" s="6"/>
      <c r="ZR646" s="6"/>
      <c r="ZS646" s="6"/>
      <c r="ZT646" s="6"/>
      <c r="ZU646" s="6"/>
      <c r="ZV646" s="6"/>
      <c r="ZW646" s="6"/>
      <c r="ZX646" s="6"/>
      <c r="ZY646" s="6"/>
      <c r="ZZ646" s="6"/>
      <c r="AAA646" s="6"/>
      <c r="AAB646" s="6"/>
      <c r="AAC646" s="6"/>
      <c r="AAD646" s="6"/>
      <c r="AAE646" s="6"/>
      <c r="AAF646" s="6"/>
      <c r="AAG646" s="6"/>
      <c r="AAH646" s="6"/>
      <c r="AAI646" s="6"/>
      <c r="AAJ646" s="6"/>
      <c r="AAK646" s="6"/>
      <c r="AAL646" s="6"/>
      <c r="AAM646" s="6"/>
      <c r="AAN646" s="6"/>
      <c r="AAO646" s="6"/>
      <c r="AAP646" s="6"/>
      <c r="AAQ646" s="6"/>
      <c r="AAR646" s="6"/>
      <c r="AAS646" s="6"/>
      <c r="AAT646" s="6"/>
      <c r="AAU646" s="6"/>
      <c r="AAV646" s="6"/>
      <c r="AAW646" s="6"/>
      <c r="AAX646" s="6"/>
      <c r="AAY646" s="6"/>
      <c r="AAZ646" s="6"/>
      <c r="ABA646" s="6"/>
      <c r="ABB646" s="6"/>
      <c r="ABC646" s="6"/>
      <c r="ABD646" s="6"/>
      <c r="ABE646" s="6"/>
      <c r="ABF646" s="6"/>
      <c r="ABG646" s="6"/>
      <c r="ABH646" s="6"/>
      <c r="ABI646" s="6"/>
      <c r="ABJ646" s="6"/>
      <c r="ABK646" s="6"/>
      <c r="ABL646" s="6"/>
      <c r="ABM646" s="6"/>
      <c r="ABN646" s="6"/>
      <c r="ABO646" s="6"/>
      <c r="ABP646" s="6"/>
      <c r="ABQ646" s="6"/>
      <c r="ABR646" s="6"/>
      <c r="ABS646" s="6"/>
      <c r="ABT646" s="6"/>
      <c r="ABU646" s="6"/>
      <c r="ABV646" s="6"/>
      <c r="ABW646" s="6"/>
      <c r="ABX646" s="6"/>
      <c r="ABY646" s="6"/>
      <c r="ABZ646" s="6"/>
      <c r="ACA646" s="6"/>
      <c r="ACB646" s="6"/>
      <c r="ACC646" s="6"/>
      <c r="ACD646" s="6"/>
      <c r="ACE646" s="6"/>
      <c r="ACF646" s="6"/>
      <c r="ACG646" s="6"/>
      <c r="ACH646" s="6"/>
      <c r="ACI646" s="6"/>
      <c r="ACJ646" s="6"/>
      <c r="ACK646" s="6"/>
      <c r="ACL646" s="6"/>
      <c r="ACM646" s="6"/>
      <c r="ACN646" s="6"/>
      <c r="ACO646" s="6"/>
      <c r="ACP646" s="6"/>
      <c r="ACQ646" s="6"/>
      <c r="ACR646" s="6"/>
      <c r="ACS646" s="6"/>
      <c r="ACT646" s="6"/>
      <c r="ACU646" s="6"/>
      <c r="ACV646" s="6"/>
      <c r="ACW646" s="6"/>
      <c r="ACX646" s="6"/>
      <c r="ACY646" s="6"/>
      <c r="ACZ646" s="6"/>
      <c r="ADA646" s="6"/>
      <c r="ADB646" s="6"/>
      <c r="ADC646" s="6"/>
      <c r="ADD646" s="6"/>
      <c r="ADE646" s="6"/>
      <c r="ADF646" s="6"/>
      <c r="ADG646" s="6"/>
      <c r="ADH646" s="6"/>
      <c r="ADI646" s="6"/>
      <c r="ADJ646" s="6"/>
      <c r="ADK646" s="6"/>
      <c r="ADL646" s="6"/>
      <c r="ADM646" s="6"/>
      <c r="ADN646" s="6"/>
      <c r="ADO646" s="6"/>
      <c r="ADP646" s="6"/>
      <c r="ADQ646" s="6"/>
      <c r="ADR646" s="6"/>
      <c r="ADS646" s="6"/>
      <c r="ADT646" s="6"/>
      <c r="ADU646" s="6"/>
      <c r="ADV646" s="6"/>
      <c r="ADW646" s="6"/>
      <c r="ADX646" s="6"/>
      <c r="ADY646" s="6"/>
      <c r="ADZ646" s="6"/>
      <c r="AEA646" s="6"/>
      <c r="AEB646" s="6"/>
      <c r="AEC646" s="6"/>
      <c r="AED646" s="6"/>
      <c r="AEE646" s="6"/>
      <c r="AEF646" s="6"/>
      <c r="AEG646" s="6"/>
      <c r="AEH646" s="6"/>
      <c r="AEI646" s="6"/>
      <c r="AEJ646" s="6"/>
      <c r="AEK646" s="6"/>
      <c r="AEL646" s="6"/>
      <c r="AEM646" s="6"/>
      <c r="AEN646" s="6"/>
      <c r="AEO646" s="6"/>
      <c r="AEP646" s="6"/>
      <c r="AEQ646" s="6"/>
      <c r="AER646" s="6"/>
      <c r="AES646" s="6"/>
      <c r="AET646" s="6"/>
      <c r="AEU646" s="6"/>
      <c r="AEV646" s="6"/>
      <c r="AEW646" s="6"/>
      <c r="AEX646" s="6"/>
      <c r="AEY646" s="6"/>
      <c r="AEZ646" s="6"/>
      <c r="AFA646" s="6"/>
      <c r="AFB646" s="6"/>
      <c r="AFC646" s="6"/>
      <c r="AFD646" s="6"/>
      <c r="AFE646" s="6"/>
      <c r="AFF646" s="6"/>
      <c r="AFG646" s="6"/>
      <c r="AFH646" s="6"/>
      <c r="AFI646" s="6"/>
      <c r="AFJ646" s="6"/>
      <c r="AFK646" s="6"/>
      <c r="AFL646" s="6"/>
      <c r="AFM646" s="6"/>
      <c r="AFN646" s="6"/>
      <c r="AFO646" s="6"/>
      <c r="AFP646" s="6"/>
      <c r="AFQ646" s="6"/>
      <c r="AFR646" s="6"/>
      <c r="AFS646" s="6"/>
      <c r="AFT646" s="6"/>
      <c r="AFU646" s="6"/>
      <c r="AFV646" s="6"/>
      <c r="AFW646" s="6"/>
      <c r="AFX646" s="6"/>
      <c r="AFY646" s="6"/>
      <c r="AFZ646" s="6"/>
      <c r="AGA646" s="6"/>
      <c r="AGB646" s="6"/>
      <c r="AGC646" s="6"/>
      <c r="AGD646" s="6"/>
      <c r="AGE646" s="6"/>
      <c r="AGF646" s="6"/>
      <c r="AGG646" s="6"/>
      <c r="AGH646" s="6"/>
      <c r="AGI646" s="6"/>
      <c r="AGJ646" s="6"/>
      <c r="AGK646" s="6"/>
      <c r="AGL646" s="6"/>
      <c r="AGM646" s="6"/>
      <c r="AGN646" s="6"/>
      <c r="AGO646" s="6"/>
      <c r="AGP646" s="6"/>
      <c r="AGQ646" s="6"/>
      <c r="AGR646" s="6"/>
      <c r="AGS646" s="6"/>
      <c r="AGT646" s="6"/>
      <c r="AGU646" s="6"/>
      <c r="AGV646" s="6"/>
      <c r="AGW646" s="6"/>
      <c r="AGX646" s="6"/>
      <c r="AGY646" s="6"/>
      <c r="AGZ646" s="6"/>
      <c r="AHA646" s="6"/>
      <c r="AHB646" s="6"/>
      <c r="AHC646" s="6"/>
      <c r="AHD646" s="6"/>
      <c r="AHE646" s="6"/>
      <c r="AHF646" s="6"/>
      <c r="AHG646" s="6"/>
      <c r="AHH646" s="6"/>
      <c r="AHI646" s="6"/>
      <c r="AHJ646" s="6"/>
      <c r="AHK646" s="6"/>
      <c r="AHL646" s="6"/>
      <c r="AHM646" s="6"/>
      <c r="AHN646" s="6"/>
      <c r="AHO646" s="6"/>
      <c r="AHP646" s="6"/>
      <c r="AHQ646" s="6"/>
      <c r="AHR646" s="6"/>
      <c r="AHS646" s="6"/>
      <c r="AHT646" s="6"/>
      <c r="AHU646" s="6"/>
      <c r="AHV646" s="6"/>
      <c r="AHW646" s="6"/>
      <c r="AHX646" s="6"/>
      <c r="AHY646" s="6"/>
    </row>
    <row r="647" spans="3:909" x14ac:dyDescent="0.25">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c r="KA647" s="6"/>
      <c r="KB647" s="6"/>
      <c r="KC647" s="6"/>
      <c r="KD647" s="6"/>
      <c r="KE647" s="6"/>
      <c r="KF647" s="6"/>
      <c r="KG647" s="6"/>
      <c r="KH647" s="6"/>
      <c r="KI647" s="6"/>
      <c r="KJ647" s="6"/>
      <c r="KK647" s="6"/>
      <c r="KL647" s="6"/>
      <c r="KM647" s="6"/>
      <c r="KN647" s="6"/>
      <c r="KO647" s="6"/>
      <c r="KP647" s="6"/>
      <c r="KQ647" s="6"/>
      <c r="KR647" s="6"/>
      <c r="KS647" s="6"/>
      <c r="KT647" s="6"/>
      <c r="KU647" s="6"/>
      <c r="KV647" s="6"/>
      <c r="KW647" s="6"/>
      <c r="KX647" s="6"/>
      <c r="KY647" s="6"/>
      <c r="KZ647" s="6"/>
      <c r="LA647" s="6"/>
      <c r="LB647" s="6"/>
      <c r="LC647" s="6"/>
      <c r="LD647" s="6"/>
      <c r="LE647" s="6"/>
      <c r="LF647" s="6"/>
      <c r="LG647" s="6"/>
      <c r="LH647" s="6"/>
      <c r="LI647" s="6"/>
      <c r="LJ647" s="6"/>
      <c r="LK647" s="6"/>
      <c r="LL647" s="6"/>
      <c r="LM647" s="6"/>
      <c r="LN647" s="6"/>
      <c r="LO647" s="6"/>
      <c r="LP647" s="6"/>
      <c r="LQ647" s="6"/>
      <c r="LR647" s="6"/>
      <c r="LS647" s="6"/>
      <c r="LT647" s="6"/>
      <c r="LU647" s="6"/>
      <c r="LV647" s="6"/>
      <c r="LW647" s="6"/>
      <c r="LX647" s="6"/>
      <c r="LY647" s="6"/>
      <c r="LZ647" s="6"/>
      <c r="MA647" s="6"/>
      <c r="MB647" s="6"/>
      <c r="MC647" s="6"/>
      <c r="MD647" s="6"/>
      <c r="ME647" s="6"/>
      <c r="MF647" s="6"/>
      <c r="MG647" s="6"/>
      <c r="MH647" s="6"/>
      <c r="MI647" s="6"/>
      <c r="MJ647" s="6"/>
      <c r="MK647" s="6"/>
      <c r="ML647" s="6"/>
      <c r="MM647" s="6"/>
      <c r="MN647" s="6"/>
      <c r="MO647" s="6"/>
      <c r="MP647" s="6"/>
      <c r="MQ647" s="6"/>
      <c r="MR647" s="6"/>
      <c r="MS647" s="6"/>
      <c r="MT647" s="6"/>
      <c r="MU647" s="6"/>
      <c r="MV647" s="6"/>
      <c r="MW647" s="6"/>
      <c r="MX647" s="6"/>
      <c r="MY647" s="6"/>
      <c r="MZ647" s="6"/>
      <c r="NA647" s="6"/>
      <c r="NB647" s="6"/>
      <c r="NC647" s="6"/>
      <c r="ND647" s="6"/>
      <c r="NE647" s="6"/>
      <c r="NF647" s="6"/>
      <c r="NG647" s="6"/>
      <c r="NH647" s="6"/>
      <c r="NI647" s="6"/>
      <c r="NJ647" s="6"/>
      <c r="NK647" s="6"/>
      <c r="NL647" s="6"/>
      <c r="NM647" s="6"/>
      <c r="NN647" s="6"/>
      <c r="NO647" s="6"/>
      <c r="NP647" s="6"/>
      <c r="NQ647" s="6"/>
      <c r="NR647" s="6"/>
      <c r="NS647" s="6"/>
      <c r="NT647" s="6"/>
      <c r="NU647" s="6"/>
      <c r="NV647" s="6"/>
      <c r="NW647" s="6"/>
      <c r="NX647" s="6"/>
      <c r="NY647" s="6"/>
      <c r="NZ647" s="6"/>
      <c r="OA647" s="6"/>
      <c r="OB647" s="6"/>
      <c r="OC647" s="6"/>
      <c r="OD647" s="6"/>
      <c r="OE647" s="6"/>
      <c r="OF647" s="6"/>
      <c r="OG647" s="6"/>
      <c r="OH647" s="6"/>
      <c r="OI647" s="6"/>
      <c r="OJ647" s="6"/>
      <c r="OK647" s="6"/>
      <c r="OL647" s="6"/>
      <c r="OM647" s="6"/>
      <c r="ON647" s="6"/>
      <c r="OO647" s="6"/>
      <c r="OP647" s="6"/>
      <c r="OQ647" s="6"/>
      <c r="OR647" s="6"/>
      <c r="OS647" s="6"/>
      <c r="OT647" s="6"/>
      <c r="OU647" s="6"/>
      <c r="OV647" s="6"/>
      <c r="OW647" s="6"/>
      <c r="OX647" s="6"/>
      <c r="OY647" s="6"/>
      <c r="OZ647" s="6"/>
      <c r="PA647" s="6"/>
      <c r="PB647" s="6"/>
      <c r="PC647" s="6"/>
      <c r="PD647" s="6"/>
      <c r="PE647" s="6"/>
      <c r="PF647" s="6"/>
      <c r="PG647" s="6"/>
      <c r="PH647" s="6"/>
      <c r="PI647" s="6"/>
      <c r="PJ647" s="6"/>
      <c r="PK647" s="6"/>
      <c r="PL647" s="6"/>
      <c r="PM647" s="6"/>
      <c r="PN647" s="6"/>
      <c r="PO647" s="6"/>
      <c r="PP647" s="6"/>
      <c r="PQ647" s="6"/>
      <c r="PR647" s="6"/>
      <c r="PS647" s="6"/>
      <c r="PT647" s="6"/>
      <c r="PU647" s="6"/>
      <c r="PV647" s="6"/>
      <c r="PW647" s="6"/>
      <c r="PX647" s="6"/>
      <c r="PY647" s="6"/>
      <c r="PZ647" s="6"/>
      <c r="QA647" s="6"/>
      <c r="QB647" s="6"/>
      <c r="QC647" s="6"/>
      <c r="QD647" s="6"/>
      <c r="QE647" s="6"/>
      <c r="QF647" s="6"/>
      <c r="QG647" s="6"/>
      <c r="QH647" s="6"/>
      <c r="QI647" s="6"/>
      <c r="QJ647" s="6"/>
      <c r="QK647" s="6"/>
      <c r="QL647" s="6"/>
      <c r="QM647" s="6"/>
      <c r="QN647" s="6"/>
      <c r="QO647" s="6"/>
      <c r="QP647" s="6"/>
      <c r="QQ647" s="6"/>
      <c r="QR647" s="6"/>
      <c r="QS647" s="6"/>
      <c r="QT647" s="6"/>
      <c r="QU647" s="6"/>
      <c r="QV647" s="6"/>
      <c r="QW647" s="6"/>
      <c r="QX647" s="6"/>
      <c r="QY647" s="6"/>
      <c r="QZ647" s="6"/>
      <c r="RA647" s="6"/>
      <c r="RB647" s="6"/>
      <c r="RC647" s="6"/>
      <c r="RD647" s="6"/>
      <c r="RE647" s="6"/>
      <c r="RF647" s="6"/>
      <c r="RG647" s="6"/>
      <c r="RH647" s="6"/>
      <c r="RI647" s="6"/>
      <c r="RJ647" s="6"/>
      <c r="RK647" s="6"/>
      <c r="RL647" s="6"/>
      <c r="RM647" s="6"/>
      <c r="RN647" s="6"/>
      <c r="RO647" s="6"/>
      <c r="RP647" s="6"/>
      <c r="RQ647" s="6"/>
      <c r="RR647" s="6"/>
      <c r="RS647" s="6"/>
      <c r="RT647" s="6"/>
      <c r="RU647" s="6"/>
      <c r="RV647" s="6"/>
      <c r="RW647" s="6"/>
      <c r="RX647" s="6"/>
      <c r="RY647" s="6"/>
      <c r="RZ647" s="6"/>
      <c r="SA647" s="6"/>
      <c r="SB647" s="6"/>
      <c r="SC647" s="6"/>
      <c r="SD647" s="6"/>
      <c r="SE647" s="6"/>
      <c r="SF647" s="6"/>
      <c r="SG647" s="6"/>
      <c r="SH647" s="6"/>
      <c r="SI647" s="6"/>
      <c r="SJ647" s="6"/>
      <c r="SK647" s="6"/>
      <c r="SL647" s="6"/>
      <c r="SM647" s="6"/>
      <c r="SN647" s="6"/>
      <c r="SO647" s="6"/>
      <c r="SP647" s="6"/>
      <c r="SQ647" s="6"/>
      <c r="SR647" s="6"/>
      <c r="SS647" s="6"/>
      <c r="ST647" s="6"/>
      <c r="SU647" s="6"/>
      <c r="SV647" s="6"/>
      <c r="SW647" s="6"/>
      <c r="SX647" s="6"/>
      <c r="SY647" s="6"/>
      <c r="SZ647" s="6"/>
      <c r="TA647" s="6"/>
      <c r="TB647" s="6"/>
      <c r="TC647" s="6"/>
      <c r="TD647" s="6"/>
      <c r="TE647" s="6"/>
      <c r="TF647" s="6"/>
      <c r="TG647" s="6"/>
      <c r="TH647" s="6"/>
      <c r="TI647" s="6"/>
      <c r="TJ647" s="6"/>
      <c r="TK647" s="6"/>
      <c r="TL647" s="6"/>
      <c r="TM647" s="6"/>
      <c r="TN647" s="6"/>
      <c r="TO647" s="6"/>
      <c r="TP647" s="6"/>
      <c r="TQ647" s="6"/>
      <c r="TR647" s="6"/>
      <c r="TS647" s="6"/>
      <c r="TT647" s="6"/>
      <c r="TU647" s="6"/>
      <c r="TV647" s="6"/>
      <c r="TW647" s="6"/>
      <c r="TX647" s="6"/>
      <c r="TY647" s="6"/>
      <c r="TZ647" s="6"/>
      <c r="UA647" s="6"/>
      <c r="UB647" s="6"/>
      <c r="UC647" s="6"/>
      <c r="UD647" s="6"/>
      <c r="UE647" s="6"/>
      <c r="UF647" s="6"/>
      <c r="UG647" s="6"/>
      <c r="UH647" s="6"/>
      <c r="UI647" s="6"/>
      <c r="UJ647" s="6"/>
      <c r="UK647" s="6"/>
      <c r="UL647" s="6"/>
      <c r="UM647" s="6"/>
      <c r="UN647" s="6"/>
      <c r="UO647" s="6"/>
      <c r="UP647" s="6"/>
      <c r="UQ647" s="6"/>
      <c r="UR647" s="6"/>
      <c r="US647" s="6"/>
      <c r="UT647" s="6"/>
      <c r="UU647" s="6"/>
      <c r="UV647" s="6"/>
      <c r="UW647" s="6"/>
      <c r="UX647" s="6"/>
      <c r="UY647" s="6"/>
      <c r="UZ647" s="6"/>
      <c r="VA647" s="6"/>
      <c r="VB647" s="6"/>
      <c r="VC647" s="6"/>
      <c r="VD647" s="6"/>
      <c r="VE647" s="6"/>
      <c r="VF647" s="6"/>
      <c r="VG647" s="6"/>
      <c r="VH647" s="6"/>
      <c r="VI647" s="6"/>
      <c r="VJ647" s="6"/>
      <c r="VK647" s="6"/>
      <c r="VL647" s="6"/>
      <c r="VM647" s="6"/>
      <c r="VN647" s="6"/>
      <c r="VO647" s="6"/>
      <c r="VP647" s="6"/>
      <c r="VQ647" s="6"/>
      <c r="VR647" s="6"/>
      <c r="VS647" s="6"/>
      <c r="VT647" s="6"/>
      <c r="VU647" s="6"/>
      <c r="VV647" s="6"/>
      <c r="VW647" s="6"/>
      <c r="VX647" s="6"/>
      <c r="VY647" s="6"/>
      <c r="VZ647" s="6"/>
      <c r="WA647" s="6"/>
      <c r="WB647" s="6"/>
      <c r="WC647" s="6"/>
      <c r="WD647" s="6"/>
      <c r="WE647" s="6"/>
      <c r="WF647" s="6"/>
      <c r="WG647" s="6"/>
      <c r="WH647" s="6"/>
      <c r="WI647" s="6"/>
      <c r="WJ647" s="6"/>
      <c r="WK647" s="6"/>
      <c r="WL647" s="6"/>
      <c r="WM647" s="6"/>
      <c r="WN647" s="6"/>
      <c r="WO647" s="6"/>
      <c r="WP647" s="6"/>
      <c r="WQ647" s="6"/>
      <c r="WR647" s="6"/>
      <c r="WS647" s="6"/>
      <c r="WT647" s="6"/>
      <c r="WU647" s="6"/>
      <c r="WV647" s="6"/>
      <c r="WW647" s="6"/>
      <c r="WX647" s="6"/>
      <c r="WY647" s="6"/>
      <c r="WZ647" s="6"/>
      <c r="XA647" s="6"/>
      <c r="XB647" s="6"/>
      <c r="XC647" s="6"/>
      <c r="XD647" s="6"/>
      <c r="XE647" s="6"/>
      <c r="XF647" s="6"/>
      <c r="XG647" s="6"/>
      <c r="XH647" s="6"/>
      <c r="XI647" s="6"/>
      <c r="XJ647" s="6"/>
      <c r="XK647" s="6"/>
      <c r="XL647" s="6"/>
      <c r="XM647" s="6"/>
      <c r="XN647" s="6"/>
      <c r="XO647" s="6"/>
      <c r="XP647" s="6"/>
      <c r="XQ647" s="6"/>
      <c r="XR647" s="6"/>
      <c r="XS647" s="6"/>
      <c r="XT647" s="6"/>
      <c r="XU647" s="6"/>
      <c r="XV647" s="6"/>
      <c r="XW647" s="6"/>
      <c r="XX647" s="6"/>
      <c r="XY647" s="6"/>
      <c r="XZ647" s="6"/>
      <c r="YA647" s="6"/>
      <c r="YB647" s="6"/>
      <c r="YC647" s="6"/>
      <c r="YD647" s="6"/>
      <c r="YE647" s="6"/>
      <c r="YF647" s="6"/>
      <c r="YG647" s="6"/>
      <c r="YH647" s="6"/>
      <c r="YI647" s="6"/>
      <c r="YJ647" s="6"/>
      <c r="YK647" s="6"/>
      <c r="YL647" s="6"/>
      <c r="YM647" s="6"/>
      <c r="YN647" s="6"/>
      <c r="YO647" s="6"/>
      <c r="YP647" s="6"/>
      <c r="YQ647" s="6"/>
      <c r="YR647" s="6"/>
      <c r="YS647" s="6"/>
      <c r="YT647" s="6"/>
      <c r="YU647" s="6"/>
      <c r="YV647" s="6"/>
      <c r="YW647" s="6"/>
      <c r="YX647" s="6"/>
      <c r="YY647" s="6"/>
      <c r="YZ647" s="6"/>
      <c r="ZA647" s="6"/>
      <c r="ZB647" s="6"/>
      <c r="ZC647" s="6"/>
      <c r="ZD647" s="6"/>
      <c r="ZE647" s="6"/>
      <c r="ZF647" s="6"/>
      <c r="ZG647" s="6"/>
      <c r="ZH647" s="6"/>
      <c r="ZI647" s="6"/>
      <c r="ZJ647" s="6"/>
      <c r="ZK647" s="6"/>
      <c r="ZL647" s="6"/>
      <c r="ZM647" s="6"/>
      <c r="ZN647" s="6"/>
      <c r="ZO647" s="6"/>
      <c r="ZP647" s="6"/>
      <c r="ZQ647" s="6"/>
      <c r="ZR647" s="6"/>
      <c r="ZS647" s="6"/>
      <c r="ZT647" s="6"/>
      <c r="ZU647" s="6"/>
      <c r="ZV647" s="6"/>
      <c r="ZW647" s="6"/>
      <c r="ZX647" s="6"/>
      <c r="ZY647" s="6"/>
      <c r="ZZ647" s="6"/>
      <c r="AAA647" s="6"/>
      <c r="AAB647" s="6"/>
      <c r="AAC647" s="6"/>
      <c r="AAD647" s="6"/>
      <c r="AAE647" s="6"/>
      <c r="AAF647" s="6"/>
      <c r="AAG647" s="6"/>
      <c r="AAH647" s="6"/>
      <c r="AAI647" s="6"/>
      <c r="AAJ647" s="6"/>
      <c r="AAK647" s="6"/>
      <c r="AAL647" s="6"/>
      <c r="AAM647" s="6"/>
      <c r="AAN647" s="6"/>
      <c r="AAO647" s="6"/>
      <c r="AAP647" s="6"/>
      <c r="AAQ647" s="6"/>
      <c r="AAR647" s="6"/>
      <c r="AAS647" s="6"/>
      <c r="AAT647" s="6"/>
      <c r="AAU647" s="6"/>
      <c r="AAV647" s="6"/>
      <c r="AAW647" s="6"/>
      <c r="AAX647" s="6"/>
      <c r="AAY647" s="6"/>
      <c r="AAZ647" s="6"/>
      <c r="ABA647" s="6"/>
      <c r="ABB647" s="6"/>
      <c r="ABC647" s="6"/>
      <c r="ABD647" s="6"/>
      <c r="ABE647" s="6"/>
      <c r="ABF647" s="6"/>
      <c r="ABG647" s="6"/>
      <c r="ABH647" s="6"/>
      <c r="ABI647" s="6"/>
      <c r="ABJ647" s="6"/>
      <c r="ABK647" s="6"/>
      <c r="ABL647" s="6"/>
      <c r="ABM647" s="6"/>
      <c r="ABN647" s="6"/>
      <c r="ABO647" s="6"/>
      <c r="ABP647" s="6"/>
      <c r="ABQ647" s="6"/>
      <c r="ABR647" s="6"/>
      <c r="ABS647" s="6"/>
      <c r="ABT647" s="6"/>
      <c r="ABU647" s="6"/>
      <c r="ABV647" s="6"/>
      <c r="ABW647" s="6"/>
      <c r="ABX647" s="6"/>
      <c r="ABY647" s="6"/>
      <c r="ABZ647" s="6"/>
      <c r="ACA647" s="6"/>
      <c r="ACB647" s="6"/>
      <c r="ACC647" s="6"/>
      <c r="ACD647" s="6"/>
      <c r="ACE647" s="6"/>
      <c r="ACF647" s="6"/>
      <c r="ACG647" s="6"/>
      <c r="ACH647" s="6"/>
      <c r="ACI647" s="6"/>
      <c r="ACJ647" s="6"/>
      <c r="ACK647" s="6"/>
      <c r="ACL647" s="6"/>
      <c r="ACM647" s="6"/>
      <c r="ACN647" s="6"/>
      <c r="ACO647" s="6"/>
      <c r="ACP647" s="6"/>
      <c r="ACQ647" s="6"/>
      <c r="ACR647" s="6"/>
      <c r="ACS647" s="6"/>
      <c r="ACT647" s="6"/>
      <c r="ACU647" s="6"/>
      <c r="ACV647" s="6"/>
      <c r="ACW647" s="6"/>
      <c r="ACX647" s="6"/>
      <c r="ACY647" s="6"/>
      <c r="ACZ647" s="6"/>
      <c r="ADA647" s="6"/>
      <c r="ADB647" s="6"/>
      <c r="ADC647" s="6"/>
      <c r="ADD647" s="6"/>
      <c r="ADE647" s="6"/>
      <c r="ADF647" s="6"/>
      <c r="ADG647" s="6"/>
      <c r="ADH647" s="6"/>
      <c r="ADI647" s="6"/>
      <c r="ADJ647" s="6"/>
      <c r="ADK647" s="6"/>
      <c r="ADL647" s="6"/>
      <c r="ADM647" s="6"/>
      <c r="ADN647" s="6"/>
      <c r="ADO647" s="6"/>
      <c r="ADP647" s="6"/>
      <c r="ADQ647" s="6"/>
      <c r="ADR647" s="6"/>
      <c r="ADS647" s="6"/>
      <c r="ADT647" s="6"/>
      <c r="ADU647" s="6"/>
      <c r="ADV647" s="6"/>
      <c r="ADW647" s="6"/>
      <c r="ADX647" s="6"/>
      <c r="ADY647" s="6"/>
      <c r="ADZ647" s="6"/>
      <c r="AEA647" s="6"/>
      <c r="AEB647" s="6"/>
      <c r="AEC647" s="6"/>
      <c r="AED647" s="6"/>
      <c r="AEE647" s="6"/>
      <c r="AEF647" s="6"/>
      <c r="AEG647" s="6"/>
      <c r="AEH647" s="6"/>
      <c r="AEI647" s="6"/>
      <c r="AEJ647" s="6"/>
      <c r="AEK647" s="6"/>
      <c r="AEL647" s="6"/>
      <c r="AEM647" s="6"/>
      <c r="AEN647" s="6"/>
      <c r="AEO647" s="6"/>
      <c r="AEP647" s="6"/>
      <c r="AEQ647" s="6"/>
      <c r="AER647" s="6"/>
      <c r="AES647" s="6"/>
      <c r="AET647" s="6"/>
      <c r="AEU647" s="6"/>
      <c r="AEV647" s="6"/>
      <c r="AEW647" s="6"/>
      <c r="AEX647" s="6"/>
      <c r="AEY647" s="6"/>
      <c r="AEZ647" s="6"/>
      <c r="AFA647" s="6"/>
      <c r="AFB647" s="6"/>
      <c r="AFC647" s="6"/>
      <c r="AFD647" s="6"/>
      <c r="AFE647" s="6"/>
      <c r="AFF647" s="6"/>
      <c r="AFG647" s="6"/>
      <c r="AFH647" s="6"/>
      <c r="AFI647" s="6"/>
      <c r="AFJ647" s="6"/>
      <c r="AFK647" s="6"/>
      <c r="AFL647" s="6"/>
      <c r="AFM647" s="6"/>
      <c r="AFN647" s="6"/>
      <c r="AFO647" s="6"/>
      <c r="AFP647" s="6"/>
      <c r="AFQ647" s="6"/>
      <c r="AFR647" s="6"/>
      <c r="AFS647" s="6"/>
      <c r="AFT647" s="6"/>
      <c r="AFU647" s="6"/>
      <c r="AFV647" s="6"/>
      <c r="AFW647" s="6"/>
      <c r="AFX647" s="6"/>
      <c r="AFY647" s="6"/>
      <c r="AFZ647" s="6"/>
      <c r="AGA647" s="6"/>
      <c r="AGB647" s="6"/>
      <c r="AGC647" s="6"/>
      <c r="AGD647" s="6"/>
      <c r="AGE647" s="6"/>
      <c r="AGF647" s="6"/>
      <c r="AGG647" s="6"/>
      <c r="AGH647" s="6"/>
      <c r="AGI647" s="6"/>
      <c r="AGJ647" s="6"/>
      <c r="AGK647" s="6"/>
      <c r="AGL647" s="6"/>
      <c r="AGM647" s="6"/>
      <c r="AGN647" s="6"/>
      <c r="AGO647" s="6"/>
      <c r="AGP647" s="6"/>
      <c r="AGQ647" s="6"/>
      <c r="AGR647" s="6"/>
      <c r="AGS647" s="6"/>
      <c r="AGT647" s="6"/>
      <c r="AGU647" s="6"/>
      <c r="AGV647" s="6"/>
      <c r="AGW647" s="6"/>
      <c r="AGX647" s="6"/>
      <c r="AGY647" s="6"/>
      <c r="AGZ647" s="6"/>
      <c r="AHA647" s="6"/>
      <c r="AHB647" s="6"/>
      <c r="AHC647" s="6"/>
      <c r="AHD647" s="6"/>
      <c r="AHE647" s="6"/>
      <c r="AHF647" s="6"/>
      <c r="AHG647" s="6"/>
      <c r="AHH647" s="6"/>
      <c r="AHI647" s="6"/>
      <c r="AHJ647" s="6"/>
      <c r="AHK647" s="6"/>
      <c r="AHL647" s="6"/>
      <c r="AHM647" s="6"/>
      <c r="AHN647" s="6"/>
      <c r="AHO647" s="6"/>
      <c r="AHP647" s="6"/>
      <c r="AHQ647" s="6"/>
      <c r="AHR647" s="6"/>
      <c r="AHS647" s="6"/>
      <c r="AHT647" s="6"/>
      <c r="AHU647" s="6"/>
      <c r="AHV647" s="6"/>
      <c r="AHW647" s="6"/>
      <c r="AHX647" s="6"/>
      <c r="AHY647" s="6"/>
    </row>
    <row r="648" spans="3:909" x14ac:dyDescent="0.25">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c r="KA648" s="6"/>
      <c r="KB648" s="6"/>
      <c r="KC648" s="6"/>
      <c r="KD648" s="6"/>
      <c r="KE648" s="6"/>
      <c r="KF648" s="6"/>
      <c r="KG648" s="6"/>
      <c r="KH648" s="6"/>
      <c r="KI648" s="6"/>
      <c r="KJ648" s="6"/>
      <c r="KK648" s="6"/>
      <c r="KL648" s="6"/>
      <c r="KM648" s="6"/>
      <c r="KN648" s="6"/>
      <c r="KO648" s="6"/>
      <c r="KP648" s="6"/>
      <c r="KQ648" s="6"/>
      <c r="KR648" s="6"/>
      <c r="KS648" s="6"/>
      <c r="KT648" s="6"/>
      <c r="KU648" s="6"/>
      <c r="KV648" s="6"/>
      <c r="KW648" s="6"/>
      <c r="KX648" s="6"/>
      <c r="KY648" s="6"/>
      <c r="KZ648" s="6"/>
      <c r="LA648" s="6"/>
      <c r="LB648" s="6"/>
      <c r="LC648" s="6"/>
      <c r="LD648" s="6"/>
      <c r="LE648" s="6"/>
      <c r="LF648" s="6"/>
      <c r="LG648" s="6"/>
      <c r="LH648" s="6"/>
      <c r="LI648" s="6"/>
      <c r="LJ648" s="6"/>
      <c r="LK648" s="6"/>
      <c r="LL648" s="6"/>
      <c r="LM648" s="6"/>
      <c r="LN648" s="6"/>
      <c r="LO648" s="6"/>
      <c r="LP648" s="6"/>
      <c r="LQ648" s="6"/>
      <c r="LR648" s="6"/>
      <c r="LS648" s="6"/>
      <c r="LT648" s="6"/>
      <c r="LU648" s="6"/>
      <c r="LV648" s="6"/>
      <c r="LW648" s="6"/>
      <c r="LX648" s="6"/>
      <c r="LY648" s="6"/>
      <c r="LZ648" s="6"/>
      <c r="MA648" s="6"/>
      <c r="MB648" s="6"/>
      <c r="MC648" s="6"/>
      <c r="MD648" s="6"/>
      <c r="ME648" s="6"/>
      <c r="MF648" s="6"/>
      <c r="MG648" s="6"/>
      <c r="MH648" s="6"/>
      <c r="MI648" s="6"/>
      <c r="MJ648" s="6"/>
      <c r="MK648" s="6"/>
      <c r="ML648" s="6"/>
      <c r="MM648" s="6"/>
      <c r="MN648" s="6"/>
      <c r="MO648" s="6"/>
      <c r="MP648" s="6"/>
      <c r="MQ648" s="6"/>
      <c r="MR648" s="6"/>
      <c r="MS648" s="6"/>
      <c r="MT648" s="6"/>
      <c r="MU648" s="6"/>
      <c r="MV648" s="6"/>
      <c r="MW648" s="6"/>
      <c r="MX648" s="6"/>
      <c r="MY648" s="6"/>
      <c r="MZ648" s="6"/>
      <c r="NA648" s="6"/>
      <c r="NB648" s="6"/>
      <c r="NC648" s="6"/>
      <c r="ND648" s="6"/>
      <c r="NE648" s="6"/>
      <c r="NF648" s="6"/>
      <c r="NG648" s="6"/>
      <c r="NH648" s="6"/>
      <c r="NI648" s="6"/>
      <c r="NJ648" s="6"/>
      <c r="NK648" s="6"/>
      <c r="NL648" s="6"/>
      <c r="NM648" s="6"/>
      <c r="NN648" s="6"/>
      <c r="NO648" s="6"/>
      <c r="NP648" s="6"/>
      <c r="NQ648" s="6"/>
      <c r="NR648" s="6"/>
      <c r="NS648" s="6"/>
      <c r="NT648" s="6"/>
      <c r="NU648" s="6"/>
      <c r="NV648" s="6"/>
      <c r="NW648" s="6"/>
      <c r="NX648" s="6"/>
      <c r="NY648" s="6"/>
      <c r="NZ648" s="6"/>
      <c r="OA648" s="6"/>
      <c r="OB648" s="6"/>
      <c r="OC648" s="6"/>
      <c r="OD648" s="6"/>
      <c r="OE648" s="6"/>
      <c r="OF648" s="6"/>
      <c r="OG648" s="6"/>
      <c r="OH648" s="6"/>
      <c r="OI648" s="6"/>
      <c r="OJ648" s="6"/>
      <c r="OK648" s="6"/>
      <c r="OL648" s="6"/>
      <c r="OM648" s="6"/>
      <c r="ON648" s="6"/>
      <c r="OO648" s="6"/>
      <c r="OP648" s="6"/>
      <c r="OQ648" s="6"/>
      <c r="OR648" s="6"/>
      <c r="OS648" s="6"/>
      <c r="OT648" s="6"/>
      <c r="OU648" s="6"/>
      <c r="OV648" s="6"/>
      <c r="OW648" s="6"/>
      <c r="OX648" s="6"/>
      <c r="OY648" s="6"/>
      <c r="OZ648" s="6"/>
      <c r="PA648" s="6"/>
      <c r="PB648" s="6"/>
      <c r="PC648" s="6"/>
      <c r="PD648" s="6"/>
      <c r="PE648" s="6"/>
      <c r="PF648" s="6"/>
      <c r="PG648" s="6"/>
      <c r="PH648" s="6"/>
      <c r="PI648" s="6"/>
      <c r="PJ648" s="6"/>
      <c r="PK648" s="6"/>
      <c r="PL648" s="6"/>
      <c r="PM648" s="6"/>
      <c r="PN648" s="6"/>
      <c r="PO648" s="6"/>
      <c r="PP648" s="6"/>
      <c r="PQ648" s="6"/>
      <c r="PR648" s="6"/>
      <c r="PS648" s="6"/>
      <c r="PT648" s="6"/>
      <c r="PU648" s="6"/>
      <c r="PV648" s="6"/>
      <c r="PW648" s="6"/>
      <c r="PX648" s="6"/>
      <c r="PY648" s="6"/>
      <c r="PZ648" s="6"/>
      <c r="QA648" s="6"/>
      <c r="QB648" s="6"/>
      <c r="QC648" s="6"/>
      <c r="QD648" s="6"/>
      <c r="QE648" s="6"/>
      <c r="QF648" s="6"/>
      <c r="QG648" s="6"/>
      <c r="QH648" s="6"/>
      <c r="QI648" s="6"/>
      <c r="QJ648" s="6"/>
      <c r="QK648" s="6"/>
      <c r="QL648" s="6"/>
      <c r="QM648" s="6"/>
      <c r="QN648" s="6"/>
      <c r="QO648" s="6"/>
      <c r="QP648" s="6"/>
      <c r="QQ648" s="6"/>
      <c r="QR648" s="6"/>
      <c r="QS648" s="6"/>
      <c r="QT648" s="6"/>
      <c r="QU648" s="6"/>
      <c r="QV648" s="6"/>
      <c r="QW648" s="6"/>
      <c r="QX648" s="6"/>
      <c r="QY648" s="6"/>
      <c r="QZ648" s="6"/>
      <c r="RA648" s="6"/>
      <c r="RB648" s="6"/>
      <c r="RC648" s="6"/>
      <c r="RD648" s="6"/>
      <c r="RE648" s="6"/>
      <c r="RF648" s="6"/>
      <c r="RG648" s="6"/>
      <c r="RH648" s="6"/>
      <c r="RI648" s="6"/>
      <c r="RJ648" s="6"/>
      <c r="RK648" s="6"/>
      <c r="RL648" s="6"/>
      <c r="RM648" s="6"/>
      <c r="RN648" s="6"/>
      <c r="RO648" s="6"/>
      <c r="RP648" s="6"/>
      <c r="RQ648" s="6"/>
      <c r="RR648" s="6"/>
      <c r="RS648" s="6"/>
      <c r="RT648" s="6"/>
      <c r="RU648" s="6"/>
      <c r="RV648" s="6"/>
      <c r="RW648" s="6"/>
      <c r="RX648" s="6"/>
      <c r="RY648" s="6"/>
      <c r="RZ648" s="6"/>
      <c r="SA648" s="6"/>
      <c r="SB648" s="6"/>
      <c r="SC648" s="6"/>
      <c r="SD648" s="6"/>
      <c r="SE648" s="6"/>
      <c r="SF648" s="6"/>
      <c r="SG648" s="6"/>
      <c r="SH648" s="6"/>
      <c r="SI648" s="6"/>
      <c r="SJ648" s="6"/>
      <c r="SK648" s="6"/>
      <c r="SL648" s="6"/>
      <c r="SM648" s="6"/>
      <c r="SN648" s="6"/>
      <c r="SO648" s="6"/>
      <c r="SP648" s="6"/>
      <c r="SQ648" s="6"/>
      <c r="SR648" s="6"/>
      <c r="SS648" s="6"/>
      <c r="ST648" s="6"/>
      <c r="SU648" s="6"/>
      <c r="SV648" s="6"/>
      <c r="SW648" s="6"/>
      <c r="SX648" s="6"/>
      <c r="SY648" s="6"/>
      <c r="SZ648" s="6"/>
      <c r="TA648" s="6"/>
      <c r="TB648" s="6"/>
      <c r="TC648" s="6"/>
      <c r="TD648" s="6"/>
      <c r="TE648" s="6"/>
      <c r="TF648" s="6"/>
      <c r="TG648" s="6"/>
      <c r="TH648" s="6"/>
      <c r="TI648" s="6"/>
      <c r="TJ648" s="6"/>
      <c r="TK648" s="6"/>
      <c r="TL648" s="6"/>
      <c r="TM648" s="6"/>
      <c r="TN648" s="6"/>
      <c r="TO648" s="6"/>
      <c r="TP648" s="6"/>
      <c r="TQ648" s="6"/>
      <c r="TR648" s="6"/>
      <c r="TS648" s="6"/>
      <c r="TT648" s="6"/>
      <c r="TU648" s="6"/>
      <c r="TV648" s="6"/>
      <c r="TW648" s="6"/>
      <c r="TX648" s="6"/>
      <c r="TY648" s="6"/>
      <c r="TZ648" s="6"/>
      <c r="UA648" s="6"/>
      <c r="UB648" s="6"/>
      <c r="UC648" s="6"/>
      <c r="UD648" s="6"/>
      <c r="UE648" s="6"/>
      <c r="UF648" s="6"/>
      <c r="UG648" s="6"/>
      <c r="UH648" s="6"/>
      <c r="UI648" s="6"/>
      <c r="UJ648" s="6"/>
      <c r="UK648" s="6"/>
      <c r="UL648" s="6"/>
      <c r="UM648" s="6"/>
      <c r="UN648" s="6"/>
      <c r="UO648" s="6"/>
      <c r="UP648" s="6"/>
      <c r="UQ648" s="6"/>
      <c r="UR648" s="6"/>
      <c r="US648" s="6"/>
      <c r="UT648" s="6"/>
      <c r="UU648" s="6"/>
      <c r="UV648" s="6"/>
      <c r="UW648" s="6"/>
      <c r="UX648" s="6"/>
      <c r="UY648" s="6"/>
      <c r="UZ648" s="6"/>
      <c r="VA648" s="6"/>
      <c r="VB648" s="6"/>
      <c r="VC648" s="6"/>
      <c r="VD648" s="6"/>
      <c r="VE648" s="6"/>
      <c r="VF648" s="6"/>
      <c r="VG648" s="6"/>
      <c r="VH648" s="6"/>
      <c r="VI648" s="6"/>
      <c r="VJ648" s="6"/>
      <c r="VK648" s="6"/>
      <c r="VL648" s="6"/>
      <c r="VM648" s="6"/>
      <c r="VN648" s="6"/>
      <c r="VO648" s="6"/>
      <c r="VP648" s="6"/>
      <c r="VQ648" s="6"/>
      <c r="VR648" s="6"/>
      <c r="VS648" s="6"/>
      <c r="VT648" s="6"/>
      <c r="VU648" s="6"/>
      <c r="VV648" s="6"/>
      <c r="VW648" s="6"/>
      <c r="VX648" s="6"/>
      <c r="VY648" s="6"/>
      <c r="VZ648" s="6"/>
      <c r="WA648" s="6"/>
      <c r="WB648" s="6"/>
      <c r="WC648" s="6"/>
      <c r="WD648" s="6"/>
      <c r="WE648" s="6"/>
      <c r="WF648" s="6"/>
      <c r="WG648" s="6"/>
      <c r="WH648" s="6"/>
      <c r="WI648" s="6"/>
      <c r="WJ648" s="6"/>
      <c r="WK648" s="6"/>
      <c r="WL648" s="6"/>
      <c r="WM648" s="6"/>
      <c r="WN648" s="6"/>
      <c r="WO648" s="6"/>
      <c r="WP648" s="6"/>
      <c r="WQ648" s="6"/>
      <c r="WR648" s="6"/>
      <c r="WS648" s="6"/>
      <c r="WT648" s="6"/>
      <c r="WU648" s="6"/>
      <c r="WV648" s="6"/>
      <c r="WW648" s="6"/>
      <c r="WX648" s="6"/>
      <c r="WY648" s="6"/>
      <c r="WZ648" s="6"/>
      <c r="XA648" s="6"/>
      <c r="XB648" s="6"/>
      <c r="XC648" s="6"/>
      <c r="XD648" s="6"/>
      <c r="XE648" s="6"/>
      <c r="XF648" s="6"/>
      <c r="XG648" s="6"/>
      <c r="XH648" s="6"/>
      <c r="XI648" s="6"/>
      <c r="XJ648" s="6"/>
      <c r="XK648" s="6"/>
      <c r="XL648" s="6"/>
      <c r="XM648" s="6"/>
      <c r="XN648" s="6"/>
      <c r="XO648" s="6"/>
      <c r="XP648" s="6"/>
      <c r="XQ648" s="6"/>
      <c r="XR648" s="6"/>
      <c r="XS648" s="6"/>
      <c r="XT648" s="6"/>
      <c r="XU648" s="6"/>
      <c r="XV648" s="6"/>
      <c r="XW648" s="6"/>
      <c r="XX648" s="6"/>
      <c r="XY648" s="6"/>
      <c r="XZ648" s="6"/>
      <c r="YA648" s="6"/>
      <c r="YB648" s="6"/>
      <c r="YC648" s="6"/>
      <c r="YD648" s="6"/>
      <c r="YE648" s="6"/>
      <c r="YF648" s="6"/>
      <c r="YG648" s="6"/>
      <c r="YH648" s="6"/>
      <c r="YI648" s="6"/>
      <c r="YJ648" s="6"/>
      <c r="YK648" s="6"/>
      <c r="YL648" s="6"/>
      <c r="YM648" s="6"/>
      <c r="YN648" s="6"/>
      <c r="YO648" s="6"/>
      <c r="YP648" s="6"/>
      <c r="YQ648" s="6"/>
      <c r="YR648" s="6"/>
      <c r="YS648" s="6"/>
      <c r="YT648" s="6"/>
      <c r="YU648" s="6"/>
      <c r="YV648" s="6"/>
      <c r="YW648" s="6"/>
      <c r="YX648" s="6"/>
      <c r="YY648" s="6"/>
      <c r="YZ648" s="6"/>
      <c r="ZA648" s="6"/>
      <c r="ZB648" s="6"/>
      <c r="ZC648" s="6"/>
      <c r="ZD648" s="6"/>
      <c r="ZE648" s="6"/>
      <c r="ZF648" s="6"/>
      <c r="ZG648" s="6"/>
      <c r="ZH648" s="6"/>
      <c r="ZI648" s="6"/>
      <c r="ZJ648" s="6"/>
      <c r="ZK648" s="6"/>
      <c r="ZL648" s="6"/>
      <c r="ZM648" s="6"/>
      <c r="ZN648" s="6"/>
      <c r="ZO648" s="6"/>
      <c r="ZP648" s="6"/>
      <c r="ZQ648" s="6"/>
      <c r="ZR648" s="6"/>
      <c r="ZS648" s="6"/>
      <c r="ZT648" s="6"/>
      <c r="ZU648" s="6"/>
      <c r="ZV648" s="6"/>
      <c r="ZW648" s="6"/>
      <c r="ZX648" s="6"/>
      <c r="ZY648" s="6"/>
      <c r="ZZ648" s="6"/>
      <c r="AAA648" s="6"/>
      <c r="AAB648" s="6"/>
      <c r="AAC648" s="6"/>
      <c r="AAD648" s="6"/>
      <c r="AAE648" s="6"/>
      <c r="AAF648" s="6"/>
      <c r="AAG648" s="6"/>
      <c r="AAH648" s="6"/>
      <c r="AAI648" s="6"/>
      <c r="AAJ648" s="6"/>
      <c r="AAK648" s="6"/>
      <c r="AAL648" s="6"/>
      <c r="AAM648" s="6"/>
      <c r="AAN648" s="6"/>
      <c r="AAO648" s="6"/>
      <c r="AAP648" s="6"/>
      <c r="AAQ648" s="6"/>
      <c r="AAR648" s="6"/>
      <c r="AAS648" s="6"/>
      <c r="AAT648" s="6"/>
      <c r="AAU648" s="6"/>
      <c r="AAV648" s="6"/>
      <c r="AAW648" s="6"/>
      <c r="AAX648" s="6"/>
      <c r="AAY648" s="6"/>
      <c r="AAZ648" s="6"/>
      <c r="ABA648" s="6"/>
      <c r="ABB648" s="6"/>
      <c r="ABC648" s="6"/>
      <c r="ABD648" s="6"/>
      <c r="ABE648" s="6"/>
      <c r="ABF648" s="6"/>
      <c r="ABG648" s="6"/>
      <c r="ABH648" s="6"/>
      <c r="ABI648" s="6"/>
      <c r="ABJ648" s="6"/>
      <c r="ABK648" s="6"/>
      <c r="ABL648" s="6"/>
      <c r="ABM648" s="6"/>
      <c r="ABN648" s="6"/>
      <c r="ABO648" s="6"/>
      <c r="ABP648" s="6"/>
      <c r="ABQ648" s="6"/>
      <c r="ABR648" s="6"/>
      <c r="ABS648" s="6"/>
      <c r="ABT648" s="6"/>
      <c r="ABU648" s="6"/>
      <c r="ABV648" s="6"/>
      <c r="ABW648" s="6"/>
      <c r="ABX648" s="6"/>
      <c r="ABY648" s="6"/>
      <c r="ABZ648" s="6"/>
      <c r="ACA648" s="6"/>
      <c r="ACB648" s="6"/>
      <c r="ACC648" s="6"/>
      <c r="ACD648" s="6"/>
      <c r="ACE648" s="6"/>
      <c r="ACF648" s="6"/>
      <c r="ACG648" s="6"/>
      <c r="ACH648" s="6"/>
      <c r="ACI648" s="6"/>
      <c r="ACJ648" s="6"/>
      <c r="ACK648" s="6"/>
      <c r="ACL648" s="6"/>
      <c r="ACM648" s="6"/>
      <c r="ACN648" s="6"/>
      <c r="ACO648" s="6"/>
      <c r="ACP648" s="6"/>
      <c r="ACQ648" s="6"/>
      <c r="ACR648" s="6"/>
      <c r="ACS648" s="6"/>
      <c r="ACT648" s="6"/>
      <c r="ACU648" s="6"/>
      <c r="ACV648" s="6"/>
      <c r="ACW648" s="6"/>
      <c r="ACX648" s="6"/>
      <c r="ACY648" s="6"/>
      <c r="ACZ648" s="6"/>
      <c r="ADA648" s="6"/>
      <c r="ADB648" s="6"/>
      <c r="ADC648" s="6"/>
      <c r="ADD648" s="6"/>
      <c r="ADE648" s="6"/>
      <c r="ADF648" s="6"/>
      <c r="ADG648" s="6"/>
      <c r="ADH648" s="6"/>
      <c r="ADI648" s="6"/>
      <c r="ADJ648" s="6"/>
      <c r="ADK648" s="6"/>
      <c r="ADL648" s="6"/>
      <c r="ADM648" s="6"/>
      <c r="ADN648" s="6"/>
      <c r="ADO648" s="6"/>
      <c r="ADP648" s="6"/>
      <c r="ADQ648" s="6"/>
      <c r="ADR648" s="6"/>
      <c r="ADS648" s="6"/>
      <c r="ADT648" s="6"/>
      <c r="ADU648" s="6"/>
      <c r="ADV648" s="6"/>
      <c r="ADW648" s="6"/>
      <c r="ADX648" s="6"/>
      <c r="ADY648" s="6"/>
      <c r="ADZ648" s="6"/>
      <c r="AEA648" s="6"/>
      <c r="AEB648" s="6"/>
      <c r="AEC648" s="6"/>
      <c r="AED648" s="6"/>
      <c r="AEE648" s="6"/>
      <c r="AEF648" s="6"/>
      <c r="AEG648" s="6"/>
      <c r="AEH648" s="6"/>
      <c r="AEI648" s="6"/>
      <c r="AEJ648" s="6"/>
      <c r="AEK648" s="6"/>
      <c r="AEL648" s="6"/>
      <c r="AEM648" s="6"/>
      <c r="AEN648" s="6"/>
      <c r="AEO648" s="6"/>
      <c r="AEP648" s="6"/>
      <c r="AEQ648" s="6"/>
      <c r="AER648" s="6"/>
      <c r="AES648" s="6"/>
      <c r="AET648" s="6"/>
      <c r="AEU648" s="6"/>
      <c r="AEV648" s="6"/>
      <c r="AEW648" s="6"/>
      <c r="AEX648" s="6"/>
      <c r="AEY648" s="6"/>
      <c r="AEZ648" s="6"/>
      <c r="AFA648" s="6"/>
      <c r="AFB648" s="6"/>
      <c r="AFC648" s="6"/>
      <c r="AFD648" s="6"/>
      <c r="AFE648" s="6"/>
      <c r="AFF648" s="6"/>
      <c r="AFG648" s="6"/>
      <c r="AFH648" s="6"/>
      <c r="AFI648" s="6"/>
      <c r="AFJ648" s="6"/>
      <c r="AFK648" s="6"/>
      <c r="AFL648" s="6"/>
      <c r="AFM648" s="6"/>
      <c r="AFN648" s="6"/>
      <c r="AFO648" s="6"/>
      <c r="AFP648" s="6"/>
      <c r="AFQ648" s="6"/>
      <c r="AFR648" s="6"/>
      <c r="AFS648" s="6"/>
      <c r="AFT648" s="6"/>
      <c r="AFU648" s="6"/>
      <c r="AFV648" s="6"/>
      <c r="AFW648" s="6"/>
      <c r="AFX648" s="6"/>
      <c r="AFY648" s="6"/>
      <c r="AFZ648" s="6"/>
      <c r="AGA648" s="6"/>
      <c r="AGB648" s="6"/>
      <c r="AGC648" s="6"/>
      <c r="AGD648" s="6"/>
      <c r="AGE648" s="6"/>
      <c r="AGF648" s="6"/>
      <c r="AGG648" s="6"/>
      <c r="AGH648" s="6"/>
      <c r="AGI648" s="6"/>
      <c r="AGJ648" s="6"/>
      <c r="AGK648" s="6"/>
      <c r="AGL648" s="6"/>
      <c r="AGM648" s="6"/>
      <c r="AGN648" s="6"/>
      <c r="AGO648" s="6"/>
      <c r="AGP648" s="6"/>
      <c r="AGQ648" s="6"/>
      <c r="AGR648" s="6"/>
      <c r="AGS648" s="6"/>
      <c r="AGT648" s="6"/>
      <c r="AGU648" s="6"/>
      <c r="AGV648" s="6"/>
      <c r="AGW648" s="6"/>
      <c r="AGX648" s="6"/>
      <c r="AGY648" s="6"/>
      <c r="AGZ648" s="6"/>
      <c r="AHA648" s="6"/>
      <c r="AHB648" s="6"/>
      <c r="AHC648" s="6"/>
      <c r="AHD648" s="6"/>
      <c r="AHE648" s="6"/>
      <c r="AHF648" s="6"/>
      <c r="AHG648" s="6"/>
      <c r="AHH648" s="6"/>
      <c r="AHI648" s="6"/>
      <c r="AHJ648" s="6"/>
      <c r="AHK648" s="6"/>
      <c r="AHL648" s="6"/>
      <c r="AHM648" s="6"/>
      <c r="AHN648" s="6"/>
      <c r="AHO648" s="6"/>
      <c r="AHP648" s="6"/>
      <c r="AHQ648" s="6"/>
      <c r="AHR648" s="6"/>
      <c r="AHS648" s="6"/>
      <c r="AHT648" s="6"/>
      <c r="AHU648" s="6"/>
      <c r="AHV648" s="6"/>
      <c r="AHW648" s="6"/>
      <c r="AHX648" s="6"/>
      <c r="AHY648" s="6"/>
    </row>
    <row r="649" spans="3:909" x14ac:dyDescent="0.25">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c r="KA649" s="6"/>
      <c r="KB649" s="6"/>
      <c r="KC649" s="6"/>
      <c r="KD649" s="6"/>
      <c r="KE649" s="6"/>
      <c r="KF649" s="6"/>
      <c r="KG649" s="6"/>
      <c r="KH649" s="6"/>
      <c r="KI649" s="6"/>
      <c r="KJ649" s="6"/>
      <c r="KK649" s="6"/>
      <c r="KL649" s="6"/>
      <c r="KM649" s="6"/>
      <c r="KN649" s="6"/>
      <c r="KO649" s="6"/>
      <c r="KP649" s="6"/>
      <c r="KQ649" s="6"/>
      <c r="KR649" s="6"/>
      <c r="KS649" s="6"/>
      <c r="KT649" s="6"/>
      <c r="KU649" s="6"/>
      <c r="KV649" s="6"/>
      <c r="KW649" s="6"/>
      <c r="KX649" s="6"/>
      <c r="KY649" s="6"/>
      <c r="KZ649" s="6"/>
      <c r="LA649" s="6"/>
      <c r="LB649" s="6"/>
      <c r="LC649" s="6"/>
      <c r="LD649" s="6"/>
      <c r="LE649" s="6"/>
      <c r="LF649" s="6"/>
      <c r="LG649" s="6"/>
      <c r="LH649" s="6"/>
      <c r="LI649" s="6"/>
      <c r="LJ649" s="6"/>
      <c r="LK649" s="6"/>
      <c r="LL649" s="6"/>
      <c r="LM649" s="6"/>
      <c r="LN649" s="6"/>
      <c r="LO649" s="6"/>
      <c r="LP649" s="6"/>
      <c r="LQ649" s="6"/>
      <c r="LR649" s="6"/>
      <c r="LS649" s="6"/>
      <c r="LT649" s="6"/>
      <c r="LU649" s="6"/>
      <c r="LV649" s="6"/>
      <c r="LW649" s="6"/>
      <c r="LX649" s="6"/>
      <c r="LY649" s="6"/>
      <c r="LZ649" s="6"/>
      <c r="MA649" s="6"/>
      <c r="MB649" s="6"/>
      <c r="MC649" s="6"/>
      <c r="MD649" s="6"/>
      <c r="ME649" s="6"/>
      <c r="MF649" s="6"/>
      <c r="MG649" s="6"/>
      <c r="MH649" s="6"/>
      <c r="MI649" s="6"/>
      <c r="MJ649" s="6"/>
      <c r="MK649" s="6"/>
      <c r="ML649" s="6"/>
      <c r="MM649" s="6"/>
      <c r="MN649" s="6"/>
      <c r="MO649" s="6"/>
      <c r="MP649" s="6"/>
      <c r="MQ649" s="6"/>
      <c r="MR649" s="6"/>
      <c r="MS649" s="6"/>
      <c r="MT649" s="6"/>
      <c r="MU649" s="6"/>
      <c r="MV649" s="6"/>
      <c r="MW649" s="6"/>
      <c r="MX649" s="6"/>
      <c r="MY649" s="6"/>
      <c r="MZ649" s="6"/>
      <c r="NA649" s="6"/>
      <c r="NB649" s="6"/>
      <c r="NC649" s="6"/>
      <c r="ND649" s="6"/>
      <c r="NE649" s="6"/>
      <c r="NF649" s="6"/>
      <c r="NG649" s="6"/>
      <c r="NH649" s="6"/>
      <c r="NI649" s="6"/>
      <c r="NJ649" s="6"/>
      <c r="NK649" s="6"/>
      <c r="NL649" s="6"/>
      <c r="NM649" s="6"/>
      <c r="NN649" s="6"/>
      <c r="NO649" s="6"/>
      <c r="NP649" s="6"/>
      <c r="NQ649" s="6"/>
      <c r="NR649" s="6"/>
      <c r="NS649" s="6"/>
      <c r="NT649" s="6"/>
      <c r="NU649" s="6"/>
      <c r="NV649" s="6"/>
      <c r="NW649" s="6"/>
      <c r="NX649" s="6"/>
      <c r="NY649" s="6"/>
      <c r="NZ649" s="6"/>
      <c r="OA649" s="6"/>
      <c r="OB649" s="6"/>
      <c r="OC649" s="6"/>
      <c r="OD649" s="6"/>
      <c r="OE649" s="6"/>
      <c r="OF649" s="6"/>
      <c r="OG649" s="6"/>
      <c r="OH649" s="6"/>
      <c r="OI649" s="6"/>
      <c r="OJ649" s="6"/>
      <c r="OK649" s="6"/>
      <c r="OL649" s="6"/>
      <c r="OM649" s="6"/>
      <c r="ON649" s="6"/>
      <c r="OO649" s="6"/>
      <c r="OP649" s="6"/>
      <c r="OQ649" s="6"/>
      <c r="OR649" s="6"/>
      <c r="OS649" s="6"/>
      <c r="OT649" s="6"/>
      <c r="OU649" s="6"/>
      <c r="OV649" s="6"/>
      <c r="OW649" s="6"/>
      <c r="OX649" s="6"/>
      <c r="OY649" s="6"/>
      <c r="OZ649" s="6"/>
      <c r="PA649" s="6"/>
      <c r="PB649" s="6"/>
      <c r="PC649" s="6"/>
      <c r="PD649" s="6"/>
      <c r="PE649" s="6"/>
      <c r="PF649" s="6"/>
      <c r="PG649" s="6"/>
      <c r="PH649" s="6"/>
      <c r="PI649" s="6"/>
      <c r="PJ649" s="6"/>
      <c r="PK649" s="6"/>
      <c r="PL649" s="6"/>
      <c r="PM649" s="6"/>
      <c r="PN649" s="6"/>
      <c r="PO649" s="6"/>
      <c r="PP649" s="6"/>
      <c r="PQ649" s="6"/>
      <c r="PR649" s="6"/>
      <c r="PS649" s="6"/>
      <c r="PT649" s="6"/>
      <c r="PU649" s="6"/>
      <c r="PV649" s="6"/>
      <c r="PW649" s="6"/>
      <c r="PX649" s="6"/>
      <c r="PY649" s="6"/>
      <c r="PZ649" s="6"/>
      <c r="QA649" s="6"/>
      <c r="QB649" s="6"/>
      <c r="QC649" s="6"/>
      <c r="QD649" s="6"/>
      <c r="QE649" s="6"/>
      <c r="QF649" s="6"/>
      <c r="QG649" s="6"/>
      <c r="QH649" s="6"/>
      <c r="QI649" s="6"/>
      <c r="QJ649" s="6"/>
      <c r="QK649" s="6"/>
      <c r="QL649" s="6"/>
      <c r="QM649" s="6"/>
      <c r="QN649" s="6"/>
      <c r="QO649" s="6"/>
      <c r="QP649" s="6"/>
      <c r="QQ649" s="6"/>
      <c r="QR649" s="6"/>
      <c r="QS649" s="6"/>
      <c r="QT649" s="6"/>
      <c r="QU649" s="6"/>
      <c r="QV649" s="6"/>
      <c r="QW649" s="6"/>
      <c r="QX649" s="6"/>
      <c r="QY649" s="6"/>
      <c r="QZ649" s="6"/>
      <c r="RA649" s="6"/>
      <c r="RB649" s="6"/>
      <c r="RC649" s="6"/>
      <c r="RD649" s="6"/>
      <c r="RE649" s="6"/>
      <c r="RF649" s="6"/>
      <c r="RG649" s="6"/>
      <c r="RH649" s="6"/>
      <c r="RI649" s="6"/>
      <c r="RJ649" s="6"/>
      <c r="RK649" s="6"/>
      <c r="RL649" s="6"/>
      <c r="RM649" s="6"/>
      <c r="RN649" s="6"/>
      <c r="RO649" s="6"/>
      <c r="RP649" s="6"/>
      <c r="RQ649" s="6"/>
      <c r="RR649" s="6"/>
      <c r="RS649" s="6"/>
      <c r="RT649" s="6"/>
      <c r="RU649" s="6"/>
      <c r="RV649" s="6"/>
      <c r="RW649" s="6"/>
      <c r="RX649" s="6"/>
      <c r="RY649" s="6"/>
      <c r="RZ649" s="6"/>
      <c r="SA649" s="6"/>
      <c r="SB649" s="6"/>
      <c r="SC649" s="6"/>
      <c r="SD649" s="6"/>
      <c r="SE649" s="6"/>
      <c r="SF649" s="6"/>
      <c r="SG649" s="6"/>
      <c r="SH649" s="6"/>
      <c r="SI649" s="6"/>
      <c r="SJ649" s="6"/>
      <c r="SK649" s="6"/>
      <c r="SL649" s="6"/>
      <c r="SM649" s="6"/>
      <c r="SN649" s="6"/>
      <c r="SO649" s="6"/>
      <c r="SP649" s="6"/>
      <c r="SQ649" s="6"/>
      <c r="SR649" s="6"/>
      <c r="SS649" s="6"/>
      <c r="ST649" s="6"/>
      <c r="SU649" s="6"/>
      <c r="SV649" s="6"/>
      <c r="SW649" s="6"/>
      <c r="SX649" s="6"/>
      <c r="SY649" s="6"/>
      <c r="SZ649" s="6"/>
      <c r="TA649" s="6"/>
      <c r="TB649" s="6"/>
      <c r="TC649" s="6"/>
      <c r="TD649" s="6"/>
      <c r="TE649" s="6"/>
      <c r="TF649" s="6"/>
      <c r="TG649" s="6"/>
      <c r="TH649" s="6"/>
      <c r="TI649" s="6"/>
      <c r="TJ649" s="6"/>
      <c r="TK649" s="6"/>
      <c r="TL649" s="6"/>
      <c r="TM649" s="6"/>
      <c r="TN649" s="6"/>
      <c r="TO649" s="6"/>
      <c r="TP649" s="6"/>
      <c r="TQ649" s="6"/>
      <c r="TR649" s="6"/>
      <c r="TS649" s="6"/>
      <c r="TT649" s="6"/>
      <c r="TU649" s="6"/>
      <c r="TV649" s="6"/>
      <c r="TW649" s="6"/>
      <c r="TX649" s="6"/>
      <c r="TY649" s="6"/>
      <c r="TZ649" s="6"/>
      <c r="UA649" s="6"/>
      <c r="UB649" s="6"/>
      <c r="UC649" s="6"/>
      <c r="UD649" s="6"/>
      <c r="UE649" s="6"/>
      <c r="UF649" s="6"/>
      <c r="UG649" s="6"/>
      <c r="UH649" s="6"/>
      <c r="UI649" s="6"/>
      <c r="UJ649" s="6"/>
      <c r="UK649" s="6"/>
      <c r="UL649" s="6"/>
      <c r="UM649" s="6"/>
      <c r="UN649" s="6"/>
      <c r="UO649" s="6"/>
      <c r="UP649" s="6"/>
      <c r="UQ649" s="6"/>
      <c r="UR649" s="6"/>
      <c r="US649" s="6"/>
      <c r="UT649" s="6"/>
      <c r="UU649" s="6"/>
      <c r="UV649" s="6"/>
      <c r="UW649" s="6"/>
      <c r="UX649" s="6"/>
      <c r="UY649" s="6"/>
      <c r="UZ649" s="6"/>
      <c r="VA649" s="6"/>
      <c r="VB649" s="6"/>
      <c r="VC649" s="6"/>
      <c r="VD649" s="6"/>
      <c r="VE649" s="6"/>
      <c r="VF649" s="6"/>
      <c r="VG649" s="6"/>
      <c r="VH649" s="6"/>
      <c r="VI649" s="6"/>
      <c r="VJ649" s="6"/>
      <c r="VK649" s="6"/>
      <c r="VL649" s="6"/>
      <c r="VM649" s="6"/>
      <c r="VN649" s="6"/>
      <c r="VO649" s="6"/>
      <c r="VP649" s="6"/>
      <c r="VQ649" s="6"/>
      <c r="VR649" s="6"/>
      <c r="VS649" s="6"/>
      <c r="VT649" s="6"/>
      <c r="VU649" s="6"/>
      <c r="VV649" s="6"/>
      <c r="VW649" s="6"/>
      <c r="VX649" s="6"/>
      <c r="VY649" s="6"/>
      <c r="VZ649" s="6"/>
      <c r="WA649" s="6"/>
      <c r="WB649" s="6"/>
      <c r="WC649" s="6"/>
      <c r="WD649" s="6"/>
      <c r="WE649" s="6"/>
      <c r="WF649" s="6"/>
      <c r="WG649" s="6"/>
      <c r="WH649" s="6"/>
      <c r="WI649" s="6"/>
      <c r="WJ649" s="6"/>
      <c r="WK649" s="6"/>
      <c r="WL649" s="6"/>
      <c r="WM649" s="6"/>
      <c r="WN649" s="6"/>
      <c r="WO649" s="6"/>
      <c r="WP649" s="6"/>
      <c r="WQ649" s="6"/>
      <c r="WR649" s="6"/>
      <c r="WS649" s="6"/>
      <c r="WT649" s="6"/>
      <c r="WU649" s="6"/>
      <c r="WV649" s="6"/>
      <c r="WW649" s="6"/>
      <c r="WX649" s="6"/>
      <c r="WY649" s="6"/>
      <c r="WZ649" s="6"/>
      <c r="XA649" s="6"/>
      <c r="XB649" s="6"/>
      <c r="XC649" s="6"/>
      <c r="XD649" s="6"/>
      <c r="XE649" s="6"/>
      <c r="XF649" s="6"/>
      <c r="XG649" s="6"/>
      <c r="XH649" s="6"/>
      <c r="XI649" s="6"/>
      <c r="XJ649" s="6"/>
      <c r="XK649" s="6"/>
      <c r="XL649" s="6"/>
      <c r="XM649" s="6"/>
      <c r="XN649" s="6"/>
      <c r="XO649" s="6"/>
      <c r="XP649" s="6"/>
      <c r="XQ649" s="6"/>
      <c r="XR649" s="6"/>
      <c r="XS649" s="6"/>
      <c r="XT649" s="6"/>
      <c r="XU649" s="6"/>
      <c r="XV649" s="6"/>
      <c r="XW649" s="6"/>
      <c r="XX649" s="6"/>
      <c r="XY649" s="6"/>
      <c r="XZ649" s="6"/>
      <c r="YA649" s="6"/>
      <c r="YB649" s="6"/>
      <c r="YC649" s="6"/>
      <c r="YD649" s="6"/>
      <c r="YE649" s="6"/>
      <c r="YF649" s="6"/>
      <c r="YG649" s="6"/>
      <c r="YH649" s="6"/>
      <c r="YI649" s="6"/>
      <c r="YJ649" s="6"/>
      <c r="YK649" s="6"/>
      <c r="YL649" s="6"/>
      <c r="YM649" s="6"/>
      <c r="YN649" s="6"/>
      <c r="YO649" s="6"/>
      <c r="YP649" s="6"/>
      <c r="YQ649" s="6"/>
      <c r="YR649" s="6"/>
      <c r="YS649" s="6"/>
      <c r="YT649" s="6"/>
      <c r="YU649" s="6"/>
      <c r="YV649" s="6"/>
      <c r="YW649" s="6"/>
      <c r="YX649" s="6"/>
      <c r="YY649" s="6"/>
      <c r="YZ649" s="6"/>
      <c r="ZA649" s="6"/>
      <c r="ZB649" s="6"/>
      <c r="ZC649" s="6"/>
      <c r="ZD649" s="6"/>
      <c r="ZE649" s="6"/>
      <c r="ZF649" s="6"/>
      <c r="ZG649" s="6"/>
      <c r="ZH649" s="6"/>
      <c r="ZI649" s="6"/>
      <c r="ZJ649" s="6"/>
      <c r="ZK649" s="6"/>
      <c r="ZL649" s="6"/>
      <c r="ZM649" s="6"/>
      <c r="ZN649" s="6"/>
      <c r="ZO649" s="6"/>
      <c r="ZP649" s="6"/>
      <c r="ZQ649" s="6"/>
      <c r="ZR649" s="6"/>
      <c r="ZS649" s="6"/>
      <c r="ZT649" s="6"/>
      <c r="ZU649" s="6"/>
      <c r="ZV649" s="6"/>
      <c r="ZW649" s="6"/>
      <c r="ZX649" s="6"/>
      <c r="ZY649" s="6"/>
      <c r="ZZ649" s="6"/>
      <c r="AAA649" s="6"/>
      <c r="AAB649" s="6"/>
      <c r="AAC649" s="6"/>
      <c r="AAD649" s="6"/>
      <c r="AAE649" s="6"/>
      <c r="AAF649" s="6"/>
      <c r="AAG649" s="6"/>
      <c r="AAH649" s="6"/>
      <c r="AAI649" s="6"/>
      <c r="AAJ649" s="6"/>
      <c r="AAK649" s="6"/>
      <c r="AAL649" s="6"/>
      <c r="AAM649" s="6"/>
      <c r="AAN649" s="6"/>
      <c r="AAO649" s="6"/>
      <c r="AAP649" s="6"/>
      <c r="AAQ649" s="6"/>
      <c r="AAR649" s="6"/>
      <c r="AAS649" s="6"/>
      <c r="AAT649" s="6"/>
      <c r="AAU649" s="6"/>
      <c r="AAV649" s="6"/>
      <c r="AAW649" s="6"/>
      <c r="AAX649" s="6"/>
      <c r="AAY649" s="6"/>
      <c r="AAZ649" s="6"/>
      <c r="ABA649" s="6"/>
      <c r="ABB649" s="6"/>
      <c r="ABC649" s="6"/>
      <c r="ABD649" s="6"/>
      <c r="ABE649" s="6"/>
      <c r="ABF649" s="6"/>
      <c r="ABG649" s="6"/>
      <c r="ABH649" s="6"/>
      <c r="ABI649" s="6"/>
      <c r="ABJ649" s="6"/>
      <c r="ABK649" s="6"/>
      <c r="ABL649" s="6"/>
      <c r="ABM649" s="6"/>
      <c r="ABN649" s="6"/>
      <c r="ABO649" s="6"/>
      <c r="ABP649" s="6"/>
      <c r="ABQ649" s="6"/>
      <c r="ABR649" s="6"/>
      <c r="ABS649" s="6"/>
      <c r="ABT649" s="6"/>
      <c r="ABU649" s="6"/>
      <c r="ABV649" s="6"/>
      <c r="ABW649" s="6"/>
      <c r="ABX649" s="6"/>
      <c r="ABY649" s="6"/>
      <c r="ABZ649" s="6"/>
      <c r="ACA649" s="6"/>
      <c r="ACB649" s="6"/>
      <c r="ACC649" s="6"/>
      <c r="ACD649" s="6"/>
      <c r="ACE649" s="6"/>
      <c r="ACF649" s="6"/>
      <c r="ACG649" s="6"/>
      <c r="ACH649" s="6"/>
      <c r="ACI649" s="6"/>
      <c r="ACJ649" s="6"/>
      <c r="ACK649" s="6"/>
      <c r="ACL649" s="6"/>
      <c r="ACM649" s="6"/>
      <c r="ACN649" s="6"/>
      <c r="ACO649" s="6"/>
      <c r="ACP649" s="6"/>
      <c r="ACQ649" s="6"/>
      <c r="ACR649" s="6"/>
      <c r="ACS649" s="6"/>
      <c r="ACT649" s="6"/>
      <c r="ACU649" s="6"/>
      <c r="ACV649" s="6"/>
      <c r="ACW649" s="6"/>
      <c r="ACX649" s="6"/>
      <c r="ACY649" s="6"/>
      <c r="ACZ649" s="6"/>
      <c r="ADA649" s="6"/>
      <c r="ADB649" s="6"/>
      <c r="ADC649" s="6"/>
      <c r="ADD649" s="6"/>
      <c r="ADE649" s="6"/>
      <c r="ADF649" s="6"/>
      <c r="ADG649" s="6"/>
      <c r="ADH649" s="6"/>
      <c r="ADI649" s="6"/>
      <c r="ADJ649" s="6"/>
      <c r="ADK649" s="6"/>
      <c r="ADL649" s="6"/>
      <c r="ADM649" s="6"/>
      <c r="ADN649" s="6"/>
      <c r="ADO649" s="6"/>
      <c r="ADP649" s="6"/>
      <c r="ADQ649" s="6"/>
      <c r="ADR649" s="6"/>
      <c r="ADS649" s="6"/>
      <c r="ADT649" s="6"/>
      <c r="ADU649" s="6"/>
      <c r="ADV649" s="6"/>
      <c r="ADW649" s="6"/>
      <c r="ADX649" s="6"/>
      <c r="ADY649" s="6"/>
      <c r="ADZ649" s="6"/>
      <c r="AEA649" s="6"/>
      <c r="AEB649" s="6"/>
      <c r="AEC649" s="6"/>
      <c r="AED649" s="6"/>
      <c r="AEE649" s="6"/>
      <c r="AEF649" s="6"/>
      <c r="AEG649" s="6"/>
      <c r="AEH649" s="6"/>
      <c r="AEI649" s="6"/>
      <c r="AEJ649" s="6"/>
      <c r="AEK649" s="6"/>
      <c r="AEL649" s="6"/>
      <c r="AEM649" s="6"/>
      <c r="AEN649" s="6"/>
      <c r="AEO649" s="6"/>
      <c r="AEP649" s="6"/>
      <c r="AEQ649" s="6"/>
      <c r="AER649" s="6"/>
      <c r="AES649" s="6"/>
      <c r="AET649" s="6"/>
      <c r="AEU649" s="6"/>
      <c r="AEV649" s="6"/>
      <c r="AEW649" s="6"/>
      <c r="AEX649" s="6"/>
      <c r="AEY649" s="6"/>
      <c r="AEZ649" s="6"/>
      <c r="AFA649" s="6"/>
      <c r="AFB649" s="6"/>
      <c r="AFC649" s="6"/>
      <c r="AFD649" s="6"/>
      <c r="AFE649" s="6"/>
      <c r="AFF649" s="6"/>
      <c r="AFG649" s="6"/>
      <c r="AFH649" s="6"/>
      <c r="AFI649" s="6"/>
      <c r="AFJ649" s="6"/>
      <c r="AFK649" s="6"/>
      <c r="AFL649" s="6"/>
      <c r="AFM649" s="6"/>
      <c r="AFN649" s="6"/>
      <c r="AFO649" s="6"/>
      <c r="AFP649" s="6"/>
      <c r="AFQ649" s="6"/>
      <c r="AFR649" s="6"/>
      <c r="AFS649" s="6"/>
      <c r="AFT649" s="6"/>
      <c r="AFU649" s="6"/>
      <c r="AFV649" s="6"/>
      <c r="AFW649" s="6"/>
      <c r="AFX649" s="6"/>
      <c r="AFY649" s="6"/>
      <c r="AFZ649" s="6"/>
      <c r="AGA649" s="6"/>
      <c r="AGB649" s="6"/>
      <c r="AGC649" s="6"/>
      <c r="AGD649" s="6"/>
      <c r="AGE649" s="6"/>
      <c r="AGF649" s="6"/>
      <c r="AGG649" s="6"/>
      <c r="AGH649" s="6"/>
      <c r="AGI649" s="6"/>
      <c r="AGJ649" s="6"/>
      <c r="AGK649" s="6"/>
      <c r="AGL649" s="6"/>
      <c r="AGM649" s="6"/>
      <c r="AGN649" s="6"/>
      <c r="AGO649" s="6"/>
      <c r="AGP649" s="6"/>
      <c r="AGQ649" s="6"/>
      <c r="AGR649" s="6"/>
      <c r="AGS649" s="6"/>
      <c r="AGT649" s="6"/>
      <c r="AGU649" s="6"/>
      <c r="AGV649" s="6"/>
      <c r="AGW649" s="6"/>
      <c r="AGX649" s="6"/>
      <c r="AGY649" s="6"/>
      <c r="AGZ649" s="6"/>
      <c r="AHA649" s="6"/>
      <c r="AHB649" s="6"/>
      <c r="AHC649" s="6"/>
      <c r="AHD649" s="6"/>
      <c r="AHE649" s="6"/>
      <c r="AHF649" s="6"/>
      <c r="AHG649" s="6"/>
      <c r="AHH649" s="6"/>
      <c r="AHI649" s="6"/>
      <c r="AHJ649" s="6"/>
      <c r="AHK649" s="6"/>
      <c r="AHL649" s="6"/>
      <c r="AHM649" s="6"/>
      <c r="AHN649" s="6"/>
      <c r="AHO649" s="6"/>
      <c r="AHP649" s="6"/>
      <c r="AHQ649" s="6"/>
      <c r="AHR649" s="6"/>
      <c r="AHS649" s="6"/>
      <c r="AHT649" s="6"/>
      <c r="AHU649" s="6"/>
      <c r="AHV649" s="6"/>
      <c r="AHW649" s="6"/>
      <c r="AHX649" s="6"/>
      <c r="AHY649" s="6"/>
    </row>
    <row r="650" spans="3:909" x14ac:dyDescent="0.25">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c r="KA650" s="6"/>
      <c r="KB650" s="6"/>
      <c r="KC650" s="6"/>
      <c r="KD650" s="6"/>
      <c r="KE650" s="6"/>
      <c r="KF650" s="6"/>
      <c r="KG650" s="6"/>
      <c r="KH650" s="6"/>
      <c r="KI650" s="6"/>
      <c r="KJ650" s="6"/>
      <c r="KK650" s="6"/>
      <c r="KL650" s="6"/>
      <c r="KM650" s="6"/>
      <c r="KN650" s="6"/>
      <c r="KO650" s="6"/>
      <c r="KP650" s="6"/>
      <c r="KQ650" s="6"/>
      <c r="KR650" s="6"/>
      <c r="KS650" s="6"/>
      <c r="KT650" s="6"/>
      <c r="KU650" s="6"/>
      <c r="KV650" s="6"/>
      <c r="KW650" s="6"/>
      <c r="KX650" s="6"/>
      <c r="KY650" s="6"/>
      <c r="KZ650" s="6"/>
      <c r="LA650" s="6"/>
      <c r="LB650" s="6"/>
      <c r="LC650" s="6"/>
      <c r="LD650" s="6"/>
      <c r="LE650" s="6"/>
      <c r="LF650" s="6"/>
      <c r="LG650" s="6"/>
      <c r="LH650" s="6"/>
      <c r="LI650" s="6"/>
      <c r="LJ650" s="6"/>
      <c r="LK650" s="6"/>
      <c r="LL650" s="6"/>
      <c r="LM650" s="6"/>
      <c r="LN650" s="6"/>
      <c r="LO650" s="6"/>
      <c r="LP650" s="6"/>
      <c r="LQ650" s="6"/>
      <c r="LR650" s="6"/>
      <c r="LS650" s="6"/>
      <c r="LT650" s="6"/>
      <c r="LU650" s="6"/>
      <c r="LV650" s="6"/>
      <c r="LW650" s="6"/>
      <c r="LX650" s="6"/>
      <c r="LY650" s="6"/>
      <c r="LZ650" s="6"/>
      <c r="MA650" s="6"/>
      <c r="MB650" s="6"/>
      <c r="MC650" s="6"/>
      <c r="MD650" s="6"/>
      <c r="ME650" s="6"/>
      <c r="MF650" s="6"/>
      <c r="MG650" s="6"/>
      <c r="MH650" s="6"/>
      <c r="MI650" s="6"/>
      <c r="MJ650" s="6"/>
      <c r="MK650" s="6"/>
      <c r="ML650" s="6"/>
      <c r="MM650" s="6"/>
      <c r="MN650" s="6"/>
      <c r="MO650" s="6"/>
      <c r="MP650" s="6"/>
      <c r="MQ650" s="6"/>
      <c r="MR650" s="6"/>
      <c r="MS650" s="6"/>
      <c r="MT650" s="6"/>
      <c r="MU650" s="6"/>
      <c r="MV650" s="6"/>
      <c r="MW650" s="6"/>
      <c r="MX650" s="6"/>
      <c r="MY650" s="6"/>
      <c r="MZ650" s="6"/>
      <c r="NA650" s="6"/>
      <c r="NB650" s="6"/>
      <c r="NC650" s="6"/>
      <c r="ND650" s="6"/>
      <c r="NE650" s="6"/>
      <c r="NF650" s="6"/>
      <c r="NG650" s="6"/>
      <c r="NH650" s="6"/>
      <c r="NI650" s="6"/>
      <c r="NJ650" s="6"/>
      <c r="NK650" s="6"/>
      <c r="NL650" s="6"/>
      <c r="NM650" s="6"/>
      <c r="NN650" s="6"/>
      <c r="NO650" s="6"/>
      <c r="NP650" s="6"/>
      <c r="NQ650" s="6"/>
      <c r="NR650" s="6"/>
      <c r="NS650" s="6"/>
      <c r="NT650" s="6"/>
      <c r="NU650" s="6"/>
      <c r="NV650" s="6"/>
      <c r="NW650" s="6"/>
      <c r="NX650" s="6"/>
      <c r="NY650" s="6"/>
      <c r="NZ650" s="6"/>
      <c r="OA650" s="6"/>
      <c r="OB650" s="6"/>
      <c r="OC650" s="6"/>
      <c r="OD650" s="6"/>
      <c r="OE650" s="6"/>
      <c r="OF650" s="6"/>
      <c r="OG650" s="6"/>
      <c r="OH650" s="6"/>
      <c r="OI650" s="6"/>
      <c r="OJ650" s="6"/>
      <c r="OK650" s="6"/>
      <c r="OL650" s="6"/>
      <c r="OM650" s="6"/>
      <c r="ON650" s="6"/>
      <c r="OO650" s="6"/>
      <c r="OP650" s="6"/>
      <c r="OQ650" s="6"/>
      <c r="OR650" s="6"/>
      <c r="OS650" s="6"/>
      <c r="OT650" s="6"/>
      <c r="OU650" s="6"/>
      <c r="OV650" s="6"/>
      <c r="OW650" s="6"/>
      <c r="OX650" s="6"/>
      <c r="OY650" s="6"/>
      <c r="OZ650" s="6"/>
      <c r="PA650" s="6"/>
      <c r="PB650" s="6"/>
      <c r="PC650" s="6"/>
      <c r="PD650" s="6"/>
      <c r="PE650" s="6"/>
      <c r="PF650" s="6"/>
      <c r="PG650" s="6"/>
      <c r="PH650" s="6"/>
      <c r="PI650" s="6"/>
      <c r="PJ650" s="6"/>
      <c r="PK650" s="6"/>
      <c r="PL650" s="6"/>
      <c r="PM650" s="6"/>
      <c r="PN650" s="6"/>
      <c r="PO650" s="6"/>
      <c r="PP650" s="6"/>
      <c r="PQ650" s="6"/>
      <c r="PR650" s="6"/>
      <c r="PS650" s="6"/>
      <c r="PT650" s="6"/>
      <c r="PU650" s="6"/>
      <c r="PV650" s="6"/>
      <c r="PW650" s="6"/>
      <c r="PX650" s="6"/>
      <c r="PY650" s="6"/>
      <c r="PZ650" s="6"/>
      <c r="QA650" s="6"/>
      <c r="QB650" s="6"/>
      <c r="QC650" s="6"/>
      <c r="QD650" s="6"/>
      <c r="QE650" s="6"/>
      <c r="QF650" s="6"/>
      <c r="QG650" s="6"/>
      <c r="QH650" s="6"/>
      <c r="QI650" s="6"/>
      <c r="QJ650" s="6"/>
      <c r="QK650" s="6"/>
      <c r="QL650" s="6"/>
      <c r="QM650" s="6"/>
      <c r="QN650" s="6"/>
      <c r="QO650" s="6"/>
      <c r="QP650" s="6"/>
      <c r="QQ650" s="6"/>
      <c r="QR650" s="6"/>
      <c r="QS650" s="6"/>
      <c r="QT650" s="6"/>
      <c r="QU650" s="6"/>
      <c r="QV650" s="6"/>
      <c r="QW650" s="6"/>
      <c r="QX650" s="6"/>
      <c r="QY650" s="6"/>
      <c r="QZ650" s="6"/>
      <c r="RA650" s="6"/>
      <c r="RB650" s="6"/>
      <c r="RC650" s="6"/>
      <c r="RD650" s="6"/>
      <c r="RE650" s="6"/>
      <c r="RF650" s="6"/>
      <c r="RG650" s="6"/>
      <c r="RH650" s="6"/>
      <c r="RI650" s="6"/>
      <c r="RJ650" s="6"/>
      <c r="RK650" s="6"/>
      <c r="RL650" s="6"/>
      <c r="RM650" s="6"/>
      <c r="RN650" s="6"/>
      <c r="RO650" s="6"/>
      <c r="RP650" s="6"/>
      <c r="RQ650" s="6"/>
      <c r="RR650" s="6"/>
      <c r="RS650" s="6"/>
      <c r="RT650" s="6"/>
      <c r="RU650" s="6"/>
      <c r="RV650" s="6"/>
      <c r="RW650" s="6"/>
      <c r="RX650" s="6"/>
      <c r="RY650" s="6"/>
      <c r="RZ650" s="6"/>
      <c r="SA650" s="6"/>
      <c r="SB650" s="6"/>
      <c r="SC650" s="6"/>
      <c r="SD650" s="6"/>
      <c r="SE650" s="6"/>
      <c r="SF650" s="6"/>
      <c r="SG650" s="6"/>
      <c r="SH650" s="6"/>
      <c r="SI650" s="6"/>
      <c r="SJ650" s="6"/>
      <c r="SK650" s="6"/>
      <c r="SL650" s="6"/>
      <c r="SM650" s="6"/>
      <c r="SN650" s="6"/>
      <c r="SO650" s="6"/>
      <c r="SP650" s="6"/>
      <c r="SQ650" s="6"/>
      <c r="SR650" s="6"/>
      <c r="SS650" s="6"/>
      <c r="ST650" s="6"/>
      <c r="SU650" s="6"/>
      <c r="SV650" s="6"/>
      <c r="SW650" s="6"/>
      <c r="SX650" s="6"/>
      <c r="SY650" s="6"/>
      <c r="SZ650" s="6"/>
      <c r="TA650" s="6"/>
      <c r="TB650" s="6"/>
      <c r="TC650" s="6"/>
      <c r="TD650" s="6"/>
      <c r="TE650" s="6"/>
      <c r="TF650" s="6"/>
      <c r="TG650" s="6"/>
      <c r="TH650" s="6"/>
      <c r="TI650" s="6"/>
      <c r="TJ650" s="6"/>
      <c r="TK650" s="6"/>
      <c r="TL650" s="6"/>
      <c r="TM650" s="6"/>
      <c r="TN650" s="6"/>
      <c r="TO650" s="6"/>
      <c r="TP650" s="6"/>
      <c r="TQ650" s="6"/>
      <c r="TR650" s="6"/>
      <c r="TS650" s="6"/>
      <c r="TT650" s="6"/>
      <c r="TU650" s="6"/>
      <c r="TV650" s="6"/>
      <c r="TW650" s="6"/>
      <c r="TX650" s="6"/>
      <c r="TY650" s="6"/>
      <c r="TZ650" s="6"/>
      <c r="UA650" s="6"/>
      <c r="UB650" s="6"/>
      <c r="UC650" s="6"/>
      <c r="UD650" s="6"/>
      <c r="UE650" s="6"/>
      <c r="UF650" s="6"/>
      <c r="UG650" s="6"/>
      <c r="UH650" s="6"/>
      <c r="UI650" s="6"/>
      <c r="UJ650" s="6"/>
      <c r="UK650" s="6"/>
      <c r="UL650" s="6"/>
      <c r="UM650" s="6"/>
      <c r="UN650" s="6"/>
      <c r="UO650" s="6"/>
      <c r="UP650" s="6"/>
      <c r="UQ650" s="6"/>
      <c r="UR650" s="6"/>
      <c r="US650" s="6"/>
      <c r="UT650" s="6"/>
      <c r="UU650" s="6"/>
      <c r="UV650" s="6"/>
      <c r="UW650" s="6"/>
      <c r="UX650" s="6"/>
      <c r="UY650" s="6"/>
      <c r="UZ650" s="6"/>
      <c r="VA650" s="6"/>
      <c r="VB650" s="6"/>
      <c r="VC650" s="6"/>
      <c r="VD650" s="6"/>
      <c r="VE650" s="6"/>
      <c r="VF650" s="6"/>
      <c r="VG650" s="6"/>
      <c r="VH650" s="6"/>
      <c r="VI650" s="6"/>
      <c r="VJ650" s="6"/>
      <c r="VK650" s="6"/>
      <c r="VL650" s="6"/>
      <c r="VM650" s="6"/>
      <c r="VN650" s="6"/>
      <c r="VO650" s="6"/>
      <c r="VP650" s="6"/>
      <c r="VQ650" s="6"/>
      <c r="VR650" s="6"/>
      <c r="VS650" s="6"/>
      <c r="VT650" s="6"/>
      <c r="VU650" s="6"/>
      <c r="VV650" s="6"/>
      <c r="VW650" s="6"/>
      <c r="VX650" s="6"/>
      <c r="VY650" s="6"/>
      <c r="VZ650" s="6"/>
      <c r="WA650" s="6"/>
      <c r="WB650" s="6"/>
      <c r="WC650" s="6"/>
      <c r="WD650" s="6"/>
      <c r="WE650" s="6"/>
      <c r="WF650" s="6"/>
      <c r="WG650" s="6"/>
      <c r="WH650" s="6"/>
      <c r="WI650" s="6"/>
      <c r="WJ650" s="6"/>
      <c r="WK650" s="6"/>
      <c r="WL650" s="6"/>
      <c r="WM650" s="6"/>
      <c r="WN650" s="6"/>
      <c r="WO650" s="6"/>
      <c r="WP650" s="6"/>
      <c r="WQ650" s="6"/>
      <c r="WR650" s="6"/>
      <c r="WS650" s="6"/>
      <c r="WT650" s="6"/>
      <c r="WU650" s="6"/>
      <c r="WV650" s="6"/>
      <c r="WW650" s="6"/>
      <c r="WX650" s="6"/>
      <c r="WY650" s="6"/>
      <c r="WZ650" s="6"/>
      <c r="XA650" s="6"/>
      <c r="XB650" s="6"/>
      <c r="XC650" s="6"/>
      <c r="XD650" s="6"/>
      <c r="XE650" s="6"/>
      <c r="XF650" s="6"/>
      <c r="XG650" s="6"/>
      <c r="XH650" s="6"/>
      <c r="XI650" s="6"/>
      <c r="XJ650" s="6"/>
      <c r="XK650" s="6"/>
      <c r="XL650" s="6"/>
      <c r="XM650" s="6"/>
      <c r="XN650" s="6"/>
      <c r="XO650" s="6"/>
      <c r="XP650" s="6"/>
      <c r="XQ650" s="6"/>
      <c r="XR650" s="6"/>
      <c r="XS650" s="6"/>
      <c r="XT650" s="6"/>
      <c r="XU650" s="6"/>
      <c r="XV650" s="6"/>
      <c r="XW650" s="6"/>
      <c r="XX650" s="6"/>
      <c r="XY650" s="6"/>
      <c r="XZ650" s="6"/>
      <c r="YA650" s="6"/>
      <c r="YB650" s="6"/>
      <c r="YC650" s="6"/>
      <c r="YD650" s="6"/>
      <c r="YE650" s="6"/>
      <c r="YF650" s="6"/>
      <c r="YG650" s="6"/>
      <c r="YH650" s="6"/>
      <c r="YI650" s="6"/>
      <c r="YJ650" s="6"/>
      <c r="YK650" s="6"/>
      <c r="YL650" s="6"/>
      <c r="YM650" s="6"/>
      <c r="YN650" s="6"/>
      <c r="YO650" s="6"/>
      <c r="YP650" s="6"/>
      <c r="YQ650" s="6"/>
      <c r="YR650" s="6"/>
      <c r="YS650" s="6"/>
      <c r="YT650" s="6"/>
      <c r="YU650" s="6"/>
      <c r="YV650" s="6"/>
      <c r="YW650" s="6"/>
      <c r="YX650" s="6"/>
      <c r="YY650" s="6"/>
      <c r="YZ650" s="6"/>
      <c r="ZA650" s="6"/>
      <c r="ZB650" s="6"/>
      <c r="ZC650" s="6"/>
      <c r="ZD650" s="6"/>
      <c r="ZE650" s="6"/>
      <c r="ZF650" s="6"/>
      <c r="ZG650" s="6"/>
      <c r="ZH650" s="6"/>
      <c r="ZI650" s="6"/>
      <c r="ZJ650" s="6"/>
      <c r="ZK650" s="6"/>
      <c r="ZL650" s="6"/>
      <c r="ZM650" s="6"/>
      <c r="ZN650" s="6"/>
      <c r="ZO650" s="6"/>
      <c r="ZP650" s="6"/>
      <c r="ZQ650" s="6"/>
      <c r="ZR650" s="6"/>
      <c r="ZS650" s="6"/>
      <c r="ZT650" s="6"/>
      <c r="ZU650" s="6"/>
      <c r="ZV650" s="6"/>
      <c r="ZW650" s="6"/>
      <c r="ZX650" s="6"/>
      <c r="ZY650" s="6"/>
      <c r="ZZ650" s="6"/>
      <c r="AAA650" s="6"/>
      <c r="AAB650" s="6"/>
      <c r="AAC650" s="6"/>
      <c r="AAD650" s="6"/>
      <c r="AAE650" s="6"/>
      <c r="AAF650" s="6"/>
      <c r="AAG650" s="6"/>
      <c r="AAH650" s="6"/>
      <c r="AAI650" s="6"/>
      <c r="AAJ650" s="6"/>
      <c r="AAK650" s="6"/>
      <c r="AAL650" s="6"/>
      <c r="AAM650" s="6"/>
      <c r="AAN650" s="6"/>
      <c r="AAO650" s="6"/>
      <c r="AAP650" s="6"/>
      <c r="AAQ650" s="6"/>
      <c r="AAR650" s="6"/>
      <c r="AAS650" s="6"/>
      <c r="AAT650" s="6"/>
      <c r="AAU650" s="6"/>
      <c r="AAV650" s="6"/>
      <c r="AAW650" s="6"/>
      <c r="AAX650" s="6"/>
      <c r="AAY650" s="6"/>
      <c r="AAZ650" s="6"/>
      <c r="ABA650" s="6"/>
      <c r="ABB650" s="6"/>
      <c r="ABC650" s="6"/>
      <c r="ABD650" s="6"/>
      <c r="ABE650" s="6"/>
      <c r="ABF650" s="6"/>
      <c r="ABG650" s="6"/>
      <c r="ABH650" s="6"/>
      <c r="ABI650" s="6"/>
      <c r="ABJ650" s="6"/>
      <c r="ABK650" s="6"/>
      <c r="ABL650" s="6"/>
      <c r="ABM650" s="6"/>
      <c r="ABN650" s="6"/>
      <c r="ABO650" s="6"/>
      <c r="ABP650" s="6"/>
      <c r="ABQ650" s="6"/>
      <c r="ABR650" s="6"/>
      <c r="ABS650" s="6"/>
      <c r="ABT650" s="6"/>
      <c r="ABU650" s="6"/>
      <c r="ABV650" s="6"/>
      <c r="ABW650" s="6"/>
      <c r="ABX650" s="6"/>
      <c r="ABY650" s="6"/>
      <c r="ABZ650" s="6"/>
      <c r="ACA650" s="6"/>
      <c r="ACB650" s="6"/>
      <c r="ACC650" s="6"/>
      <c r="ACD650" s="6"/>
      <c r="ACE650" s="6"/>
      <c r="ACF650" s="6"/>
      <c r="ACG650" s="6"/>
      <c r="ACH650" s="6"/>
      <c r="ACI650" s="6"/>
      <c r="ACJ650" s="6"/>
      <c r="ACK650" s="6"/>
      <c r="ACL650" s="6"/>
      <c r="ACM650" s="6"/>
      <c r="ACN650" s="6"/>
      <c r="ACO650" s="6"/>
      <c r="ACP650" s="6"/>
      <c r="ACQ650" s="6"/>
      <c r="ACR650" s="6"/>
      <c r="ACS650" s="6"/>
      <c r="ACT650" s="6"/>
      <c r="ACU650" s="6"/>
      <c r="ACV650" s="6"/>
      <c r="ACW650" s="6"/>
      <c r="ACX650" s="6"/>
      <c r="ACY650" s="6"/>
      <c r="ACZ650" s="6"/>
      <c r="ADA650" s="6"/>
      <c r="ADB650" s="6"/>
      <c r="ADC650" s="6"/>
      <c r="ADD650" s="6"/>
      <c r="ADE650" s="6"/>
      <c r="ADF650" s="6"/>
      <c r="ADG650" s="6"/>
      <c r="ADH650" s="6"/>
      <c r="ADI650" s="6"/>
      <c r="ADJ650" s="6"/>
      <c r="ADK650" s="6"/>
      <c r="ADL650" s="6"/>
      <c r="ADM650" s="6"/>
      <c r="ADN650" s="6"/>
      <c r="ADO650" s="6"/>
      <c r="ADP650" s="6"/>
      <c r="ADQ650" s="6"/>
      <c r="ADR650" s="6"/>
      <c r="ADS650" s="6"/>
      <c r="ADT650" s="6"/>
      <c r="ADU650" s="6"/>
      <c r="ADV650" s="6"/>
      <c r="ADW650" s="6"/>
      <c r="ADX650" s="6"/>
      <c r="ADY650" s="6"/>
      <c r="ADZ650" s="6"/>
      <c r="AEA650" s="6"/>
      <c r="AEB650" s="6"/>
      <c r="AEC650" s="6"/>
      <c r="AED650" s="6"/>
      <c r="AEE650" s="6"/>
      <c r="AEF650" s="6"/>
      <c r="AEG650" s="6"/>
      <c r="AEH650" s="6"/>
      <c r="AEI650" s="6"/>
      <c r="AEJ650" s="6"/>
      <c r="AEK650" s="6"/>
      <c r="AEL650" s="6"/>
      <c r="AEM650" s="6"/>
      <c r="AEN650" s="6"/>
      <c r="AEO650" s="6"/>
      <c r="AEP650" s="6"/>
      <c r="AEQ650" s="6"/>
      <c r="AER650" s="6"/>
      <c r="AES650" s="6"/>
      <c r="AET650" s="6"/>
      <c r="AEU650" s="6"/>
      <c r="AEV650" s="6"/>
      <c r="AEW650" s="6"/>
      <c r="AEX650" s="6"/>
      <c r="AEY650" s="6"/>
      <c r="AEZ650" s="6"/>
      <c r="AFA650" s="6"/>
      <c r="AFB650" s="6"/>
      <c r="AFC650" s="6"/>
      <c r="AFD650" s="6"/>
      <c r="AFE650" s="6"/>
      <c r="AFF650" s="6"/>
      <c r="AFG650" s="6"/>
      <c r="AFH650" s="6"/>
      <c r="AFI650" s="6"/>
      <c r="AFJ650" s="6"/>
      <c r="AFK650" s="6"/>
      <c r="AFL650" s="6"/>
      <c r="AFM650" s="6"/>
      <c r="AFN650" s="6"/>
      <c r="AFO650" s="6"/>
      <c r="AFP650" s="6"/>
      <c r="AFQ650" s="6"/>
      <c r="AFR650" s="6"/>
      <c r="AFS650" s="6"/>
      <c r="AFT650" s="6"/>
      <c r="AFU650" s="6"/>
      <c r="AFV650" s="6"/>
      <c r="AFW650" s="6"/>
      <c r="AFX650" s="6"/>
      <c r="AFY650" s="6"/>
      <c r="AFZ650" s="6"/>
      <c r="AGA650" s="6"/>
      <c r="AGB650" s="6"/>
      <c r="AGC650" s="6"/>
      <c r="AGD650" s="6"/>
      <c r="AGE650" s="6"/>
      <c r="AGF650" s="6"/>
      <c r="AGG650" s="6"/>
      <c r="AGH650" s="6"/>
      <c r="AGI650" s="6"/>
      <c r="AGJ650" s="6"/>
      <c r="AGK650" s="6"/>
      <c r="AGL650" s="6"/>
      <c r="AGM650" s="6"/>
      <c r="AGN650" s="6"/>
      <c r="AGO650" s="6"/>
      <c r="AGP650" s="6"/>
      <c r="AGQ650" s="6"/>
      <c r="AGR650" s="6"/>
      <c r="AGS650" s="6"/>
      <c r="AGT650" s="6"/>
      <c r="AGU650" s="6"/>
      <c r="AGV650" s="6"/>
      <c r="AGW650" s="6"/>
      <c r="AGX650" s="6"/>
      <c r="AGY650" s="6"/>
      <c r="AGZ650" s="6"/>
      <c r="AHA650" s="6"/>
      <c r="AHB650" s="6"/>
      <c r="AHC650" s="6"/>
      <c r="AHD650" s="6"/>
      <c r="AHE650" s="6"/>
      <c r="AHF650" s="6"/>
      <c r="AHG650" s="6"/>
      <c r="AHH650" s="6"/>
      <c r="AHI650" s="6"/>
      <c r="AHJ650" s="6"/>
      <c r="AHK650" s="6"/>
      <c r="AHL650" s="6"/>
      <c r="AHM650" s="6"/>
      <c r="AHN650" s="6"/>
      <c r="AHO650" s="6"/>
      <c r="AHP650" s="6"/>
      <c r="AHQ650" s="6"/>
      <c r="AHR650" s="6"/>
      <c r="AHS650" s="6"/>
      <c r="AHT650" s="6"/>
      <c r="AHU650" s="6"/>
      <c r="AHV650" s="6"/>
      <c r="AHW650" s="6"/>
      <c r="AHX650" s="6"/>
      <c r="AHY650" s="6"/>
    </row>
    <row r="651" spans="3:909" x14ac:dyDescent="0.25">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c r="KA651" s="6"/>
      <c r="KB651" s="6"/>
      <c r="KC651" s="6"/>
      <c r="KD651" s="6"/>
      <c r="KE651" s="6"/>
      <c r="KF651" s="6"/>
      <c r="KG651" s="6"/>
      <c r="KH651" s="6"/>
      <c r="KI651" s="6"/>
      <c r="KJ651" s="6"/>
      <c r="KK651" s="6"/>
      <c r="KL651" s="6"/>
      <c r="KM651" s="6"/>
      <c r="KN651" s="6"/>
      <c r="KO651" s="6"/>
      <c r="KP651" s="6"/>
      <c r="KQ651" s="6"/>
      <c r="KR651" s="6"/>
      <c r="KS651" s="6"/>
      <c r="KT651" s="6"/>
      <c r="KU651" s="6"/>
      <c r="KV651" s="6"/>
      <c r="KW651" s="6"/>
      <c r="KX651" s="6"/>
      <c r="KY651" s="6"/>
      <c r="KZ651" s="6"/>
      <c r="LA651" s="6"/>
      <c r="LB651" s="6"/>
      <c r="LC651" s="6"/>
      <c r="LD651" s="6"/>
      <c r="LE651" s="6"/>
      <c r="LF651" s="6"/>
      <c r="LG651" s="6"/>
      <c r="LH651" s="6"/>
      <c r="LI651" s="6"/>
      <c r="LJ651" s="6"/>
      <c r="LK651" s="6"/>
      <c r="LL651" s="6"/>
      <c r="LM651" s="6"/>
      <c r="LN651" s="6"/>
      <c r="LO651" s="6"/>
      <c r="LP651" s="6"/>
      <c r="LQ651" s="6"/>
      <c r="LR651" s="6"/>
      <c r="LS651" s="6"/>
      <c r="LT651" s="6"/>
      <c r="LU651" s="6"/>
      <c r="LV651" s="6"/>
      <c r="LW651" s="6"/>
      <c r="LX651" s="6"/>
      <c r="LY651" s="6"/>
      <c r="LZ651" s="6"/>
      <c r="MA651" s="6"/>
      <c r="MB651" s="6"/>
      <c r="MC651" s="6"/>
      <c r="MD651" s="6"/>
      <c r="ME651" s="6"/>
      <c r="MF651" s="6"/>
      <c r="MG651" s="6"/>
      <c r="MH651" s="6"/>
      <c r="MI651" s="6"/>
      <c r="MJ651" s="6"/>
      <c r="MK651" s="6"/>
      <c r="ML651" s="6"/>
      <c r="MM651" s="6"/>
      <c r="MN651" s="6"/>
      <c r="MO651" s="6"/>
      <c r="MP651" s="6"/>
      <c r="MQ651" s="6"/>
      <c r="MR651" s="6"/>
      <c r="MS651" s="6"/>
      <c r="MT651" s="6"/>
      <c r="MU651" s="6"/>
      <c r="MV651" s="6"/>
      <c r="MW651" s="6"/>
      <c r="MX651" s="6"/>
      <c r="MY651" s="6"/>
      <c r="MZ651" s="6"/>
      <c r="NA651" s="6"/>
      <c r="NB651" s="6"/>
      <c r="NC651" s="6"/>
      <c r="ND651" s="6"/>
      <c r="NE651" s="6"/>
      <c r="NF651" s="6"/>
      <c r="NG651" s="6"/>
      <c r="NH651" s="6"/>
      <c r="NI651" s="6"/>
      <c r="NJ651" s="6"/>
      <c r="NK651" s="6"/>
      <c r="NL651" s="6"/>
      <c r="NM651" s="6"/>
      <c r="NN651" s="6"/>
      <c r="NO651" s="6"/>
      <c r="NP651" s="6"/>
      <c r="NQ651" s="6"/>
      <c r="NR651" s="6"/>
      <c r="NS651" s="6"/>
      <c r="NT651" s="6"/>
      <c r="NU651" s="6"/>
      <c r="NV651" s="6"/>
      <c r="NW651" s="6"/>
      <c r="NX651" s="6"/>
      <c r="NY651" s="6"/>
      <c r="NZ651" s="6"/>
      <c r="OA651" s="6"/>
      <c r="OB651" s="6"/>
      <c r="OC651" s="6"/>
      <c r="OD651" s="6"/>
      <c r="OE651" s="6"/>
      <c r="OF651" s="6"/>
      <c r="OG651" s="6"/>
      <c r="OH651" s="6"/>
      <c r="OI651" s="6"/>
      <c r="OJ651" s="6"/>
      <c r="OK651" s="6"/>
      <c r="OL651" s="6"/>
      <c r="OM651" s="6"/>
      <c r="ON651" s="6"/>
      <c r="OO651" s="6"/>
      <c r="OP651" s="6"/>
      <c r="OQ651" s="6"/>
      <c r="OR651" s="6"/>
      <c r="OS651" s="6"/>
      <c r="OT651" s="6"/>
      <c r="OU651" s="6"/>
      <c r="OV651" s="6"/>
      <c r="OW651" s="6"/>
      <c r="OX651" s="6"/>
      <c r="OY651" s="6"/>
      <c r="OZ651" s="6"/>
      <c r="PA651" s="6"/>
      <c r="PB651" s="6"/>
      <c r="PC651" s="6"/>
      <c r="PD651" s="6"/>
      <c r="PE651" s="6"/>
      <c r="PF651" s="6"/>
      <c r="PG651" s="6"/>
      <c r="PH651" s="6"/>
      <c r="PI651" s="6"/>
      <c r="PJ651" s="6"/>
      <c r="PK651" s="6"/>
      <c r="PL651" s="6"/>
      <c r="PM651" s="6"/>
      <c r="PN651" s="6"/>
      <c r="PO651" s="6"/>
      <c r="PP651" s="6"/>
      <c r="PQ651" s="6"/>
      <c r="PR651" s="6"/>
      <c r="PS651" s="6"/>
      <c r="PT651" s="6"/>
      <c r="PU651" s="6"/>
      <c r="PV651" s="6"/>
      <c r="PW651" s="6"/>
      <c r="PX651" s="6"/>
      <c r="PY651" s="6"/>
      <c r="PZ651" s="6"/>
      <c r="QA651" s="6"/>
      <c r="QB651" s="6"/>
      <c r="QC651" s="6"/>
      <c r="QD651" s="6"/>
      <c r="QE651" s="6"/>
      <c r="QF651" s="6"/>
      <c r="QG651" s="6"/>
      <c r="QH651" s="6"/>
      <c r="QI651" s="6"/>
      <c r="QJ651" s="6"/>
      <c r="QK651" s="6"/>
      <c r="QL651" s="6"/>
      <c r="QM651" s="6"/>
      <c r="QN651" s="6"/>
      <c r="QO651" s="6"/>
      <c r="QP651" s="6"/>
      <c r="QQ651" s="6"/>
      <c r="QR651" s="6"/>
      <c r="QS651" s="6"/>
      <c r="QT651" s="6"/>
      <c r="QU651" s="6"/>
      <c r="QV651" s="6"/>
      <c r="QW651" s="6"/>
      <c r="QX651" s="6"/>
      <c r="QY651" s="6"/>
      <c r="QZ651" s="6"/>
      <c r="RA651" s="6"/>
      <c r="RB651" s="6"/>
      <c r="RC651" s="6"/>
      <c r="RD651" s="6"/>
      <c r="RE651" s="6"/>
      <c r="RF651" s="6"/>
      <c r="RG651" s="6"/>
      <c r="RH651" s="6"/>
      <c r="RI651" s="6"/>
      <c r="RJ651" s="6"/>
      <c r="RK651" s="6"/>
      <c r="RL651" s="6"/>
      <c r="RM651" s="6"/>
      <c r="RN651" s="6"/>
      <c r="RO651" s="6"/>
      <c r="RP651" s="6"/>
      <c r="RQ651" s="6"/>
      <c r="RR651" s="6"/>
      <c r="RS651" s="6"/>
      <c r="RT651" s="6"/>
      <c r="RU651" s="6"/>
      <c r="RV651" s="6"/>
      <c r="RW651" s="6"/>
      <c r="RX651" s="6"/>
      <c r="RY651" s="6"/>
      <c r="RZ651" s="6"/>
      <c r="SA651" s="6"/>
      <c r="SB651" s="6"/>
      <c r="SC651" s="6"/>
      <c r="SD651" s="6"/>
      <c r="SE651" s="6"/>
      <c r="SF651" s="6"/>
      <c r="SG651" s="6"/>
      <c r="SH651" s="6"/>
      <c r="SI651" s="6"/>
      <c r="SJ651" s="6"/>
      <c r="SK651" s="6"/>
      <c r="SL651" s="6"/>
      <c r="SM651" s="6"/>
      <c r="SN651" s="6"/>
      <c r="SO651" s="6"/>
      <c r="SP651" s="6"/>
      <c r="SQ651" s="6"/>
      <c r="SR651" s="6"/>
      <c r="SS651" s="6"/>
      <c r="ST651" s="6"/>
      <c r="SU651" s="6"/>
      <c r="SV651" s="6"/>
      <c r="SW651" s="6"/>
      <c r="SX651" s="6"/>
      <c r="SY651" s="6"/>
      <c r="SZ651" s="6"/>
      <c r="TA651" s="6"/>
      <c r="TB651" s="6"/>
      <c r="TC651" s="6"/>
      <c r="TD651" s="6"/>
      <c r="TE651" s="6"/>
      <c r="TF651" s="6"/>
      <c r="TG651" s="6"/>
      <c r="TH651" s="6"/>
      <c r="TI651" s="6"/>
      <c r="TJ651" s="6"/>
      <c r="TK651" s="6"/>
      <c r="TL651" s="6"/>
      <c r="TM651" s="6"/>
      <c r="TN651" s="6"/>
      <c r="TO651" s="6"/>
      <c r="TP651" s="6"/>
      <c r="TQ651" s="6"/>
      <c r="TR651" s="6"/>
      <c r="TS651" s="6"/>
      <c r="TT651" s="6"/>
      <c r="TU651" s="6"/>
      <c r="TV651" s="6"/>
      <c r="TW651" s="6"/>
      <c r="TX651" s="6"/>
      <c r="TY651" s="6"/>
      <c r="TZ651" s="6"/>
      <c r="UA651" s="6"/>
      <c r="UB651" s="6"/>
      <c r="UC651" s="6"/>
      <c r="UD651" s="6"/>
      <c r="UE651" s="6"/>
      <c r="UF651" s="6"/>
      <c r="UG651" s="6"/>
      <c r="UH651" s="6"/>
      <c r="UI651" s="6"/>
      <c r="UJ651" s="6"/>
      <c r="UK651" s="6"/>
      <c r="UL651" s="6"/>
      <c r="UM651" s="6"/>
      <c r="UN651" s="6"/>
      <c r="UO651" s="6"/>
      <c r="UP651" s="6"/>
      <c r="UQ651" s="6"/>
      <c r="UR651" s="6"/>
      <c r="US651" s="6"/>
      <c r="UT651" s="6"/>
      <c r="UU651" s="6"/>
      <c r="UV651" s="6"/>
      <c r="UW651" s="6"/>
      <c r="UX651" s="6"/>
      <c r="UY651" s="6"/>
      <c r="UZ651" s="6"/>
      <c r="VA651" s="6"/>
      <c r="VB651" s="6"/>
      <c r="VC651" s="6"/>
      <c r="VD651" s="6"/>
      <c r="VE651" s="6"/>
      <c r="VF651" s="6"/>
      <c r="VG651" s="6"/>
      <c r="VH651" s="6"/>
      <c r="VI651" s="6"/>
      <c r="VJ651" s="6"/>
      <c r="VK651" s="6"/>
      <c r="VL651" s="6"/>
      <c r="VM651" s="6"/>
      <c r="VN651" s="6"/>
      <c r="VO651" s="6"/>
      <c r="VP651" s="6"/>
      <c r="VQ651" s="6"/>
      <c r="VR651" s="6"/>
      <c r="VS651" s="6"/>
      <c r="VT651" s="6"/>
      <c r="VU651" s="6"/>
      <c r="VV651" s="6"/>
      <c r="VW651" s="6"/>
      <c r="VX651" s="6"/>
      <c r="VY651" s="6"/>
      <c r="VZ651" s="6"/>
      <c r="WA651" s="6"/>
      <c r="WB651" s="6"/>
      <c r="WC651" s="6"/>
      <c r="WD651" s="6"/>
      <c r="WE651" s="6"/>
      <c r="WF651" s="6"/>
      <c r="WG651" s="6"/>
      <c r="WH651" s="6"/>
      <c r="WI651" s="6"/>
      <c r="WJ651" s="6"/>
      <c r="WK651" s="6"/>
      <c r="WL651" s="6"/>
      <c r="WM651" s="6"/>
      <c r="WN651" s="6"/>
      <c r="WO651" s="6"/>
      <c r="WP651" s="6"/>
      <c r="WQ651" s="6"/>
      <c r="WR651" s="6"/>
      <c r="WS651" s="6"/>
      <c r="WT651" s="6"/>
      <c r="WU651" s="6"/>
      <c r="WV651" s="6"/>
      <c r="WW651" s="6"/>
      <c r="WX651" s="6"/>
      <c r="WY651" s="6"/>
      <c r="WZ651" s="6"/>
      <c r="XA651" s="6"/>
      <c r="XB651" s="6"/>
      <c r="XC651" s="6"/>
      <c r="XD651" s="6"/>
      <c r="XE651" s="6"/>
      <c r="XF651" s="6"/>
      <c r="XG651" s="6"/>
      <c r="XH651" s="6"/>
      <c r="XI651" s="6"/>
      <c r="XJ651" s="6"/>
      <c r="XK651" s="6"/>
      <c r="XL651" s="6"/>
      <c r="XM651" s="6"/>
      <c r="XN651" s="6"/>
      <c r="XO651" s="6"/>
      <c r="XP651" s="6"/>
      <c r="XQ651" s="6"/>
      <c r="XR651" s="6"/>
      <c r="XS651" s="6"/>
      <c r="XT651" s="6"/>
      <c r="XU651" s="6"/>
      <c r="XV651" s="6"/>
      <c r="XW651" s="6"/>
      <c r="XX651" s="6"/>
      <c r="XY651" s="6"/>
      <c r="XZ651" s="6"/>
      <c r="YA651" s="6"/>
      <c r="YB651" s="6"/>
      <c r="YC651" s="6"/>
      <c r="YD651" s="6"/>
      <c r="YE651" s="6"/>
      <c r="YF651" s="6"/>
      <c r="YG651" s="6"/>
      <c r="YH651" s="6"/>
      <c r="YI651" s="6"/>
      <c r="YJ651" s="6"/>
      <c r="YK651" s="6"/>
      <c r="YL651" s="6"/>
      <c r="YM651" s="6"/>
      <c r="YN651" s="6"/>
      <c r="YO651" s="6"/>
      <c r="YP651" s="6"/>
      <c r="YQ651" s="6"/>
      <c r="YR651" s="6"/>
      <c r="YS651" s="6"/>
      <c r="YT651" s="6"/>
      <c r="YU651" s="6"/>
      <c r="YV651" s="6"/>
      <c r="YW651" s="6"/>
      <c r="YX651" s="6"/>
      <c r="YY651" s="6"/>
      <c r="YZ651" s="6"/>
      <c r="ZA651" s="6"/>
      <c r="ZB651" s="6"/>
      <c r="ZC651" s="6"/>
      <c r="ZD651" s="6"/>
      <c r="ZE651" s="6"/>
      <c r="ZF651" s="6"/>
      <c r="ZG651" s="6"/>
      <c r="ZH651" s="6"/>
      <c r="ZI651" s="6"/>
      <c r="ZJ651" s="6"/>
      <c r="ZK651" s="6"/>
      <c r="ZL651" s="6"/>
      <c r="ZM651" s="6"/>
      <c r="ZN651" s="6"/>
      <c r="ZO651" s="6"/>
      <c r="ZP651" s="6"/>
      <c r="ZQ651" s="6"/>
      <c r="ZR651" s="6"/>
      <c r="ZS651" s="6"/>
      <c r="ZT651" s="6"/>
      <c r="ZU651" s="6"/>
      <c r="ZV651" s="6"/>
      <c r="ZW651" s="6"/>
      <c r="ZX651" s="6"/>
      <c r="ZY651" s="6"/>
      <c r="ZZ651" s="6"/>
      <c r="AAA651" s="6"/>
      <c r="AAB651" s="6"/>
      <c r="AAC651" s="6"/>
      <c r="AAD651" s="6"/>
      <c r="AAE651" s="6"/>
      <c r="AAF651" s="6"/>
      <c r="AAG651" s="6"/>
      <c r="AAH651" s="6"/>
      <c r="AAI651" s="6"/>
      <c r="AAJ651" s="6"/>
      <c r="AAK651" s="6"/>
      <c r="AAL651" s="6"/>
      <c r="AAM651" s="6"/>
      <c r="AAN651" s="6"/>
      <c r="AAO651" s="6"/>
      <c r="AAP651" s="6"/>
      <c r="AAQ651" s="6"/>
      <c r="AAR651" s="6"/>
      <c r="AAS651" s="6"/>
      <c r="AAT651" s="6"/>
      <c r="AAU651" s="6"/>
      <c r="AAV651" s="6"/>
      <c r="AAW651" s="6"/>
      <c r="AAX651" s="6"/>
      <c r="AAY651" s="6"/>
      <c r="AAZ651" s="6"/>
      <c r="ABA651" s="6"/>
      <c r="ABB651" s="6"/>
      <c r="ABC651" s="6"/>
      <c r="ABD651" s="6"/>
      <c r="ABE651" s="6"/>
      <c r="ABF651" s="6"/>
      <c r="ABG651" s="6"/>
      <c r="ABH651" s="6"/>
      <c r="ABI651" s="6"/>
      <c r="ABJ651" s="6"/>
      <c r="ABK651" s="6"/>
      <c r="ABL651" s="6"/>
      <c r="ABM651" s="6"/>
      <c r="ABN651" s="6"/>
      <c r="ABO651" s="6"/>
      <c r="ABP651" s="6"/>
      <c r="ABQ651" s="6"/>
      <c r="ABR651" s="6"/>
      <c r="ABS651" s="6"/>
      <c r="ABT651" s="6"/>
      <c r="ABU651" s="6"/>
      <c r="ABV651" s="6"/>
      <c r="ABW651" s="6"/>
      <c r="ABX651" s="6"/>
      <c r="ABY651" s="6"/>
      <c r="ABZ651" s="6"/>
      <c r="ACA651" s="6"/>
      <c r="ACB651" s="6"/>
      <c r="ACC651" s="6"/>
      <c r="ACD651" s="6"/>
      <c r="ACE651" s="6"/>
      <c r="ACF651" s="6"/>
      <c r="ACG651" s="6"/>
      <c r="ACH651" s="6"/>
      <c r="ACI651" s="6"/>
      <c r="ACJ651" s="6"/>
      <c r="ACK651" s="6"/>
      <c r="ACL651" s="6"/>
      <c r="ACM651" s="6"/>
      <c r="ACN651" s="6"/>
      <c r="ACO651" s="6"/>
      <c r="ACP651" s="6"/>
      <c r="ACQ651" s="6"/>
      <c r="ACR651" s="6"/>
      <c r="ACS651" s="6"/>
      <c r="ACT651" s="6"/>
      <c r="ACU651" s="6"/>
      <c r="ACV651" s="6"/>
      <c r="ACW651" s="6"/>
      <c r="ACX651" s="6"/>
      <c r="ACY651" s="6"/>
      <c r="ACZ651" s="6"/>
      <c r="ADA651" s="6"/>
      <c r="ADB651" s="6"/>
      <c r="ADC651" s="6"/>
      <c r="ADD651" s="6"/>
      <c r="ADE651" s="6"/>
      <c r="ADF651" s="6"/>
      <c r="ADG651" s="6"/>
      <c r="ADH651" s="6"/>
      <c r="ADI651" s="6"/>
      <c r="ADJ651" s="6"/>
      <c r="ADK651" s="6"/>
      <c r="ADL651" s="6"/>
      <c r="ADM651" s="6"/>
      <c r="ADN651" s="6"/>
      <c r="ADO651" s="6"/>
      <c r="ADP651" s="6"/>
      <c r="ADQ651" s="6"/>
      <c r="ADR651" s="6"/>
      <c r="ADS651" s="6"/>
      <c r="ADT651" s="6"/>
      <c r="ADU651" s="6"/>
      <c r="ADV651" s="6"/>
      <c r="ADW651" s="6"/>
      <c r="ADX651" s="6"/>
      <c r="ADY651" s="6"/>
      <c r="ADZ651" s="6"/>
      <c r="AEA651" s="6"/>
      <c r="AEB651" s="6"/>
      <c r="AEC651" s="6"/>
      <c r="AED651" s="6"/>
      <c r="AEE651" s="6"/>
      <c r="AEF651" s="6"/>
      <c r="AEG651" s="6"/>
      <c r="AEH651" s="6"/>
      <c r="AEI651" s="6"/>
      <c r="AEJ651" s="6"/>
      <c r="AEK651" s="6"/>
      <c r="AEL651" s="6"/>
      <c r="AEM651" s="6"/>
      <c r="AEN651" s="6"/>
      <c r="AEO651" s="6"/>
      <c r="AEP651" s="6"/>
      <c r="AEQ651" s="6"/>
      <c r="AER651" s="6"/>
      <c r="AES651" s="6"/>
      <c r="AET651" s="6"/>
      <c r="AEU651" s="6"/>
      <c r="AEV651" s="6"/>
      <c r="AEW651" s="6"/>
      <c r="AEX651" s="6"/>
      <c r="AEY651" s="6"/>
      <c r="AEZ651" s="6"/>
      <c r="AFA651" s="6"/>
      <c r="AFB651" s="6"/>
      <c r="AFC651" s="6"/>
      <c r="AFD651" s="6"/>
      <c r="AFE651" s="6"/>
      <c r="AFF651" s="6"/>
      <c r="AFG651" s="6"/>
      <c r="AFH651" s="6"/>
      <c r="AFI651" s="6"/>
      <c r="AFJ651" s="6"/>
      <c r="AFK651" s="6"/>
      <c r="AFL651" s="6"/>
      <c r="AFM651" s="6"/>
      <c r="AFN651" s="6"/>
      <c r="AFO651" s="6"/>
      <c r="AFP651" s="6"/>
      <c r="AFQ651" s="6"/>
      <c r="AFR651" s="6"/>
      <c r="AFS651" s="6"/>
      <c r="AFT651" s="6"/>
      <c r="AFU651" s="6"/>
      <c r="AFV651" s="6"/>
      <c r="AFW651" s="6"/>
      <c r="AFX651" s="6"/>
      <c r="AFY651" s="6"/>
      <c r="AFZ651" s="6"/>
      <c r="AGA651" s="6"/>
      <c r="AGB651" s="6"/>
      <c r="AGC651" s="6"/>
      <c r="AGD651" s="6"/>
      <c r="AGE651" s="6"/>
      <c r="AGF651" s="6"/>
      <c r="AGG651" s="6"/>
      <c r="AGH651" s="6"/>
      <c r="AGI651" s="6"/>
      <c r="AGJ651" s="6"/>
      <c r="AGK651" s="6"/>
      <c r="AGL651" s="6"/>
      <c r="AGM651" s="6"/>
      <c r="AGN651" s="6"/>
      <c r="AGO651" s="6"/>
      <c r="AGP651" s="6"/>
      <c r="AGQ651" s="6"/>
      <c r="AGR651" s="6"/>
      <c r="AGS651" s="6"/>
      <c r="AGT651" s="6"/>
      <c r="AGU651" s="6"/>
      <c r="AGV651" s="6"/>
      <c r="AGW651" s="6"/>
      <c r="AGX651" s="6"/>
      <c r="AGY651" s="6"/>
      <c r="AGZ651" s="6"/>
      <c r="AHA651" s="6"/>
      <c r="AHB651" s="6"/>
      <c r="AHC651" s="6"/>
      <c r="AHD651" s="6"/>
      <c r="AHE651" s="6"/>
      <c r="AHF651" s="6"/>
      <c r="AHG651" s="6"/>
      <c r="AHH651" s="6"/>
      <c r="AHI651" s="6"/>
      <c r="AHJ651" s="6"/>
      <c r="AHK651" s="6"/>
      <c r="AHL651" s="6"/>
      <c r="AHM651" s="6"/>
      <c r="AHN651" s="6"/>
      <c r="AHO651" s="6"/>
      <c r="AHP651" s="6"/>
      <c r="AHQ651" s="6"/>
      <c r="AHR651" s="6"/>
      <c r="AHS651" s="6"/>
      <c r="AHT651" s="6"/>
      <c r="AHU651" s="6"/>
      <c r="AHV651" s="6"/>
      <c r="AHW651" s="6"/>
      <c r="AHX651" s="6"/>
      <c r="AHY651" s="6"/>
    </row>
    <row r="652" spans="3:909" x14ac:dyDescent="0.25">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c r="KA652" s="6"/>
      <c r="KB652" s="6"/>
      <c r="KC652" s="6"/>
      <c r="KD652" s="6"/>
      <c r="KE652" s="6"/>
      <c r="KF652" s="6"/>
      <c r="KG652" s="6"/>
      <c r="KH652" s="6"/>
      <c r="KI652" s="6"/>
      <c r="KJ652" s="6"/>
      <c r="KK652" s="6"/>
      <c r="KL652" s="6"/>
      <c r="KM652" s="6"/>
      <c r="KN652" s="6"/>
      <c r="KO652" s="6"/>
      <c r="KP652" s="6"/>
      <c r="KQ652" s="6"/>
      <c r="KR652" s="6"/>
      <c r="KS652" s="6"/>
      <c r="KT652" s="6"/>
      <c r="KU652" s="6"/>
      <c r="KV652" s="6"/>
      <c r="KW652" s="6"/>
      <c r="KX652" s="6"/>
      <c r="KY652" s="6"/>
      <c r="KZ652" s="6"/>
      <c r="LA652" s="6"/>
      <c r="LB652" s="6"/>
      <c r="LC652" s="6"/>
      <c r="LD652" s="6"/>
      <c r="LE652" s="6"/>
      <c r="LF652" s="6"/>
      <c r="LG652" s="6"/>
      <c r="LH652" s="6"/>
      <c r="LI652" s="6"/>
      <c r="LJ652" s="6"/>
      <c r="LK652" s="6"/>
      <c r="LL652" s="6"/>
      <c r="LM652" s="6"/>
      <c r="LN652" s="6"/>
      <c r="LO652" s="6"/>
      <c r="LP652" s="6"/>
      <c r="LQ652" s="6"/>
      <c r="LR652" s="6"/>
      <c r="LS652" s="6"/>
      <c r="LT652" s="6"/>
      <c r="LU652" s="6"/>
      <c r="LV652" s="6"/>
      <c r="LW652" s="6"/>
      <c r="LX652" s="6"/>
      <c r="LY652" s="6"/>
      <c r="LZ652" s="6"/>
      <c r="MA652" s="6"/>
      <c r="MB652" s="6"/>
      <c r="MC652" s="6"/>
      <c r="MD652" s="6"/>
      <c r="ME652" s="6"/>
      <c r="MF652" s="6"/>
      <c r="MG652" s="6"/>
      <c r="MH652" s="6"/>
      <c r="MI652" s="6"/>
      <c r="MJ652" s="6"/>
      <c r="MK652" s="6"/>
      <c r="ML652" s="6"/>
      <c r="MM652" s="6"/>
      <c r="MN652" s="6"/>
      <c r="MO652" s="6"/>
      <c r="MP652" s="6"/>
      <c r="MQ652" s="6"/>
      <c r="MR652" s="6"/>
      <c r="MS652" s="6"/>
      <c r="MT652" s="6"/>
      <c r="MU652" s="6"/>
      <c r="MV652" s="6"/>
      <c r="MW652" s="6"/>
      <c r="MX652" s="6"/>
      <c r="MY652" s="6"/>
      <c r="MZ652" s="6"/>
      <c r="NA652" s="6"/>
      <c r="NB652" s="6"/>
      <c r="NC652" s="6"/>
      <c r="ND652" s="6"/>
      <c r="NE652" s="6"/>
      <c r="NF652" s="6"/>
      <c r="NG652" s="6"/>
      <c r="NH652" s="6"/>
      <c r="NI652" s="6"/>
      <c r="NJ652" s="6"/>
      <c r="NK652" s="6"/>
      <c r="NL652" s="6"/>
      <c r="NM652" s="6"/>
      <c r="NN652" s="6"/>
      <c r="NO652" s="6"/>
      <c r="NP652" s="6"/>
      <c r="NQ652" s="6"/>
      <c r="NR652" s="6"/>
      <c r="NS652" s="6"/>
      <c r="NT652" s="6"/>
      <c r="NU652" s="6"/>
      <c r="NV652" s="6"/>
      <c r="NW652" s="6"/>
      <c r="NX652" s="6"/>
      <c r="NY652" s="6"/>
      <c r="NZ652" s="6"/>
      <c r="OA652" s="6"/>
      <c r="OB652" s="6"/>
      <c r="OC652" s="6"/>
      <c r="OD652" s="6"/>
      <c r="OE652" s="6"/>
      <c r="OF652" s="6"/>
      <c r="OG652" s="6"/>
      <c r="OH652" s="6"/>
      <c r="OI652" s="6"/>
      <c r="OJ652" s="6"/>
      <c r="OK652" s="6"/>
      <c r="OL652" s="6"/>
      <c r="OM652" s="6"/>
      <c r="ON652" s="6"/>
      <c r="OO652" s="6"/>
      <c r="OP652" s="6"/>
      <c r="OQ652" s="6"/>
      <c r="OR652" s="6"/>
      <c r="OS652" s="6"/>
      <c r="OT652" s="6"/>
      <c r="OU652" s="6"/>
      <c r="OV652" s="6"/>
      <c r="OW652" s="6"/>
      <c r="OX652" s="6"/>
      <c r="OY652" s="6"/>
      <c r="OZ652" s="6"/>
      <c r="PA652" s="6"/>
      <c r="PB652" s="6"/>
      <c r="PC652" s="6"/>
      <c r="PD652" s="6"/>
      <c r="PE652" s="6"/>
      <c r="PF652" s="6"/>
      <c r="PG652" s="6"/>
      <c r="PH652" s="6"/>
      <c r="PI652" s="6"/>
      <c r="PJ652" s="6"/>
      <c r="PK652" s="6"/>
      <c r="PL652" s="6"/>
      <c r="PM652" s="6"/>
      <c r="PN652" s="6"/>
      <c r="PO652" s="6"/>
      <c r="PP652" s="6"/>
      <c r="PQ652" s="6"/>
      <c r="PR652" s="6"/>
      <c r="PS652" s="6"/>
      <c r="PT652" s="6"/>
      <c r="PU652" s="6"/>
      <c r="PV652" s="6"/>
      <c r="PW652" s="6"/>
      <c r="PX652" s="6"/>
      <c r="PY652" s="6"/>
      <c r="PZ652" s="6"/>
      <c r="QA652" s="6"/>
      <c r="QB652" s="6"/>
      <c r="QC652" s="6"/>
      <c r="QD652" s="6"/>
      <c r="QE652" s="6"/>
      <c r="QF652" s="6"/>
      <c r="QG652" s="6"/>
      <c r="QH652" s="6"/>
      <c r="QI652" s="6"/>
      <c r="QJ652" s="6"/>
      <c r="QK652" s="6"/>
      <c r="QL652" s="6"/>
      <c r="QM652" s="6"/>
      <c r="QN652" s="6"/>
      <c r="QO652" s="6"/>
      <c r="QP652" s="6"/>
      <c r="QQ652" s="6"/>
      <c r="QR652" s="6"/>
      <c r="QS652" s="6"/>
      <c r="QT652" s="6"/>
      <c r="QU652" s="6"/>
      <c r="QV652" s="6"/>
      <c r="QW652" s="6"/>
      <c r="QX652" s="6"/>
      <c r="QY652" s="6"/>
      <c r="QZ652" s="6"/>
      <c r="RA652" s="6"/>
      <c r="RB652" s="6"/>
      <c r="RC652" s="6"/>
      <c r="RD652" s="6"/>
      <c r="RE652" s="6"/>
      <c r="RF652" s="6"/>
      <c r="RG652" s="6"/>
      <c r="RH652" s="6"/>
      <c r="RI652" s="6"/>
      <c r="RJ652" s="6"/>
      <c r="RK652" s="6"/>
      <c r="RL652" s="6"/>
      <c r="RM652" s="6"/>
      <c r="RN652" s="6"/>
      <c r="RO652" s="6"/>
      <c r="RP652" s="6"/>
      <c r="RQ652" s="6"/>
      <c r="RR652" s="6"/>
      <c r="RS652" s="6"/>
      <c r="RT652" s="6"/>
      <c r="RU652" s="6"/>
      <c r="RV652" s="6"/>
      <c r="RW652" s="6"/>
      <c r="RX652" s="6"/>
      <c r="RY652" s="6"/>
      <c r="RZ652" s="6"/>
      <c r="SA652" s="6"/>
      <c r="SB652" s="6"/>
      <c r="SC652" s="6"/>
      <c r="SD652" s="6"/>
      <c r="SE652" s="6"/>
      <c r="SF652" s="6"/>
      <c r="SG652" s="6"/>
      <c r="SH652" s="6"/>
      <c r="SI652" s="6"/>
      <c r="SJ652" s="6"/>
      <c r="SK652" s="6"/>
      <c r="SL652" s="6"/>
      <c r="SM652" s="6"/>
      <c r="SN652" s="6"/>
      <c r="SO652" s="6"/>
      <c r="SP652" s="6"/>
      <c r="SQ652" s="6"/>
      <c r="SR652" s="6"/>
      <c r="SS652" s="6"/>
      <c r="ST652" s="6"/>
      <c r="SU652" s="6"/>
      <c r="SV652" s="6"/>
      <c r="SW652" s="6"/>
      <c r="SX652" s="6"/>
      <c r="SY652" s="6"/>
      <c r="SZ652" s="6"/>
      <c r="TA652" s="6"/>
      <c r="TB652" s="6"/>
      <c r="TC652" s="6"/>
      <c r="TD652" s="6"/>
      <c r="TE652" s="6"/>
      <c r="TF652" s="6"/>
      <c r="TG652" s="6"/>
      <c r="TH652" s="6"/>
      <c r="TI652" s="6"/>
      <c r="TJ652" s="6"/>
      <c r="TK652" s="6"/>
      <c r="TL652" s="6"/>
      <c r="TM652" s="6"/>
      <c r="TN652" s="6"/>
      <c r="TO652" s="6"/>
      <c r="TP652" s="6"/>
      <c r="TQ652" s="6"/>
      <c r="TR652" s="6"/>
      <c r="TS652" s="6"/>
      <c r="TT652" s="6"/>
      <c r="TU652" s="6"/>
      <c r="TV652" s="6"/>
      <c r="TW652" s="6"/>
      <c r="TX652" s="6"/>
      <c r="TY652" s="6"/>
      <c r="TZ652" s="6"/>
      <c r="UA652" s="6"/>
      <c r="UB652" s="6"/>
      <c r="UC652" s="6"/>
      <c r="UD652" s="6"/>
      <c r="UE652" s="6"/>
      <c r="UF652" s="6"/>
      <c r="UG652" s="6"/>
      <c r="UH652" s="6"/>
      <c r="UI652" s="6"/>
      <c r="UJ652" s="6"/>
      <c r="UK652" s="6"/>
      <c r="UL652" s="6"/>
      <c r="UM652" s="6"/>
      <c r="UN652" s="6"/>
      <c r="UO652" s="6"/>
      <c r="UP652" s="6"/>
      <c r="UQ652" s="6"/>
      <c r="UR652" s="6"/>
      <c r="US652" s="6"/>
      <c r="UT652" s="6"/>
      <c r="UU652" s="6"/>
      <c r="UV652" s="6"/>
      <c r="UW652" s="6"/>
      <c r="UX652" s="6"/>
      <c r="UY652" s="6"/>
      <c r="UZ652" s="6"/>
      <c r="VA652" s="6"/>
      <c r="VB652" s="6"/>
      <c r="VC652" s="6"/>
      <c r="VD652" s="6"/>
      <c r="VE652" s="6"/>
      <c r="VF652" s="6"/>
      <c r="VG652" s="6"/>
      <c r="VH652" s="6"/>
      <c r="VI652" s="6"/>
      <c r="VJ652" s="6"/>
      <c r="VK652" s="6"/>
      <c r="VL652" s="6"/>
      <c r="VM652" s="6"/>
      <c r="VN652" s="6"/>
      <c r="VO652" s="6"/>
      <c r="VP652" s="6"/>
      <c r="VQ652" s="6"/>
      <c r="VR652" s="6"/>
      <c r="VS652" s="6"/>
      <c r="VT652" s="6"/>
      <c r="VU652" s="6"/>
      <c r="VV652" s="6"/>
      <c r="VW652" s="6"/>
      <c r="VX652" s="6"/>
      <c r="VY652" s="6"/>
      <c r="VZ652" s="6"/>
      <c r="WA652" s="6"/>
      <c r="WB652" s="6"/>
      <c r="WC652" s="6"/>
      <c r="WD652" s="6"/>
      <c r="WE652" s="6"/>
      <c r="WF652" s="6"/>
      <c r="WG652" s="6"/>
      <c r="WH652" s="6"/>
      <c r="WI652" s="6"/>
      <c r="WJ652" s="6"/>
      <c r="WK652" s="6"/>
      <c r="WL652" s="6"/>
      <c r="WM652" s="6"/>
      <c r="WN652" s="6"/>
      <c r="WO652" s="6"/>
      <c r="WP652" s="6"/>
      <c r="WQ652" s="6"/>
      <c r="WR652" s="6"/>
      <c r="WS652" s="6"/>
      <c r="WT652" s="6"/>
      <c r="WU652" s="6"/>
      <c r="WV652" s="6"/>
      <c r="WW652" s="6"/>
      <c r="WX652" s="6"/>
      <c r="WY652" s="6"/>
      <c r="WZ652" s="6"/>
      <c r="XA652" s="6"/>
      <c r="XB652" s="6"/>
      <c r="XC652" s="6"/>
      <c r="XD652" s="6"/>
      <c r="XE652" s="6"/>
      <c r="XF652" s="6"/>
      <c r="XG652" s="6"/>
      <c r="XH652" s="6"/>
      <c r="XI652" s="6"/>
      <c r="XJ652" s="6"/>
      <c r="XK652" s="6"/>
      <c r="XL652" s="6"/>
      <c r="XM652" s="6"/>
      <c r="XN652" s="6"/>
      <c r="XO652" s="6"/>
      <c r="XP652" s="6"/>
      <c r="XQ652" s="6"/>
      <c r="XR652" s="6"/>
      <c r="XS652" s="6"/>
      <c r="XT652" s="6"/>
      <c r="XU652" s="6"/>
      <c r="XV652" s="6"/>
      <c r="XW652" s="6"/>
      <c r="XX652" s="6"/>
      <c r="XY652" s="6"/>
      <c r="XZ652" s="6"/>
      <c r="YA652" s="6"/>
      <c r="YB652" s="6"/>
      <c r="YC652" s="6"/>
      <c r="YD652" s="6"/>
      <c r="YE652" s="6"/>
      <c r="YF652" s="6"/>
      <c r="YG652" s="6"/>
      <c r="YH652" s="6"/>
      <c r="YI652" s="6"/>
      <c r="YJ652" s="6"/>
      <c r="YK652" s="6"/>
      <c r="YL652" s="6"/>
      <c r="YM652" s="6"/>
      <c r="YN652" s="6"/>
      <c r="YO652" s="6"/>
      <c r="YP652" s="6"/>
      <c r="YQ652" s="6"/>
      <c r="YR652" s="6"/>
      <c r="YS652" s="6"/>
      <c r="YT652" s="6"/>
      <c r="YU652" s="6"/>
      <c r="YV652" s="6"/>
      <c r="YW652" s="6"/>
      <c r="YX652" s="6"/>
      <c r="YY652" s="6"/>
      <c r="YZ652" s="6"/>
      <c r="ZA652" s="6"/>
      <c r="ZB652" s="6"/>
      <c r="ZC652" s="6"/>
      <c r="ZD652" s="6"/>
      <c r="ZE652" s="6"/>
      <c r="ZF652" s="6"/>
      <c r="ZG652" s="6"/>
      <c r="ZH652" s="6"/>
      <c r="ZI652" s="6"/>
      <c r="ZJ652" s="6"/>
      <c r="ZK652" s="6"/>
      <c r="ZL652" s="6"/>
      <c r="ZM652" s="6"/>
      <c r="ZN652" s="6"/>
      <c r="ZO652" s="6"/>
      <c r="ZP652" s="6"/>
      <c r="ZQ652" s="6"/>
      <c r="ZR652" s="6"/>
      <c r="ZS652" s="6"/>
      <c r="ZT652" s="6"/>
      <c r="ZU652" s="6"/>
      <c r="ZV652" s="6"/>
      <c r="ZW652" s="6"/>
      <c r="ZX652" s="6"/>
      <c r="ZY652" s="6"/>
      <c r="ZZ652" s="6"/>
      <c r="AAA652" s="6"/>
      <c r="AAB652" s="6"/>
      <c r="AAC652" s="6"/>
      <c r="AAD652" s="6"/>
      <c r="AAE652" s="6"/>
      <c r="AAF652" s="6"/>
      <c r="AAG652" s="6"/>
      <c r="AAH652" s="6"/>
      <c r="AAI652" s="6"/>
      <c r="AAJ652" s="6"/>
      <c r="AAK652" s="6"/>
      <c r="AAL652" s="6"/>
      <c r="AAM652" s="6"/>
      <c r="AAN652" s="6"/>
      <c r="AAO652" s="6"/>
      <c r="AAP652" s="6"/>
      <c r="AAQ652" s="6"/>
      <c r="AAR652" s="6"/>
      <c r="AAS652" s="6"/>
      <c r="AAT652" s="6"/>
      <c r="AAU652" s="6"/>
      <c r="AAV652" s="6"/>
      <c r="AAW652" s="6"/>
      <c r="AAX652" s="6"/>
      <c r="AAY652" s="6"/>
      <c r="AAZ652" s="6"/>
      <c r="ABA652" s="6"/>
      <c r="ABB652" s="6"/>
      <c r="ABC652" s="6"/>
      <c r="ABD652" s="6"/>
      <c r="ABE652" s="6"/>
      <c r="ABF652" s="6"/>
      <c r="ABG652" s="6"/>
      <c r="ABH652" s="6"/>
      <c r="ABI652" s="6"/>
      <c r="ABJ652" s="6"/>
      <c r="ABK652" s="6"/>
      <c r="ABL652" s="6"/>
      <c r="ABM652" s="6"/>
      <c r="ABN652" s="6"/>
      <c r="ABO652" s="6"/>
      <c r="ABP652" s="6"/>
      <c r="ABQ652" s="6"/>
      <c r="ABR652" s="6"/>
      <c r="ABS652" s="6"/>
      <c r="ABT652" s="6"/>
      <c r="ABU652" s="6"/>
      <c r="ABV652" s="6"/>
      <c r="ABW652" s="6"/>
      <c r="ABX652" s="6"/>
      <c r="ABY652" s="6"/>
      <c r="ABZ652" s="6"/>
      <c r="ACA652" s="6"/>
      <c r="ACB652" s="6"/>
      <c r="ACC652" s="6"/>
      <c r="ACD652" s="6"/>
      <c r="ACE652" s="6"/>
      <c r="ACF652" s="6"/>
      <c r="ACG652" s="6"/>
      <c r="ACH652" s="6"/>
      <c r="ACI652" s="6"/>
      <c r="ACJ652" s="6"/>
      <c r="ACK652" s="6"/>
      <c r="ACL652" s="6"/>
      <c r="ACM652" s="6"/>
      <c r="ACN652" s="6"/>
      <c r="ACO652" s="6"/>
      <c r="ACP652" s="6"/>
      <c r="ACQ652" s="6"/>
      <c r="ACR652" s="6"/>
      <c r="ACS652" s="6"/>
      <c r="ACT652" s="6"/>
      <c r="ACU652" s="6"/>
      <c r="ACV652" s="6"/>
      <c r="ACW652" s="6"/>
      <c r="ACX652" s="6"/>
      <c r="ACY652" s="6"/>
      <c r="ACZ652" s="6"/>
      <c r="ADA652" s="6"/>
      <c r="ADB652" s="6"/>
      <c r="ADC652" s="6"/>
      <c r="ADD652" s="6"/>
      <c r="ADE652" s="6"/>
      <c r="ADF652" s="6"/>
      <c r="ADG652" s="6"/>
      <c r="ADH652" s="6"/>
      <c r="ADI652" s="6"/>
      <c r="ADJ652" s="6"/>
      <c r="ADK652" s="6"/>
      <c r="ADL652" s="6"/>
      <c r="ADM652" s="6"/>
      <c r="ADN652" s="6"/>
      <c r="ADO652" s="6"/>
      <c r="ADP652" s="6"/>
      <c r="ADQ652" s="6"/>
      <c r="ADR652" s="6"/>
      <c r="ADS652" s="6"/>
      <c r="ADT652" s="6"/>
      <c r="ADU652" s="6"/>
      <c r="ADV652" s="6"/>
      <c r="ADW652" s="6"/>
      <c r="ADX652" s="6"/>
      <c r="ADY652" s="6"/>
      <c r="ADZ652" s="6"/>
      <c r="AEA652" s="6"/>
      <c r="AEB652" s="6"/>
      <c r="AEC652" s="6"/>
      <c r="AED652" s="6"/>
      <c r="AEE652" s="6"/>
      <c r="AEF652" s="6"/>
      <c r="AEG652" s="6"/>
      <c r="AEH652" s="6"/>
      <c r="AEI652" s="6"/>
      <c r="AEJ652" s="6"/>
      <c r="AEK652" s="6"/>
      <c r="AEL652" s="6"/>
      <c r="AEM652" s="6"/>
      <c r="AEN652" s="6"/>
      <c r="AEO652" s="6"/>
      <c r="AEP652" s="6"/>
      <c r="AEQ652" s="6"/>
      <c r="AER652" s="6"/>
      <c r="AES652" s="6"/>
      <c r="AET652" s="6"/>
      <c r="AEU652" s="6"/>
      <c r="AEV652" s="6"/>
      <c r="AEW652" s="6"/>
      <c r="AEX652" s="6"/>
      <c r="AEY652" s="6"/>
      <c r="AEZ652" s="6"/>
      <c r="AFA652" s="6"/>
      <c r="AFB652" s="6"/>
      <c r="AFC652" s="6"/>
      <c r="AFD652" s="6"/>
      <c r="AFE652" s="6"/>
      <c r="AFF652" s="6"/>
      <c r="AFG652" s="6"/>
      <c r="AFH652" s="6"/>
      <c r="AFI652" s="6"/>
      <c r="AFJ652" s="6"/>
      <c r="AFK652" s="6"/>
      <c r="AFL652" s="6"/>
      <c r="AFM652" s="6"/>
      <c r="AFN652" s="6"/>
      <c r="AFO652" s="6"/>
      <c r="AFP652" s="6"/>
      <c r="AFQ652" s="6"/>
      <c r="AFR652" s="6"/>
      <c r="AFS652" s="6"/>
      <c r="AFT652" s="6"/>
      <c r="AFU652" s="6"/>
      <c r="AFV652" s="6"/>
      <c r="AFW652" s="6"/>
      <c r="AFX652" s="6"/>
      <c r="AFY652" s="6"/>
      <c r="AFZ652" s="6"/>
      <c r="AGA652" s="6"/>
      <c r="AGB652" s="6"/>
      <c r="AGC652" s="6"/>
      <c r="AGD652" s="6"/>
      <c r="AGE652" s="6"/>
      <c r="AGF652" s="6"/>
      <c r="AGG652" s="6"/>
      <c r="AGH652" s="6"/>
      <c r="AGI652" s="6"/>
      <c r="AGJ652" s="6"/>
      <c r="AGK652" s="6"/>
      <c r="AGL652" s="6"/>
      <c r="AGM652" s="6"/>
      <c r="AGN652" s="6"/>
      <c r="AGO652" s="6"/>
      <c r="AGP652" s="6"/>
      <c r="AGQ652" s="6"/>
      <c r="AGR652" s="6"/>
      <c r="AGS652" s="6"/>
      <c r="AGT652" s="6"/>
      <c r="AGU652" s="6"/>
      <c r="AGV652" s="6"/>
      <c r="AGW652" s="6"/>
      <c r="AGX652" s="6"/>
      <c r="AGY652" s="6"/>
      <c r="AGZ652" s="6"/>
      <c r="AHA652" s="6"/>
      <c r="AHB652" s="6"/>
      <c r="AHC652" s="6"/>
      <c r="AHD652" s="6"/>
      <c r="AHE652" s="6"/>
      <c r="AHF652" s="6"/>
      <c r="AHG652" s="6"/>
      <c r="AHH652" s="6"/>
      <c r="AHI652" s="6"/>
      <c r="AHJ652" s="6"/>
      <c r="AHK652" s="6"/>
      <c r="AHL652" s="6"/>
      <c r="AHM652" s="6"/>
      <c r="AHN652" s="6"/>
      <c r="AHO652" s="6"/>
      <c r="AHP652" s="6"/>
      <c r="AHQ652" s="6"/>
      <c r="AHR652" s="6"/>
      <c r="AHS652" s="6"/>
      <c r="AHT652" s="6"/>
      <c r="AHU652" s="6"/>
      <c r="AHV652" s="6"/>
      <c r="AHW652" s="6"/>
      <c r="AHX652" s="6"/>
      <c r="AHY652" s="6"/>
    </row>
    <row r="653" spans="3:909" x14ac:dyDescent="0.25">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c r="LD653" s="6"/>
      <c r="LE653" s="6"/>
      <c r="LF653" s="6"/>
      <c r="LG653" s="6"/>
      <c r="LH653" s="6"/>
      <c r="LI653" s="6"/>
      <c r="LJ653" s="6"/>
      <c r="LK653" s="6"/>
      <c r="LL653" s="6"/>
      <c r="LM653" s="6"/>
      <c r="LN653" s="6"/>
      <c r="LO653" s="6"/>
      <c r="LP653" s="6"/>
      <c r="LQ653" s="6"/>
      <c r="LR653" s="6"/>
      <c r="LS653" s="6"/>
      <c r="LT653" s="6"/>
      <c r="LU653" s="6"/>
      <c r="LV653" s="6"/>
      <c r="LW653" s="6"/>
      <c r="LX653" s="6"/>
      <c r="LY653" s="6"/>
      <c r="LZ653" s="6"/>
      <c r="MA653" s="6"/>
      <c r="MB653" s="6"/>
      <c r="MC653" s="6"/>
      <c r="MD653" s="6"/>
      <c r="ME653" s="6"/>
      <c r="MF653" s="6"/>
      <c r="MG653" s="6"/>
      <c r="MH653" s="6"/>
      <c r="MI653" s="6"/>
      <c r="MJ653" s="6"/>
      <c r="MK653" s="6"/>
      <c r="ML653" s="6"/>
      <c r="MM653" s="6"/>
      <c r="MN653" s="6"/>
      <c r="MO653" s="6"/>
      <c r="MP653" s="6"/>
      <c r="MQ653" s="6"/>
      <c r="MR653" s="6"/>
      <c r="MS653" s="6"/>
      <c r="MT653" s="6"/>
      <c r="MU653" s="6"/>
      <c r="MV653" s="6"/>
      <c r="MW653" s="6"/>
      <c r="MX653" s="6"/>
      <c r="MY653" s="6"/>
      <c r="MZ653" s="6"/>
      <c r="NA653" s="6"/>
      <c r="NB653" s="6"/>
      <c r="NC653" s="6"/>
      <c r="ND653" s="6"/>
      <c r="NE653" s="6"/>
      <c r="NF653" s="6"/>
      <c r="NG653" s="6"/>
      <c r="NH653" s="6"/>
      <c r="NI653" s="6"/>
      <c r="NJ653" s="6"/>
      <c r="NK653" s="6"/>
      <c r="NL653" s="6"/>
      <c r="NM653" s="6"/>
      <c r="NN653" s="6"/>
      <c r="NO653" s="6"/>
      <c r="NP653" s="6"/>
      <c r="NQ653" s="6"/>
      <c r="NR653" s="6"/>
      <c r="NS653" s="6"/>
      <c r="NT653" s="6"/>
      <c r="NU653" s="6"/>
      <c r="NV653" s="6"/>
      <c r="NW653" s="6"/>
      <c r="NX653" s="6"/>
      <c r="NY653" s="6"/>
      <c r="NZ653" s="6"/>
      <c r="OA653" s="6"/>
      <c r="OB653" s="6"/>
      <c r="OC653" s="6"/>
      <c r="OD653" s="6"/>
      <c r="OE653" s="6"/>
      <c r="OF653" s="6"/>
      <c r="OG653" s="6"/>
      <c r="OH653" s="6"/>
      <c r="OI653" s="6"/>
      <c r="OJ653" s="6"/>
      <c r="OK653" s="6"/>
      <c r="OL653" s="6"/>
      <c r="OM653" s="6"/>
      <c r="ON653" s="6"/>
      <c r="OO653" s="6"/>
      <c r="OP653" s="6"/>
      <c r="OQ653" s="6"/>
      <c r="OR653" s="6"/>
      <c r="OS653" s="6"/>
      <c r="OT653" s="6"/>
      <c r="OU653" s="6"/>
      <c r="OV653" s="6"/>
      <c r="OW653" s="6"/>
      <c r="OX653" s="6"/>
      <c r="OY653" s="6"/>
      <c r="OZ653" s="6"/>
      <c r="PA653" s="6"/>
      <c r="PB653" s="6"/>
      <c r="PC653" s="6"/>
      <c r="PD653" s="6"/>
      <c r="PE653" s="6"/>
      <c r="PF653" s="6"/>
      <c r="PG653" s="6"/>
      <c r="PH653" s="6"/>
      <c r="PI653" s="6"/>
      <c r="PJ653" s="6"/>
      <c r="PK653" s="6"/>
      <c r="PL653" s="6"/>
      <c r="PM653" s="6"/>
      <c r="PN653" s="6"/>
      <c r="PO653" s="6"/>
      <c r="PP653" s="6"/>
      <c r="PQ653" s="6"/>
      <c r="PR653" s="6"/>
      <c r="PS653" s="6"/>
      <c r="PT653" s="6"/>
      <c r="PU653" s="6"/>
      <c r="PV653" s="6"/>
      <c r="PW653" s="6"/>
      <c r="PX653" s="6"/>
      <c r="PY653" s="6"/>
      <c r="PZ653" s="6"/>
      <c r="QA653" s="6"/>
      <c r="QB653" s="6"/>
      <c r="QC653" s="6"/>
      <c r="QD653" s="6"/>
      <c r="QE653" s="6"/>
      <c r="QF653" s="6"/>
      <c r="QG653" s="6"/>
      <c r="QH653" s="6"/>
      <c r="QI653" s="6"/>
      <c r="QJ653" s="6"/>
      <c r="QK653" s="6"/>
      <c r="QL653" s="6"/>
      <c r="QM653" s="6"/>
      <c r="QN653" s="6"/>
      <c r="QO653" s="6"/>
      <c r="QP653" s="6"/>
      <c r="QQ653" s="6"/>
      <c r="QR653" s="6"/>
      <c r="QS653" s="6"/>
      <c r="QT653" s="6"/>
      <c r="QU653" s="6"/>
      <c r="QV653" s="6"/>
      <c r="QW653" s="6"/>
      <c r="QX653" s="6"/>
      <c r="QY653" s="6"/>
      <c r="QZ653" s="6"/>
      <c r="RA653" s="6"/>
      <c r="RB653" s="6"/>
      <c r="RC653" s="6"/>
      <c r="RD653" s="6"/>
      <c r="RE653" s="6"/>
      <c r="RF653" s="6"/>
      <c r="RG653" s="6"/>
      <c r="RH653" s="6"/>
      <c r="RI653" s="6"/>
      <c r="RJ653" s="6"/>
      <c r="RK653" s="6"/>
      <c r="RL653" s="6"/>
      <c r="RM653" s="6"/>
      <c r="RN653" s="6"/>
      <c r="RO653" s="6"/>
      <c r="RP653" s="6"/>
      <c r="RQ653" s="6"/>
      <c r="RR653" s="6"/>
      <c r="RS653" s="6"/>
      <c r="RT653" s="6"/>
      <c r="RU653" s="6"/>
      <c r="RV653" s="6"/>
      <c r="RW653" s="6"/>
      <c r="RX653" s="6"/>
      <c r="RY653" s="6"/>
      <c r="RZ653" s="6"/>
      <c r="SA653" s="6"/>
      <c r="SB653" s="6"/>
      <c r="SC653" s="6"/>
      <c r="SD653" s="6"/>
      <c r="SE653" s="6"/>
      <c r="SF653" s="6"/>
      <c r="SG653" s="6"/>
      <c r="SH653" s="6"/>
      <c r="SI653" s="6"/>
      <c r="SJ653" s="6"/>
      <c r="SK653" s="6"/>
      <c r="SL653" s="6"/>
      <c r="SM653" s="6"/>
      <c r="SN653" s="6"/>
      <c r="SO653" s="6"/>
      <c r="SP653" s="6"/>
      <c r="SQ653" s="6"/>
      <c r="SR653" s="6"/>
      <c r="SS653" s="6"/>
      <c r="ST653" s="6"/>
      <c r="SU653" s="6"/>
      <c r="SV653" s="6"/>
      <c r="SW653" s="6"/>
      <c r="SX653" s="6"/>
      <c r="SY653" s="6"/>
      <c r="SZ653" s="6"/>
      <c r="TA653" s="6"/>
      <c r="TB653" s="6"/>
      <c r="TC653" s="6"/>
      <c r="TD653" s="6"/>
      <c r="TE653" s="6"/>
      <c r="TF653" s="6"/>
      <c r="TG653" s="6"/>
      <c r="TH653" s="6"/>
      <c r="TI653" s="6"/>
      <c r="TJ653" s="6"/>
      <c r="TK653" s="6"/>
      <c r="TL653" s="6"/>
      <c r="TM653" s="6"/>
      <c r="TN653" s="6"/>
      <c r="TO653" s="6"/>
      <c r="TP653" s="6"/>
      <c r="TQ653" s="6"/>
      <c r="TR653" s="6"/>
      <c r="TS653" s="6"/>
      <c r="TT653" s="6"/>
      <c r="TU653" s="6"/>
      <c r="TV653" s="6"/>
      <c r="TW653" s="6"/>
      <c r="TX653" s="6"/>
      <c r="TY653" s="6"/>
      <c r="TZ653" s="6"/>
      <c r="UA653" s="6"/>
      <c r="UB653" s="6"/>
      <c r="UC653" s="6"/>
      <c r="UD653" s="6"/>
      <c r="UE653" s="6"/>
      <c r="UF653" s="6"/>
      <c r="UG653" s="6"/>
      <c r="UH653" s="6"/>
      <c r="UI653" s="6"/>
      <c r="UJ653" s="6"/>
      <c r="UK653" s="6"/>
      <c r="UL653" s="6"/>
      <c r="UM653" s="6"/>
      <c r="UN653" s="6"/>
      <c r="UO653" s="6"/>
      <c r="UP653" s="6"/>
      <c r="UQ653" s="6"/>
      <c r="UR653" s="6"/>
      <c r="US653" s="6"/>
      <c r="UT653" s="6"/>
      <c r="UU653" s="6"/>
      <c r="UV653" s="6"/>
      <c r="UW653" s="6"/>
      <c r="UX653" s="6"/>
      <c r="UY653" s="6"/>
      <c r="UZ653" s="6"/>
      <c r="VA653" s="6"/>
      <c r="VB653" s="6"/>
      <c r="VC653" s="6"/>
      <c r="VD653" s="6"/>
      <c r="VE653" s="6"/>
      <c r="VF653" s="6"/>
      <c r="VG653" s="6"/>
      <c r="VH653" s="6"/>
      <c r="VI653" s="6"/>
      <c r="VJ653" s="6"/>
      <c r="VK653" s="6"/>
      <c r="VL653" s="6"/>
      <c r="VM653" s="6"/>
      <c r="VN653" s="6"/>
      <c r="VO653" s="6"/>
      <c r="VP653" s="6"/>
      <c r="VQ653" s="6"/>
      <c r="VR653" s="6"/>
      <c r="VS653" s="6"/>
      <c r="VT653" s="6"/>
      <c r="VU653" s="6"/>
      <c r="VV653" s="6"/>
      <c r="VW653" s="6"/>
      <c r="VX653" s="6"/>
      <c r="VY653" s="6"/>
      <c r="VZ653" s="6"/>
      <c r="WA653" s="6"/>
      <c r="WB653" s="6"/>
      <c r="WC653" s="6"/>
      <c r="WD653" s="6"/>
      <c r="WE653" s="6"/>
      <c r="WF653" s="6"/>
      <c r="WG653" s="6"/>
      <c r="WH653" s="6"/>
      <c r="WI653" s="6"/>
      <c r="WJ653" s="6"/>
      <c r="WK653" s="6"/>
      <c r="WL653" s="6"/>
      <c r="WM653" s="6"/>
      <c r="WN653" s="6"/>
      <c r="WO653" s="6"/>
      <c r="WP653" s="6"/>
      <c r="WQ653" s="6"/>
      <c r="WR653" s="6"/>
      <c r="WS653" s="6"/>
      <c r="WT653" s="6"/>
      <c r="WU653" s="6"/>
      <c r="WV653" s="6"/>
      <c r="WW653" s="6"/>
      <c r="WX653" s="6"/>
      <c r="WY653" s="6"/>
      <c r="WZ653" s="6"/>
      <c r="XA653" s="6"/>
      <c r="XB653" s="6"/>
      <c r="XC653" s="6"/>
      <c r="XD653" s="6"/>
      <c r="XE653" s="6"/>
      <c r="XF653" s="6"/>
      <c r="XG653" s="6"/>
      <c r="XH653" s="6"/>
      <c r="XI653" s="6"/>
      <c r="XJ653" s="6"/>
      <c r="XK653" s="6"/>
      <c r="XL653" s="6"/>
      <c r="XM653" s="6"/>
      <c r="XN653" s="6"/>
      <c r="XO653" s="6"/>
      <c r="XP653" s="6"/>
      <c r="XQ653" s="6"/>
      <c r="XR653" s="6"/>
      <c r="XS653" s="6"/>
      <c r="XT653" s="6"/>
      <c r="XU653" s="6"/>
      <c r="XV653" s="6"/>
      <c r="XW653" s="6"/>
      <c r="XX653" s="6"/>
      <c r="XY653" s="6"/>
      <c r="XZ653" s="6"/>
      <c r="YA653" s="6"/>
      <c r="YB653" s="6"/>
      <c r="YC653" s="6"/>
      <c r="YD653" s="6"/>
      <c r="YE653" s="6"/>
      <c r="YF653" s="6"/>
      <c r="YG653" s="6"/>
      <c r="YH653" s="6"/>
      <c r="YI653" s="6"/>
      <c r="YJ653" s="6"/>
      <c r="YK653" s="6"/>
      <c r="YL653" s="6"/>
      <c r="YM653" s="6"/>
      <c r="YN653" s="6"/>
      <c r="YO653" s="6"/>
      <c r="YP653" s="6"/>
      <c r="YQ653" s="6"/>
      <c r="YR653" s="6"/>
      <c r="YS653" s="6"/>
      <c r="YT653" s="6"/>
      <c r="YU653" s="6"/>
      <c r="YV653" s="6"/>
      <c r="YW653" s="6"/>
      <c r="YX653" s="6"/>
      <c r="YY653" s="6"/>
      <c r="YZ653" s="6"/>
      <c r="ZA653" s="6"/>
      <c r="ZB653" s="6"/>
      <c r="ZC653" s="6"/>
      <c r="ZD653" s="6"/>
      <c r="ZE653" s="6"/>
      <c r="ZF653" s="6"/>
      <c r="ZG653" s="6"/>
      <c r="ZH653" s="6"/>
      <c r="ZI653" s="6"/>
      <c r="ZJ653" s="6"/>
      <c r="ZK653" s="6"/>
      <c r="ZL653" s="6"/>
      <c r="ZM653" s="6"/>
      <c r="ZN653" s="6"/>
      <c r="ZO653" s="6"/>
      <c r="ZP653" s="6"/>
      <c r="ZQ653" s="6"/>
      <c r="ZR653" s="6"/>
      <c r="ZS653" s="6"/>
      <c r="ZT653" s="6"/>
      <c r="ZU653" s="6"/>
      <c r="ZV653" s="6"/>
      <c r="ZW653" s="6"/>
      <c r="ZX653" s="6"/>
      <c r="ZY653" s="6"/>
      <c r="ZZ653" s="6"/>
      <c r="AAA653" s="6"/>
      <c r="AAB653" s="6"/>
      <c r="AAC653" s="6"/>
      <c r="AAD653" s="6"/>
      <c r="AAE653" s="6"/>
      <c r="AAF653" s="6"/>
      <c r="AAG653" s="6"/>
      <c r="AAH653" s="6"/>
      <c r="AAI653" s="6"/>
      <c r="AAJ653" s="6"/>
      <c r="AAK653" s="6"/>
      <c r="AAL653" s="6"/>
      <c r="AAM653" s="6"/>
      <c r="AAN653" s="6"/>
      <c r="AAO653" s="6"/>
      <c r="AAP653" s="6"/>
      <c r="AAQ653" s="6"/>
      <c r="AAR653" s="6"/>
      <c r="AAS653" s="6"/>
      <c r="AAT653" s="6"/>
      <c r="AAU653" s="6"/>
      <c r="AAV653" s="6"/>
      <c r="AAW653" s="6"/>
      <c r="AAX653" s="6"/>
      <c r="AAY653" s="6"/>
      <c r="AAZ653" s="6"/>
      <c r="ABA653" s="6"/>
      <c r="ABB653" s="6"/>
      <c r="ABC653" s="6"/>
      <c r="ABD653" s="6"/>
      <c r="ABE653" s="6"/>
      <c r="ABF653" s="6"/>
      <c r="ABG653" s="6"/>
      <c r="ABH653" s="6"/>
      <c r="ABI653" s="6"/>
      <c r="ABJ653" s="6"/>
      <c r="ABK653" s="6"/>
      <c r="ABL653" s="6"/>
      <c r="ABM653" s="6"/>
      <c r="ABN653" s="6"/>
      <c r="ABO653" s="6"/>
      <c r="ABP653" s="6"/>
      <c r="ABQ653" s="6"/>
      <c r="ABR653" s="6"/>
      <c r="ABS653" s="6"/>
      <c r="ABT653" s="6"/>
      <c r="ABU653" s="6"/>
      <c r="ABV653" s="6"/>
      <c r="ABW653" s="6"/>
      <c r="ABX653" s="6"/>
      <c r="ABY653" s="6"/>
      <c r="ABZ653" s="6"/>
      <c r="ACA653" s="6"/>
      <c r="ACB653" s="6"/>
      <c r="ACC653" s="6"/>
      <c r="ACD653" s="6"/>
      <c r="ACE653" s="6"/>
      <c r="ACF653" s="6"/>
      <c r="ACG653" s="6"/>
      <c r="ACH653" s="6"/>
      <c r="ACI653" s="6"/>
      <c r="ACJ653" s="6"/>
      <c r="ACK653" s="6"/>
      <c r="ACL653" s="6"/>
      <c r="ACM653" s="6"/>
      <c r="ACN653" s="6"/>
      <c r="ACO653" s="6"/>
      <c r="ACP653" s="6"/>
      <c r="ACQ653" s="6"/>
      <c r="ACR653" s="6"/>
      <c r="ACS653" s="6"/>
      <c r="ACT653" s="6"/>
      <c r="ACU653" s="6"/>
      <c r="ACV653" s="6"/>
      <c r="ACW653" s="6"/>
      <c r="ACX653" s="6"/>
      <c r="ACY653" s="6"/>
      <c r="ACZ653" s="6"/>
      <c r="ADA653" s="6"/>
      <c r="ADB653" s="6"/>
      <c r="ADC653" s="6"/>
      <c r="ADD653" s="6"/>
      <c r="ADE653" s="6"/>
      <c r="ADF653" s="6"/>
      <c r="ADG653" s="6"/>
      <c r="ADH653" s="6"/>
      <c r="ADI653" s="6"/>
      <c r="ADJ653" s="6"/>
      <c r="ADK653" s="6"/>
      <c r="ADL653" s="6"/>
      <c r="ADM653" s="6"/>
      <c r="ADN653" s="6"/>
      <c r="ADO653" s="6"/>
      <c r="ADP653" s="6"/>
      <c r="ADQ653" s="6"/>
      <c r="ADR653" s="6"/>
      <c r="ADS653" s="6"/>
      <c r="ADT653" s="6"/>
      <c r="ADU653" s="6"/>
      <c r="ADV653" s="6"/>
      <c r="ADW653" s="6"/>
      <c r="ADX653" s="6"/>
      <c r="ADY653" s="6"/>
      <c r="ADZ653" s="6"/>
      <c r="AEA653" s="6"/>
      <c r="AEB653" s="6"/>
      <c r="AEC653" s="6"/>
      <c r="AED653" s="6"/>
      <c r="AEE653" s="6"/>
      <c r="AEF653" s="6"/>
      <c r="AEG653" s="6"/>
      <c r="AEH653" s="6"/>
      <c r="AEI653" s="6"/>
      <c r="AEJ653" s="6"/>
      <c r="AEK653" s="6"/>
      <c r="AEL653" s="6"/>
      <c r="AEM653" s="6"/>
      <c r="AEN653" s="6"/>
      <c r="AEO653" s="6"/>
      <c r="AEP653" s="6"/>
      <c r="AEQ653" s="6"/>
      <c r="AER653" s="6"/>
      <c r="AES653" s="6"/>
      <c r="AET653" s="6"/>
      <c r="AEU653" s="6"/>
      <c r="AEV653" s="6"/>
      <c r="AEW653" s="6"/>
      <c r="AEX653" s="6"/>
      <c r="AEY653" s="6"/>
      <c r="AEZ653" s="6"/>
      <c r="AFA653" s="6"/>
      <c r="AFB653" s="6"/>
      <c r="AFC653" s="6"/>
      <c r="AFD653" s="6"/>
      <c r="AFE653" s="6"/>
      <c r="AFF653" s="6"/>
      <c r="AFG653" s="6"/>
      <c r="AFH653" s="6"/>
      <c r="AFI653" s="6"/>
      <c r="AFJ653" s="6"/>
      <c r="AFK653" s="6"/>
      <c r="AFL653" s="6"/>
      <c r="AFM653" s="6"/>
      <c r="AFN653" s="6"/>
      <c r="AFO653" s="6"/>
      <c r="AFP653" s="6"/>
      <c r="AFQ653" s="6"/>
      <c r="AFR653" s="6"/>
      <c r="AFS653" s="6"/>
      <c r="AFT653" s="6"/>
      <c r="AFU653" s="6"/>
      <c r="AFV653" s="6"/>
      <c r="AFW653" s="6"/>
      <c r="AFX653" s="6"/>
      <c r="AFY653" s="6"/>
      <c r="AFZ653" s="6"/>
      <c r="AGA653" s="6"/>
      <c r="AGB653" s="6"/>
      <c r="AGC653" s="6"/>
      <c r="AGD653" s="6"/>
      <c r="AGE653" s="6"/>
      <c r="AGF653" s="6"/>
      <c r="AGG653" s="6"/>
      <c r="AGH653" s="6"/>
      <c r="AGI653" s="6"/>
      <c r="AGJ653" s="6"/>
      <c r="AGK653" s="6"/>
      <c r="AGL653" s="6"/>
      <c r="AGM653" s="6"/>
      <c r="AGN653" s="6"/>
      <c r="AGO653" s="6"/>
      <c r="AGP653" s="6"/>
      <c r="AGQ653" s="6"/>
      <c r="AGR653" s="6"/>
      <c r="AGS653" s="6"/>
      <c r="AGT653" s="6"/>
      <c r="AGU653" s="6"/>
      <c r="AGV653" s="6"/>
      <c r="AGW653" s="6"/>
      <c r="AGX653" s="6"/>
      <c r="AGY653" s="6"/>
      <c r="AGZ653" s="6"/>
      <c r="AHA653" s="6"/>
      <c r="AHB653" s="6"/>
      <c r="AHC653" s="6"/>
      <c r="AHD653" s="6"/>
      <c r="AHE653" s="6"/>
      <c r="AHF653" s="6"/>
      <c r="AHG653" s="6"/>
      <c r="AHH653" s="6"/>
      <c r="AHI653" s="6"/>
      <c r="AHJ653" s="6"/>
      <c r="AHK653" s="6"/>
      <c r="AHL653" s="6"/>
      <c r="AHM653" s="6"/>
      <c r="AHN653" s="6"/>
      <c r="AHO653" s="6"/>
      <c r="AHP653" s="6"/>
      <c r="AHQ653" s="6"/>
      <c r="AHR653" s="6"/>
      <c r="AHS653" s="6"/>
      <c r="AHT653" s="6"/>
      <c r="AHU653" s="6"/>
      <c r="AHV653" s="6"/>
      <c r="AHW653" s="6"/>
      <c r="AHX653" s="6"/>
      <c r="AHY653" s="6"/>
    </row>
    <row r="654" spans="3:909" x14ac:dyDescent="0.25">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c r="JV654" s="6"/>
      <c r="JW654" s="6"/>
      <c r="JX654" s="6"/>
      <c r="JY654" s="6"/>
      <c r="JZ654" s="6"/>
      <c r="KA654" s="6"/>
      <c r="KB654" s="6"/>
      <c r="KC654" s="6"/>
      <c r="KD654" s="6"/>
      <c r="KE654" s="6"/>
      <c r="KF654" s="6"/>
      <c r="KG654" s="6"/>
      <c r="KH654" s="6"/>
      <c r="KI654" s="6"/>
      <c r="KJ654" s="6"/>
      <c r="KK654" s="6"/>
      <c r="KL654" s="6"/>
      <c r="KM654" s="6"/>
      <c r="KN654" s="6"/>
      <c r="KO654" s="6"/>
      <c r="KP654" s="6"/>
      <c r="KQ654" s="6"/>
      <c r="KR654" s="6"/>
      <c r="KS654" s="6"/>
      <c r="KT654" s="6"/>
      <c r="KU654" s="6"/>
      <c r="KV654" s="6"/>
      <c r="KW654" s="6"/>
      <c r="KX654" s="6"/>
      <c r="KY654" s="6"/>
      <c r="KZ654" s="6"/>
      <c r="LA654" s="6"/>
      <c r="LB654" s="6"/>
      <c r="LC654" s="6"/>
      <c r="LD654" s="6"/>
      <c r="LE654" s="6"/>
      <c r="LF654" s="6"/>
      <c r="LG654" s="6"/>
      <c r="LH654" s="6"/>
      <c r="LI654" s="6"/>
      <c r="LJ654" s="6"/>
      <c r="LK654" s="6"/>
      <c r="LL654" s="6"/>
      <c r="LM654" s="6"/>
      <c r="LN654" s="6"/>
      <c r="LO654" s="6"/>
      <c r="LP654" s="6"/>
      <c r="LQ654" s="6"/>
      <c r="LR654" s="6"/>
      <c r="LS654" s="6"/>
      <c r="LT654" s="6"/>
      <c r="LU654" s="6"/>
      <c r="LV654" s="6"/>
      <c r="LW654" s="6"/>
      <c r="LX654" s="6"/>
      <c r="LY654" s="6"/>
      <c r="LZ654" s="6"/>
      <c r="MA654" s="6"/>
      <c r="MB654" s="6"/>
      <c r="MC654" s="6"/>
      <c r="MD654" s="6"/>
      <c r="ME654" s="6"/>
      <c r="MF654" s="6"/>
      <c r="MG654" s="6"/>
      <c r="MH654" s="6"/>
      <c r="MI654" s="6"/>
      <c r="MJ654" s="6"/>
      <c r="MK654" s="6"/>
      <c r="ML654" s="6"/>
      <c r="MM654" s="6"/>
      <c r="MN654" s="6"/>
      <c r="MO654" s="6"/>
      <c r="MP654" s="6"/>
      <c r="MQ654" s="6"/>
      <c r="MR654" s="6"/>
      <c r="MS654" s="6"/>
      <c r="MT654" s="6"/>
      <c r="MU654" s="6"/>
      <c r="MV654" s="6"/>
      <c r="MW654" s="6"/>
      <c r="MX654" s="6"/>
      <c r="MY654" s="6"/>
      <c r="MZ654" s="6"/>
      <c r="NA654" s="6"/>
      <c r="NB654" s="6"/>
      <c r="NC654" s="6"/>
      <c r="ND654" s="6"/>
      <c r="NE654" s="6"/>
      <c r="NF654" s="6"/>
      <c r="NG654" s="6"/>
      <c r="NH654" s="6"/>
      <c r="NI654" s="6"/>
      <c r="NJ654" s="6"/>
      <c r="NK654" s="6"/>
      <c r="NL654" s="6"/>
      <c r="NM654" s="6"/>
      <c r="NN654" s="6"/>
      <c r="NO654" s="6"/>
      <c r="NP654" s="6"/>
      <c r="NQ654" s="6"/>
      <c r="NR654" s="6"/>
      <c r="NS654" s="6"/>
      <c r="NT654" s="6"/>
      <c r="NU654" s="6"/>
      <c r="NV654" s="6"/>
      <c r="NW654" s="6"/>
      <c r="NX654" s="6"/>
      <c r="NY654" s="6"/>
      <c r="NZ654" s="6"/>
      <c r="OA654" s="6"/>
      <c r="OB654" s="6"/>
      <c r="OC654" s="6"/>
      <c r="OD654" s="6"/>
      <c r="OE654" s="6"/>
      <c r="OF654" s="6"/>
      <c r="OG654" s="6"/>
      <c r="OH654" s="6"/>
      <c r="OI654" s="6"/>
      <c r="OJ654" s="6"/>
      <c r="OK654" s="6"/>
      <c r="OL654" s="6"/>
      <c r="OM654" s="6"/>
      <c r="ON654" s="6"/>
      <c r="OO654" s="6"/>
      <c r="OP654" s="6"/>
      <c r="OQ654" s="6"/>
      <c r="OR654" s="6"/>
      <c r="OS654" s="6"/>
      <c r="OT654" s="6"/>
      <c r="OU654" s="6"/>
      <c r="OV654" s="6"/>
      <c r="OW654" s="6"/>
      <c r="OX654" s="6"/>
      <c r="OY654" s="6"/>
      <c r="OZ654" s="6"/>
      <c r="PA654" s="6"/>
      <c r="PB654" s="6"/>
      <c r="PC654" s="6"/>
      <c r="PD654" s="6"/>
      <c r="PE654" s="6"/>
      <c r="PF654" s="6"/>
      <c r="PG654" s="6"/>
      <c r="PH654" s="6"/>
      <c r="PI654" s="6"/>
      <c r="PJ654" s="6"/>
      <c r="PK654" s="6"/>
      <c r="PL654" s="6"/>
      <c r="PM654" s="6"/>
      <c r="PN654" s="6"/>
      <c r="PO654" s="6"/>
      <c r="PP654" s="6"/>
      <c r="PQ654" s="6"/>
      <c r="PR654" s="6"/>
      <c r="PS654" s="6"/>
      <c r="PT654" s="6"/>
      <c r="PU654" s="6"/>
      <c r="PV654" s="6"/>
      <c r="PW654" s="6"/>
      <c r="PX654" s="6"/>
      <c r="PY654" s="6"/>
      <c r="PZ654" s="6"/>
      <c r="QA654" s="6"/>
      <c r="QB654" s="6"/>
      <c r="QC654" s="6"/>
      <c r="QD654" s="6"/>
      <c r="QE654" s="6"/>
      <c r="QF654" s="6"/>
      <c r="QG654" s="6"/>
      <c r="QH654" s="6"/>
      <c r="QI654" s="6"/>
      <c r="QJ654" s="6"/>
      <c r="QK654" s="6"/>
      <c r="QL654" s="6"/>
      <c r="QM654" s="6"/>
      <c r="QN654" s="6"/>
      <c r="QO654" s="6"/>
      <c r="QP654" s="6"/>
      <c r="QQ654" s="6"/>
      <c r="QR654" s="6"/>
      <c r="QS654" s="6"/>
      <c r="QT654" s="6"/>
      <c r="QU654" s="6"/>
      <c r="QV654" s="6"/>
      <c r="QW654" s="6"/>
      <c r="QX654" s="6"/>
      <c r="QY654" s="6"/>
      <c r="QZ654" s="6"/>
      <c r="RA654" s="6"/>
      <c r="RB654" s="6"/>
      <c r="RC654" s="6"/>
      <c r="RD654" s="6"/>
      <c r="RE654" s="6"/>
      <c r="RF654" s="6"/>
      <c r="RG654" s="6"/>
      <c r="RH654" s="6"/>
      <c r="RI654" s="6"/>
      <c r="RJ654" s="6"/>
      <c r="RK654" s="6"/>
      <c r="RL654" s="6"/>
      <c r="RM654" s="6"/>
      <c r="RN654" s="6"/>
      <c r="RO654" s="6"/>
      <c r="RP654" s="6"/>
      <c r="RQ654" s="6"/>
      <c r="RR654" s="6"/>
      <c r="RS654" s="6"/>
      <c r="RT654" s="6"/>
      <c r="RU654" s="6"/>
      <c r="RV654" s="6"/>
      <c r="RW654" s="6"/>
      <c r="RX654" s="6"/>
      <c r="RY654" s="6"/>
      <c r="RZ654" s="6"/>
      <c r="SA654" s="6"/>
      <c r="SB654" s="6"/>
      <c r="SC654" s="6"/>
      <c r="SD654" s="6"/>
      <c r="SE654" s="6"/>
      <c r="SF654" s="6"/>
      <c r="SG654" s="6"/>
      <c r="SH654" s="6"/>
      <c r="SI654" s="6"/>
      <c r="SJ654" s="6"/>
      <c r="SK654" s="6"/>
      <c r="SL654" s="6"/>
      <c r="SM654" s="6"/>
      <c r="SN654" s="6"/>
      <c r="SO654" s="6"/>
      <c r="SP654" s="6"/>
      <c r="SQ654" s="6"/>
      <c r="SR654" s="6"/>
      <c r="SS654" s="6"/>
      <c r="ST654" s="6"/>
      <c r="SU654" s="6"/>
      <c r="SV654" s="6"/>
      <c r="SW654" s="6"/>
      <c r="SX654" s="6"/>
      <c r="SY654" s="6"/>
      <c r="SZ654" s="6"/>
      <c r="TA654" s="6"/>
      <c r="TB654" s="6"/>
      <c r="TC654" s="6"/>
      <c r="TD654" s="6"/>
      <c r="TE654" s="6"/>
      <c r="TF654" s="6"/>
      <c r="TG654" s="6"/>
      <c r="TH654" s="6"/>
      <c r="TI654" s="6"/>
      <c r="TJ654" s="6"/>
      <c r="TK654" s="6"/>
      <c r="TL654" s="6"/>
      <c r="TM654" s="6"/>
      <c r="TN654" s="6"/>
      <c r="TO654" s="6"/>
      <c r="TP654" s="6"/>
      <c r="TQ654" s="6"/>
      <c r="TR654" s="6"/>
      <c r="TS654" s="6"/>
      <c r="TT654" s="6"/>
      <c r="TU654" s="6"/>
      <c r="TV654" s="6"/>
      <c r="TW654" s="6"/>
      <c r="TX654" s="6"/>
      <c r="TY654" s="6"/>
      <c r="TZ654" s="6"/>
      <c r="UA654" s="6"/>
      <c r="UB654" s="6"/>
      <c r="UC654" s="6"/>
      <c r="UD654" s="6"/>
      <c r="UE654" s="6"/>
      <c r="UF654" s="6"/>
      <c r="UG654" s="6"/>
      <c r="UH654" s="6"/>
      <c r="UI654" s="6"/>
      <c r="UJ654" s="6"/>
      <c r="UK654" s="6"/>
      <c r="UL654" s="6"/>
      <c r="UM654" s="6"/>
      <c r="UN654" s="6"/>
      <c r="UO654" s="6"/>
      <c r="UP654" s="6"/>
      <c r="UQ654" s="6"/>
      <c r="UR654" s="6"/>
      <c r="US654" s="6"/>
      <c r="UT654" s="6"/>
      <c r="UU654" s="6"/>
      <c r="UV654" s="6"/>
      <c r="UW654" s="6"/>
      <c r="UX654" s="6"/>
      <c r="UY654" s="6"/>
      <c r="UZ654" s="6"/>
      <c r="VA654" s="6"/>
      <c r="VB654" s="6"/>
      <c r="VC654" s="6"/>
      <c r="VD654" s="6"/>
      <c r="VE654" s="6"/>
      <c r="VF654" s="6"/>
      <c r="VG654" s="6"/>
      <c r="VH654" s="6"/>
      <c r="VI654" s="6"/>
      <c r="VJ654" s="6"/>
      <c r="VK654" s="6"/>
      <c r="VL654" s="6"/>
      <c r="VM654" s="6"/>
      <c r="VN654" s="6"/>
      <c r="VO654" s="6"/>
      <c r="VP654" s="6"/>
      <c r="VQ654" s="6"/>
      <c r="VR654" s="6"/>
      <c r="VS654" s="6"/>
      <c r="VT654" s="6"/>
      <c r="VU654" s="6"/>
      <c r="VV654" s="6"/>
      <c r="VW654" s="6"/>
      <c r="VX654" s="6"/>
      <c r="VY654" s="6"/>
      <c r="VZ654" s="6"/>
      <c r="WA654" s="6"/>
      <c r="WB654" s="6"/>
      <c r="WC654" s="6"/>
      <c r="WD654" s="6"/>
      <c r="WE654" s="6"/>
      <c r="WF654" s="6"/>
      <c r="WG654" s="6"/>
      <c r="WH654" s="6"/>
      <c r="WI654" s="6"/>
      <c r="WJ654" s="6"/>
      <c r="WK654" s="6"/>
      <c r="WL654" s="6"/>
      <c r="WM654" s="6"/>
      <c r="WN654" s="6"/>
      <c r="WO654" s="6"/>
      <c r="WP654" s="6"/>
      <c r="WQ654" s="6"/>
      <c r="WR654" s="6"/>
      <c r="WS654" s="6"/>
      <c r="WT654" s="6"/>
      <c r="WU654" s="6"/>
      <c r="WV654" s="6"/>
      <c r="WW654" s="6"/>
      <c r="WX654" s="6"/>
      <c r="WY654" s="6"/>
      <c r="WZ654" s="6"/>
      <c r="XA654" s="6"/>
      <c r="XB654" s="6"/>
      <c r="XC654" s="6"/>
      <c r="XD654" s="6"/>
      <c r="XE654" s="6"/>
      <c r="XF654" s="6"/>
      <c r="XG654" s="6"/>
      <c r="XH654" s="6"/>
      <c r="XI654" s="6"/>
      <c r="XJ654" s="6"/>
      <c r="XK654" s="6"/>
      <c r="XL654" s="6"/>
      <c r="XM654" s="6"/>
      <c r="XN654" s="6"/>
      <c r="XO654" s="6"/>
      <c r="XP654" s="6"/>
      <c r="XQ654" s="6"/>
      <c r="XR654" s="6"/>
      <c r="XS654" s="6"/>
      <c r="XT654" s="6"/>
      <c r="XU654" s="6"/>
      <c r="XV654" s="6"/>
      <c r="XW654" s="6"/>
      <c r="XX654" s="6"/>
      <c r="XY654" s="6"/>
      <c r="XZ654" s="6"/>
      <c r="YA654" s="6"/>
      <c r="YB654" s="6"/>
      <c r="YC654" s="6"/>
      <c r="YD654" s="6"/>
      <c r="YE654" s="6"/>
      <c r="YF654" s="6"/>
      <c r="YG654" s="6"/>
      <c r="YH654" s="6"/>
      <c r="YI654" s="6"/>
      <c r="YJ654" s="6"/>
      <c r="YK654" s="6"/>
      <c r="YL654" s="6"/>
      <c r="YM654" s="6"/>
      <c r="YN654" s="6"/>
      <c r="YO654" s="6"/>
      <c r="YP654" s="6"/>
      <c r="YQ654" s="6"/>
      <c r="YR654" s="6"/>
      <c r="YS654" s="6"/>
      <c r="YT654" s="6"/>
      <c r="YU654" s="6"/>
      <c r="YV654" s="6"/>
      <c r="YW654" s="6"/>
      <c r="YX654" s="6"/>
      <c r="YY654" s="6"/>
      <c r="YZ654" s="6"/>
      <c r="ZA654" s="6"/>
      <c r="ZB654" s="6"/>
      <c r="ZC654" s="6"/>
      <c r="ZD654" s="6"/>
      <c r="ZE654" s="6"/>
      <c r="ZF654" s="6"/>
      <c r="ZG654" s="6"/>
      <c r="ZH654" s="6"/>
      <c r="ZI654" s="6"/>
      <c r="ZJ654" s="6"/>
      <c r="ZK654" s="6"/>
      <c r="ZL654" s="6"/>
      <c r="ZM654" s="6"/>
      <c r="ZN654" s="6"/>
      <c r="ZO654" s="6"/>
      <c r="ZP654" s="6"/>
      <c r="ZQ654" s="6"/>
      <c r="ZR654" s="6"/>
      <c r="ZS654" s="6"/>
      <c r="ZT654" s="6"/>
      <c r="ZU654" s="6"/>
      <c r="ZV654" s="6"/>
      <c r="ZW654" s="6"/>
      <c r="ZX654" s="6"/>
      <c r="ZY654" s="6"/>
      <c r="ZZ654" s="6"/>
      <c r="AAA654" s="6"/>
      <c r="AAB654" s="6"/>
      <c r="AAC654" s="6"/>
      <c r="AAD654" s="6"/>
      <c r="AAE654" s="6"/>
      <c r="AAF654" s="6"/>
      <c r="AAG654" s="6"/>
      <c r="AAH654" s="6"/>
      <c r="AAI654" s="6"/>
      <c r="AAJ654" s="6"/>
      <c r="AAK654" s="6"/>
      <c r="AAL654" s="6"/>
      <c r="AAM654" s="6"/>
      <c r="AAN654" s="6"/>
      <c r="AAO654" s="6"/>
      <c r="AAP654" s="6"/>
      <c r="AAQ654" s="6"/>
      <c r="AAR654" s="6"/>
      <c r="AAS654" s="6"/>
      <c r="AAT654" s="6"/>
      <c r="AAU654" s="6"/>
      <c r="AAV654" s="6"/>
      <c r="AAW654" s="6"/>
      <c r="AAX654" s="6"/>
      <c r="AAY654" s="6"/>
      <c r="AAZ654" s="6"/>
      <c r="ABA654" s="6"/>
      <c r="ABB654" s="6"/>
      <c r="ABC654" s="6"/>
      <c r="ABD654" s="6"/>
      <c r="ABE654" s="6"/>
      <c r="ABF654" s="6"/>
      <c r="ABG654" s="6"/>
      <c r="ABH654" s="6"/>
      <c r="ABI654" s="6"/>
      <c r="ABJ654" s="6"/>
      <c r="ABK654" s="6"/>
      <c r="ABL654" s="6"/>
      <c r="ABM654" s="6"/>
      <c r="ABN654" s="6"/>
      <c r="ABO654" s="6"/>
      <c r="ABP654" s="6"/>
      <c r="ABQ654" s="6"/>
      <c r="ABR654" s="6"/>
      <c r="ABS654" s="6"/>
      <c r="ABT654" s="6"/>
      <c r="ABU654" s="6"/>
      <c r="ABV654" s="6"/>
      <c r="ABW654" s="6"/>
      <c r="ABX654" s="6"/>
      <c r="ABY654" s="6"/>
      <c r="ABZ654" s="6"/>
      <c r="ACA654" s="6"/>
      <c r="ACB654" s="6"/>
      <c r="ACC654" s="6"/>
      <c r="ACD654" s="6"/>
      <c r="ACE654" s="6"/>
      <c r="ACF654" s="6"/>
      <c r="ACG654" s="6"/>
      <c r="ACH654" s="6"/>
      <c r="ACI654" s="6"/>
      <c r="ACJ654" s="6"/>
      <c r="ACK654" s="6"/>
      <c r="ACL654" s="6"/>
      <c r="ACM654" s="6"/>
      <c r="ACN654" s="6"/>
      <c r="ACO654" s="6"/>
      <c r="ACP654" s="6"/>
      <c r="ACQ654" s="6"/>
      <c r="ACR654" s="6"/>
      <c r="ACS654" s="6"/>
      <c r="ACT654" s="6"/>
      <c r="ACU654" s="6"/>
      <c r="ACV654" s="6"/>
      <c r="ACW654" s="6"/>
      <c r="ACX654" s="6"/>
      <c r="ACY654" s="6"/>
      <c r="ACZ654" s="6"/>
      <c r="ADA654" s="6"/>
      <c r="ADB654" s="6"/>
      <c r="ADC654" s="6"/>
      <c r="ADD654" s="6"/>
      <c r="ADE654" s="6"/>
      <c r="ADF654" s="6"/>
      <c r="ADG654" s="6"/>
      <c r="ADH654" s="6"/>
      <c r="ADI654" s="6"/>
      <c r="ADJ654" s="6"/>
      <c r="ADK654" s="6"/>
      <c r="ADL654" s="6"/>
      <c r="ADM654" s="6"/>
      <c r="ADN654" s="6"/>
      <c r="ADO654" s="6"/>
      <c r="ADP654" s="6"/>
      <c r="ADQ654" s="6"/>
      <c r="ADR654" s="6"/>
      <c r="ADS654" s="6"/>
      <c r="ADT654" s="6"/>
      <c r="ADU654" s="6"/>
      <c r="ADV654" s="6"/>
      <c r="ADW654" s="6"/>
      <c r="ADX654" s="6"/>
      <c r="ADY654" s="6"/>
      <c r="ADZ654" s="6"/>
      <c r="AEA654" s="6"/>
      <c r="AEB654" s="6"/>
      <c r="AEC654" s="6"/>
      <c r="AED654" s="6"/>
      <c r="AEE654" s="6"/>
      <c r="AEF654" s="6"/>
      <c r="AEG654" s="6"/>
      <c r="AEH654" s="6"/>
      <c r="AEI654" s="6"/>
      <c r="AEJ654" s="6"/>
      <c r="AEK654" s="6"/>
      <c r="AEL654" s="6"/>
      <c r="AEM654" s="6"/>
      <c r="AEN654" s="6"/>
      <c r="AEO654" s="6"/>
      <c r="AEP654" s="6"/>
      <c r="AEQ654" s="6"/>
      <c r="AER654" s="6"/>
      <c r="AES654" s="6"/>
      <c r="AET654" s="6"/>
      <c r="AEU654" s="6"/>
      <c r="AEV654" s="6"/>
      <c r="AEW654" s="6"/>
      <c r="AEX654" s="6"/>
      <c r="AEY654" s="6"/>
      <c r="AEZ654" s="6"/>
      <c r="AFA654" s="6"/>
      <c r="AFB654" s="6"/>
      <c r="AFC654" s="6"/>
      <c r="AFD654" s="6"/>
      <c r="AFE654" s="6"/>
      <c r="AFF654" s="6"/>
      <c r="AFG654" s="6"/>
      <c r="AFH654" s="6"/>
      <c r="AFI654" s="6"/>
      <c r="AFJ654" s="6"/>
      <c r="AFK654" s="6"/>
      <c r="AFL654" s="6"/>
      <c r="AFM654" s="6"/>
      <c r="AFN654" s="6"/>
      <c r="AFO654" s="6"/>
      <c r="AFP654" s="6"/>
      <c r="AFQ654" s="6"/>
      <c r="AFR654" s="6"/>
      <c r="AFS654" s="6"/>
      <c r="AFT654" s="6"/>
      <c r="AFU654" s="6"/>
      <c r="AFV654" s="6"/>
      <c r="AFW654" s="6"/>
      <c r="AFX654" s="6"/>
      <c r="AFY654" s="6"/>
      <c r="AFZ654" s="6"/>
      <c r="AGA654" s="6"/>
      <c r="AGB654" s="6"/>
      <c r="AGC654" s="6"/>
      <c r="AGD654" s="6"/>
      <c r="AGE654" s="6"/>
      <c r="AGF654" s="6"/>
      <c r="AGG654" s="6"/>
      <c r="AGH654" s="6"/>
      <c r="AGI654" s="6"/>
      <c r="AGJ654" s="6"/>
      <c r="AGK654" s="6"/>
      <c r="AGL654" s="6"/>
      <c r="AGM654" s="6"/>
      <c r="AGN654" s="6"/>
      <c r="AGO654" s="6"/>
      <c r="AGP654" s="6"/>
      <c r="AGQ654" s="6"/>
      <c r="AGR654" s="6"/>
      <c r="AGS654" s="6"/>
      <c r="AGT654" s="6"/>
      <c r="AGU654" s="6"/>
      <c r="AGV654" s="6"/>
      <c r="AGW654" s="6"/>
      <c r="AGX654" s="6"/>
      <c r="AGY654" s="6"/>
      <c r="AGZ654" s="6"/>
      <c r="AHA654" s="6"/>
      <c r="AHB654" s="6"/>
      <c r="AHC654" s="6"/>
      <c r="AHD654" s="6"/>
      <c r="AHE654" s="6"/>
      <c r="AHF654" s="6"/>
      <c r="AHG654" s="6"/>
      <c r="AHH654" s="6"/>
      <c r="AHI654" s="6"/>
      <c r="AHJ654" s="6"/>
      <c r="AHK654" s="6"/>
      <c r="AHL654" s="6"/>
      <c r="AHM654" s="6"/>
      <c r="AHN654" s="6"/>
      <c r="AHO654" s="6"/>
      <c r="AHP654" s="6"/>
      <c r="AHQ654" s="6"/>
      <c r="AHR654" s="6"/>
      <c r="AHS654" s="6"/>
      <c r="AHT654" s="6"/>
      <c r="AHU654" s="6"/>
      <c r="AHV654" s="6"/>
      <c r="AHW654" s="6"/>
      <c r="AHX654" s="6"/>
      <c r="AHY654" s="6"/>
    </row>
    <row r="655" spans="3:909" x14ac:dyDescent="0.25">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c r="JV655" s="6"/>
      <c r="JW655" s="6"/>
      <c r="JX655" s="6"/>
      <c r="JY655" s="6"/>
      <c r="JZ655" s="6"/>
      <c r="KA655" s="6"/>
      <c r="KB655" s="6"/>
      <c r="KC655" s="6"/>
      <c r="KD655" s="6"/>
      <c r="KE655" s="6"/>
      <c r="KF655" s="6"/>
      <c r="KG655" s="6"/>
      <c r="KH655" s="6"/>
      <c r="KI655" s="6"/>
      <c r="KJ655" s="6"/>
      <c r="KK655" s="6"/>
      <c r="KL655" s="6"/>
      <c r="KM655" s="6"/>
      <c r="KN655" s="6"/>
      <c r="KO655" s="6"/>
      <c r="KP655" s="6"/>
      <c r="KQ655" s="6"/>
      <c r="KR655" s="6"/>
      <c r="KS655" s="6"/>
      <c r="KT655" s="6"/>
      <c r="KU655" s="6"/>
      <c r="KV655" s="6"/>
      <c r="KW655" s="6"/>
      <c r="KX655" s="6"/>
      <c r="KY655" s="6"/>
      <c r="KZ655" s="6"/>
      <c r="LA655" s="6"/>
      <c r="LB655" s="6"/>
      <c r="LC655" s="6"/>
      <c r="LD655" s="6"/>
      <c r="LE655" s="6"/>
      <c r="LF655" s="6"/>
      <c r="LG655" s="6"/>
      <c r="LH655" s="6"/>
      <c r="LI655" s="6"/>
      <c r="LJ655" s="6"/>
      <c r="LK655" s="6"/>
      <c r="LL655" s="6"/>
      <c r="LM655" s="6"/>
      <c r="LN655" s="6"/>
      <c r="LO655" s="6"/>
      <c r="LP655" s="6"/>
      <c r="LQ655" s="6"/>
      <c r="LR655" s="6"/>
      <c r="LS655" s="6"/>
      <c r="LT655" s="6"/>
      <c r="LU655" s="6"/>
      <c r="LV655" s="6"/>
      <c r="LW655" s="6"/>
      <c r="LX655" s="6"/>
      <c r="LY655" s="6"/>
      <c r="LZ655" s="6"/>
      <c r="MA655" s="6"/>
      <c r="MB655" s="6"/>
      <c r="MC655" s="6"/>
      <c r="MD655" s="6"/>
      <c r="ME655" s="6"/>
      <c r="MF655" s="6"/>
      <c r="MG655" s="6"/>
      <c r="MH655" s="6"/>
      <c r="MI655" s="6"/>
      <c r="MJ655" s="6"/>
      <c r="MK655" s="6"/>
      <c r="ML655" s="6"/>
      <c r="MM655" s="6"/>
      <c r="MN655" s="6"/>
      <c r="MO655" s="6"/>
      <c r="MP655" s="6"/>
      <c r="MQ655" s="6"/>
      <c r="MR655" s="6"/>
      <c r="MS655" s="6"/>
      <c r="MT655" s="6"/>
      <c r="MU655" s="6"/>
      <c r="MV655" s="6"/>
      <c r="MW655" s="6"/>
      <c r="MX655" s="6"/>
      <c r="MY655" s="6"/>
      <c r="MZ655" s="6"/>
      <c r="NA655" s="6"/>
      <c r="NB655" s="6"/>
      <c r="NC655" s="6"/>
      <c r="ND655" s="6"/>
      <c r="NE655" s="6"/>
      <c r="NF655" s="6"/>
      <c r="NG655" s="6"/>
      <c r="NH655" s="6"/>
      <c r="NI655" s="6"/>
      <c r="NJ655" s="6"/>
      <c r="NK655" s="6"/>
      <c r="NL655" s="6"/>
      <c r="NM655" s="6"/>
      <c r="NN655" s="6"/>
      <c r="NO655" s="6"/>
      <c r="NP655" s="6"/>
      <c r="NQ655" s="6"/>
      <c r="NR655" s="6"/>
      <c r="NS655" s="6"/>
      <c r="NT655" s="6"/>
      <c r="NU655" s="6"/>
      <c r="NV655" s="6"/>
      <c r="NW655" s="6"/>
      <c r="NX655" s="6"/>
      <c r="NY655" s="6"/>
      <c r="NZ655" s="6"/>
      <c r="OA655" s="6"/>
      <c r="OB655" s="6"/>
      <c r="OC655" s="6"/>
      <c r="OD655" s="6"/>
      <c r="OE655" s="6"/>
      <c r="OF655" s="6"/>
      <c r="OG655" s="6"/>
      <c r="OH655" s="6"/>
      <c r="OI655" s="6"/>
      <c r="OJ655" s="6"/>
      <c r="OK655" s="6"/>
      <c r="OL655" s="6"/>
      <c r="OM655" s="6"/>
      <c r="ON655" s="6"/>
      <c r="OO655" s="6"/>
      <c r="OP655" s="6"/>
      <c r="OQ655" s="6"/>
      <c r="OR655" s="6"/>
      <c r="OS655" s="6"/>
      <c r="OT655" s="6"/>
      <c r="OU655" s="6"/>
      <c r="OV655" s="6"/>
      <c r="OW655" s="6"/>
      <c r="OX655" s="6"/>
      <c r="OY655" s="6"/>
      <c r="OZ655" s="6"/>
      <c r="PA655" s="6"/>
      <c r="PB655" s="6"/>
      <c r="PC655" s="6"/>
      <c r="PD655" s="6"/>
      <c r="PE655" s="6"/>
      <c r="PF655" s="6"/>
      <c r="PG655" s="6"/>
      <c r="PH655" s="6"/>
      <c r="PI655" s="6"/>
      <c r="PJ655" s="6"/>
      <c r="PK655" s="6"/>
      <c r="PL655" s="6"/>
      <c r="PM655" s="6"/>
      <c r="PN655" s="6"/>
      <c r="PO655" s="6"/>
      <c r="PP655" s="6"/>
      <c r="PQ655" s="6"/>
      <c r="PR655" s="6"/>
      <c r="PS655" s="6"/>
      <c r="PT655" s="6"/>
      <c r="PU655" s="6"/>
      <c r="PV655" s="6"/>
      <c r="PW655" s="6"/>
      <c r="PX655" s="6"/>
      <c r="PY655" s="6"/>
      <c r="PZ655" s="6"/>
      <c r="QA655" s="6"/>
      <c r="QB655" s="6"/>
      <c r="QC655" s="6"/>
      <c r="QD655" s="6"/>
      <c r="QE655" s="6"/>
      <c r="QF655" s="6"/>
      <c r="QG655" s="6"/>
      <c r="QH655" s="6"/>
      <c r="QI655" s="6"/>
      <c r="QJ655" s="6"/>
      <c r="QK655" s="6"/>
      <c r="QL655" s="6"/>
      <c r="QM655" s="6"/>
      <c r="QN655" s="6"/>
      <c r="QO655" s="6"/>
      <c r="QP655" s="6"/>
      <c r="QQ655" s="6"/>
      <c r="QR655" s="6"/>
      <c r="QS655" s="6"/>
      <c r="QT655" s="6"/>
      <c r="QU655" s="6"/>
      <c r="QV655" s="6"/>
      <c r="QW655" s="6"/>
      <c r="QX655" s="6"/>
      <c r="QY655" s="6"/>
      <c r="QZ655" s="6"/>
      <c r="RA655" s="6"/>
      <c r="RB655" s="6"/>
      <c r="RC655" s="6"/>
      <c r="RD655" s="6"/>
      <c r="RE655" s="6"/>
      <c r="RF655" s="6"/>
      <c r="RG655" s="6"/>
      <c r="RH655" s="6"/>
      <c r="RI655" s="6"/>
      <c r="RJ655" s="6"/>
      <c r="RK655" s="6"/>
      <c r="RL655" s="6"/>
      <c r="RM655" s="6"/>
      <c r="RN655" s="6"/>
      <c r="RO655" s="6"/>
      <c r="RP655" s="6"/>
      <c r="RQ655" s="6"/>
      <c r="RR655" s="6"/>
      <c r="RS655" s="6"/>
      <c r="RT655" s="6"/>
      <c r="RU655" s="6"/>
      <c r="RV655" s="6"/>
      <c r="RW655" s="6"/>
      <c r="RX655" s="6"/>
      <c r="RY655" s="6"/>
      <c r="RZ655" s="6"/>
      <c r="SA655" s="6"/>
      <c r="SB655" s="6"/>
      <c r="SC655" s="6"/>
      <c r="SD655" s="6"/>
      <c r="SE655" s="6"/>
      <c r="SF655" s="6"/>
      <c r="SG655" s="6"/>
      <c r="SH655" s="6"/>
      <c r="SI655" s="6"/>
      <c r="SJ655" s="6"/>
      <c r="SK655" s="6"/>
      <c r="SL655" s="6"/>
      <c r="SM655" s="6"/>
      <c r="SN655" s="6"/>
      <c r="SO655" s="6"/>
      <c r="SP655" s="6"/>
      <c r="SQ655" s="6"/>
      <c r="SR655" s="6"/>
      <c r="SS655" s="6"/>
      <c r="ST655" s="6"/>
      <c r="SU655" s="6"/>
      <c r="SV655" s="6"/>
      <c r="SW655" s="6"/>
      <c r="SX655" s="6"/>
      <c r="SY655" s="6"/>
      <c r="SZ655" s="6"/>
      <c r="TA655" s="6"/>
      <c r="TB655" s="6"/>
      <c r="TC655" s="6"/>
      <c r="TD655" s="6"/>
      <c r="TE655" s="6"/>
      <c r="TF655" s="6"/>
      <c r="TG655" s="6"/>
      <c r="TH655" s="6"/>
      <c r="TI655" s="6"/>
      <c r="TJ655" s="6"/>
      <c r="TK655" s="6"/>
      <c r="TL655" s="6"/>
      <c r="TM655" s="6"/>
      <c r="TN655" s="6"/>
      <c r="TO655" s="6"/>
      <c r="TP655" s="6"/>
      <c r="TQ655" s="6"/>
      <c r="TR655" s="6"/>
      <c r="TS655" s="6"/>
      <c r="TT655" s="6"/>
      <c r="TU655" s="6"/>
      <c r="TV655" s="6"/>
      <c r="TW655" s="6"/>
      <c r="TX655" s="6"/>
      <c r="TY655" s="6"/>
      <c r="TZ655" s="6"/>
      <c r="UA655" s="6"/>
      <c r="UB655" s="6"/>
      <c r="UC655" s="6"/>
      <c r="UD655" s="6"/>
      <c r="UE655" s="6"/>
      <c r="UF655" s="6"/>
      <c r="UG655" s="6"/>
      <c r="UH655" s="6"/>
      <c r="UI655" s="6"/>
      <c r="UJ655" s="6"/>
      <c r="UK655" s="6"/>
      <c r="UL655" s="6"/>
      <c r="UM655" s="6"/>
      <c r="UN655" s="6"/>
      <c r="UO655" s="6"/>
      <c r="UP655" s="6"/>
      <c r="UQ655" s="6"/>
      <c r="UR655" s="6"/>
      <c r="US655" s="6"/>
      <c r="UT655" s="6"/>
      <c r="UU655" s="6"/>
      <c r="UV655" s="6"/>
      <c r="UW655" s="6"/>
      <c r="UX655" s="6"/>
      <c r="UY655" s="6"/>
      <c r="UZ655" s="6"/>
      <c r="VA655" s="6"/>
      <c r="VB655" s="6"/>
      <c r="VC655" s="6"/>
      <c r="VD655" s="6"/>
      <c r="VE655" s="6"/>
      <c r="VF655" s="6"/>
      <c r="VG655" s="6"/>
      <c r="VH655" s="6"/>
      <c r="VI655" s="6"/>
      <c r="VJ655" s="6"/>
      <c r="VK655" s="6"/>
      <c r="VL655" s="6"/>
      <c r="VM655" s="6"/>
      <c r="VN655" s="6"/>
      <c r="VO655" s="6"/>
      <c r="VP655" s="6"/>
      <c r="VQ655" s="6"/>
      <c r="VR655" s="6"/>
      <c r="VS655" s="6"/>
      <c r="VT655" s="6"/>
      <c r="VU655" s="6"/>
      <c r="VV655" s="6"/>
      <c r="VW655" s="6"/>
      <c r="VX655" s="6"/>
      <c r="VY655" s="6"/>
      <c r="VZ655" s="6"/>
      <c r="WA655" s="6"/>
      <c r="WB655" s="6"/>
      <c r="WC655" s="6"/>
      <c r="WD655" s="6"/>
      <c r="WE655" s="6"/>
      <c r="WF655" s="6"/>
      <c r="WG655" s="6"/>
      <c r="WH655" s="6"/>
      <c r="WI655" s="6"/>
      <c r="WJ655" s="6"/>
      <c r="WK655" s="6"/>
      <c r="WL655" s="6"/>
      <c r="WM655" s="6"/>
      <c r="WN655" s="6"/>
      <c r="WO655" s="6"/>
      <c r="WP655" s="6"/>
      <c r="WQ655" s="6"/>
      <c r="WR655" s="6"/>
      <c r="WS655" s="6"/>
      <c r="WT655" s="6"/>
      <c r="WU655" s="6"/>
      <c r="WV655" s="6"/>
      <c r="WW655" s="6"/>
      <c r="WX655" s="6"/>
      <c r="WY655" s="6"/>
      <c r="WZ655" s="6"/>
      <c r="XA655" s="6"/>
      <c r="XB655" s="6"/>
      <c r="XC655" s="6"/>
      <c r="XD655" s="6"/>
      <c r="XE655" s="6"/>
      <c r="XF655" s="6"/>
      <c r="XG655" s="6"/>
      <c r="XH655" s="6"/>
      <c r="XI655" s="6"/>
      <c r="XJ655" s="6"/>
      <c r="XK655" s="6"/>
      <c r="XL655" s="6"/>
      <c r="XM655" s="6"/>
      <c r="XN655" s="6"/>
      <c r="XO655" s="6"/>
      <c r="XP655" s="6"/>
      <c r="XQ655" s="6"/>
      <c r="XR655" s="6"/>
      <c r="XS655" s="6"/>
      <c r="XT655" s="6"/>
      <c r="XU655" s="6"/>
      <c r="XV655" s="6"/>
      <c r="XW655" s="6"/>
      <c r="XX655" s="6"/>
      <c r="XY655" s="6"/>
      <c r="XZ655" s="6"/>
      <c r="YA655" s="6"/>
      <c r="YB655" s="6"/>
      <c r="YC655" s="6"/>
      <c r="YD655" s="6"/>
      <c r="YE655" s="6"/>
      <c r="YF655" s="6"/>
      <c r="YG655" s="6"/>
      <c r="YH655" s="6"/>
      <c r="YI655" s="6"/>
      <c r="YJ655" s="6"/>
      <c r="YK655" s="6"/>
      <c r="YL655" s="6"/>
      <c r="YM655" s="6"/>
      <c r="YN655" s="6"/>
      <c r="YO655" s="6"/>
      <c r="YP655" s="6"/>
      <c r="YQ655" s="6"/>
      <c r="YR655" s="6"/>
      <c r="YS655" s="6"/>
      <c r="YT655" s="6"/>
      <c r="YU655" s="6"/>
      <c r="YV655" s="6"/>
      <c r="YW655" s="6"/>
      <c r="YX655" s="6"/>
      <c r="YY655" s="6"/>
      <c r="YZ655" s="6"/>
      <c r="ZA655" s="6"/>
      <c r="ZB655" s="6"/>
      <c r="ZC655" s="6"/>
      <c r="ZD655" s="6"/>
      <c r="ZE655" s="6"/>
      <c r="ZF655" s="6"/>
      <c r="ZG655" s="6"/>
      <c r="ZH655" s="6"/>
      <c r="ZI655" s="6"/>
      <c r="ZJ655" s="6"/>
      <c r="ZK655" s="6"/>
      <c r="ZL655" s="6"/>
      <c r="ZM655" s="6"/>
      <c r="ZN655" s="6"/>
      <c r="ZO655" s="6"/>
      <c r="ZP655" s="6"/>
      <c r="ZQ655" s="6"/>
      <c r="ZR655" s="6"/>
      <c r="ZS655" s="6"/>
      <c r="ZT655" s="6"/>
      <c r="ZU655" s="6"/>
      <c r="ZV655" s="6"/>
      <c r="ZW655" s="6"/>
      <c r="ZX655" s="6"/>
      <c r="ZY655" s="6"/>
      <c r="ZZ655" s="6"/>
      <c r="AAA655" s="6"/>
      <c r="AAB655" s="6"/>
      <c r="AAC655" s="6"/>
      <c r="AAD655" s="6"/>
      <c r="AAE655" s="6"/>
      <c r="AAF655" s="6"/>
      <c r="AAG655" s="6"/>
      <c r="AAH655" s="6"/>
      <c r="AAI655" s="6"/>
      <c r="AAJ655" s="6"/>
      <c r="AAK655" s="6"/>
      <c r="AAL655" s="6"/>
      <c r="AAM655" s="6"/>
      <c r="AAN655" s="6"/>
      <c r="AAO655" s="6"/>
      <c r="AAP655" s="6"/>
      <c r="AAQ655" s="6"/>
      <c r="AAR655" s="6"/>
      <c r="AAS655" s="6"/>
      <c r="AAT655" s="6"/>
      <c r="AAU655" s="6"/>
      <c r="AAV655" s="6"/>
      <c r="AAW655" s="6"/>
      <c r="AAX655" s="6"/>
      <c r="AAY655" s="6"/>
      <c r="AAZ655" s="6"/>
      <c r="ABA655" s="6"/>
      <c r="ABB655" s="6"/>
      <c r="ABC655" s="6"/>
      <c r="ABD655" s="6"/>
      <c r="ABE655" s="6"/>
      <c r="ABF655" s="6"/>
      <c r="ABG655" s="6"/>
      <c r="ABH655" s="6"/>
      <c r="ABI655" s="6"/>
      <c r="ABJ655" s="6"/>
      <c r="ABK655" s="6"/>
      <c r="ABL655" s="6"/>
      <c r="ABM655" s="6"/>
      <c r="ABN655" s="6"/>
      <c r="ABO655" s="6"/>
      <c r="ABP655" s="6"/>
      <c r="ABQ655" s="6"/>
      <c r="ABR655" s="6"/>
      <c r="ABS655" s="6"/>
      <c r="ABT655" s="6"/>
      <c r="ABU655" s="6"/>
      <c r="ABV655" s="6"/>
      <c r="ABW655" s="6"/>
      <c r="ABX655" s="6"/>
      <c r="ABY655" s="6"/>
      <c r="ABZ655" s="6"/>
      <c r="ACA655" s="6"/>
      <c r="ACB655" s="6"/>
      <c r="ACC655" s="6"/>
      <c r="ACD655" s="6"/>
      <c r="ACE655" s="6"/>
      <c r="ACF655" s="6"/>
      <c r="ACG655" s="6"/>
      <c r="ACH655" s="6"/>
      <c r="ACI655" s="6"/>
      <c r="ACJ655" s="6"/>
      <c r="ACK655" s="6"/>
      <c r="ACL655" s="6"/>
      <c r="ACM655" s="6"/>
      <c r="ACN655" s="6"/>
      <c r="ACO655" s="6"/>
      <c r="ACP655" s="6"/>
      <c r="ACQ655" s="6"/>
      <c r="ACR655" s="6"/>
      <c r="ACS655" s="6"/>
      <c r="ACT655" s="6"/>
      <c r="ACU655" s="6"/>
      <c r="ACV655" s="6"/>
      <c r="ACW655" s="6"/>
      <c r="ACX655" s="6"/>
      <c r="ACY655" s="6"/>
      <c r="ACZ655" s="6"/>
      <c r="ADA655" s="6"/>
      <c r="ADB655" s="6"/>
      <c r="ADC655" s="6"/>
      <c r="ADD655" s="6"/>
      <c r="ADE655" s="6"/>
      <c r="ADF655" s="6"/>
      <c r="ADG655" s="6"/>
      <c r="ADH655" s="6"/>
      <c r="ADI655" s="6"/>
      <c r="ADJ655" s="6"/>
      <c r="ADK655" s="6"/>
      <c r="ADL655" s="6"/>
      <c r="ADM655" s="6"/>
      <c r="ADN655" s="6"/>
      <c r="ADO655" s="6"/>
      <c r="ADP655" s="6"/>
      <c r="ADQ655" s="6"/>
      <c r="ADR655" s="6"/>
      <c r="ADS655" s="6"/>
      <c r="ADT655" s="6"/>
      <c r="ADU655" s="6"/>
      <c r="ADV655" s="6"/>
      <c r="ADW655" s="6"/>
      <c r="ADX655" s="6"/>
      <c r="ADY655" s="6"/>
      <c r="ADZ655" s="6"/>
      <c r="AEA655" s="6"/>
      <c r="AEB655" s="6"/>
      <c r="AEC655" s="6"/>
      <c r="AED655" s="6"/>
      <c r="AEE655" s="6"/>
      <c r="AEF655" s="6"/>
      <c r="AEG655" s="6"/>
      <c r="AEH655" s="6"/>
      <c r="AEI655" s="6"/>
      <c r="AEJ655" s="6"/>
      <c r="AEK655" s="6"/>
      <c r="AEL655" s="6"/>
      <c r="AEM655" s="6"/>
      <c r="AEN655" s="6"/>
      <c r="AEO655" s="6"/>
      <c r="AEP655" s="6"/>
      <c r="AEQ655" s="6"/>
      <c r="AER655" s="6"/>
      <c r="AES655" s="6"/>
      <c r="AET655" s="6"/>
      <c r="AEU655" s="6"/>
      <c r="AEV655" s="6"/>
      <c r="AEW655" s="6"/>
      <c r="AEX655" s="6"/>
      <c r="AEY655" s="6"/>
      <c r="AEZ655" s="6"/>
      <c r="AFA655" s="6"/>
      <c r="AFB655" s="6"/>
      <c r="AFC655" s="6"/>
      <c r="AFD655" s="6"/>
      <c r="AFE655" s="6"/>
      <c r="AFF655" s="6"/>
      <c r="AFG655" s="6"/>
      <c r="AFH655" s="6"/>
      <c r="AFI655" s="6"/>
      <c r="AFJ655" s="6"/>
      <c r="AFK655" s="6"/>
      <c r="AFL655" s="6"/>
      <c r="AFM655" s="6"/>
      <c r="AFN655" s="6"/>
      <c r="AFO655" s="6"/>
      <c r="AFP655" s="6"/>
      <c r="AFQ655" s="6"/>
      <c r="AFR655" s="6"/>
      <c r="AFS655" s="6"/>
      <c r="AFT655" s="6"/>
      <c r="AFU655" s="6"/>
      <c r="AFV655" s="6"/>
      <c r="AFW655" s="6"/>
      <c r="AFX655" s="6"/>
      <c r="AFY655" s="6"/>
      <c r="AFZ655" s="6"/>
      <c r="AGA655" s="6"/>
      <c r="AGB655" s="6"/>
      <c r="AGC655" s="6"/>
      <c r="AGD655" s="6"/>
      <c r="AGE655" s="6"/>
      <c r="AGF655" s="6"/>
      <c r="AGG655" s="6"/>
      <c r="AGH655" s="6"/>
      <c r="AGI655" s="6"/>
      <c r="AGJ655" s="6"/>
      <c r="AGK655" s="6"/>
      <c r="AGL655" s="6"/>
      <c r="AGM655" s="6"/>
      <c r="AGN655" s="6"/>
      <c r="AGO655" s="6"/>
      <c r="AGP655" s="6"/>
      <c r="AGQ655" s="6"/>
      <c r="AGR655" s="6"/>
      <c r="AGS655" s="6"/>
      <c r="AGT655" s="6"/>
      <c r="AGU655" s="6"/>
      <c r="AGV655" s="6"/>
      <c r="AGW655" s="6"/>
      <c r="AGX655" s="6"/>
      <c r="AGY655" s="6"/>
      <c r="AGZ655" s="6"/>
      <c r="AHA655" s="6"/>
      <c r="AHB655" s="6"/>
      <c r="AHC655" s="6"/>
      <c r="AHD655" s="6"/>
      <c r="AHE655" s="6"/>
      <c r="AHF655" s="6"/>
      <c r="AHG655" s="6"/>
      <c r="AHH655" s="6"/>
      <c r="AHI655" s="6"/>
      <c r="AHJ655" s="6"/>
      <c r="AHK655" s="6"/>
      <c r="AHL655" s="6"/>
      <c r="AHM655" s="6"/>
      <c r="AHN655" s="6"/>
      <c r="AHO655" s="6"/>
      <c r="AHP655" s="6"/>
      <c r="AHQ655" s="6"/>
      <c r="AHR655" s="6"/>
      <c r="AHS655" s="6"/>
      <c r="AHT655" s="6"/>
      <c r="AHU655" s="6"/>
      <c r="AHV655" s="6"/>
      <c r="AHW655" s="6"/>
      <c r="AHX655" s="6"/>
      <c r="AHY655" s="6"/>
    </row>
    <row r="656" spans="3:909" x14ac:dyDescent="0.25">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c r="JV656" s="6"/>
      <c r="JW656" s="6"/>
      <c r="JX656" s="6"/>
      <c r="JY656" s="6"/>
      <c r="JZ656" s="6"/>
      <c r="KA656" s="6"/>
      <c r="KB656" s="6"/>
      <c r="KC656" s="6"/>
      <c r="KD656" s="6"/>
      <c r="KE656" s="6"/>
      <c r="KF656" s="6"/>
      <c r="KG656" s="6"/>
      <c r="KH656" s="6"/>
      <c r="KI656" s="6"/>
      <c r="KJ656" s="6"/>
      <c r="KK656" s="6"/>
      <c r="KL656" s="6"/>
      <c r="KM656" s="6"/>
      <c r="KN656" s="6"/>
      <c r="KO656" s="6"/>
      <c r="KP656" s="6"/>
      <c r="KQ656" s="6"/>
      <c r="KR656" s="6"/>
      <c r="KS656" s="6"/>
      <c r="KT656" s="6"/>
      <c r="KU656" s="6"/>
      <c r="KV656" s="6"/>
      <c r="KW656" s="6"/>
      <c r="KX656" s="6"/>
      <c r="KY656" s="6"/>
      <c r="KZ656" s="6"/>
      <c r="LA656" s="6"/>
      <c r="LB656" s="6"/>
      <c r="LC656" s="6"/>
      <c r="LD656" s="6"/>
      <c r="LE656" s="6"/>
      <c r="LF656" s="6"/>
      <c r="LG656" s="6"/>
      <c r="LH656" s="6"/>
      <c r="LI656" s="6"/>
      <c r="LJ656" s="6"/>
      <c r="LK656" s="6"/>
      <c r="LL656" s="6"/>
      <c r="LM656" s="6"/>
      <c r="LN656" s="6"/>
      <c r="LO656" s="6"/>
      <c r="LP656" s="6"/>
      <c r="LQ656" s="6"/>
      <c r="LR656" s="6"/>
      <c r="LS656" s="6"/>
      <c r="LT656" s="6"/>
      <c r="LU656" s="6"/>
      <c r="LV656" s="6"/>
      <c r="LW656" s="6"/>
      <c r="LX656" s="6"/>
      <c r="LY656" s="6"/>
      <c r="LZ656" s="6"/>
      <c r="MA656" s="6"/>
      <c r="MB656" s="6"/>
      <c r="MC656" s="6"/>
      <c r="MD656" s="6"/>
      <c r="ME656" s="6"/>
      <c r="MF656" s="6"/>
      <c r="MG656" s="6"/>
      <c r="MH656" s="6"/>
      <c r="MI656" s="6"/>
      <c r="MJ656" s="6"/>
      <c r="MK656" s="6"/>
      <c r="ML656" s="6"/>
      <c r="MM656" s="6"/>
      <c r="MN656" s="6"/>
      <c r="MO656" s="6"/>
      <c r="MP656" s="6"/>
      <c r="MQ656" s="6"/>
      <c r="MR656" s="6"/>
      <c r="MS656" s="6"/>
      <c r="MT656" s="6"/>
      <c r="MU656" s="6"/>
      <c r="MV656" s="6"/>
      <c r="MW656" s="6"/>
      <c r="MX656" s="6"/>
      <c r="MY656" s="6"/>
      <c r="MZ656" s="6"/>
      <c r="NA656" s="6"/>
      <c r="NB656" s="6"/>
      <c r="NC656" s="6"/>
      <c r="ND656" s="6"/>
      <c r="NE656" s="6"/>
      <c r="NF656" s="6"/>
      <c r="NG656" s="6"/>
      <c r="NH656" s="6"/>
      <c r="NI656" s="6"/>
      <c r="NJ656" s="6"/>
      <c r="NK656" s="6"/>
      <c r="NL656" s="6"/>
      <c r="NM656" s="6"/>
      <c r="NN656" s="6"/>
      <c r="NO656" s="6"/>
      <c r="NP656" s="6"/>
      <c r="NQ656" s="6"/>
      <c r="NR656" s="6"/>
      <c r="NS656" s="6"/>
      <c r="NT656" s="6"/>
      <c r="NU656" s="6"/>
      <c r="NV656" s="6"/>
      <c r="NW656" s="6"/>
      <c r="NX656" s="6"/>
      <c r="NY656" s="6"/>
      <c r="NZ656" s="6"/>
      <c r="OA656" s="6"/>
      <c r="OB656" s="6"/>
      <c r="OC656" s="6"/>
      <c r="OD656" s="6"/>
      <c r="OE656" s="6"/>
      <c r="OF656" s="6"/>
      <c r="OG656" s="6"/>
      <c r="OH656" s="6"/>
      <c r="OI656" s="6"/>
      <c r="OJ656" s="6"/>
      <c r="OK656" s="6"/>
      <c r="OL656" s="6"/>
      <c r="OM656" s="6"/>
      <c r="ON656" s="6"/>
      <c r="OO656" s="6"/>
      <c r="OP656" s="6"/>
      <c r="OQ656" s="6"/>
      <c r="OR656" s="6"/>
      <c r="OS656" s="6"/>
      <c r="OT656" s="6"/>
      <c r="OU656" s="6"/>
      <c r="OV656" s="6"/>
      <c r="OW656" s="6"/>
      <c r="OX656" s="6"/>
      <c r="OY656" s="6"/>
      <c r="OZ656" s="6"/>
      <c r="PA656" s="6"/>
      <c r="PB656" s="6"/>
      <c r="PC656" s="6"/>
      <c r="PD656" s="6"/>
      <c r="PE656" s="6"/>
      <c r="PF656" s="6"/>
      <c r="PG656" s="6"/>
      <c r="PH656" s="6"/>
      <c r="PI656" s="6"/>
      <c r="PJ656" s="6"/>
      <c r="PK656" s="6"/>
      <c r="PL656" s="6"/>
      <c r="PM656" s="6"/>
      <c r="PN656" s="6"/>
      <c r="PO656" s="6"/>
      <c r="PP656" s="6"/>
      <c r="PQ656" s="6"/>
      <c r="PR656" s="6"/>
      <c r="PS656" s="6"/>
      <c r="PT656" s="6"/>
      <c r="PU656" s="6"/>
      <c r="PV656" s="6"/>
      <c r="PW656" s="6"/>
      <c r="PX656" s="6"/>
      <c r="PY656" s="6"/>
      <c r="PZ656" s="6"/>
      <c r="QA656" s="6"/>
      <c r="QB656" s="6"/>
      <c r="QC656" s="6"/>
      <c r="QD656" s="6"/>
      <c r="QE656" s="6"/>
      <c r="QF656" s="6"/>
      <c r="QG656" s="6"/>
      <c r="QH656" s="6"/>
      <c r="QI656" s="6"/>
      <c r="QJ656" s="6"/>
      <c r="QK656" s="6"/>
      <c r="QL656" s="6"/>
      <c r="QM656" s="6"/>
      <c r="QN656" s="6"/>
      <c r="QO656" s="6"/>
      <c r="QP656" s="6"/>
      <c r="QQ656" s="6"/>
      <c r="QR656" s="6"/>
      <c r="QS656" s="6"/>
      <c r="QT656" s="6"/>
      <c r="QU656" s="6"/>
      <c r="QV656" s="6"/>
      <c r="QW656" s="6"/>
      <c r="QX656" s="6"/>
      <c r="QY656" s="6"/>
      <c r="QZ656" s="6"/>
      <c r="RA656" s="6"/>
      <c r="RB656" s="6"/>
      <c r="RC656" s="6"/>
      <c r="RD656" s="6"/>
      <c r="RE656" s="6"/>
      <c r="RF656" s="6"/>
      <c r="RG656" s="6"/>
      <c r="RH656" s="6"/>
      <c r="RI656" s="6"/>
      <c r="RJ656" s="6"/>
      <c r="RK656" s="6"/>
      <c r="RL656" s="6"/>
      <c r="RM656" s="6"/>
      <c r="RN656" s="6"/>
      <c r="RO656" s="6"/>
      <c r="RP656" s="6"/>
      <c r="RQ656" s="6"/>
      <c r="RR656" s="6"/>
      <c r="RS656" s="6"/>
      <c r="RT656" s="6"/>
      <c r="RU656" s="6"/>
      <c r="RV656" s="6"/>
      <c r="RW656" s="6"/>
      <c r="RX656" s="6"/>
      <c r="RY656" s="6"/>
      <c r="RZ656" s="6"/>
      <c r="SA656" s="6"/>
      <c r="SB656" s="6"/>
      <c r="SC656" s="6"/>
      <c r="SD656" s="6"/>
      <c r="SE656" s="6"/>
      <c r="SF656" s="6"/>
      <c r="SG656" s="6"/>
      <c r="SH656" s="6"/>
      <c r="SI656" s="6"/>
      <c r="SJ656" s="6"/>
      <c r="SK656" s="6"/>
      <c r="SL656" s="6"/>
      <c r="SM656" s="6"/>
      <c r="SN656" s="6"/>
      <c r="SO656" s="6"/>
      <c r="SP656" s="6"/>
      <c r="SQ656" s="6"/>
      <c r="SR656" s="6"/>
      <c r="SS656" s="6"/>
      <c r="ST656" s="6"/>
      <c r="SU656" s="6"/>
      <c r="SV656" s="6"/>
      <c r="SW656" s="6"/>
      <c r="SX656" s="6"/>
      <c r="SY656" s="6"/>
      <c r="SZ656" s="6"/>
      <c r="TA656" s="6"/>
      <c r="TB656" s="6"/>
      <c r="TC656" s="6"/>
      <c r="TD656" s="6"/>
      <c r="TE656" s="6"/>
      <c r="TF656" s="6"/>
      <c r="TG656" s="6"/>
      <c r="TH656" s="6"/>
      <c r="TI656" s="6"/>
      <c r="TJ656" s="6"/>
      <c r="TK656" s="6"/>
      <c r="TL656" s="6"/>
      <c r="TM656" s="6"/>
      <c r="TN656" s="6"/>
      <c r="TO656" s="6"/>
      <c r="TP656" s="6"/>
      <c r="TQ656" s="6"/>
      <c r="TR656" s="6"/>
      <c r="TS656" s="6"/>
      <c r="TT656" s="6"/>
      <c r="TU656" s="6"/>
      <c r="TV656" s="6"/>
      <c r="TW656" s="6"/>
      <c r="TX656" s="6"/>
      <c r="TY656" s="6"/>
      <c r="TZ656" s="6"/>
      <c r="UA656" s="6"/>
      <c r="UB656" s="6"/>
      <c r="UC656" s="6"/>
      <c r="UD656" s="6"/>
      <c r="UE656" s="6"/>
      <c r="UF656" s="6"/>
      <c r="UG656" s="6"/>
      <c r="UH656" s="6"/>
      <c r="UI656" s="6"/>
      <c r="UJ656" s="6"/>
      <c r="UK656" s="6"/>
      <c r="UL656" s="6"/>
      <c r="UM656" s="6"/>
      <c r="UN656" s="6"/>
      <c r="UO656" s="6"/>
      <c r="UP656" s="6"/>
      <c r="UQ656" s="6"/>
      <c r="UR656" s="6"/>
      <c r="US656" s="6"/>
      <c r="UT656" s="6"/>
      <c r="UU656" s="6"/>
      <c r="UV656" s="6"/>
      <c r="UW656" s="6"/>
      <c r="UX656" s="6"/>
      <c r="UY656" s="6"/>
      <c r="UZ656" s="6"/>
      <c r="VA656" s="6"/>
      <c r="VB656" s="6"/>
      <c r="VC656" s="6"/>
      <c r="VD656" s="6"/>
      <c r="VE656" s="6"/>
      <c r="VF656" s="6"/>
      <c r="VG656" s="6"/>
      <c r="VH656" s="6"/>
      <c r="VI656" s="6"/>
      <c r="VJ656" s="6"/>
      <c r="VK656" s="6"/>
      <c r="VL656" s="6"/>
      <c r="VM656" s="6"/>
      <c r="VN656" s="6"/>
      <c r="VO656" s="6"/>
      <c r="VP656" s="6"/>
      <c r="VQ656" s="6"/>
      <c r="VR656" s="6"/>
      <c r="VS656" s="6"/>
      <c r="VT656" s="6"/>
      <c r="VU656" s="6"/>
      <c r="VV656" s="6"/>
      <c r="VW656" s="6"/>
      <c r="VX656" s="6"/>
      <c r="VY656" s="6"/>
      <c r="VZ656" s="6"/>
      <c r="WA656" s="6"/>
      <c r="WB656" s="6"/>
      <c r="WC656" s="6"/>
      <c r="WD656" s="6"/>
      <c r="WE656" s="6"/>
      <c r="WF656" s="6"/>
      <c r="WG656" s="6"/>
      <c r="WH656" s="6"/>
      <c r="WI656" s="6"/>
      <c r="WJ656" s="6"/>
      <c r="WK656" s="6"/>
      <c r="WL656" s="6"/>
      <c r="WM656" s="6"/>
      <c r="WN656" s="6"/>
      <c r="WO656" s="6"/>
      <c r="WP656" s="6"/>
      <c r="WQ656" s="6"/>
      <c r="WR656" s="6"/>
      <c r="WS656" s="6"/>
      <c r="WT656" s="6"/>
      <c r="WU656" s="6"/>
      <c r="WV656" s="6"/>
      <c r="WW656" s="6"/>
      <c r="WX656" s="6"/>
      <c r="WY656" s="6"/>
      <c r="WZ656" s="6"/>
      <c r="XA656" s="6"/>
      <c r="XB656" s="6"/>
      <c r="XC656" s="6"/>
      <c r="XD656" s="6"/>
      <c r="XE656" s="6"/>
      <c r="XF656" s="6"/>
      <c r="XG656" s="6"/>
      <c r="XH656" s="6"/>
      <c r="XI656" s="6"/>
      <c r="XJ656" s="6"/>
      <c r="XK656" s="6"/>
      <c r="XL656" s="6"/>
      <c r="XM656" s="6"/>
      <c r="XN656" s="6"/>
      <c r="XO656" s="6"/>
      <c r="XP656" s="6"/>
      <c r="XQ656" s="6"/>
      <c r="XR656" s="6"/>
      <c r="XS656" s="6"/>
      <c r="XT656" s="6"/>
      <c r="XU656" s="6"/>
      <c r="XV656" s="6"/>
      <c r="XW656" s="6"/>
      <c r="XX656" s="6"/>
      <c r="XY656" s="6"/>
      <c r="XZ656" s="6"/>
      <c r="YA656" s="6"/>
      <c r="YB656" s="6"/>
      <c r="YC656" s="6"/>
      <c r="YD656" s="6"/>
      <c r="YE656" s="6"/>
      <c r="YF656" s="6"/>
      <c r="YG656" s="6"/>
      <c r="YH656" s="6"/>
      <c r="YI656" s="6"/>
      <c r="YJ656" s="6"/>
      <c r="YK656" s="6"/>
      <c r="YL656" s="6"/>
      <c r="YM656" s="6"/>
      <c r="YN656" s="6"/>
      <c r="YO656" s="6"/>
      <c r="YP656" s="6"/>
      <c r="YQ656" s="6"/>
      <c r="YR656" s="6"/>
      <c r="YS656" s="6"/>
      <c r="YT656" s="6"/>
      <c r="YU656" s="6"/>
      <c r="YV656" s="6"/>
      <c r="YW656" s="6"/>
      <c r="YX656" s="6"/>
      <c r="YY656" s="6"/>
      <c r="YZ656" s="6"/>
      <c r="ZA656" s="6"/>
      <c r="ZB656" s="6"/>
      <c r="ZC656" s="6"/>
      <c r="ZD656" s="6"/>
      <c r="ZE656" s="6"/>
      <c r="ZF656" s="6"/>
      <c r="ZG656" s="6"/>
      <c r="ZH656" s="6"/>
      <c r="ZI656" s="6"/>
      <c r="ZJ656" s="6"/>
      <c r="ZK656" s="6"/>
      <c r="ZL656" s="6"/>
      <c r="ZM656" s="6"/>
      <c r="ZN656" s="6"/>
      <c r="ZO656" s="6"/>
      <c r="ZP656" s="6"/>
      <c r="ZQ656" s="6"/>
      <c r="ZR656" s="6"/>
      <c r="ZS656" s="6"/>
      <c r="ZT656" s="6"/>
      <c r="ZU656" s="6"/>
      <c r="ZV656" s="6"/>
      <c r="ZW656" s="6"/>
      <c r="ZX656" s="6"/>
      <c r="ZY656" s="6"/>
      <c r="ZZ656" s="6"/>
      <c r="AAA656" s="6"/>
      <c r="AAB656" s="6"/>
      <c r="AAC656" s="6"/>
      <c r="AAD656" s="6"/>
      <c r="AAE656" s="6"/>
      <c r="AAF656" s="6"/>
      <c r="AAG656" s="6"/>
      <c r="AAH656" s="6"/>
      <c r="AAI656" s="6"/>
      <c r="AAJ656" s="6"/>
      <c r="AAK656" s="6"/>
      <c r="AAL656" s="6"/>
      <c r="AAM656" s="6"/>
      <c r="AAN656" s="6"/>
      <c r="AAO656" s="6"/>
      <c r="AAP656" s="6"/>
      <c r="AAQ656" s="6"/>
      <c r="AAR656" s="6"/>
      <c r="AAS656" s="6"/>
      <c r="AAT656" s="6"/>
      <c r="AAU656" s="6"/>
      <c r="AAV656" s="6"/>
      <c r="AAW656" s="6"/>
      <c r="AAX656" s="6"/>
      <c r="AAY656" s="6"/>
      <c r="AAZ656" s="6"/>
      <c r="ABA656" s="6"/>
      <c r="ABB656" s="6"/>
      <c r="ABC656" s="6"/>
      <c r="ABD656" s="6"/>
      <c r="ABE656" s="6"/>
      <c r="ABF656" s="6"/>
      <c r="ABG656" s="6"/>
      <c r="ABH656" s="6"/>
      <c r="ABI656" s="6"/>
      <c r="ABJ656" s="6"/>
      <c r="ABK656" s="6"/>
      <c r="ABL656" s="6"/>
      <c r="ABM656" s="6"/>
      <c r="ABN656" s="6"/>
      <c r="ABO656" s="6"/>
      <c r="ABP656" s="6"/>
      <c r="ABQ656" s="6"/>
      <c r="ABR656" s="6"/>
      <c r="ABS656" s="6"/>
      <c r="ABT656" s="6"/>
      <c r="ABU656" s="6"/>
      <c r="ABV656" s="6"/>
      <c r="ABW656" s="6"/>
      <c r="ABX656" s="6"/>
      <c r="ABY656" s="6"/>
      <c r="ABZ656" s="6"/>
      <c r="ACA656" s="6"/>
      <c r="ACB656" s="6"/>
      <c r="ACC656" s="6"/>
      <c r="ACD656" s="6"/>
      <c r="ACE656" s="6"/>
      <c r="ACF656" s="6"/>
      <c r="ACG656" s="6"/>
      <c r="ACH656" s="6"/>
      <c r="ACI656" s="6"/>
      <c r="ACJ656" s="6"/>
      <c r="ACK656" s="6"/>
      <c r="ACL656" s="6"/>
      <c r="ACM656" s="6"/>
      <c r="ACN656" s="6"/>
      <c r="ACO656" s="6"/>
      <c r="ACP656" s="6"/>
      <c r="ACQ656" s="6"/>
      <c r="ACR656" s="6"/>
      <c r="ACS656" s="6"/>
      <c r="ACT656" s="6"/>
      <c r="ACU656" s="6"/>
      <c r="ACV656" s="6"/>
      <c r="ACW656" s="6"/>
      <c r="ACX656" s="6"/>
      <c r="ACY656" s="6"/>
      <c r="ACZ656" s="6"/>
      <c r="ADA656" s="6"/>
      <c r="ADB656" s="6"/>
      <c r="ADC656" s="6"/>
      <c r="ADD656" s="6"/>
      <c r="ADE656" s="6"/>
      <c r="ADF656" s="6"/>
      <c r="ADG656" s="6"/>
      <c r="ADH656" s="6"/>
      <c r="ADI656" s="6"/>
      <c r="ADJ656" s="6"/>
      <c r="ADK656" s="6"/>
      <c r="ADL656" s="6"/>
      <c r="ADM656" s="6"/>
      <c r="ADN656" s="6"/>
      <c r="ADO656" s="6"/>
      <c r="ADP656" s="6"/>
      <c r="ADQ656" s="6"/>
      <c r="ADR656" s="6"/>
      <c r="ADS656" s="6"/>
      <c r="ADT656" s="6"/>
      <c r="ADU656" s="6"/>
      <c r="ADV656" s="6"/>
      <c r="ADW656" s="6"/>
      <c r="ADX656" s="6"/>
      <c r="ADY656" s="6"/>
      <c r="ADZ656" s="6"/>
      <c r="AEA656" s="6"/>
      <c r="AEB656" s="6"/>
      <c r="AEC656" s="6"/>
      <c r="AED656" s="6"/>
      <c r="AEE656" s="6"/>
      <c r="AEF656" s="6"/>
      <c r="AEG656" s="6"/>
      <c r="AEH656" s="6"/>
      <c r="AEI656" s="6"/>
      <c r="AEJ656" s="6"/>
      <c r="AEK656" s="6"/>
      <c r="AEL656" s="6"/>
      <c r="AEM656" s="6"/>
      <c r="AEN656" s="6"/>
      <c r="AEO656" s="6"/>
      <c r="AEP656" s="6"/>
      <c r="AEQ656" s="6"/>
      <c r="AER656" s="6"/>
      <c r="AES656" s="6"/>
      <c r="AET656" s="6"/>
      <c r="AEU656" s="6"/>
      <c r="AEV656" s="6"/>
      <c r="AEW656" s="6"/>
      <c r="AEX656" s="6"/>
      <c r="AEY656" s="6"/>
      <c r="AEZ656" s="6"/>
      <c r="AFA656" s="6"/>
      <c r="AFB656" s="6"/>
      <c r="AFC656" s="6"/>
      <c r="AFD656" s="6"/>
      <c r="AFE656" s="6"/>
      <c r="AFF656" s="6"/>
      <c r="AFG656" s="6"/>
      <c r="AFH656" s="6"/>
      <c r="AFI656" s="6"/>
      <c r="AFJ656" s="6"/>
      <c r="AFK656" s="6"/>
      <c r="AFL656" s="6"/>
      <c r="AFM656" s="6"/>
      <c r="AFN656" s="6"/>
      <c r="AFO656" s="6"/>
      <c r="AFP656" s="6"/>
      <c r="AFQ656" s="6"/>
      <c r="AFR656" s="6"/>
      <c r="AFS656" s="6"/>
      <c r="AFT656" s="6"/>
      <c r="AFU656" s="6"/>
      <c r="AFV656" s="6"/>
      <c r="AFW656" s="6"/>
      <c r="AFX656" s="6"/>
      <c r="AFY656" s="6"/>
      <c r="AFZ656" s="6"/>
      <c r="AGA656" s="6"/>
      <c r="AGB656" s="6"/>
      <c r="AGC656" s="6"/>
      <c r="AGD656" s="6"/>
      <c r="AGE656" s="6"/>
      <c r="AGF656" s="6"/>
      <c r="AGG656" s="6"/>
      <c r="AGH656" s="6"/>
      <c r="AGI656" s="6"/>
      <c r="AGJ656" s="6"/>
      <c r="AGK656" s="6"/>
      <c r="AGL656" s="6"/>
      <c r="AGM656" s="6"/>
      <c r="AGN656" s="6"/>
      <c r="AGO656" s="6"/>
      <c r="AGP656" s="6"/>
      <c r="AGQ656" s="6"/>
      <c r="AGR656" s="6"/>
      <c r="AGS656" s="6"/>
      <c r="AGT656" s="6"/>
      <c r="AGU656" s="6"/>
      <c r="AGV656" s="6"/>
      <c r="AGW656" s="6"/>
      <c r="AGX656" s="6"/>
      <c r="AGY656" s="6"/>
      <c r="AGZ656" s="6"/>
      <c r="AHA656" s="6"/>
      <c r="AHB656" s="6"/>
      <c r="AHC656" s="6"/>
      <c r="AHD656" s="6"/>
      <c r="AHE656" s="6"/>
      <c r="AHF656" s="6"/>
      <c r="AHG656" s="6"/>
      <c r="AHH656" s="6"/>
      <c r="AHI656" s="6"/>
      <c r="AHJ656" s="6"/>
      <c r="AHK656" s="6"/>
      <c r="AHL656" s="6"/>
      <c r="AHM656" s="6"/>
      <c r="AHN656" s="6"/>
      <c r="AHO656" s="6"/>
      <c r="AHP656" s="6"/>
      <c r="AHQ656" s="6"/>
      <c r="AHR656" s="6"/>
      <c r="AHS656" s="6"/>
      <c r="AHT656" s="6"/>
      <c r="AHU656" s="6"/>
      <c r="AHV656" s="6"/>
      <c r="AHW656" s="6"/>
      <c r="AHX656" s="6"/>
      <c r="AHY656" s="6"/>
    </row>
    <row r="657" spans="3:909" x14ac:dyDescent="0.25">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c r="JV657" s="6"/>
      <c r="JW657" s="6"/>
      <c r="JX657" s="6"/>
      <c r="JY657" s="6"/>
      <c r="JZ657" s="6"/>
      <c r="KA657" s="6"/>
      <c r="KB657" s="6"/>
      <c r="KC657" s="6"/>
      <c r="KD657" s="6"/>
      <c r="KE657" s="6"/>
      <c r="KF657" s="6"/>
      <c r="KG657" s="6"/>
      <c r="KH657" s="6"/>
      <c r="KI657" s="6"/>
      <c r="KJ657" s="6"/>
      <c r="KK657" s="6"/>
      <c r="KL657" s="6"/>
      <c r="KM657" s="6"/>
      <c r="KN657" s="6"/>
      <c r="KO657" s="6"/>
      <c r="KP657" s="6"/>
      <c r="KQ657" s="6"/>
      <c r="KR657" s="6"/>
      <c r="KS657" s="6"/>
      <c r="KT657" s="6"/>
      <c r="KU657" s="6"/>
      <c r="KV657" s="6"/>
      <c r="KW657" s="6"/>
      <c r="KX657" s="6"/>
      <c r="KY657" s="6"/>
      <c r="KZ657" s="6"/>
      <c r="LA657" s="6"/>
      <c r="LB657" s="6"/>
      <c r="LC657" s="6"/>
      <c r="LD657" s="6"/>
      <c r="LE657" s="6"/>
      <c r="LF657" s="6"/>
      <c r="LG657" s="6"/>
      <c r="LH657" s="6"/>
      <c r="LI657" s="6"/>
      <c r="LJ657" s="6"/>
      <c r="LK657" s="6"/>
      <c r="LL657" s="6"/>
      <c r="LM657" s="6"/>
      <c r="LN657" s="6"/>
      <c r="LO657" s="6"/>
      <c r="LP657" s="6"/>
      <c r="LQ657" s="6"/>
      <c r="LR657" s="6"/>
      <c r="LS657" s="6"/>
      <c r="LT657" s="6"/>
      <c r="LU657" s="6"/>
      <c r="LV657" s="6"/>
      <c r="LW657" s="6"/>
      <c r="LX657" s="6"/>
      <c r="LY657" s="6"/>
      <c r="LZ657" s="6"/>
      <c r="MA657" s="6"/>
      <c r="MB657" s="6"/>
      <c r="MC657" s="6"/>
      <c r="MD657" s="6"/>
      <c r="ME657" s="6"/>
      <c r="MF657" s="6"/>
      <c r="MG657" s="6"/>
      <c r="MH657" s="6"/>
      <c r="MI657" s="6"/>
      <c r="MJ657" s="6"/>
      <c r="MK657" s="6"/>
      <c r="ML657" s="6"/>
      <c r="MM657" s="6"/>
      <c r="MN657" s="6"/>
      <c r="MO657" s="6"/>
      <c r="MP657" s="6"/>
      <c r="MQ657" s="6"/>
      <c r="MR657" s="6"/>
      <c r="MS657" s="6"/>
      <c r="MT657" s="6"/>
      <c r="MU657" s="6"/>
      <c r="MV657" s="6"/>
      <c r="MW657" s="6"/>
      <c r="MX657" s="6"/>
      <c r="MY657" s="6"/>
      <c r="MZ657" s="6"/>
      <c r="NA657" s="6"/>
      <c r="NB657" s="6"/>
      <c r="NC657" s="6"/>
      <c r="ND657" s="6"/>
      <c r="NE657" s="6"/>
      <c r="NF657" s="6"/>
      <c r="NG657" s="6"/>
      <c r="NH657" s="6"/>
      <c r="NI657" s="6"/>
      <c r="NJ657" s="6"/>
      <c r="NK657" s="6"/>
      <c r="NL657" s="6"/>
      <c r="NM657" s="6"/>
      <c r="NN657" s="6"/>
      <c r="NO657" s="6"/>
      <c r="NP657" s="6"/>
      <c r="NQ657" s="6"/>
      <c r="NR657" s="6"/>
      <c r="NS657" s="6"/>
      <c r="NT657" s="6"/>
      <c r="NU657" s="6"/>
      <c r="NV657" s="6"/>
      <c r="NW657" s="6"/>
      <c r="NX657" s="6"/>
      <c r="NY657" s="6"/>
      <c r="NZ657" s="6"/>
      <c r="OA657" s="6"/>
      <c r="OB657" s="6"/>
      <c r="OC657" s="6"/>
      <c r="OD657" s="6"/>
      <c r="OE657" s="6"/>
      <c r="OF657" s="6"/>
      <c r="OG657" s="6"/>
      <c r="OH657" s="6"/>
      <c r="OI657" s="6"/>
      <c r="OJ657" s="6"/>
      <c r="OK657" s="6"/>
      <c r="OL657" s="6"/>
      <c r="OM657" s="6"/>
      <c r="ON657" s="6"/>
      <c r="OO657" s="6"/>
      <c r="OP657" s="6"/>
      <c r="OQ657" s="6"/>
      <c r="OR657" s="6"/>
      <c r="OS657" s="6"/>
      <c r="OT657" s="6"/>
      <c r="OU657" s="6"/>
      <c r="OV657" s="6"/>
      <c r="OW657" s="6"/>
      <c r="OX657" s="6"/>
      <c r="OY657" s="6"/>
      <c r="OZ657" s="6"/>
      <c r="PA657" s="6"/>
      <c r="PB657" s="6"/>
      <c r="PC657" s="6"/>
      <c r="PD657" s="6"/>
      <c r="PE657" s="6"/>
      <c r="PF657" s="6"/>
      <c r="PG657" s="6"/>
      <c r="PH657" s="6"/>
      <c r="PI657" s="6"/>
      <c r="PJ657" s="6"/>
      <c r="PK657" s="6"/>
      <c r="PL657" s="6"/>
      <c r="PM657" s="6"/>
      <c r="PN657" s="6"/>
      <c r="PO657" s="6"/>
      <c r="PP657" s="6"/>
      <c r="PQ657" s="6"/>
      <c r="PR657" s="6"/>
      <c r="PS657" s="6"/>
      <c r="PT657" s="6"/>
      <c r="PU657" s="6"/>
      <c r="PV657" s="6"/>
      <c r="PW657" s="6"/>
      <c r="PX657" s="6"/>
      <c r="PY657" s="6"/>
      <c r="PZ657" s="6"/>
      <c r="QA657" s="6"/>
      <c r="QB657" s="6"/>
      <c r="QC657" s="6"/>
      <c r="QD657" s="6"/>
      <c r="QE657" s="6"/>
      <c r="QF657" s="6"/>
      <c r="QG657" s="6"/>
      <c r="QH657" s="6"/>
      <c r="QI657" s="6"/>
      <c r="QJ657" s="6"/>
      <c r="QK657" s="6"/>
      <c r="QL657" s="6"/>
      <c r="QM657" s="6"/>
      <c r="QN657" s="6"/>
      <c r="QO657" s="6"/>
      <c r="QP657" s="6"/>
      <c r="QQ657" s="6"/>
      <c r="QR657" s="6"/>
      <c r="QS657" s="6"/>
      <c r="QT657" s="6"/>
      <c r="QU657" s="6"/>
      <c r="QV657" s="6"/>
      <c r="QW657" s="6"/>
      <c r="QX657" s="6"/>
      <c r="QY657" s="6"/>
      <c r="QZ657" s="6"/>
      <c r="RA657" s="6"/>
      <c r="RB657" s="6"/>
      <c r="RC657" s="6"/>
      <c r="RD657" s="6"/>
      <c r="RE657" s="6"/>
      <c r="RF657" s="6"/>
      <c r="RG657" s="6"/>
      <c r="RH657" s="6"/>
      <c r="RI657" s="6"/>
      <c r="RJ657" s="6"/>
      <c r="RK657" s="6"/>
      <c r="RL657" s="6"/>
      <c r="RM657" s="6"/>
      <c r="RN657" s="6"/>
      <c r="RO657" s="6"/>
      <c r="RP657" s="6"/>
      <c r="RQ657" s="6"/>
      <c r="RR657" s="6"/>
      <c r="RS657" s="6"/>
      <c r="RT657" s="6"/>
      <c r="RU657" s="6"/>
      <c r="RV657" s="6"/>
      <c r="RW657" s="6"/>
      <c r="RX657" s="6"/>
      <c r="RY657" s="6"/>
      <c r="RZ657" s="6"/>
      <c r="SA657" s="6"/>
      <c r="SB657" s="6"/>
      <c r="SC657" s="6"/>
      <c r="SD657" s="6"/>
      <c r="SE657" s="6"/>
      <c r="SF657" s="6"/>
      <c r="SG657" s="6"/>
      <c r="SH657" s="6"/>
      <c r="SI657" s="6"/>
      <c r="SJ657" s="6"/>
      <c r="SK657" s="6"/>
      <c r="SL657" s="6"/>
      <c r="SM657" s="6"/>
      <c r="SN657" s="6"/>
      <c r="SO657" s="6"/>
      <c r="SP657" s="6"/>
      <c r="SQ657" s="6"/>
      <c r="SR657" s="6"/>
      <c r="SS657" s="6"/>
      <c r="ST657" s="6"/>
      <c r="SU657" s="6"/>
      <c r="SV657" s="6"/>
      <c r="SW657" s="6"/>
      <c r="SX657" s="6"/>
      <c r="SY657" s="6"/>
      <c r="SZ657" s="6"/>
      <c r="TA657" s="6"/>
      <c r="TB657" s="6"/>
      <c r="TC657" s="6"/>
      <c r="TD657" s="6"/>
      <c r="TE657" s="6"/>
      <c r="TF657" s="6"/>
      <c r="TG657" s="6"/>
      <c r="TH657" s="6"/>
      <c r="TI657" s="6"/>
      <c r="TJ657" s="6"/>
      <c r="TK657" s="6"/>
      <c r="TL657" s="6"/>
      <c r="TM657" s="6"/>
      <c r="TN657" s="6"/>
      <c r="TO657" s="6"/>
      <c r="TP657" s="6"/>
      <c r="TQ657" s="6"/>
      <c r="TR657" s="6"/>
      <c r="TS657" s="6"/>
      <c r="TT657" s="6"/>
      <c r="TU657" s="6"/>
      <c r="TV657" s="6"/>
      <c r="TW657" s="6"/>
      <c r="TX657" s="6"/>
      <c r="TY657" s="6"/>
      <c r="TZ657" s="6"/>
      <c r="UA657" s="6"/>
      <c r="UB657" s="6"/>
      <c r="UC657" s="6"/>
      <c r="UD657" s="6"/>
      <c r="UE657" s="6"/>
      <c r="UF657" s="6"/>
      <c r="UG657" s="6"/>
      <c r="UH657" s="6"/>
      <c r="UI657" s="6"/>
      <c r="UJ657" s="6"/>
      <c r="UK657" s="6"/>
      <c r="UL657" s="6"/>
      <c r="UM657" s="6"/>
      <c r="UN657" s="6"/>
      <c r="UO657" s="6"/>
      <c r="UP657" s="6"/>
      <c r="UQ657" s="6"/>
      <c r="UR657" s="6"/>
      <c r="US657" s="6"/>
      <c r="UT657" s="6"/>
      <c r="UU657" s="6"/>
      <c r="UV657" s="6"/>
      <c r="UW657" s="6"/>
      <c r="UX657" s="6"/>
      <c r="UY657" s="6"/>
      <c r="UZ657" s="6"/>
      <c r="VA657" s="6"/>
      <c r="VB657" s="6"/>
      <c r="VC657" s="6"/>
      <c r="VD657" s="6"/>
      <c r="VE657" s="6"/>
      <c r="VF657" s="6"/>
      <c r="VG657" s="6"/>
      <c r="VH657" s="6"/>
      <c r="VI657" s="6"/>
      <c r="VJ657" s="6"/>
      <c r="VK657" s="6"/>
      <c r="VL657" s="6"/>
      <c r="VM657" s="6"/>
      <c r="VN657" s="6"/>
      <c r="VO657" s="6"/>
      <c r="VP657" s="6"/>
      <c r="VQ657" s="6"/>
      <c r="VR657" s="6"/>
      <c r="VS657" s="6"/>
      <c r="VT657" s="6"/>
      <c r="VU657" s="6"/>
      <c r="VV657" s="6"/>
      <c r="VW657" s="6"/>
      <c r="VX657" s="6"/>
      <c r="VY657" s="6"/>
      <c r="VZ657" s="6"/>
      <c r="WA657" s="6"/>
      <c r="WB657" s="6"/>
      <c r="WC657" s="6"/>
      <c r="WD657" s="6"/>
      <c r="WE657" s="6"/>
      <c r="WF657" s="6"/>
      <c r="WG657" s="6"/>
      <c r="WH657" s="6"/>
      <c r="WI657" s="6"/>
      <c r="WJ657" s="6"/>
      <c r="WK657" s="6"/>
      <c r="WL657" s="6"/>
      <c r="WM657" s="6"/>
      <c r="WN657" s="6"/>
      <c r="WO657" s="6"/>
      <c r="WP657" s="6"/>
      <c r="WQ657" s="6"/>
      <c r="WR657" s="6"/>
      <c r="WS657" s="6"/>
      <c r="WT657" s="6"/>
      <c r="WU657" s="6"/>
      <c r="WV657" s="6"/>
      <c r="WW657" s="6"/>
      <c r="WX657" s="6"/>
      <c r="WY657" s="6"/>
      <c r="WZ657" s="6"/>
      <c r="XA657" s="6"/>
      <c r="XB657" s="6"/>
      <c r="XC657" s="6"/>
      <c r="XD657" s="6"/>
      <c r="XE657" s="6"/>
      <c r="XF657" s="6"/>
      <c r="XG657" s="6"/>
      <c r="XH657" s="6"/>
      <c r="XI657" s="6"/>
      <c r="XJ657" s="6"/>
      <c r="XK657" s="6"/>
      <c r="XL657" s="6"/>
      <c r="XM657" s="6"/>
      <c r="XN657" s="6"/>
      <c r="XO657" s="6"/>
      <c r="XP657" s="6"/>
      <c r="XQ657" s="6"/>
      <c r="XR657" s="6"/>
      <c r="XS657" s="6"/>
      <c r="XT657" s="6"/>
      <c r="XU657" s="6"/>
      <c r="XV657" s="6"/>
      <c r="XW657" s="6"/>
      <c r="XX657" s="6"/>
      <c r="XY657" s="6"/>
      <c r="XZ657" s="6"/>
      <c r="YA657" s="6"/>
      <c r="YB657" s="6"/>
      <c r="YC657" s="6"/>
      <c r="YD657" s="6"/>
      <c r="YE657" s="6"/>
      <c r="YF657" s="6"/>
      <c r="YG657" s="6"/>
      <c r="YH657" s="6"/>
      <c r="YI657" s="6"/>
      <c r="YJ657" s="6"/>
      <c r="YK657" s="6"/>
      <c r="YL657" s="6"/>
      <c r="YM657" s="6"/>
      <c r="YN657" s="6"/>
      <c r="YO657" s="6"/>
      <c r="YP657" s="6"/>
      <c r="YQ657" s="6"/>
      <c r="YR657" s="6"/>
      <c r="YS657" s="6"/>
      <c r="YT657" s="6"/>
      <c r="YU657" s="6"/>
      <c r="YV657" s="6"/>
      <c r="YW657" s="6"/>
      <c r="YX657" s="6"/>
      <c r="YY657" s="6"/>
      <c r="YZ657" s="6"/>
      <c r="ZA657" s="6"/>
      <c r="ZB657" s="6"/>
      <c r="ZC657" s="6"/>
      <c r="ZD657" s="6"/>
      <c r="ZE657" s="6"/>
      <c r="ZF657" s="6"/>
      <c r="ZG657" s="6"/>
      <c r="ZH657" s="6"/>
      <c r="ZI657" s="6"/>
      <c r="ZJ657" s="6"/>
      <c r="ZK657" s="6"/>
      <c r="ZL657" s="6"/>
      <c r="ZM657" s="6"/>
      <c r="ZN657" s="6"/>
      <c r="ZO657" s="6"/>
      <c r="ZP657" s="6"/>
      <c r="ZQ657" s="6"/>
      <c r="ZR657" s="6"/>
      <c r="ZS657" s="6"/>
      <c r="ZT657" s="6"/>
      <c r="ZU657" s="6"/>
      <c r="ZV657" s="6"/>
      <c r="ZW657" s="6"/>
      <c r="ZX657" s="6"/>
      <c r="ZY657" s="6"/>
      <c r="ZZ657" s="6"/>
      <c r="AAA657" s="6"/>
      <c r="AAB657" s="6"/>
      <c r="AAC657" s="6"/>
      <c r="AAD657" s="6"/>
      <c r="AAE657" s="6"/>
      <c r="AAF657" s="6"/>
      <c r="AAG657" s="6"/>
      <c r="AAH657" s="6"/>
      <c r="AAI657" s="6"/>
      <c r="AAJ657" s="6"/>
      <c r="AAK657" s="6"/>
      <c r="AAL657" s="6"/>
      <c r="AAM657" s="6"/>
      <c r="AAN657" s="6"/>
      <c r="AAO657" s="6"/>
      <c r="AAP657" s="6"/>
      <c r="AAQ657" s="6"/>
      <c r="AAR657" s="6"/>
      <c r="AAS657" s="6"/>
      <c r="AAT657" s="6"/>
      <c r="AAU657" s="6"/>
      <c r="AAV657" s="6"/>
      <c r="AAW657" s="6"/>
      <c r="AAX657" s="6"/>
      <c r="AAY657" s="6"/>
      <c r="AAZ657" s="6"/>
      <c r="ABA657" s="6"/>
      <c r="ABB657" s="6"/>
      <c r="ABC657" s="6"/>
      <c r="ABD657" s="6"/>
      <c r="ABE657" s="6"/>
      <c r="ABF657" s="6"/>
      <c r="ABG657" s="6"/>
      <c r="ABH657" s="6"/>
      <c r="ABI657" s="6"/>
      <c r="ABJ657" s="6"/>
      <c r="ABK657" s="6"/>
      <c r="ABL657" s="6"/>
      <c r="ABM657" s="6"/>
      <c r="ABN657" s="6"/>
      <c r="ABO657" s="6"/>
      <c r="ABP657" s="6"/>
      <c r="ABQ657" s="6"/>
      <c r="ABR657" s="6"/>
      <c r="ABS657" s="6"/>
      <c r="ABT657" s="6"/>
      <c r="ABU657" s="6"/>
      <c r="ABV657" s="6"/>
      <c r="ABW657" s="6"/>
      <c r="ABX657" s="6"/>
      <c r="ABY657" s="6"/>
      <c r="ABZ657" s="6"/>
      <c r="ACA657" s="6"/>
      <c r="ACB657" s="6"/>
      <c r="ACC657" s="6"/>
      <c r="ACD657" s="6"/>
      <c r="ACE657" s="6"/>
      <c r="ACF657" s="6"/>
      <c r="ACG657" s="6"/>
      <c r="ACH657" s="6"/>
      <c r="ACI657" s="6"/>
      <c r="ACJ657" s="6"/>
      <c r="ACK657" s="6"/>
      <c r="ACL657" s="6"/>
      <c r="ACM657" s="6"/>
      <c r="ACN657" s="6"/>
      <c r="ACO657" s="6"/>
      <c r="ACP657" s="6"/>
      <c r="ACQ657" s="6"/>
      <c r="ACR657" s="6"/>
      <c r="ACS657" s="6"/>
      <c r="ACT657" s="6"/>
      <c r="ACU657" s="6"/>
      <c r="ACV657" s="6"/>
      <c r="ACW657" s="6"/>
      <c r="ACX657" s="6"/>
      <c r="ACY657" s="6"/>
      <c r="ACZ657" s="6"/>
      <c r="ADA657" s="6"/>
      <c r="ADB657" s="6"/>
      <c r="ADC657" s="6"/>
      <c r="ADD657" s="6"/>
      <c r="ADE657" s="6"/>
      <c r="ADF657" s="6"/>
      <c r="ADG657" s="6"/>
      <c r="ADH657" s="6"/>
      <c r="ADI657" s="6"/>
      <c r="ADJ657" s="6"/>
      <c r="ADK657" s="6"/>
      <c r="ADL657" s="6"/>
      <c r="ADM657" s="6"/>
      <c r="ADN657" s="6"/>
      <c r="ADO657" s="6"/>
      <c r="ADP657" s="6"/>
      <c r="ADQ657" s="6"/>
      <c r="ADR657" s="6"/>
      <c r="ADS657" s="6"/>
      <c r="ADT657" s="6"/>
      <c r="ADU657" s="6"/>
      <c r="ADV657" s="6"/>
      <c r="ADW657" s="6"/>
      <c r="ADX657" s="6"/>
      <c r="ADY657" s="6"/>
      <c r="ADZ657" s="6"/>
      <c r="AEA657" s="6"/>
      <c r="AEB657" s="6"/>
      <c r="AEC657" s="6"/>
      <c r="AED657" s="6"/>
      <c r="AEE657" s="6"/>
      <c r="AEF657" s="6"/>
      <c r="AEG657" s="6"/>
      <c r="AEH657" s="6"/>
      <c r="AEI657" s="6"/>
      <c r="AEJ657" s="6"/>
      <c r="AEK657" s="6"/>
      <c r="AEL657" s="6"/>
      <c r="AEM657" s="6"/>
      <c r="AEN657" s="6"/>
      <c r="AEO657" s="6"/>
      <c r="AEP657" s="6"/>
      <c r="AEQ657" s="6"/>
      <c r="AER657" s="6"/>
      <c r="AES657" s="6"/>
      <c r="AET657" s="6"/>
      <c r="AEU657" s="6"/>
      <c r="AEV657" s="6"/>
      <c r="AEW657" s="6"/>
      <c r="AEX657" s="6"/>
      <c r="AEY657" s="6"/>
      <c r="AEZ657" s="6"/>
      <c r="AFA657" s="6"/>
      <c r="AFB657" s="6"/>
      <c r="AFC657" s="6"/>
      <c r="AFD657" s="6"/>
      <c r="AFE657" s="6"/>
      <c r="AFF657" s="6"/>
      <c r="AFG657" s="6"/>
      <c r="AFH657" s="6"/>
      <c r="AFI657" s="6"/>
      <c r="AFJ657" s="6"/>
      <c r="AFK657" s="6"/>
      <c r="AFL657" s="6"/>
      <c r="AFM657" s="6"/>
      <c r="AFN657" s="6"/>
      <c r="AFO657" s="6"/>
      <c r="AFP657" s="6"/>
      <c r="AFQ657" s="6"/>
      <c r="AFR657" s="6"/>
      <c r="AFS657" s="6"/>
      <c r="AFT657" s="6"/>
      <c r="AFU657" s="6"/>
      <c r="AFV657" s="6"/>
      <c r="AFW657" s="6"/>
      <c r="AFX657" s="6"/>
      <c r="AFY657" s="6"/>
      <c r="AFZ657" s="6"/>
      <c r="AGA657" s="6"/>
      <c r="AGB657" s="6"/>
      <c r="AGC657" s="6"/>
      <c r="AGD657" s="6"/>
      <c r="AGE657" s="6"/>
      <c r="AGF657" s="6"/>
      <c r="AGG657" s="6"/>
      <c r="AGH657" s="6"/>
      <c r="AGI657" s="6"/>
      <c r="AGJ657" s="6"/>
      <c r="AGK657" s="6"/>
      <c r="AGL657" s="6"/>
      <c r="AGM657" s="6"/>
      <c r="AGN657" s="6"/>
      <c r="AGO657" s="6"/>
      <c r="AGP657" s="6"/>
      <c r="AGQ657" s="6"/>
      <c r="AGR657" s="6"/>
      <c r="AGS657" s="6"/>
      <c r="AGT657" s="6"/>
      <c r="AGU657" s="6"/>
      <c r="AGV657" s="6"/>
      <c r="AGW657" s="6"/>
      <c r="AGX657" s="6"/>
      <c r="AGY657" s="6"/>
      <c r="AGZ657" s="6"/>
      <c r="AHA657" s="6"/>
      <c r="AHB657" s="6"/>
      <c r="AHC657" s="6"/>
      <c r="AHD657" s="6"/>
      <c r="AHE657" s="6"/>
      <c r="AHF657" s="6"/>
      <c r="AHG657" s="6"/>
      <c r="AHH657" s="6"/>
      <c r="AHI657" s="6"/>
      <c r="AHJ657" s="6"/>
      <c r="AHK657" s="6"/>
      <c r="AHL657" s="6"/>
      <c r="AHM657" s="6"/>
      <c r="AHN657" s="6"/>
      <c r="AHO657" s="6"/>
      <c r="AHP657" s="6"/>
      <c r="AHQ657" s="6"/>
      <c r="AHR657" s="6"/>
      <c r="AHS657" s="6"/>
      <c r="AHT657" s="6"/>
      <c r="AHU657" s="6"/>
      <c r="AHV657" s="6"/>
      <c r="AHW657" s="6"/>
      <c r="AHX657" s="6"/>
      <c r="AHY657" s="6"/>
    </row>
    <row r="658" spans="3:909" x14ac:dyDescent="0.25">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c r="JV658" s="6"/>
      <c r="JW658" s="6"/>
      <c r="JX658" s="6"/>
      <c r="JY658" s="6"/>
      <c r="JZ658" s="6"/>
      <c r="KA658" s="6"/>
      <c r="KB658" s="6"/>
      <c r="KC658" s="6"/>
      <c r="KD658" s="6"/>
      <c r="KE658" s="6"/>
      <c r="KF658" s="6"/>
      <c r="KG658" s="6"/>
      <c r="KH658" s="6"/>
      <c r="KI658" s="6"/>
      <c r="KJ658" s="6"/>
      <c r="KK658" s="6"/>
      <c r="KL658" s="6"/>
      <c r="KM658" s="6"/>
      <c r="KN658" s="6"/>
      <c r="KO658" s="6"/>
      <c r="KP658" s="6"/>
      <c r="KQ658" s="6"/>
      <c r="KR658" s="6"/>
      <c r="KS658" s="6"/>
      <c r="KT658" s="6"/>
      <c r="KU658" s="6"/>
      <c r="KV658" s="6"/>
      <c r="KW658" s="6"/>
      <c r="KX658" s="6"/>
      <c r="KY658" s="6"/>
      <c r="KZ658" s="6"/>
      <c r="LA658" s="6"/>
      <c r="LB658" s="6"/>
      <c r="LC658" s="6"/>
      <c r="LD658" s="6"/>
      <c r="LE658" s="6"/>
      <c r="LF658" s="6"/>
      <c r="LG658" s="6"/>
      <c r="LH658" s="6"/>
      <c r="LI658" s="6"/>
      <c r="LJ658" s="6"/>
      <c r="LK658" s="6"/>
      <c r="LL658" s="6"/>
      <c r="LM658" s="6"/>
      <c r="LN658" s="6"/>
      <c r="LO658" s="6"/>
      <c r="LP658" s="6"/>
      <c r="LQ658" s="6"/>
      <c r="LR658" s="6"/>
      <c r="LS658" s="6"/>
      <c r="LT658" s="6"/>
      <c r="LU658" s="6"/>
      <c r="LV658" s="6"/>
      <c r="LW658" s="6"/>
      <c r="LX658" s="6"/>
      <c r="LY658" s="6"/>
      <c r="LZ658" s="6"/>
      <c r="MA658" s="6"/>
      <c r="MB658" s="6"/>
      <c r="MC658" s="6"/>
      <c r="MD658" s="6"/>
      <c r="ME658" s="6"/>
      <c r="MF658" s="6"/>
      <c r="MG658" s="6"/>
      <c r="MH658" s="6"/>
      <c r="MI658" s="6"/>
      <c r="MJ658" s="6"/>
      <c r="MK658" s="6"/>
      <c r="ML658" s="6"/>
      <c r="MM658" s="6"/>
      <c r="MN658" s="6"/>
      <c r="MO658" s="6"/>
      <c r="MP658" s="6"/>
      <c r="MQ658" s="6"/>
      <c r="MR658" s="6"/>
      <c r="MS658" s="6"/>
      <c r="MT658" s="6"/>
      <c r="MU658" s="6"/>
      <c r="MV658" s="6"/>
      <c r="MW658" s="6"/>
      <c r="MX658" s="6"/>
      <c r="MY658" s="6"/>
      <c r="MZ658" s="6"/>
      <c r="NA658" s="6"/>
      <c r="NB658" s="6"/>
      <c r="NC658" s="6"/>
      <c r="ND658" s="6"/>
      <c r="NE658" s="6"/>
      <c r="NF658" s="6"/>
      <c r="NG658" s="6"/>
      <c r="NH658" s="6"/>
      <c r="NI658" s="6"/>
      <c r="NJ658" s="6"/>
      <c r="NK658" s="6"/>
      <c r="NL658" s="6"/>
      <c r="NM658" s="6"/>
      <c r="NN658" s="6"/>
      <c r="NO658" s="6"/>
      <c r="NP658" s="6"/>
      <c r="NQ658" s="6"/>
      <c r="NR658" s="6"/>
      <c r="NS658" s="6"/>
      <c r="NT658" s="6"/>
      <c r="NU658" s="6"/>
      <c r="NV658" s="6"/>
      <c r="NW658" s="6"/>
      <c r="NX658" s="6"/>
      <c r="NY658" s="6"/>
      <c r="NZ658" s="6"/>
      <c r="OA658" s="6"/>
      <c r="OB658" s="6"/>
      <c r="OC658" s="6"/>
      <c r="OD658" s="6"/>
      <c r="OE658" s="6"/>
      <c r="OF658" s="6"/>
      <c r="OG658" s="6"/>
      <c r="OH658" s="6"/>
      <c r="OI658" s="6"/>
      <c r="OJ658" s="6"/>
      <c r="OK658" s="6"/>
      <c r="OL658" s="6"/>
      <c r="OM658" s="6"/>
      <c r="ON658" s="6"/>
      <c r="OO658" s="6"/>
      <c r="OP658" s="6"/>
      <c r="OQ658" s="6"/>
      <c r="OR658" s="6"/>
      <c r="OS658" s="6"/>
      <c r="OT658" s="6"/>
      <c r="OU658" s="6"/>
      <c r="OV658" s="6"/>
      <c r="OW658" s="6"/>
      <c r="OX658" s="6"/>
      <c r="OY658" s="6"/>
      <c r="OZ658" s="6"/>
      <c r="PA658" s="6"/>
      <c r="PB658" s="6"/>
      <c r="PC658" s="6"/>
      <c r="PD658" s="6"/>
      <c r="PE658" s="6"/>
      <c r="PF658" s="6"/>
      <c r="PG658" s="6"/>
      <c r="PH658" s="6"/>
      <c r="PI658" s="6"/>
      <c r="PJ658" s="6"/>
      <c r="PK658" s="6"/>
      <c r="PL658" s="6"/>
      <c r="PM658" s="6"/>
      <c r="PN658" s="6"/>
      <c r="PO658" s="6"/>
      <c r="PP658" s="6"/>
      <c r="PQ658" s="6"/>
      <c r="PR658" s="6"/>
      <c r="PS658" s="6"/>
      <c r="PT658" s="6"/>
      <c r="PU658" s="6"/>
      <c r="PV658" s="6"/>
      <c r="PW658" s="6"/>
      <c r="PX658" s="6"/>
      <c r="PY658" s="6"/>
      <c r="PZ658" s="6"/>
      <c r="QA658" s="6"/>
      <c r="QB658" s="6"/>
      <c r="QC658" s="6"/>
      <c r="QD658" s="6"/>
      <c r="QE658" s="6"/>
      <c r="QF658" s="6"/>
      <c r="QG658" s="6"/>
      <c r="QH658" s="6"/>
      <c r="QI658" s="6"/>
      <c r="QJ658" s="6"/>
      <c r="QK658" s="6"/>
      <c r="QL658" s="6"/>
      <c r="QM658" s="6"/>
      <c r="QN658" s="6"/>
      <c r="QO658" s="6"/>
      <c r="QP658" s="6"/>
      <c r="QQ658" s="6"/>
      <c r="QR658" s="6"/>
      <c r="QS658" s="6"/>
      <c r="QT658" s="6"/>
      <c r="QU658" s="6"/>
      <c r="QV658" s="6"/>
      <c r="QW658" s="6"/>
      <c r="QX658" s="6"/>
      <c r="QY658" s="6"/>
      <c r="QZ658" s="6"/>
      <c r="RA658" s="6"/>
      <c r="RB658" s="6"/>
      <c r="RC658" s="6"/>
      <c r="RD658" s="6"/>
      <c r="RE658" s="6"/>
      <c r="RF658" s="6"/>
      <c r="RG658" s="6"/>
      <c r="RH658" s="6"/>
      <c r="RI658" s="6"/>
      <c r="RJ658" s="6"/>
      <c r="RK658" s="6"/>
      <c r="RL658" s="6"/>
      <c r="RM658" s="6"/>
      <c r="RN658" s="6"/>
      <c r="RO658" s="6"/>
      <c r="RP658" s="6"/>
      <c r="RQ658" s="6"/>
      <c r="RR658" s="6"/>
      <c r="RS658" s="6"/>
      <c r="RT658" s="6"/>
      <c r="RU658" s="6"/>
      <c r="RV658" s="6"/>
      <c r="RW658" s="6"/>
      <c r="RX658" s="6"/>
      <c r="RY658" s="6"/>
      <c r="RZ658" s="6"/>
      <c r="SA658" s="6"/>
      <c r="SB658" s="6"/>
      <c r="SC658" s="6"/>
      <c r="SD658" s="6"/>
      <c r="SE658" s="6"/>
      <c r="SF658" s="6"/>
      <c r="SG658" s="6"/>
      <c r="SH658" s="6"/>
      <c r="SI658" s="6"/>
      <c r="SJ658" s="6"/>
      <c r="SK658" s="6"/>
      <c r="SL658" s="6"/>
      <c r="SM658" s="6"/>
      <c r="SN658" s="6"/>
      <c r="SO658" s="6"/>
      <c r="SP658" s="6"/>
      <c r="SQ658" s="6"/>
      <c r="SR658" s="6"/>
      <c r="SS658" s="6"/>
      <c r="ST658" s="6"/>
      <c r="SU658" s="6"/>
      <c r="SV658" s="6"/>
      <c r="SW658" s="6"/>
      <c r="SX658" s="6"/>
      <c r="SY658" s="6"/>
      <c r="SZ658" s="6"/>
      <c r="TA658" s="6"/>
      <c r="TB658" s="6"/>
      <c r="TC658" s="6"/>
      <c r="TD658" s="6"/>
      <c r="TE658" s="6"/>
      <c r="TF658" s="6"/>
      <c r="TG658" s="6"/>
      <c r="TH658" s="6"/>
      <c r="TI658" s="6"/>
      <c r="TJ658" s="6"/>
      <c r="TK658" s="6"/>
      <c r="TL658" s="6"/>
      <c r="TM658" s="6"/>
      <c r="TN658" s="6"/>
      <c r="TO658" s="6"/>
      <c r="TP658" s="6"/>
      <c r="TQ658" s="6"/>
      <c r="TR658" s="6"/>
      <c r="TS658" s="6"/>
      <c r="TT658" s="6"/>
      <c r="TU658" s="6"/>
      <c r="TV658" s="6"/>
      <c r="TW658" s="6"/>
      <c r="TX658" s="6"/>
      <c r="TY658" s="6"/>
      <c r="TZ658" s="6"/>
      <c r="UA658" s="6"/>
      <c r="UB658" s="6"/>
      <c r="UC658" s="6"/>
      <c r="UD658" s="6"/>
      <c r="UE658" s="6"/>
      <c r="UF658" s="6"/>
      <c r="UG658" s="6"/>
      <c r="UH658" s="6"/>
      <c r="UI658" s="6"/>
      <c r="UJ658" s="6"/>
      <c r="UK658" s="6"/>
      <c r="UL658" s="6"/>
      <c r="UM658" s="6"/>
      <c r="UN658" s="6"/>
      <c r="UO658" s="6"/>
      <c r="UP658" s="6"/>
      <c r="UQ658" s="6"/>
      <c r="UR658" s="6"/>
      <c r="US658" s="6"/>
      <c r="UT658" s="6"/>
      <c r="UU658" s="6"/>
      <c r="UV658" s="6"/>
      <c r="UW658" s="6"/>
      <c r="UX658" s="6"/>
      <c r="UY658" s="6"/>
      <c r="UZ658" s="6"/>
      <c r="VA658" s="6"/>
      <c r="VB658" s="6"/>
      <c r="VC658" s="6"/>
      <c r="VD658" s="6"/>
      <c r="VE658" s="6"/>
      <c r="VF658" s="6"/>
      <c r="VG658" s="6"/>
      <c r="VH658" s="6"/>
      <c r="VI658" s="6"/>
      <c r="VJ658" s="6"/>
      <c r="VK658" s="6"/>
      <c r="VL658" s="6"/>
      <c r="VM658" s="6"/>
      <c r="VN658" s="6"/>
      <c r="VO658" s="6"/>
      <c r="VP658" s="6"/>
      <c r="VQ658" s="6"/>
      <c r="VR658" s="6"/>
      <c r="VS658" s="6"/>
      <c r="VT658" s="6"/>
      <c r="VU658" s="6"/>
      <c r="VV658" s="6"/>
      <c r="VW658" s="6"/>
      <c r="VX658" s="6"/>
      <c r="VY658" s="6"/>
      <c r="VZ658" s="6"/>
      <c r="WA658" s="6"/>
      <c r="WB658" s="6"/>
      <c r="WC658" s="6"/>
      <c r="WD658" s="6"/>
      <c r="WE658" s="6"/>
      <c r="WF658" s="6"/>
      <c r="WG658" s="6"/>
      <c r="WH658" s="6"/>
      <c r="WI658" s="6"/>
      <c r="WJ658" s="6"/>
      <c r="WK658" s="6"/>
      <c r="WL658" s="6"/>
      <c r="WM658" s="6"/>
      <c r="WN658" s="6"/>
      <c r="WO658" s="6"/>
      <c r="WP658" s="6"/>
      <c r="WQ658" s="6"/>
      <c r="WR658" s="6"/>
      <c r="WS658" s="6"/>
      <c r="WT658" s="6"/>
      <c r="WU658" s="6"/>
      <c r="WV658" s="6"/>
      <c r="WW658" s="6"/>
      <c r="WX658" s="6"/>
      <c r="WY658" s="6"/>
      <c r="WZ658" s="6"/>
      <c r="XA658" s="6"/>
      <c r="XB658" s="6"/>
      <c r="XC658" s="6"/>
      <c r="XD658" s="6"/>
      <c r="XE658" s="6"/>
      <c r="XF658" s="6"/>
      <c r="XG658" s="6"/>
      <c r="XH658" s="6"/>
      <c r="XI658" s="6"/>
      <c r="XJ658" s="6"/>
      <c r="XK658" s="6"/>
      <c r="XL658" s="6"/>
      <c r="XM658" s="6"/>
      <c r="XN658" s="6"/>
      <c r="XO658" s="6"/>
      <c r="XP658" s="6"/>
      <c r="XQ658" s="6"/>
      <c r="XR658" s="6"/>
      <c r="XS658" s="6"/>
      <c r="XT658" s="6"/>
      <c r="XU658" s="6"/>
      <c r="XV658" s="6"/>
      <c r="XW658" s="6"/>
      <c r="XX658" s="6"/>
      <c r="XY658" s="6"/>
      <c r="XZ658" s="6"/>
      <c r="YA658" s="6"/>
      <c r="YB658" s="6"/>
      <c r="YC658" s="6"/>
      <c r="YD658" s="6"/>
      <c r="YE658" s="6"/>
      <c r="YF658" s="6"/>
      <c r="YG658" s="6"/>
      <c r="YH658" s="6"/>
      <c r="YI658" s="6"/>
      <c r="YJ658" s="6"/>
      <c r="YK658" s="6"/>
      <c r="YL658" s="6"/>
      <c r="YM658" s="6"/>
      <c r="YN658" s="6"/>
      <c r="YO658" s="6"/>
      <c r="YP658" s="6"/>
      <c r="YQ658" s="6"/>
      <c r="YR658" s="6"/>
      <c r="YS658" s="6"/>
      <c r="YT658" s="6"/>
      <c r="YU658" s="6"/>
      <c r="YV658" s="6"/>
      <c r="YW658" s="6"/>
      <c r="YX658" s="6"/>
      <c r="YY658" s="6"/>
      <c r="YZ658" s="6"/>
      <c r="ZA658" s="6"/>
      <c r="ZB658" s="6"/>
      <c r="ZC658" s="6"/>
      <c r="ZD658" s="6"/>
      <c r="ZE658" s="6"/>
      <c r="ZF658" s="6"/>
      <c r="ZG658" s="6"/>
      <c r="ZH658" s="6"/>
      <c r="ZI658" s="6"/>
      <c r="ZJ658" s="6"/>
      <c r="ZK658" s="6"/>
      <c r="ZL658" s="6"/>
      <c r="ZM658" s="6"/>
      <c r="ZN658" s="6"/>
      <c r="ZO658" s="6"/>
      <c r="ZP658" s="6"/>
      <c r="ZQ658" s="6"/>
      <c r="ZR658" s="6"/>
      <c r="ZS658" s="6"/>
      <c r="ZT658" s="6"/>
      <c r="ZU658" s="6"/>
      <c r="ZV658" s="6"/>
      <c r="ZW658" s="6"/>
      <c r="ZX658" s="6"/>
      <c r="ZY658" s="6"/>
      <c r="ZZ658" s="6"/>
      <c r="AAA658" s="6"/>
      <c r="AAB658" s="6"/>
      <c r="AAC658" s="6"/>
      <c r="AAD658" s="6"/>
      <c r="AAE658" s="6"/>
      <c r="AAF658" s="6"/>
      <c r="AAG658" s="6"/>
      <c r="AAH658" s="6"/>
      <c r="AAI658" s="6"/>
      <c r="AAJ658" s="6"/>
      <c r="AAK658" s="6"/>
      <c r="AAL658" s="6"/>
      <c r="AAM658" s="6"/>
      <c r="AAN658" s="6"/>
      <c r="AAO658" s="6"/>
      <c r="AAP658" s="6"/>
      <c r="AAQ658" s="6"/>
      <c r="AAR658" s="6"/>
      <c r="AAS658" s="6"/>
      <c r="AAT658" s="6"/>
      <c r="AAU658" s="6"/>
      <c r="AAV658" s="6"/>
      <c r="AAW658" s="6"/>
      <c r="AAX658" s="6"/>
      <c r="AAY658" s="6"/>
      <c r="AAZ658" s="6"/>
      <c r="ABA658" s="6"/>
      <c r="ABB658" s="6"/>
      <c r="ABC658" s="6"/>
      <c r="ABD658" s="6"/>
      <c r="ABE658" s="6"/>
      <c r="ABF658" s="6"/>
      <c r="ABG658" s="6"/>
      <c r="ABH658" s="6"/>
      <c r="ABI658" s="6"/>
      <c r="ABJ658" s="6"/>
      <c r="ABK658" s="6"/>
      <c r="ABL658" s="6"/>
      <c r="ABM658" s="6"/>
      <c r="ABN658" s="6"/>
      <c r="ABO658" s="6"/>
      <c r="ABP658" s="6"/>
      <c r="ABQ658" s="6"/>
      <c r="ABR658" s="6"/>
      <c r="ABS658" s="6"/>
      <c r="ABT658" s="6"/>
      <c r="ABU658" s="6"/>
      <c r="ABV658" s="6"/>
      <c r="ABW658" s="6"/>
      <c r="ABX658" s="6"/>
      <c r="ABY658" s="6"/>
      <c r="ABZ658" s="6"/>
      <c r="ACA658" s="6"/>
      <c r="ACB658" s="6"/>
      <c r="ACC658" s="6"/>
      <c r="ACD658" s="6"/>
      <c r="ACE658" s="6"/>
      <c r="ACF658" s="6"/>
      <c r="ACG658" s="6"/>
      <c r="ACH658" s="6"/>
      <c r="ACI658" s="6"/>
      <c r="ACJ658" s="6"/>
      <c r="ACK658" s="6"/>
      <c r="ACL658" s="6"/>
      <c r="ACM658" s="6"/>
      <c r="ACN658" s="6"/>
      <c r="ACO658" s="6"/>
      <c r="ACP658" s="6"/>
      <c r="ACQ658" s="6"/>
      <c r="ACR658" s="6"/>
      <c r="ACS658" s="6"/>
      <c r="ACT658" s="6"/>
      <c r="ACU658" s="6"/>
      <c r="ACV658" s="6"/>
      <c r="ACW658" s="6"/>
      <c r="ACX658" s="6"/>
      <c r="ACY658" s="6"/>
      <c r="ACZ658" s="6"/>
      <c r="ADA658" s="6"/>
      <c r="ADB658" s="6"/>
      <c r="ADC658" s="6"/>
      <c r="ADD658" s="6"/>
      <c r="ADE658" s="6"/>
      <c r="ADF658" s="6"/>
      <c r="ADG658" s="6"/>
      <c r="ADH658" s="6"/>
      <c r="ADI658" s="6"/>
      <c r="ADJ658" s="6"/>
      <c r="ADK658" s="6"/>
      <c r="ADL658" s="6"/>
      <c r="ADM658" s="6"/>
      <c r="ADN658" s="6"/>
      <c r="ADO658" s="6"/>
      <c r="ADP658" s="6"/>
      <c r="ADQ658" s="6"/>
      <c r="ADR658" s="6"/>
      <c r="ADS658" s="6"/>
      <c r="ADT658" s="6"/>
      <c r="ADU658" s="6"/>
      <c r="ADV658" s="6"/>
      <c r="ADW658" s="6"/>
      <c r="ADX658" s="6"/>
      <c r="ADY658" s="6"/>
      <c r="ADZ658" s="6"/>
      <c r="AEA658" s="6"/>
      <c r="AEB658" s="6"/>
      <c r="AEC658" s="6"/>
      <c r="AED658" s="6"/>
      <c r="AEE658" s="6"/>
      <c r="AEF658" s="6"/>
      <c r="AEG658" s="6"/>
      <c r="AEH658" s="6"/>
      <c r="AEI658" s="6"/>
      <c r="AEJ658" s="6"/>
      <c r="AEK658" s="6"/>
      <c r="AEL658" s="6"/>
      <c r="AEM658" s="6"/>
      <c r="AEN658" s="6"/>
      <c r="AEO658" s="6"/>
      <c r="AEP658" s="6"/>
      <c r="AEQ658" s="6"/>
      <c r="AER658" s="6"/>
      <c r="AES658" s="6"/>
      <c r="AET658" s="6"/>
      <c r="AEU658" s="6"/>
      <c r="AEV658" s="6"/>
      <c r="AEW658" s="6"/>
      <c r="AEX658" s="6"/>
      <c r="AEY658" s="6"/>
      <c r="AEZ658" s="6"/>
      <c r="AFA658" s="6"/>
      <c r="AFB658" s="6"/>
      <c r="AFC658" s="6"/>
      <c r="AFD658" s="6"/>
      <c r="AFE658" s="6"/>
      <c r="AFF658" s="6"/>
      <c r="AFG658" s="6"/>
      <c r="AFH658" s="6"/>
      <c r="AFI658" s="6"/>
      <c r="AFJ658" s="6"/>
      <c r="AFK658" s="6"/>
      <c r="AFL658" s="6"/>
      <c r="AFM658" s="6"/>
      <c r="AFN658" s="6"/>
      <c r="AFO658" s="6"/>
      <c r="AFP658" s="6"/>
      <c r="AFQ658" s="6"/>
      <c r="AFR658" s="6"/>
      <c r="AFS658" s="6"/>
      <c r="AFT658" s="6"/>
      <c r="AFU658" s="6"/>
      <c r="AFV658" s="6"/>
      <c r="AFW658" s="6"/>
      <c r="AFX658" s="6"/>
      <c r="AFY658" s="6"/>
      <c r="AFZ658" s="6"/>
      <c r="AGA658" s="6"/>
      <c r="AGB658" s="6"/>
      <c r="AGC658" s="6"/>
      <c r="AGD658" s="6"/>
      <c r="AGE658" s="6"/>
      <c r="AGF658" s="6"/>
      <c r="AGG658" s="6"/>
      <c r="AGH658" s="6"/>
      <c r="AGI658" s="6"/>
      <c r="AGJ658" s="6"/>
      <c r="AGK658" s="6"/>
      <c r="AGL658" s="6"/>
      <c r="AGM658" s="6"/>
      <c r="AGN658" s="6"/>
      <c r="AGO658" s="6"/>
      <c r="AGP658" s="6"/>
      <c r="AGQ658" s="6"/>
      <c r="AGR658" s="6"/>
      <c r="AGS658" s="6"/>
      <c r="AGT658" s="6"/>
      <c r="AGU658" s="6"/>
      <c r="AGV658" s="6"/>
      <c r="AGW658" s="6"/>
      <c r="AGX658" s="6"/>
      <c r="AGY658" s="6"/>
      <c r="AGZ658" s="6"/>
      <c r="AHA658" s="6"/>
      <c r="AHB658" s="6"/>
      <c r="AHC658" s="6"/>
      <c r="AHD658" s="6"/>
      <c r="AHE658" s="6"/>
      <c r="AHF658" s="6"/>
      <c r="AHG658" s="6"/>
      <c r="AHH658" s="6"/>
      <c r="AHI658" s="6"/>
      <c r="AHJ658" s="6"/>
      <c r="AHK658" s="6"/>
      <c r="AHL658" s="6"/>
      <c r="AHM658" s="6"/>
      <c r="AHN658" s="6"/>
      <c r="AHO658" s="6"/>
      <c r="AHP658" s="6"/>
      <c r="AHQ658" s="6"/>
      <c r="AHR658" s="6"/>
      <c r="AHS658" s="6"/>
      <c r="AHT658" s="6"/>
      <c r="AHU658" s="6"/>
      <c r="AHV658" s="6"/>
      <c r="AHW658" s="6"/>
      <c r="AHX658" s="6"/>
      <c r="AHY658" s="6"/>
    </row>
    <row r="659" spans="3:909" x14ac:dyDescent="0.25">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c r="KA659" s="6"/>
      <c r="KB659" s="6"/>
      <c r="KC659" s="6"/>
      <c r="KD659" s="6"/>
      <c r="KE659" s="6"/>
      <c r="KF659" s="6"/>
      <c r="KG659" s="6"/>
      <c r="KH659" s="6"/>
      <c r="KI659" s="6"/>
      <c r="KJ659" s="6"/>
      <c r="KK659" s="6"/>
      <c r="KL659" s="6"/>
      <c r="KM659" s="6"/>
      <c r="KN659" s="6"/>
      <c r="KO659" s="6"/>
      <c r="KP659" s="6"/>
      <c r="KQ659" s="6"/>
      <c r="KR659" s="6"/>
      <c r="KS659" s="6"/>
      <c r="KT659" s="6"/>
      <c r="KU659" s="6"/>
      <c r="KV659" s="6"/>
      <c r="KW659" s="6"/>
      <c r="KX659" s="6"/>
      <c r="KY659" s="6"/>
      <c r="KZ659" s="6"/>
      <c r="LA659" s="6"/>
      <c r="LB659" s="6"/>
      <c r="LC659" s="6"/>
      <c r="LD659" s="6"/>
      <c r="LE659" s="6"/>
      <c r="LF659" s="6"/>
      <c r="LG659" s="6"/>
      <c r="LH659" s="6"/>
      <c r="LI659" s="6"/>
      <c r="LJ659" s="6"/>
      <c r="LK659" s="6"/>
      <c r="LL659" s="6"/>
      <c r="LM659" s="6"/>
      <c r="LN659" s="6"/>
      <c r="LO659" s="6"/>
      <c r="LP659" s="6"/>
      <c r="LQ659" s="6"/>
      <c r="LR659" s="6"/>
      <c r="LS659" s="6"/>
      <c r="LT659" s="6"/>
      <c r="LU659" s="6"/>
      <c r="LV659" s="6"/>
      <c r="LW659" s="6"/>
      <c r="LX659" s="6"/>
      <c r="LY659" s="6"/>
      <c r="LZ659" s="6"/>
      <c r="MA659" s="6"/>
      <c r="MB659" s="6"/>
      <c r="MC659" s="6"/>
      <c r="MD659" s="6"/>
      <c r="ME659" s="6"/>
      <c r="MF659" s="6"/>
      <c r="MG659" s="6"/>
      <c r="MH659" s="6"/>
      <c r="MI659" s="6"/>
      <c r="MJ659" s="6"/>
      <c r="MK659" s="6"/>
      <c r="ML659" s="6"/>
      <c r="MM659" s="6"/>
      <c r="MN659" s="6"/>
      <c r="MO659" s="6"/>
      <c r="MP659" s="6"/>
      <c r="MQ659" s="6"/>
      <c r="MR659" s="6"/>
      <c r="MS659" s="6"/>
      <c r="MT659" s="6"/>
      <c r="MU659" s="6"/>
      <c r="MV659" s="6"/>
      <c r="MW659" s="6"/>
      <c r="MX659" s="6"/>
      <c r="MY659" s="6"/>
      <c r="MZ659" s="6"/>
      <c r="NA659" s="6"/>
      <c r="NB659" s="6"/>
      <c r="NC659" s="6"/>
      <c r="ND659" s="6"/>
      <c r="NE659" s="6"/>
      <c r="NF659" s="6"/>
      <c r="NG659" s="6"/>
      <c r="NH659" s="6"/>
      <c r="NI659" s="6"/>
      <c r="NJ659" s="6"/>
      <c r="NK659" s="6"/>
      <c r="NL659" s="6"/>
      <c r="NM659" s="6"/>
      <c r="NN659" s="6"/>
      <c r="NO659" s="6"/>
      <c r="NP659" s="6"/>
      <c r="NQ659" s="6"/>
      <c r="NR659" s="6"/>
      <c r="NS659" s="6"/>
      <c r="NT659" s="6"/>
      <c r="NU659" s="6"/>
      <c r="NV659" s="6"/>
      <c r="NW659" s="6"/>
      <c r="NX659" s="6"/>
      <c r="NY659" s="6"/>
      <c r="NZ659" s="6"/>
      <c r="OA659" s="6"/>
      <c r="OB659" s="6"/>
      <c r="OC659" s="6"/>
      <c r="OD659" s="6"/>
      <c r="OE659" s="6"/>
      <c r="OF659" s="6"/>
      <c r="OG659" s="6"/>
      <c r="OH659" s="6"/>
      <c r="OI659" s="6"/>
      <c r="OJ659" s="6"/>
      <c r="OK659" s="6"/>
      <c r="OL659" s="6"/>
      <c r="OM659" s="6"/>
      <c r="ON659" s="6"/>
      <c r="OO659" s="6"/>
      <c r="OP659" s="6"/>
      <c r="OQ659" s="6"/>
      <c r="OR659" s="6"/>
      <c r="OS659" s="6"/>
      <c r="OT659" s="6"/>
      <c r="OU659" s="6"/>
      <c r="OV659" s="6"/>
      <c r="OW659" s="6"/>
      <c r="OX659" s="6"/>
      <c r="OY659" s="6"/>
      <c r="OZ659" s="6"/>
      <c r="PA659" s="6"/>
      <c r="PB659" s="6"/>
      <c r="PC659" s="6"/>
      <c r="PD659" s="6"/>
      <c r="PE659" s="6"/>
      <c r="PF659" s="6"/>
      <c r="PG659" s="6"/>
      <c r="PH659" s="6"/>
      <c r="PI659" s="6"/>
      <c r="PJ659" s="6"/>
      <c r="PK659" s="6"/>
      <c r="PL659" s="6"/>
      <c r="PM659" s="6"/>
      <c r="PN659" s="6"/>
      <c r="PO659" s="6"/>
      <c r="PP659" s="6"/>
      <c r="PQ659" s="6"/>
      <c r="PR659" s="6"/>
      <c r="PS659" s="6"/>
      <c r="PT659" s="6"/>
      <c r="PU659" s="6"/>
      <c r="PV659" s="6"/>
      <c r="PW659" s="6"/>
      <c r="PX659" s="6"/>
      <c r="PY659" s="6"/>
      <c r="PZ659" s="6"/>
      <c r="QA659" s="6"/>
      <c r="QB659" s="6"/>
      <c r="QC659" s="6"/>
      <c r="QD659" s="6"/>
      <c r="QE659" s="6"/>
      <c r="QF659" s="6"/>
      <c r="QG659" s="6"/>
      <c r="QH659" s="6"/>
      <c r="QI659" s="6"/>
      <c r="QJ659" s="6"/>
      <c r="QK659" s="6"/>
      <c r="QL659" s="6"/>
      <c r="QM659" s="6"/>
      <c r="QN659" s="6"/>
      <c r="QO659" s="6"/>
      <c r="QP659" s="6"/>
      <c r="QQ659" s="6"/>
      <c r="QR659" s="6"/>
      <c r="QS659" s="6"/>
      <c r="QT659" s="6"/>
      <c r="QU659" s="6"/>
      <c r="QV659" s="6"/>
      <c r="QW659" s="6"/>
      <c r="QX659" s="6"/>
      <c r="QY659" s="6"/>
      <c r="QZ659" s="6"/>
      <c r="RA659" s="6"/>
      <c r="RB659" s="6"/>
      <c r="RC659" s="6"/>
      <c r="RD659" s="6"/>
      <c r="RE659" s="6"/>
      <c r="RF659" s="6"/>
      <c r="RG659" s="6"/>
      <c r="RH659" s="6"/>
      <c r="RI659" s="6"/>
      <c r="RJ659" s="6"/>
      <c r="RK659" s="6"/>
      <c r="RL659" s="6"/>
      <c r="RM659" s="6"/>
      <c r="RN659" s="6"/>
      <c r="RO659" s="6"/>
      <c r="RP659" s="6"/>
      <c r="RQ659" s="6"/>
      <c r="RR659" s="6"/>
      <c r="RS659" s="6"/>
      <c r="RT659" s="6"/>
      <c r="RU659" s="6"/>
      <c r="RV659" s="6"/>
      <c r="RW659" s="6"/>
      <c r="RX659" s="6"/>
      <c r="RY659" s="6"/>
      <c r="RZ659" s="6"/>
      <c r="SA659" s="6"/>
      <c r="SB659" s="6"/>
      <c r="SC659" s="6"/>
      <c r="SD659" s="6"/>
      <c r="SE659" s="6"/>
      <c r="SF659" s="6"/>
      <c r="SG659" s="6"/>
      <c r="SH659" s="6"/>
      <c r="SI659" s="6"/>
      <c r="SJ659" s="6"/>
      <c r="SK659" s="6"/>
      <c r="SL659" s="6"/>
      <c r="SM659" s="6"/>
      <c r="SN659" s="6"/>
      <c r="SO659" s="6"/>
      <c r="SP659" s="6"/>
      <c r="SQ659" s="6"/>
      <c r="SR659" s="6"/>
      <c r="SS659" s="6"/>
      <c r="ST659" s="6"/>
      <c r="SU659" s="6"/>
      <c r="SV659" s="6"/>
      <c r="SW659" s="6"/>
      <c r="SX659" s="6"/>
      <c r="SY659" s="6"/>
      <c r="SZ659" s="6"/>
      <c r="TA659" s="6"/>
      <c r="TB659" s="6"/>
      <c r="TC659" s="6"/>
      <c r="TD659" s="6"/>
      <c r="TE659" s="6"/>
      <c r="TF659" s="6"/>
      <c r="TG659" s="6"/>
      <c r="TH659" s="6"/>
      <c r="TI659" s="6"/>
      <c r="TJ659" s="6"/>
      <c r="TK659" s="6"/>
      <c r="TL659" s="6"/>
      <c r="TM659" s="6"/>
      <c r="TN659" s="6"/>
      <c r="TO659" s="6"/>
      <c r="TP659" s="6"/>
      <c r="TQ659" s="6"/>
      <c r="TR659" s="6"/>
      <c r="TS659" s="6"/>
      <c r="TT659" s="6"/>
      <c r="TU659" s="6"/>
      <c r="TV659" s="6"/>
      <c r="TW659" s="6"/>
      <c r="TX659" s="6"/>
      <c r="TY659" s="6"/>
      <c r="TZ659" s="6"/>
      <c r="UA659" s="6"/>
      <c r="UB659" s="6"/>
      <c r="UC659" s="6"/>
      <c r="UD659" s="6"/>
      <c r="UE659" s="6"/>
      <c r="UF659" s="6"/>
      <c r="UG659" s="6"/>
      <c r="UH659" s="6"/>
      <c r="UI659" s="6"/>
      <c r="UJ659" s="6"/>
      <c r="UK659" s="6"/>
      <c r="UL659" s="6"/>
      <c r="UM659" s="6"/>
      <c r="UN659" s="6"/>
      <c r="UO659" s="6"/>
      <c r="UP659" s="6"/>
      <c r="UQ659" s="6"/>
      <c r="UR659" s="6"/>
      <c r="US659" s="6"/>
      <c r="UT659" s="6"/>
      <c r="UU659" s="6"/>
      <c r="UV659" s="6"/>
      <c r="UW659" s="6"/>
      <c r="UX659" s="6"/>
      <c r="UY659" s="6"/>
      <c r="UZ659" s="6"/>
      <c r="VA659" s="6"/>
      <c r="VB659" s="6"/>
      <c r="VC659" s="6"/>
      <c r="VD659" s="6"/>
      <c r="VE659" s="6"/>
      <c r="VF659" s="6"/>
      <c r="VG659" s="6"/>
      <c r="VH659" s="6"/>
      <c r="VI659" s="6"/>
      <c r="VJ659" s="6"/>
      <c r="VK659" s="6"/>
      <c r="VL659" s="6"/>
      <c r="VM659" s="6"/>
      <c r="VN659" s="6"/>
      <c r="VO659" s="6"/>
      <c r="VP659" s="6"/>
      <c r="VQ659" s="6"/>
      <c r="VR659" s="6"/>
      <c r="VS659" s="6"/>
      <c r="VT659" s="6"/>
      <c r="VU659" s="6"/>
      <c r="VV659" s="6"/>
      <c r="VW659" s="6"/>
      <c r="VX659" s="6"/>
      <c r="VY659" s="6"/>
      <c r="VZ659" s="6"/>
      <c r="WA659" s="6"/>
      <c r="WB659" s="6"/>
      <c r="WC659" s="6"/>
      <c r="WD659" s="6"/>
      <c r="WE659" s="6"/>
      <c r="WF659" s="6"/>
      <c r="WG659" s="6"/>
      <c r="WH659" s="6"/>
      <c r="WI659" s="6"/>
      <c r="WJ659" s="6"/>
      <c r="WK659" s="6"/>
      <c r="WL659" s="6"/>
      <c r="WM659" s="6"/>
      <c r="WN659" s="6"/>
      <c r="WO659" s="6"/>
      <c r="WP659" s="6"/>
      <c r="WQ659" s="6"/>
      <c r="WR659" s="6"/>
      <c r="WS659" s="6"/>
      <c r="WT659" s="6"/>
      <c r="WU659" s="6"/>
      <c r="WV659" s="6"/>
      <c r="WW659" s="6"/>
      <c r="WX659" s="6"/>
      <c r="WY659" s="6"/>
      <c r="WZ659" s="6"/>
      <c r="XA659" s="6"/>
      <c r="XB659" s="6"/>
      <c r="XC659" s="6"/>
      <c r="XD659" s="6"/>
      <c r="XE659" s="6"/>
      <c r="XF659" s="6"/>
      <c r="XG659" s="6"/>
      <c r="XH659" s="6"/>
      <c r="XI659" s="6"/>
      <c r="XJ659" s="6"/>
      <c r="XK659" s="6"/>
      <c r="XL659" s="6"/>
      <c r="XM659" s="6"/>
      <c r="XN659" s="6"/>
      <c r="XO659" s="6"/>
      <c r="XP659" s="6"/>
      <c r="XQ659" s="6"/>
      <c r="XR659" s="6"/>
      <c r="XS659" s="6"/>
      <c r="XT659" s="6"/>
      <c r="XU659" s="6"/>
      <c r="XV659" s="6"/>
      <c r="XW659" s="6"/>
      <c r="XX659" s="6"/>
      <c r="XY659" s="6"/>
      <c r="XZ659" s="6"/>
      <c r="YA659" s="6"/>
      <c r="YB659" s="6"/>
      <c r="YC659" s="6"/>
      <c r="YD659" s="6"/>
      <c r="YE659" s="6"/>
      <c r="YF659" s="6"/>
      <c r="YG659" s="6"/>
      <c r="YH659" s="6"/>
      <c r="YI659" s="6"/>
      <c r="YJ659" s="6"/>
      <c r="YK659" s="6"/>
      <c r="YL659" s="6"/>
      <c r="YM659" s="6"/>
      <c r="YN659" s="6"/>
      <c r="YO659" s="6"/>
      <c r="YP659" s="6"/>
      <c r="YQ659" s="6"/>
      <c r="YR659" s="6"/>
      <c r="YS659" s="6"/>
      <c r="YT659" s="6"/>
      <c r="YU659" s="6"/>
      <c r="YV659" s="6"/>
      <c r="YW659" s="6"/>
      <c r="YX659" s="6"/>
      <c r="YY659" s="6"/>
      <c r="YZ659" s="6"/>
      <c r="ZA659" s="6"/>
      <c r="ZB659" s="6"/>
      <c r="ZC659" s="6"/>
      <c r="ZD659" s="6"/>
      <c r="ZE659" s="6"/>
      <c r="ZF659" s="6"/>
      <c r="ZG659" s="6"/>
      <c r="ZH659" s="6"/>
      <c r="ZI659" s="6"/>
      <c r="ZJ659" s="6"/>
      <c r="ZK659" s="6"/>
      <c r="ZL659" s="6"/>
      <c r="ZM659" s="6"/>
      <c r="ZN659" s="6"/>
      <c r="ZO659" s="6"/>
      <c r="ZP659" s="6"/>
      <c r="ZQ659" s="6"/>
      <c r="ZR659" s="6"/>
      <c r="ZS659" s="6"/>
      <c r="ZT659" s="6"/>
      <c r="ZU659" s="6"/>
      <c r="ZV659" s="6"/>
      <c r="ZW659" s="6"/>
      <c r="ZX659" s="6"/>
      <c r="ZY659" s="6"/>
      <c r="ZZ659" s="6"/>
      <c r="AAA659" s="6"/>
      <c r="AAB659" s="6"/>
      <c r="AAC659" s="6"/>
      <c r="AAD659" s="6"/>
      <c r="AAE659" s="6"/>
      <c r="AAF659" s="6"/>
      <c r="AAG659" s="6"/>
      <c r="AAH659" s="6"/>
      <c r="AAI659" s="6"/>
      <c r="AAJ659" s="6"/>
      <c r="AAK659" s="6"/>
      <c r="AAL659" s="6"/>
      <c r="AAM659" s="6"/>
      <c r="AAN659" s="6"/>
      <c r="AAO659" s="6"/>
      <c r="AAP659" s="6"/>
      <c r="AAQ659" s="6"/>
      <c r="AAR659" s="6"/>
      <c r="AAS659" s="6"/>
      <c r="AAT659" s="6"/>
      <c r="AAU659" s="6"/>
      <c r="AAV659" s="6"/>
      <c r="AAW659" s="6"/>
      <c r="AAX659" s="6"/>
      <c r="AAY659" s="6"/>
      <c r="AAZ659" s="6"/>
      <c r="ABA659" s="6"/>
      <c r="ABB659" s="6"/>
      <c r="ABC659" s="6"/>
      <c r="ABD659" s="6"/>
      <c r="ABE659" s="6"/>
      <c r="ABF659" s="6"/>
      <c r="ABG659" s="6"/>
      <c r="ABH659" s="6"/>
      <c r="ABI659" s="6"/>
      <c r="ABJ659" s="6"/>
      <c r="ABK659" s="6"/>
      <c r="ABL659" s="6"/>
      <c r="ABM659" s="6"/>
      <c r="ABN659" s="6"/>
      <c r="ABO659" s="6"/>
      <c r="ABP659" s="6"/>
      <c r="ABQ659" s="6"/>
      <c r="ABR659" s="6"/>
      <c r="ABS659" s="6"/>
      <c r="ABT659" s="6"/>
      <c r="ABU659" s="6"/>
      <c r="ABV659" s="6"/>
      <c r="ABW659" s="6"/>
      <c r="ABX659" s="6"/>
      <c r="ABY659" s="6"/>
      <c r="ABZ659" s="6"/>
      <c r="ACA659" s="6"/>
      <c r="ACB659" s="6"/>
      <c r="ACC659" s="6"/>
      <c r="ACD659" s="6"/>
      <c r="ACE659" s="6"/>
      <c r="ACF659" s="6"/>
      <c r="ACG659" s="6"/>
      <c r="ACH659" s="6"/>
      <c r="ACI659" s="6"/>
      <c r="ACJ659" s="6"/>
      <c r="ACK659" s="6"/>
      <c r="ACL659" s="6"/>
      <c r="ACM659" s="6"/>
      <c r="ACN659" s="6"/>
      <c r="ACO659" s="6"/>
      <c r="ACP659" s="6"/>
      <c r="ACQ659" s="6"/>
      <c r="ACR659" s="6"/>
      <c r="ACS659" s="6"/>
      <c r="ACT659" s="6"/>
      <c r="ACU659" s="6"/>
      <c r="ACV659" s="6"/>
      <c r="ACW659" s="6"/>
      <c r="ACX659" s="6"/>
      <c r="ACY659" s="6"/>
      <c r="ACZ659" s="6"/>
      <c r="ADA659" s="6"/>
      <c r="ADB659" s="6"/>
      <c r="ADC659" s="6"/>
      <c r="ADD659" s="6"/>
      <c r="ADE659" s="6"/>
      <c r="ADF659" s="6"/>
      <c r="ADG659" s="6"/>
      <c r="ADH659" s="6"/>
      <c r="ADI659" s="6"/>
      <c r="ADJ659" s="6"/>
      <c r="ADK659" s="6"/>
      <c r="ADL659" s="6"/>
      <c r="ADM659" s="6"/>
      <c r="ADN659" s="6"/>
      <c r="ADO659" s="6"/>
      <c r="ADP659" s="6"/>
      <c r="ADQ659" s="6"/>
      <c r="ADR659" s="6"/>
      <c r="ADS659" s="6"/>
      <c r="ADT659" s="6"/>
      <c r="ADU659" s="6"/>
      <c r="ADV659" s="6"/>
      <c r="ADW659" s="6"/>
      <c r="ADX659" s="6"/>
      <c r="ADY659" s="6"/>
      <c r="ADZ659" s="6"/>
      <c r="AEA659" s="6"/>
      <c r="AEB659" s="6"/>
      <c r="AEC659" s="6"/>
      <c r="AED659" s="6"/>
      <c r="AEE659" s="6"/>
      <c r="AEF659" s="6"/>
      <c r="AEG659" s="6"/>
      <c r="AEH659" s="6"/>
      <c r="AEI659" s="6"/>
      <c r="AEJ659" s="6"/>
      <c r="AEK659" s="6"/>
      <c r="AEL659" s="6"/>
      <c r="AEM659" s="6"/>
      <c r="AEN659" s="6"/>
      <c r="AEO659" s="6"/>
      <c r="AEP659" s="6"/>
      <c r="AEQ659" s="6"/>
      <c r="AER659" s="6"/>
      <c r="AES659" s="6"/>
      <c r="AET659" s="6"/>
      <c r="AEU659" s="6"/>
      <c r="AEV659" s="6"/>
      <c r="AEW659" s="6"/>
      <c r="AEX659" s="6"/>
      <c r="AEY659" s="6"/>
      <c r="AEZ659" s="6"/>
      <c r="AFA659" s="6"/>
      <c r="AFB659" s="6"/>
      <c r="AFC659" s="6"/>
      <c r="AFD659" s="6"/>
      <c r="AFE659" s="6"/>
      <c r="AFF659" s="6"/>
      <c r="AFG659" s="6"/>
      <c r="AFH659" s="6"/>
      <c r="AFI659" s="6"/>
      <c r="AFJ659" s="6"/>
      <c r="AFK659" s="6"/>
      <c r="AFL659" s="6"/>
      <c r="AFM659" s="6"/>
      <c r="AFN659" s="6"/>
      <c r="AFO659" s="6"/>
      <c r="AFP659" s="6"/>
      <c r="AFQ659" s="6"/>
      <c r="AFR659" s="6"/>
      <c r="AFS659" s="6"/>
      <c r="AFT659" s="6"/>
      <c r="AFU659" s="6"/>
      <c r="AFV659" s="6"/>
      <c r="AFW659" s="6"/>
      <c r="AFX659" s="6"/>
      <c r="AFY659" s="6"/>
      <c r="AFZ659" s="6"/>
      <c r="AGA659" s="6"/>
      <c r="AGB659" s="6"/>
      <c r="AGC659" s="6"/>
      <c r="AGD659" s="6"/>
      <c r="AGE659" s="6"/>
      <c r="AGF659" s="6"/>
      <c r="AGG659" s="6"/>
      <c r="AGH659" s="6"/>
      <c r="AGI659" s="6"/>
      <c r="AGJ659" s="6"/>
      <c r="AGK659" s="6"/>
      <c r="AGL659" s="6"/>
      <c r="AGM659" s="6"/>
      <c r="AGN659" s="6"/>
      <c r="AGO659" s="6"/>
      <c r="AGP659" s="6"/>
      <c r="AGQ659" s="6"/>
      <c r="AGR659" s="6"/>
      <c r="AGS659" s="6"/>
      <c r="AGT659" s="6"/>
      <c r="AGU659" s="6"/>
      <c r="AGV659" s="6"/>
      <c r="AGW659" s="6"/>
      <c r="AGX659" s="6"/>
      <c r="AGY659" s="6"/>
      <c r="AGZ659" s="6"/>
      <c r="AHA659" s="6"/>
      <c r="AHB659" s="6"/>
      <c r="AHC659" s="6"/>
      <c r="AHD659" s="6"/>
      <c r="AHE659" s="6"/>
      <c r="AHF659" s="6"/>
      <c r="AHG659" s="6"/>
      <c r="AHH659" s="6"/>
      <c r="AHI659" s="6"/>
      <c r="AHJ659" s="6"/>
      <c r="AHK659" s="6"/>
      <c r="AHL659" s="6"/>
      <c r="AHM659" s="6"/>
      <c r="AHN659" s="6"/>
      <c r="AHO659" s="6"/>
      <c r="AHP659" s="6"/>
      <c r="AHQ659" s="6"/>
      <c r="AHR659" s="6"/>
      <c r="AHS659" s="6"/>
      <c r="AHT659" s="6"/>
      <c r="AHU659" s="6"/>
      <c r="AHV659" s="6"/>
      <c r="AHW659" s="6"/>
      <c r="AHX659" s="6"/>
      <c r="AHY659" s="6"/>
    </row>
    <row r="660" spans="3:909" x14ac:dyDescent="0.25">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c r="JV660" s="6"/>
      <c r="JW660" s="6"/>
      <c r="JX660" s="6"/>
      <c r="JY660" s="6"/>
      <c r="JZ660" s="6"/>
      <c r="KA660" s="6"/>
      <c r="KB660" s="6"/>
      <c r="KC660" s="6"/>
      <c r="KD660" s="6"/>
      <c r="KE660" s="6"/>
      <c r="KF660" s="6"/>
      <c r="KG660" s="6"/>
      <c r="KH660" s="6"/>
      <c r="KI660" s="6"/>
      <c r="KJ660" s="6"/>
      <c r="KK660" s="6"/>
      <c r="KL660" s="6"/>
      <c r="KM660" s="6"/>
      <c r="KN660" s="6"/>
      <c r="KO660" s="6"/>
      <c r="KP660" s="6"/>
      <c r="KQ660" s="6"/>
      <c r="KR660" s="6"/>
      <c r="KS660" s="6"/>
      <c r="KT660" s="6"/>
      <c r="KU660" s="6"/>
      <c r="KV660" s="6"/>
      <c r="KW660" s="6"/>
      <c r="KX660" s="6"/>
      <c r="KY660" s="6"/>
      <c r="KZ660" s="6"/>
      <c r="LA660" s="6"/>
      <c r="LB660" s="6"/>
      <c r="LC660" s="6"/>
      <c r="LD660" s="6"/>
      <c r="LE660" s="6"/>
      <c r="LF660" s="6"/>
      <c r="LG660" s="6"/>
      <c r="LH660" s="6"/>
      <c r="LI660" s="6"/>
      <c r="LJ660" s="6"/>
      <c r="LK660" s="6"/>
      <c r="LL660" s="6"/>
      <c r="LM660" s="6"/>
      <c r="LN660" s="6"/>
      <c r="LO660" s="6"/>
      <c r="LP660" s="6"/>
      <c r="LQ660" s="6"/>
      <c r="LR660" s="6"/>
      <c r="LS660" s="6"/>
      <c r="LT660" s="6"/>
      <c r="LU660" s="6"/>
      <c r="LV660" s="6"/>
      <c r="LW660" s="6"/>
      <c r="LX660" s="6"/>
      <c r="LY660" s="6"/>
      <c r="LZ660" s="6"/>
      <c r="MA660" s="6"/>
      <c r="MB660" s="6"/>
      <c r="MC660" s="6"/>
      <c r="MD660" s="6"/>
      <c r="ME660" s="6"/>
      <c r="MF660" s="6"/>
      <c r="MG660" s="6"/>
      <c r="MH660" s="6"/>
      <c r="MI660" s="6"/>
      <c r="MJ660" s="6"/>
      <c r="MK660" s="6"/>
      <c r="ML660" s="6"/>
      <c r="MM660" s="6"/>
      <c r="MN660" s="6"/>
      <c r="MO660" s="6"/>
      <c r="MP660" s="6"/>
      <c r="MQ660" s="6"/>
      <c r="MR660" s="6"/>
      <c r="MS660" s="6"/>
      <c r="MT660" s="6"/>
      <c r="MU660" s="6"/>
      <c r="MV660" s="6"/>
      <c r="MW660" s="6"/>
      <c r="MX660" s="6"/>
      <c r="MY660" s="6"/>
      <c r="MZ660" s="6"/>
      <c r="NA660" s="6"/>
      <c r="NB660" s="6"/>
      <c r="NC660" s="6"/>
      <c r="ND660" s="6"/>
      <c r="NE660" s="6"/>
      <c r="NF660" s="6"/>
      <c r="NG660" s="6"/>
      <c r="NH660" s="6"/>
      <c r="NI660" s="6"/>
      <c r="NJ660" s="6"/>
      <c r="NK660" s="6"/>
      <c r="NL660" s="6"/>
      <c r="NM660" s="6"/>
      <c r="NN660" s="6"/>
      <c r="NO660" s="6"/>
      <c r="NP660" s="6"/>
      <c r="NQ660" s="6"/>
      <c r="NR660" s="6"/>
      <c r="NS660" s="6"/>
      <c r="NT660" s="6"/>
      <c r="NU660" s="6"/>
      <c r="NV660" s="6"/>
      <c r="NW660" s="6"/>
      <c r="NX660" s="6"/>
      <c r="NY660" s="6"/>
      <c r="NZ660" s="6"/>
      <c r="OA660" s="6"/>
      <c r="OB660" s="6"/>
      <c r="OC660" s="6"/>
      <c r="OD660" s="6"/>
      <c r="OE660" s="6"/>
      <c r="OF660" s="6"/>
      <c r="OG660" s="6"/>
      <c r="OH660" s="6"/>
      <c r="OI660" s="6"/>
      <c r="OJ660" s="6"/>
      <c r="OK660" s="6"/>
      <c r="OL660" s="6"/>
      <c r="OM660" s="6"/>
      <c r="ON660" s="6"/>
      <c r="OO660" s="6"/>
      <c r="OP660" s="6"/>
      <c r="OQ660" s="6"/>
      <c r="OR660" s="6"/>
      <c r="OS660" s="6"/>
      <c r="OT660" s="6"/>
      <c r="OU660" s="6"/>
      <c r="OV660" s="6"/>
      <c r="OW660" s="6"/>
      <c r="OX660" s="6"/>
      <c r="OY660" s="6"/>
      <c r="OZ660" s="6"/>
      <c r="PA660" s="6"/>
      <c r="PB660" s="6"/>
      <c r="PC660" s="6"/>
      <c r="PD660" s="6"/>
      <c r="PE660" s="6"/>
      <c r="PF660" s="6"/>
      <c r="PG660" s="6"/>
      <c r="PH660" s="6"/>
      <c r="PI660" s="6"/>
      <c r="PJ660" s="6"/>
      <c r="PK660" s="6"/>
      <c r="PL660" s="6"/>
      <c r="PM660" s="6"/>
      <c r="PN660" s="6"/>
      <c r="PO660" s="6"/>
      <c r="PP660" s="6"/>
      <c r="PQ660" s="6"/>
      <c r="PR660" s="6"/>
      <c r="PS660" s="6"/>
      <c r="PT660" s="6"/>
      <c r="PU660" s="6"/>
      <c r="PV660" s="6"/>
      <c r="PW660" s="6"/>
      <c r="PX660" s="6"/>
      <c r="PY660" s="6"/>
      <c r="PZ660" s="6"/>
      <c r="QA660" s="6"/>
      <c r="QB660" s="6"/>
      <c r="QC660" s="6"/>
      <c r="QD660" s="6"/>
      <c r="QE660" s="6"/>
      <c r="QF660" s="6"/>
      <c r="QG660" s="6"/>
      <c r="QH660" s="6"/>
      <c r="QI660" s="6"/>
      <c r="QJ660" s="6"/>
      <c r="QK660" s="6"/>
      <c r="QL660" s="6"/>
      <c r="QM660" s="6"/>
      <c r="QN660" s="6"/>
      <c r="QO660" s="6"/>
      <c r="QP660" s="6"/>
      <c r="QQ660" s="6"/>
      <c r="QR660" s="6"/>
      <c r="QS660" s="6"/>
      <c r="QT660" s="6"/>
      <c r="QU660" s="6"/>
      <c r="QV660" s="6"/>
      <c r="QW660" s="6"/>
      <c r="QX660" s="6"/>
      <c r="QY660" s="6"/>
      <c r="QZ660" s="6"/>
      <c r="RA660" s="6"/>
      <c r="RB660" s="6"/>
      <c r="RC660" s="6"/>
      <c r="RD660" s="6"/>
      <c r="RE660" s="6"/>
      <c r="RF660" s="6"/>
      <c r="RG660" s="6"/>
      <c r="RH660" s="6"/>
      <c r="RI660" s="6"/>
      <c r="RJ660" s="6"/>
      <c r="RK660" s="6"/>
      <c r="RL660" s="6"/>
      <c r="RM660" s="6"/>
      <c r="RN660" s="6"/>
      <c r="RO660" s="6"/>
      <c r="RP660" s="6"/>
      <c r="RQ660" s="6"/>
      <c r="RR660" s="6"/>
      <c r="RS660" s="6"/>
      <c r="RT660" s="6"/>
      <c r="RU660" s="6"/>
      <c r="RV660" s="6"/>
      <c r="RW660" s="6"/>
      <c r="RX660" s="6"/>
      <c r="RY660" s="6"/>
      <c r="RZ660" s="6"/>
      <c r="SA660" s="6"/>
      <c r="SB660" s="6"/>
      <c r="SC660" s="6"/>
      <c r="SD660" s="6"/>
      <c r="SE660" s="6"/>
      <c r="SF660" s="6"/>
      <c r="SG660" s="6"/>
      <c r="SH660" s="6"/>
      <c r="SI660" s="6"/>
      <c r="SJ660" s="6"/>
      <c r="SK660" s="6"/>
      <c r="SL660" s="6"/>
      <c r="SM660" s="6"/>
      <c r="SN660" s="6"/>
      <c r="SO660" s="6"/>
      <c r="SP660" s="6"/>
      <c r="SQ660" s="6"/>
      <c r="SR660" s="6"/>
      <c r="SS660" s="6"/>
      <c r="ST660" s="6"/>
      <c r="SU660" s="6"/>
      <c r="SV660" s="6"/>
      <c r="SW660" s="6"/>
      <c r="SX660" s="6"/>
      <c r="SY660" s="6"/>
      <c r="SZ660" s="6"/>
      <c r="TA660" s="6"/>
      <c r="TB660" s="6"/>
      <c r="TC660" s="6"/>
      <c r="TD660" s="6"/>
      <c r="TE660" s="6"/>
      <c r="TF660" s="6"/>
      <c r="TG660" s="6"/>
      <c r="TH660" s="6"/>
      <c r="TI660" s="6"/>
      <c r="TJ660" s="6"/>
      <c r="TK660" s="6"/>
      <c r="TL660" s="6"/>
      <c r="TM660" s="6"/>
      <c r="TN660" s="6"/>
      <c r="TO660" s="6"/>
      <c r="TP660" s="6"/>
      <c r="TQ660" s="6"/>
      <c r="TR660" s="6"/>
      <c r="TS660" s="6"/>
      <c r="TT660" s="6"/>
      <c r="TU660" s="6"/>
      <c r="TV660" s="6"/>
      <c r="TW660" s="6"/>
      <c r="TX660" s="6"/>
      <c r="TY660" s="6"/>
      <c r="TZ660" s="6"/>
      <c r="UA660" s="6"/>
      <c r="UB660" s="6"/>
      <c r="UC660" s="6"/>
      <c r="UD660" s="6"/>
      <c r="UE660" s="6"/>
      <c r="UF660" s="6"/>
      <c r="UG660" s="6"/>
      <c r="UH660" s="6"/>
      <c r="UI660" s="6"/>
      <c r="UJ660" s="6"/>
      <c r="UK660" s="6"/>
      <c r="UL660" s="6"/>
      <c r="UM660" s="6"/>
      <c r="UN660" s="6"/>
      <c r="UO660" s="6"/>
      <c r="UP660" s="6"/>
      <c r="UQ660" s="6"/>
      <c r="UR660" s="6"/>
      <c r="US660" s="6"/>
      <c r="UT660" s="6"/>
      <c r="UU660" s="6"/>
      <c r="UV660" s="6"/>
      <c r="UW660" s="6"/>
      <c r="UX660" s="6"/>
      <c r="UY660" s="6"/>
      <c r="UZ660" s="6"/>
      <c r="VA660" s="6"/>
      <c r="VB660" s="6"/>
      <c r="VC660" s="6"/>
      <c r="VD660" s="6"/>
      <c r="VE660" s="6"/>
      <c r="VF660" s="6"/>
      <c r="VG660" s="6"/>
      <c r="VH660" s="6"/>
      <c r="VI660" s="6"/>
      <c r="VJ660" s="6"/>
      <c r="VK660" s="6"/>
      <c r="VL660" s="6"/>
      <c r="VM660" s="6"/>
      <c r="VN660" s="6"/>
      <c r="VO660" s="6"/>
      <c r="VP660" s="6"/>
      <c r="VQ660" s="6"/>
      <c r="VR660" s="6"/>
      <c r="VS660" s="6"/>
      <c r="VT660" s="6"/>
      <c r="VU660" s="6"/>
      <c r="VV660" s="6"/>
      <c r="VW660" s="6"/>
      <c r="VX660" s="6"/>
      <c r="VY660" s="6"/>
      <c r="VZ660" s="6"/>
      <c r="WA660" s="6"/>
      <c r="WB660" s="6"/>
      <c r="WC660" s="6"/>
      <c r="WD660" s="6"/>
      <c r="WE660" s="6"/>
      <c r="WF660" s="6"/>
      <c r="WG660" s="6"/>
      <c r="WH660" s="6"/>
      <c r="WI660" s="6"/>
      <c r="WJ660" s="6"/>
      <c r="WK660" s="6"/>
      <c r="WL660" s="6"/>
      <c r="WM660" s="6"/>
      <c r="WN660" s="6"/>
      <c r="WO660" s="6"/>
      <c r="WP660" s="6"/>
      <c r="WQ660" s="6"/>
      <c r="WR660" s="6"/>
      <c r="WS660" s="6"/>
      <c r="WT660" s="6"/>
      <c r="WU660" s="6"/>
      <c r="WV660" s="6"/>
      <c r="WW660" s="6"/>
      <c r="WX660" s="6"/>
      <c r="WY660" s="6"/>
      <c r="WZ660" s="6"/>
      <c r="XA660" s="6"/>
      <c r="XB660" s="6"/>
      <c r="XC660" s="6"/>
      <c r="XD660" s="6"/>
      <c r="XE660" s="6"/>
      <c r="XF660" s="6"/>
      <c r="XG660" s="6"/>
      <c r="XH660" s="6"/>
      <c r="XI660" s="6"/>
      <c r="XJ660" s="6"/>
      <c r="XK660" s="6"/>
      <c r="XL660" s="6"/>
      <c r="XM660" s="6"/>
      <c r="XN660" s="6"/>
      <c r="XO660" s="6"/>
      <c r="XP660" s="6"/>
      <c r="XQ660" s="6"/>
      <c r="XR660" s="6"/>
      <c r="XS660" s="6"/>
      <c r="XT660" s="6"/>
      <c r="XU660" s="6"/>
      <c r="XV660" s="6"/>
      <c r="XW660" s="6"/>
      <c r="XX660" s="6"/>
      <c r="XY660" s="6"/>
      <c r="XZ660" s="6"/>
      <c r="YA660" s="6"/>
      <c r="YB660" s="6"/>
      <c r="YC660" s="6"/>
      <c r="YD660" s="6"/>
      <c r="YE660" s="6"/>
      <c r="YF660" s="6"/>
      <c r="YG660" s="6"/>
      <c r="YH660" s="6"/>
      <c r="YI660" s="6"/>
      <c r="YJ660" s="6"/>
      <c r="YK660" s="6"/>
      <c r="YL660" s="6"/>
      <c r="YM660" s="6"/>
      <c r="YN660" s="6"/>
      <c r="YO660" s="6"/>
      <c r="YP660" s="6"/>
      <c r="YQ660" s="6"/>
      <c r="YR660" s="6"/>
      <c r="YS660" s="6"/>
      <c r="YT660" s="6"/>
      <c r="YU660" s="6"/>
      <c r="YV660" s="6"/>
      <c r="YW660" s="6"/>
      <c r="YX660" s="6"/>
      <c r="YY660" s="6"/>
      <c r="YZ660" s="6"/>
      <c r="ZA660" s="6"/>
      <c r="ZB660" s="6"/>
      <c r="ZC660" s="6"/>
      <c r="ZD660" s="6"/>
      <c r="ZE660" s="6"/>
      <c r="ZF660" s="6"/>
      <c r="ZG660" s="6"/>
      <c r="ZH660" s="6"/>
      <c r="ZI660" s="6"/>
      <c r="ZJ660" s="6"/>
      <c r="ZK660" s="6"/>
      <c r="ZL660" s="6"/>
      <c r="ZM660" s="6"/>
      <c r="ZN660" s="6"/>
      <c r="ZO660" s="6"/>
      <c r="ZP660" s="6"/>
      <c r="ZQ660" s="6"/>
      <c r="ZR660" s="6"/>
      <c r="ZS660" s="6"/>
      <c r="ZT660" s="6"/>
      <c r="ZU660" s="6"/>
      <c r="ZV660" s="6"/>
      <c r="ZW660" s="6"/>
      <c r="ZX660" s="6"/>
      <c r="ZY660" s="6"/>
      <c r="ZZ660" s="6"/>
      <c r="AAA660" s="6"/>
      <c r="AAB660" s="6"/>
      <c r="AAC660" s="6"/>
      <c r="AAD660" s="6"/>
      <c r="AAE660" s="6"/>
      <c r="AAF660" s="6"/>
      <c r="AAG660" s="6"/>
      <c r="AAH660" s="6"/>
      <c r="AAI660" s="6"/>
      <c r="AAJ660" s="6"/>
      <c r="AAK660" s="6"/>
      <c r="AAL660" s="6"/>
      <c r="AAM660" s="6"/>
      <c r="AAN660" s="6"/>
      <c r="AAO660" s="6"/>
      <c r="AAP660" s="6"/>
      <c r="AAQ660" s="6"/>
      <c r="AAR660" s="6"/>
      <c r="AAS660" s="6"/>
      <c r="AAT660" s="6"/>
      <c r="AAU660" s="6"/>
      <c r="AAV660" s="6"/>
      <c r="AAW660" s="6"/>
      <c r="AAX660" s="6"/>
      <c r="AAY660" s="6"/>
      <c r="AAZ660" s="6"/>
      <c r="ABA660" s="6"/>
      <c r="ABB660" s="6"/>
      <c r="ABC660" s="6"/>
      <c r="ABD660" s="6"/>
      <c r="ABE660" s="6"/>
      <c r="ABF660" s="6"/>
      <c r="ABG660" s="6"/>
      <c r="ABH660" s="6"/>
      <c r="ABI660" s="6"/>
      <c r="ABJ660" s="6"/>
      <c r="ABK660" s="6"/>
      <c r="ABL660" s="6"/>
      <c r="ABM660" s="6"/>
      <c r="ABN660" s="6"/>
      <c r="ABO660" s="6"/>
      <c r="ABP660" s="6"/>
      <c r="ABQ660" s="6"/>
      <c r="ABR660" s="6"/>
      <c r="ABS660" s="6"/>
      <c r="ABT660" s="6"/>
      <c r="ABU660" s="6"/>
      <c r="ABV660" s="6"/>
      <c r="ABW660" s="6"/>
      <c r="ABX660" s="6"/>
      <c r="ABY660" s="6"/>
      <c r="ABZ660" s="6"/>
      <c r="ACA660" s="6"/>
      <c r="ACB660" s="6"/>
      <c r="ACC660" s="6"/>
      <c r="ACD660" s="6"/>
      <c r="ACE660" s="6"/>
      <c r="ACF660" s="6"/>
      <c r="ACG660" s="6"/>
      <c r="ACH660" s="6"/>
      <c r="ACI660" s="6"/>
      <c r="ACJ660" s="6"/>
      <c r="ACK660" s="6"/>
      <c r="ACL660" s="6"/>
      <c r="ACM660" s="6"/>
      <c r="ACN660" s="6"/>
      <c r="ACO660" s="6"/>
      <c r="ACP660" s="6"/>
      <c r="ACQ660" s="6"/>
      <c r="ACR660" s="6"/>
      <c r="ACS660" s="6"/>
      <c r="ACT660" s="6"/>
      <c r="ACU660" s="6"/>
      <c r="ACV660" s="6"/>
      <c r="ACW660" s="6"/>
      <c r="ACX660" s="6"/>
      <c r="ACY660" s="6"/>
      <c r="ACZ660" s="6"/>
      <c r="ADA660" s="6"/>
      <c r="ADB660" s="6"/>
      <c r="ADC660" s="6"/>
      <c r="ADD660" s="6"/>
      <c r="ADE660" s="6"/>
      <c r="ADF660" s="6"/>
      <c r="ADG660" s="6"/>
      <c r="ADH660" s="6"/>
      <c r="ADI660" s="6"/>
      <c r="ADJ660" s="6"/>
      <c r="ADK660" s="6"/>
      <c r="ADL660" s="6"/>
      <c r="ADM660" s="6"/>
      <c r="ADN660" s="6"/>
      <c r="ADO660" s="6"/>
      <c r="ADP660" s="6"/>
      <c r="ADQ660" s="6"/>
      <c r="ADR660" s="6"/>
      <c r="ADS660" s="6"/>
      <c r="ADT660" s="6"/>
      <c r="ADU660" s="6"/>
      <c r="ADV660" s="6"/>
      <c r="ADW660" s="6"/>
      <c r="ADX660" s="6"/>
      <c r="ADY660" s="6"/>
      <c r="ADZ660" s="6"/>
      <c r="AEA660" s="6"/>
      <c r="AEB660" s="6"/>
      <c r="AEC660" s="6"/>
      <c r="AED660" s="6"/>
      <c r="AEE660" s="6"/>
      <c r="AEF660" s="6"/>
      <c r="AEG660" s="6"/>
      <c r="AEH660" s="6"/>
      <c r="AEI660" s="6"/>
      <c r="AEJ660" s="6"/>
      <c r="AEK660" s="6"/>
      <c r="AEL660" s="6"/>
      <c r="AEM660" s="6"/>
      <c r="AEN660" s="6"/>
      <c r="AEO660" s="6"/>
      <c r="AEP660" s="6"/>
      <c r="AEQ660" s="6"/>
      <c r="AER660" s="6"/>
      <c r="AES660" s="6"/>
      <c r="AET660" s="6"/>
      <c r="AEU660" s="6"/>
      <c r="AEV660" s="6"/>
      <c r="AEW660" s="6"/>
      <c r="AEX660" s="6"/>
      <c r="AEY660" s="6"/>
      <c r="AEZ660" s="6"/>
      <c r="AFA660" s="6"/>
      <c r="AFB660" s="6"/>
      <c r="AFC660" s="6"/>
      <c r="AFD660" s="6"/>
      <c r="AFE660" s="6"/>
      <c r="AFF660" s="6"/>
      <c r="AFG660" s="6"/>
      <c r="AFH660" s="6"/>
      <c r="AFI660" s="6"/>
      <c r="AFJ660" s="6"/>
      <c r="AFK660" s="6"/>
      <c r="AFL660" s="6"/>
      <c r="AFM660" s="6"/>
      <c r="AFN660" s="6"/>
      <c r="AFO660" s="6"/>
      <c r="AFP660" s="6"/>
      <c r="AFQ660" s="6"/>
      <c r="AFR660" s="6"/>
      <c r="AFS660" s="6"/>
      <c r="AFT660" s="6"/>
      <c r="AFU660" s="6"/>
      <c r="AFV660" s="6"/>
      <c r="AFW660" s="6"/>
      <c r="AFX660" s="6"/>
      <c r="AFY660" s="6"/>
      <c r="AFZ660" s="6"/>
      <c r="AGA660" s="6"/>
      <c r="AGB660" s="6"/>
      <c r="AGC660" s="6"/>
      <c r="AGD660" s="6"/>
      <c r="AGE660" s="6"/>
      <c r="AGF660" s="6"/>
      <c r="AGG660" s="6"/>
      <c r="AGH660" s="6"/>
      <c r="AGI660" s="6"/>
      <c r="AGJ660" s="6"/>
      <c r="AGK660" s="6"/>
      <c r="AGL660" s="6"/>
      <c r="AGM660" s="6"/>
      <c r="AGN660" s="6"/>
      <c r="AGO660" s="6"/>
      <c r="AGP660" s="6"/>
      <c r="AGQ660" s="6"/>
      <c r="AGR660" s="6"/>
      <c r="AGS660" s="6"/>
      <c r="AGT660" s="6"/>
      <c r="AGU660" s="6"/>
      <c r="AGV660" s="6"/>
      <c r="AGW660" s="6"/>
      <c r="AGX660" s="6"/>
      <c r="AGY660" s="6"/>
      <c r="AGZ660" s="6"/>
      <c r="AHA660" s="6"/>
      <c r="AHB660" s="6"/>
      <c r="AHC660" s="6"/>
      <c r="AHD660" s="6"/>
      <c r="AHE660" s="6"/>
      <c r="AHF660" s="6"/>
      <c r="AHG660" s="6"/>
      <c r="AHH660" s="6"/>
      <c r="AHI660" s="6"/>
      <c r="AHJ660" s="6"/>
      <c r="AHK660" s="6"/>
      <c r="AHL660" s="6"/>
      <c r="AHM660" s="6"/>
      <c r="AHN660" s="6"/>
      <c r="AHO660" s="6"/>
      <c r="AHP660" s="6"/>
      <c r="AHQ660" s="6"/>
      <c r="AHR660" s="6"/>
      <c r="AHS660" s="6"/>
      <c r="AHT660" s="6"/>
      <c r="AHU660" s="6"/>
      <c r="AHV660" s="6"/>
      <c r="AHW660" s="6"/>
      <c r="AHX660" s="6"/>
      <c r="AHY660" s="6"/>
    </row>
    <row r="661" spans="3:909" x14ac:dyDescent="0.25">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c r="JV661" s="6"/>
      <c r="JW661" s="6"/>
      <c r="JX661" s="6"/>
      <c r="JY661" s="6"/>
      <c r="JZ661" s="6"/>
      <c r="KA661" s="6"/>
      <c r="KB661" s="6"/>
      <c r="KC661" s="6"/>
      <c r="KD661" s="6"/>
      <c r="KE661" s="6"/>
      <c r="KF661" s="6"/>
      <c r="KG661" s="6"/>
      <c r="KH661" s="6"/>
      <c r="KI661" s="6"/>
      <c r="KJ661" s="6"/>
      <c r="KK661" s="6"/>
      <c r="KL661" s="6"/>
      <c r="KM661" s="6"/>
      <c r="KN661" s="6"/>
      <c r="KO661" s="6"/>
      <c r="KP661" s="6"/>
      <c r="KQ661" s="6"/>
      <c r="KR661" s="6"/>
      <c r="KS661" s="6"/>
      <c r="KT661" s="6"/>
      <c r="KU661" s="6"/>
      <c r="KV661" s="6"/>
      <c r="KW661" s="6"/>
      <c r="KX661" s="6"/>
      <c r="KY661" s="6"/>
      <c r="KZ661" s="6"/>
      <c r="LA661" s="6"/>
      <c r="LB661" s="6"/>
      <c r="LC661" s="6"/>
      <c r="LD661" s="6"/>
      <c r="LE661" s="6"/>
      <c r="LF661" s="6"/>
      <c r="LG661" s="6"/>
      <c r="LH661" s="6"/>
      <c r="LI661" s="6"/>
      <c r="LJ661" s="6"/>
      <c r="LK661" s="6"/>
      <c r="LL661" s="6"/>
      <c r="LM661" s="6"/>
      <c r="LN661" s="6"/>
      <c r="LO661" s="6"/>
      <c r="LP661" s="6"/>
      <c r="LQ661" s="6"/>
      <c r="LR661" s="6"/>
      <c r="LS661" s="6"/>
      <c r="LT661" s="6"/>
      <c r="LU661" s="6"/>
      <c r="LV661" s="6"/>
      <c r="LW661" s="6"/>
      <c r="LX661" s="6"/>
      <c r="LY661" s="6"/>
      <c r="LZ661" s="6"/>
      <c r="MA661" s="6"/>
      <c r="MB661" s="6"/>
      <c r="MC661" s="6"/>
      <c r="MD661" s="6"/>
      <c r="ME661" s="6"/>
      <c r="MF661" s="6"/>
      <c r="MG661" s="6"/>
      <c r="MH661" s="6"/>
      <c r="MI661" s="6"/>
      <c r="MJ661" s="6"/>
      <c r="MK661" s="6"/>
      <c r="ML661" s="6"/>
      <c r="MM661" s="6"/>
      <c r="MN661" s="6"/>
      <c r="MO661" s="6"/>
      <c r="MP661" s="6"/>
      <c r="MQ661" s="6"/>
      <c r="MR661" s="6"/>
      <c r="MS661" s="6"/>
      <c r="MT661" s="6"/>
      <c r="MU661" s="6"/>
      <c r="MV661" s="6"/>
      <c r="MW661" s="6"/>
      <c r="MX661" s="6"/>
      <c r="MY661" s="6"/>
      <c r="MZ661" s="6"/>
      <c r="NA661" s="6"/>
      <c r="NB661" s="6"/>
      <c r="NC661" s="6"/>
      <c r="ND661" s="6"/>
      <c r="NE661" s="6"/>
      <c r="NF661" s="6"/>
      <c r="NG661" s="6"/>
      <c r="NH661" s="6"/>
      <c r="NI661" s="6"/>
      <c r="NJ661" s="6"/>
      <c r="NK661" s="6"/>
      <c r="NL661" s="6"/>
      <c r="NM661" s="6"/>
      <c r="NN661" s="6"/>
      <c r="NO661" s="6"/>
      <c r="NP661" s="6"/>
      <c r="NQ661" s="6"/>
      <c r="NR661" s="6"/>
      <c r="NS661" s="6"/>
      <c r="NT661" s="6"/>
      <c r="NU661" s="6"/>
      <c r="NV661" s="6"/>
      <c r="NW661" s="6"/>
      <c r="NX661" s="6"/>
      <c r="NY661" s="6"/>
      <c r="NZ661" s="6"/>
      <c r="OA661" s="6"/>
      <c r="OB661" s="6"/>
      <c r="OC661" s="6"/>
      <c r="OD661" s="6"/>
      <c r="OE661" s="6"/>
      <c r="OF661" s="6"/>
      <c r="OG661" s="6"/>
      <c r="OH661" s="6"/>
      <c r="OI661" s="6"/>
      <c r="OJ661" s="6"/>
      <c r="OK661" s="6"/>
      <c r="OL661" s="6"/>
      <c r="OM661" s="6"/>
      <c r="ON661" s="6"/>
      <c r="OO661" s="6"/>
      <c r="OP661" s="6"/>
      <c r="OQ661" s="6"/>
      <c r="OR661" s="6"/>
      <c r="OS661" s="6"/>
      <c r="OT661" s="6"/>
      <c r="OU661" s="6"/>
      <c r="OV661" s="6"/>
      <c r="OW661" s="6"/>
      <c r="OX661" s="6"/>
      <c r="OY661" s="6"/>
      <c r="OZ661" s="6"/>
      <c r="PA661" s="6"/>
      <c r="PB661" s="6"/>
      <c r="PC661" s="6"/>
      <c r="PD661" s="6"/>
      <c r="PE661" s="6"/>
      <c r="PF661" s="6"/>
      <c r="PG661" s="6"/>
      <c r="PH661" s="6"/>
      <c r="PI661" s="6"/>
      <c r="PJ661" s="6"/>
      <c r="PK661" s="6"/>
      <c r="PL661" s="6"/>
      <c r="PM661" s="6"/>
      <c r="PN661" s="6"/>
      <c r="PO661" s="6"/>
      <c r="PP661" s="6"/>
      <c r="PQ661" s="6"/>
      <c r="PR661" s="6"/>
      <c r="PS661" s="6"/>
      <c r="PT661" s="6"/>
      <c r="PU661" s="6"/>
      <c r="PV661" s="6"/>
      <c r="PW661" s="6"/>
      <c r="PX661" s="6"/>
      <c r="PY661" s="6"/>
      <c r="PZ661" s="6"/>
      <c r="QA661" s="6"/>
      <c r="QB661" s="6"/>
      <c r="QC661" s="6"/>
      <c r="QD661" s="6"/>
      <c r="QE661" s="6"/>
      <c r="QF661" s="6"/>
      <c r="QG661" s="6"/>
      <c r="QH661" s="6"/>
      <c r="QI661" s="6"/>
      <c r="QJ661" s="6"/>
      <c r="QK661" s="6"/>
      <c r="QL661" s="6"/>
      <c r="QM661" s="6"/>
      <c r="QN661" s="6"/>
      <c r="QO661" s="6"/>
      <c r="QP661" s="6"/>
      <c r="QQ661" s="6"/>
      <c r="QR661" s="6"/>
      <c r="QS661" s="6"/>
      <c r="QT661" s="6"/>
      <c r="QU661" s="6"/>
      <c r="QV661" s="6"/>
      <c r="QW661" s="6"/>
      <c r="QX661" s="6"/>
      <c r="QY661" s="6"/>
      <c r="QZ661" s="6"/>
      <c r="RA661" s="6"/>
      <c r="RB661" s="6"/>
      <c r="RC661" s="6"/>
      <c r="RD661" s="6"/>
      <c r="RE661" s="6"/>
      <c r="RF661" s="6"/>
      <c r="RG661" s="6"/>
      <c r="RH661" s="6"/>
      <c r="RI661" s="6"/>
      <c r="RJ661" s="6"/>
      <c r="RK661" s="6"/>
      <c r="RL661" s="6"/>
      <c r="RM661" s="6"/>
      <c r="RN661" s="6"/>
      <c r="RO661" s="6"/>
      <c r="RP661" s="6"/>
      <c r="RQ661" s="6"/>
      <c r="RR661" s="6"/>
      <c r="RS661" s="6"/>
      <c r="RT661" s="6"/>
      <c r="RU661" s="6"/>
      <c r="RV661" s="6"/>
      <c r="RW661" s="6"/>
      <c r="RX661" s="6"/>
      <c r="RY661" s="6"/>
      <c r="RZ661" s="6"/>
      <c r="SA661" s="6"/>
      <c r="SB661" s="6"/>
      <c r="SC661" s="6"/>
      <c r="SD661" s="6"/>
      <c r="SE661" s="6"/>
      <c r="SF661" s="6"/>
      <c r="SG661" s="6"/>
      <c r="SH661" s="6"/>
      <c r="SI661" s="6"/>
      <c r="SJ661" s="6"/>
      <c r="SK661" s="6"/>
      <c r="SL661" s="6"/>
      <c r="SM661" s="6"/>
      <c r="SN661" s="6"/>
      <c r="SO661" s="6"/>
      <c r="SP661" s="6"/>
      <c r="SQ661" s="6"/>
      <c r="SR661" s="6"/>
      <c r="SS661" s="6"/>
      <c r="ST661" s="6"/>
      <c r="SU661" s="6"/>
      <c r="SV661" s="6"/>
      <c r="SW661" s="6"/>
      <c r="SX661" s="6"/>
      <c r="SY661" s="6"/>
      <c r="SZ661" s="6"/>
      <c r="TA661" s="6"/>
      <c r="TB661" s="6"/>
      <c r="TC661" s="6"/>
      <c r="TD661" s="6"/>
      <c r="TE661" s="6"/>
      <c r="TF661" s="6"/>
      <c r="TG661" s="6"/>
      <c r="TH661" s="6"/>
      <c r="TI661" s="6"/>
      <c r="TJ661" s="6"/>
      <c r="TK661" s="6"/>
      <c r="TL661" s="6"/>
      <c r="TM661" s="6"/>
      <c r="TN661" s="6"/>
      <c r="TO661" s="6"/>
      <c r="TP661" s="6"/>
      <c r="TQ661" s="6"/>
      <c r="TR661" s="6"/>
      <c r="TS661" s="6"/>
      <c r="TT661" s="6"/>
      <c r="TU661" s="6"/>
      <c r="TV661" s="6"/>
      <c r="TW661" s="6"/>
      <c r="TX661" s="6"/>
      <c r="TY661" s="6"/>
      <c r="TZ661" s="6"/>
      <c r="UA661" s="6"/>
      <c r="UB661" s="6"/>
      <c r="UC661" s="6"/>
      <c r="UD661" s="6"/>
      <c r="UE661" s="6"/>
      <c r="UF661" s="6"/>
      <c r="UG661" s="6"/>
      <c r="UH661" s="6"/>
      <c r="UI661" s="6"/>
      <c r="UJ661" s="6"/>
      <c r="UK661" s="6"/>
      <c r="UL661" s="6"/>
      <c r="UM661" s="6"/>
      <c r="UN661" s="6"/>
      <c r="UO661" s="6"/>
      <c r="UP661" s="6"/>
      <c r="UQ661" s="6"/>
      <c r="UR661" s="6"/>
      <c r="US661" s="6"/>
      <c r="UT661" s="6"/>
      <c r="UU661" s="6"/>
      <c r="UV661" s="6"/>
      <c r="UW661" s="6"/>
      <c r="UX661" s="6"/>
      <c r="UY661" s="6"/>
      <c r="UZ661" s="6"/>
      <c r="VA661" s="6"/>
      <c r="VB661" s="6"/>
      <c r="VC661" s="6"/>
      <c r="VD661" s="6"/>
      <c r="VE661" s="6"/>
      <c r="VF661" s="6"/>
      <c r="VG661" s="6"/>
      <c r="VH661" s="6"/>
      <c r="VI661" s="6"/>
      <c r="VJ661" s="6"/>
      <c r="VK661" s="6"/>
      <c r="VL661" s="6"/>
      <c r="VM661" s="6"/>
      <c r="VN661" s="6"/>
      <c r="VO661" s="6"/>
      <c r="VP661" s="6"/>
      <c r="VQ661" s="6"/>
      <c r="VR661" s="6"/>
      <c r="VS661" s="6"/>
      <c r="VT661" s="6"/>
      <c r="VU661" s="6"/>
      <c r="VV661" s="6"/>
      <c r="VW661" s="6"/>
      <c r="VX661" s="6"/>
      <c r="VY661" s="6"/>
      <c r="VZ661" s="6"/>
      <c r="WA661" s="6"/>
      <c r="WB661" s="6"/>
      <c r="WC661" s="6"/>
      <c r="WD661" s="6"/>
      <c r="WE661" s="6"/>
      <c r="WF661" s="6"/>
      <c r="WG661" s="6"/>
      <c r="WH661" s="6"/>
      <c r="WI661" s="6"/>
      <c r="WJ661" s="6"/>
      <c r="WK661" s="6"/>
      <c r="WL661" s="6"/>
      <c r="WM661" s="6"/>
      <c r="WN661" s="6"/>
      <c r="WO661" s="6"/>
      <c r="WP661" s="6"/>
      <c r="WQ661" s="6"/>
      <c r="WR661" s="6"/>
      <c r="WS661" s="6"/>
      <c r="WT661" s="6"/>
      <c r="WU661" s="6"/>
      <c r="WV661" s="6"/>
      <c r="WW661" s="6"/>
      <c r="WX661" s="6"/>
      <c r="WY661" s="6"/>
      <c r="WZ661" s="6"/>
      <c r="XA661" s="6"/>
      <c r="XB661" s="6"/>
      <c r="XC661" s="6"/>
      <c r="XD661" s="6"/>
      <c r="XE661" s="6"/>
      <c r="XF661" s="6"/>
      <c r="XG661" s="6"/>
      <c r="XH661" s="6"/>
      <c r="XI661" s="6"/>
      <c r="XJ661" s="6"/>
      <c r="XK661" s="6"/>
      <c r="XL661" s="6"/>
      <c r="XM661" s="6"/>
      <c r="XN661" s="6"/>
      <c r="XO661" s="6"/>
      <c r="XP661" s="6"/>
      <c r="XQ661" s="6"/>
      <c r="XR661" s="6"/>
      <c r="XS661" s="6"/>
      <c r="XT661" s="6"/>
      <c r="XU661" s="6"/>
      <c r="XV661" s="6"/>
      <c r="XW661" s="6"/>
      <c r="XX661" s="6"/>
      <c r="XY661" s="6"/>
      <c r="XZ661" s="6"/>
      <c r="YA661" s="6"/>
      <c r="YB661" s="6"/>
      <c r="YC661" s="6"/>
      <c r="YD661" s="6"/>
      <c r="YE661" s="6"/>
      <c r="YF661" s="6"/>
      <c r="YG661" s="6"/>
      <c r="YH661" s="6"/>
      <c r="YI661" s="6"/>
      <c r="YJ661" s="6"/>
      <c r="YK661" s="6"/>
      <c r="YL661" s="6"/>
      <c r="YM661" s="6"/>
      <c r="YN661" s="6"/>
      <c r="YO661" s="6"/>
      <c r="YP661" s="6"/>
      <c r="YQ661" s="6"/>
      <c r="YR661" s="6"/>
      <c r="YS661" s="6"/>
      <c r="YT661" s="6"/>
      <c r="YU661" s="6"/>
      <c r="YV661" s="6"/>
      <c r="YW661" s="6"/>
      <c r="YX661" s="6"/>
      <c r="YY661" s="6"/>
      <c r="YZ661" s="6"/>
      <c r="ZA661" s="6"/>
      <c r="ZB661" s="6"/>
      <c r="ZC661" s="6"/>
      <c r="ZD661" s="6"/>
      <c r="ZE661" s="6"/>
      <c r="ZF661" s="6"/>
      <c r="ZG661" s="6"/>
      <c r="ZH661" s="6"/>
      <c r="ZI661" s="6"/>
      <c r="ZJ661" s="6"/>
      <c r="ZK661" s="6"/>
      <c r="ZL661" s="6"/>
      <c r="ZM661" s="6"/>
      <c r="ZN661" s="6"/>
      <c r="ZO661" s="6"/>
      <c r="ZP661" s="6"/>
      <c r="ZQ661" s="6"/>
      <c r="ZR661" s="6"/>
      <c r="ZS661" s="6"/>
      <c r="ZT661" s="6"/>
      <c r="ZU661" s="6"/>
      <c r="ZV661" s="6"/>
      <c r="ZW661" s="6"/>
      <c r="ZX661" s="6"/>
      <c r="ZY661" s="6"/>
      <c r="ZZ661" s="6"/>
      <c r="AAA661" s="6"/>
      <c r="AAB661" s="6"/>
      <c r="AAC661" s="6"/>
      <c r="AAD661" s="6"/>
      <c r="AAE661" s="6"/>
      <c r="AAF661" s="6"/>
      <c r="AAG661" s="6"/>
      <c r="AAH661" s="6"/>
      <c r="AAI661" s="6"/>
      <c r="AAJ661" s="6"/>
      <c r="AAK661" s="6"/>
      <c r="AAL661" s="6"/>
      <c r="AAM661" s="6"/>
      <c r="AAN661" s="6"/>
      <c r="AAO661" s="6"/>
      <c r="AAP661" s="6"/>
      <c r="AAQ661" s="6"/>
      <c r="AAR661" s="6"/>
      <c r="AAS661" s="6"/>
      <c r="AAT661" s="6"/>
      <c r="AAU661" s="6"/>
      <c r="AAV661" s="6"/>
      <c r="AAW661" s="6"/>
      <c r="AAX661" s="6"/>
      <c r="AAY661" s="6"/>
      <c r="AAZ661" s="6"/>
      <c r="ABA661" s="6"/>
      <c r="ABB661" s="6"/>
      <c r="ABC661" s="6"/>
      <c r="ABD661" s="6"/>
      <c r="ABE661" s="6"/>
      <c r="ABF661" s="6"/>
      <c r="ABG661" s="6"/>
      <c r="ABH661" s="6"/>
      <c r="ABI661" s="6"/>
      <c r="ABJ661" s="6"/>
      <c r="ABK661" s="6"/>
      <c r="ABL661" s="6"/>
      <c r="ABM661" s="6"/>
      <c r="ABN661" s="6"/>
      <c r="ABO661" s="6"/>
      <c r="ABP661" s="6"/>
      <c r="ABQ661" s="6"/>
      <c r="ABR661" s="6"/>
      <c r="ABS661" s="6"/>
      <c r="ABT661" s="6"/>
      <c r="ABU661" s="6"/>
      <c r="ABV661" s="6"/>
      <c r="ABW661" s="6"/>
      <c r="ABX661" s="6"/>
      <c r="ABY661" s="6"/>
      <c r="ABZ661" s="6"/>
      <c r="ACA661" s="6"/>
      <c r="ACB661" s="6"/>
      <c r="ACC661" s="6"/>
      <c r="ACD661" s="6"/>
      <c r="ACE661" s="6"/>
      <c r="ACF661" s="6"/>
      <c r="ACG661" s="6"/>
      <c r="ACH661" s="6"/>
      <c r="ACI661" s="6"/>
      <c r="ACJ661" s="6"/>
      <c r="ACK661" s="6"/>
      <c r="ACL661" s="6"/>
      <c r="ACM661" s="6"/>
      <c r="ACN661" s="6"/>
      <c r="ACO661" s="6"/>
      <c r="ACP661" s="6"/>
      <c r="ACQ661" s="6"/>
      <c r="ACR661" s="6"/>
      <c r="ACS661" s="6"/>
      <c r="ACT661" s="6"/>
      <c r="ACU661" s="6"/>
      <c r="ACV661" s="6"/>
      <c r="ACW661" s="6"/>
      <c r="ACX661" s="6"/>
      <c r="ACY661" s="6"/>
      <c r="ACZ661" s="6"/>
      <c r="ADA661" s="6"/>
      <c r="ADB661" s="6"/>
      <c r="ADC661" s="6"/>
      <c r="ADD661" s="6"/>
      <c r="ADE661" s="6"/>
      <c r="ADF661" s="6"/>
      <c r="ADG661" s="6"/>
      <c r="ADH661" s="6"/>
      <c r="ADI661" s="6"/>
      <c r="ADJ661" s="6"/>
      <c r="ADK661" s="6"/>
      <c r="ADL661" s="6"/>
      <c r="ADM661" s="6"/>
      <c r="ADN661" s="6"/>
      <c r="ADO661" s="6"/>
      <c r="ADP661" s="6"/>
      <c r="ADQ661" s="6"/>
      <c r="ADR661" s="6"/>
      <c r="ADS661" s="6"/>
      <c r="ADT661" s="6"/>
      <c r="ADU661" s="6"/>
      <c r="ADV661" s="6"/>
      <c r="ADW661" s="6"/>
      <c r="ADX661" s="6"/>
      <c r="ADY661" s="6"/>
      <c r="ADZ661" s="6"/>
      <c r="AEA661" s="6"/>
      <c r="AEB661" s="6"/>
      <c r="AEC661" s="6"/>
      <c r="AED661" s="6"/>
      <c r="AEE661" s="6"/>
      <c r="AEF661" s="6"/>
      <c r="AEG661" s="6"/>
      <c r="AEH661" s="6"/>
      <c r="AEI661" s="6"/>
      <c r="AEJ661" s="6"/>
      <c r="AEK661" s="6"/>
      <c r="AEL661" s="6"/>
      <c r="AEM661" s="6"/>
      <c r="AEN661" s="6"/>
      <c r="AEO661" s="6"/>
      <c r="AEP661" s="6"/>
      <c r="AEQ661" s="6"/>
      <c r="AER661" s="6"/>
      <c r="AES661" s="6"/>
      <c r="AET661" s="6"/>
      <c r="AEU661" s="6"/>
      <c r="AEV661" s="6"/>
      <c r="AEW661" s="6"/>
      <c r="AEX661" s="6"/>
      <c r="AEY661" s="6"/>
      <c r="AEZ661" s="6"/>
      <c r="AFA661" s="6"/>
      <c r="AFB661" s="6"/>
      <c r="AFC661" s="6"/>
      <c r="AFD661" s="6"/>
      <c r="AFE661" s="6"/>
      <c r="AFF661" s="6"/>
      <c r="AFG661" s="6"/>
      <c r="AFH661" s="6"/>
      <c r="AFI661" s="6"/>
      <c r="AFJ661" s="6"/>
      <c r="AFK661" s="6"/>
      <c r="AFL661" s="6"/>
      <c r="AFM661" s="6"/>
      <c r="AFN661" s="6"/>
      <c r="AFO661" s="6"/>
      <c r="AFP661" s="6"/>
      <c r="AFQ661" s="6"/>
      <c r="AFR661" s="6"/>
      <c r="AFS661" s="6"/>
      <c r="AFT661" s="6"/>
      <c r="AFU661" s="6"/>
      <c r="AFV661" s="6"/>
      <c r="AFW661" s="6"/>
      <c r="AFX661" s="6"/>
      <c r="AFY661" s="6"/>
      <c r="AFZ661" s="6"/>
      <c r="AGA661" s="6"/>
      <c r="AGB661" s="6"/>
      <c r="AGC661" s="6"/>
      <c r="AGD661" s="6"/>
      <c r="AGE661" s="6"/>
      <c r="AGF661" s="6"/>
      <c r="AGG661" s="6"/>
      <c r="AGH661" s="6"/>
      <c r="AGI661" s="6"/>
      <c r="AGJ661" s="6"/>
      <c r="AGK661" s="6"/>
      <c r="AGL661" s="6"/>
      <c r="AGM661" s="6"/>
      <c r="AGN661" s="6"/>
      <c r="AGO661" s="6"/>
      <c r="AGP661" s="6"/>
      <c r="AGQ661" s="6"/>
      <c r="AGR661" s="6"/>
      <c r="AGS661" s="6"/>
      <c r="AGT661" s="6"/>
      <c r="AGU661" s="6"/>
      <c r="AGV661" s="6"/>
      <c r="AGW661" s="6"/>
      <c r="AGX661" s="6"/>
      <c r="AGY661" s="6"/>
      <c r="AGZ661" s="6"/>
      <c r="AHA661" s="6"/>
      <c r="AHB661" s="6"/>
      <c r="AHC661" s="6"/>
      <c r="AHD661" s="6"/>
      <c r="AHE661" s="6"/>
      <c r="AHF661" s="6"/>
      <c r="AHG661" s="6"/>
      <c r="AHH661" s="6"/>
      <c r="AHI661" s="6"/>
      <c r="AHJ661" s="6"/>
      <c r="AHK661" s="6"/>
      <c r="AHL661" s="6"/>
      <c r="AHM661" s="6"/>
      <c r="AHN661" s="6"/>
      <c r="AHO661" s="6"/>
      <c r="AHP661" s="6"/>
      <c r="AHQ661" s="6"/>
      <c r="AHR661" s="6"/>
      <c r="AHS661" s="6"/>
      <c r="AHT661" s="6"/>
      <c r="AHU661" s="6"/>
      <c r="AHV661" s="6"/>
      <c r="AHW661" s="6"/>
      <c r="AHX661" s="6"/>
      <c r="AHY661" s="6"/>
    </row>
    <row r="662" spans="3:909" x14ac:dyDescent="0.25">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c r="JV662" s="6"/>
      <c r="JW662" s="6"/>
      <c r="JX662" s="6"/>
      <c r="JY662" s="6"/>
      <c r="JZ662" s="6"/>
      <c r="KA662" s="6"/>
      <c r="KB662" s="6"/>
      <c r="KC662" s="6"/>
      <c r="KD662" s="6"/>
      <c r="KE662" s="6"/>
      <c r="KF662" s="6"/>
      <c r="KG662" s="6"/>
      <c r="KH662" s="6"/>
      <c r="KI662" s="6"/>
      <c r="KJ662" s="6"/>
      <c r="KK662" s="6"/>
      <c r="KL662" s="6"/>
      <c r="KM662" s="6"/>
      <c r="KN662" s="6"/>
      <c r="KO662" s="6"/>
      <c r="KP662" s="6"/>
      <c r="KQ662" s="6"/>
      <c r="KR662" s="6"/>
      <c r="KS662" s="6"/>
      <c r="KT662" s="6"/>
      <c r="KU662" s="6"/>
      <c r="KV662" s="6"/>
      <c r="KW662" s="6"/>
      <c r="KX662" s="6"/>
      <c r="KY662" s="6"/>
      <c r="KZ662" s="6"/>
      <c r="LA662" s="6"/>
      <c r="LB662" s="6"/>
      <c r="LC662" s="6"/>
      <c r="LD662" s="6"/>
      <c r="LE662" s="6"/>
      <c r="LF662" s="6"/>
      <c r="LG662" s="6"/>
      <c r="LH662" s="6"/>
      <c r="LI662" s="6"/>
      <c r="LJ662" s="6"/>
      <c r="LK662" s="6"/>
      <c r="LL662" s="6"/>
      <c r="LM662" s="6"/>
      <c r="LN662" s="6"/>
      <c r="LO662" s="6"/>
      <c r="LP662" s="6"/>
      <c r="LQ662" s="6"/>
      <c r="LR662" s="6"/>
      <c r="LS662" s="6"/>
      <c r="LT662" s="6"/>
      <c r="LU662" s="6"/>
      <c r="LV662" s="6"/>
      <c r="LW662" s="6"/>
      <c r="LX662" s="6"/>
      <c r="LY662" s="6"/>
      <c r="LZ662" s="6"/>
      <c r="MA662" s="6"/>
      <c r="MB662" s="6"/>
      <c r="MC662" s="6"/>
      <c r="MD662" s="6"/>
      <c r="ME662" s="6"/>
      <c r="MF662" s="6"/>
      <c r="MG662" s="6"/>
      <c r="MH662" s="6"/>
      <c r="MI662" s="6"/>
      <c r="MJ662" s="6"/>
      <c r="MK662" s="6"/>
      <c r="ML662" s="6"/>
      <c r="MM662" s="6"/>
      <c r="MN662" s="6"/>
      <c r="MO662" s="6"/>
      <c r="MP662" s="6"/>
      <c r="MQ662" s="6"/>
      <c r="MR662" s="6"/>
      <c r="MS662" s="6"/>
      <c r="MT662" s="6"/>
      <c r="MU662" s="6"/>
      <c r="MV662" s="6"/>
      <c r="MW662" s="6"/>
      <c r="MX662" s="6"/>
      <c r="MY662" s="6"/>
      <c r="MZ662" s="6"/>
      <c r="NA662" s="6"/>
      <c r="NB662" s="6"/>
      <c r="NC662" s="6"/>
      <c r="ND662" s="6"/>
      <c r="NE662" s="6"/>
      <c r="NF662" s="6"/>
      <c r="NG662" s="6"/>
      <c r="NH662" s="6"/>
      <c r="NI662" s="6"/>
      <c r="NJ662" s="6"/>
      <c r="NK662" s="6"/>
      <c r="NL662" s="6"/>
      <c r="NM662" s="6"/>
      <c r="NN662" s="6"/>
      <c r="NO662" s="6"/>
      <c r="NP662" s="6"/>
      <c r="NQ662" s="6"/>
      <c r="NR662" s="6"/>
      <c r="NS662" s="6"/>
      <c r="NT662" s="6"/>
      <c r="NU662" s="6"/>
      <c r="NV662" s="6"/>
      <c r="NW662" s="6"/>
      <c r="NX662" s="6"/>
      <c r="NY662" s="6"/>
      <c r="NZ662" s="6"/>
      <c r="OA662" s="6"/>
      <c r="OB662" s="6"/>
      <c r="OC662" s="6"/>
      <c r="OD662" s="6"/>
      <c r="OE662" s="6"/>
      <c r="OF662" s="6"/>
      <c r="OG662" s="6"/>
      <c r="OH662" s="6"/>
      <c r="OI662" s="6"/>
      <c r="OJ662" s="6"/>
      <c r="OK662" s="6"/>
      <c r="OL662" s="6"/>
      <c r="OM662" s="6"/>
      <c r="ON662" s="6"/>
      <c r="OO662" s="6"/>
      <c r="OP662" s="6"/>
      <c r="OQ662" s="6"/>
      <c r="OR662" s="6"/>
      <c r="OS662" s="6"/>
      <c r="OT662" s="6"/>
      <c r="OU662" s="6"/>
      <c r="OV662" s="6"/>
      <c r="OW662" s="6"/>
      <c r="OX662" s="6"/>
      <c r="OY662" s="6"/>
      <c r="OZ662" s="6"/>
      <c r="PA662" s="6"/>
      <c r="PB662" s="6"/>
      <c r="PC662" s="6"/>
      <c r="PD662" s="6"/>
      <c r="PE662" s="6"/>
      <c r="PF662" s="6"/>
      <c r="PG662" s="6"/>
      <c r="PH662" s="6"/>
      <c r="PI662" s="6"/>
      <c r="PJ662" s="6"/>
      <c r="PK662" s="6"/>
      <c r="PL662" s="6"/>
      <c r="PM662" s="6"/>
      <c r="PN662" s="6"/>
      <c r="PO662" s="6"/>
      <c r="PP662" s="6"/>
      <c r="PQ662" s="6"/>
      <c r="PR662" s="6"/>
      <c r="PS662" s="6"/>
      <c r="PT662" s="6"/>
      <c r="PU662" s="6"/>
      <c r="PV662" s="6"/>
      <c r="PW662" s="6"/>
      <c r="PX662" s="6"/>
      <c r="PY662" s="6"/>
      <c r="PZ662" s="6"/>
      <c r="QA662" s="6"/>
      <c r="QB662" s="6"/>
      <c r="QC662" s="6"/>
      <c r="QD662" s="6"/>
      <c r="QE662" s="6"/>
      <c r="QF662" s="6"/>
      <c r="QG662" s="6"/>
      <c r="QH662" s="6"/>
      <c r="QI662" s="6"/>
      <c r="QJ662" s="6"/>
      <c r="QK662" s="6"/>
      <c r="QL662" s="6"/>
      <c r="QM662" s="6"/>
      <c r="QN662" s="6"/>
      <c r="QO662" s="6"/>
      <c r="QP662" s="6"/>
      <c r="QQ662" s="6"/>
      <c r="QR662" s="6"/>
      <c r="QS662" s="6"/>
      <c r="QT662" s="6"/>
      <c r="QU662" s="6"/>
      <c r="QV662" s="6"/>
      <c r="QW662" s="6"/>
      <c r="QX662" s="6"/>
      <c r="QY662" s="6"/>
      <c r="QZ662" s="6"/>
      <c r="RA662" s="6"/>
      <c r="RB662" s="6"/>
      <c r="RC662" s="6"/>
      <c r="RD662" s="6"/>
      <c r="RE662" s="6"/>
      <c r="RF662" s="6"/>
      <c r="RG662" s="6"/>
      <c r="RH662" s="6"/>
      <c r="RI662" s="6"/>
      <c r="RJ662" s="6"/>
      <c r="RK662" s="6"/>
      <c r="RL662" s="6"/>
      <c r="RM662" s="6"/>
      <c r="RN662" s="6"/>
      <c r="RO662" s="6"/>
      <c r="RP662" s="6"/>
      <c r="RQ662" s="6"/>
      <c r="RR662" s="6"/>
      <c r="RS662" s="6"/>
      <c r="RT662" s="6"/>
      <c r="RU662" s="6"/>
      <c r="RV662" s="6"/>
      <c r="RW662" s="6"/>
      <c r="RX662" s="6"/>
      <c r="RY662" s="6"/>
      <c r="RZ662" s="6"/>
      <c r="SA662" s="6"/>
      <c r="SB662" s="6"/>
      <c r="SC662" s="6"/>
      <c r="SD662" s="6"/>
      <c r="SE662" s="6"/>
      <c r="SF662" s="6"/>
      <c r="SG662" s="6"/>
      <c r="SH662" s="6"/>
      <c r="SI662" s="6"/>
      <c r="SJ662" s="6"/>
      <c r="SK662" s="6"/>
      <c r="SL662" s="6"/>
      <c r="SM662" s="6"/>
      <c r="SN662" s="6"/>
      <c r="SO662" s="6"/>
      <c r="SP662" s="6"/>
      <c r="SQ662" s="6"/>
      <c r="SR662" s="6"/>
      <c r="SS662" s="6"/>
      <c r="ST662" s="6"/>
      <c r="SU662" s="6"/>
      <c r="SV662" s="6"/>
      <c r="SW662" s="6"/>
      <c r="SX662" s="6"/>
      <c r="SY662" s="6"/>
      <c r="SZ662" s="6"/>
      <c r="TA662" s="6"/>
      <c r="TB662" s="6"/>
      <c r="TC662" s="6"/>
      <c r="TD662" s="6"/>
      <c r="TE662" s="6"/>
      <c r="TF662" s="6"/>
      <c r="TG662" s="6"/>
      <c r="TH662" s="6"/>
      <c r="TI662" s="6"/>
      <c r="TJ662" s="6"/>
      <c r="TK662" s="6"/>
      <c r="TL662" s="6"/>
      <c r="TM662" s="6"/>
      <c r="TN662" s="6"/>
      <c r="TO662" s="6"/>
      <c r="TP662" s="6"/>
      <c r="TQ662" s="6"/>
      <c r="TR662" s="6"/>
      <c r="TS662" s="6"/>
      <c r="TT662" s="6"/>
      <c r="TU662" s="6"/>
      <c r="TV662" s="6"/>
      <c r="TW662" s="6"/>
      <c r="TX662" s="6"/>
      <c r="TY662" s="6"/>
      <c r="TZ662" s="6"/>
      <c r="UA662" s="6"/>
      <c r="UB662" s="6"/>
      <c r="UC662" s="6"/>
      <c r="UD662" s="6"/>
      <c r="UE662" s="6"/>
      <c r="UF662" s="6"/>
      <c r="UG662" s="6"/>
      <c r="UH662" s="6"/>
      <c r="UI662" s="6"/>
      <c r="UJ662" s="6"/>
      <c r="UK662" s="6"/>
      <c r="UL662" s="6"/>
      <c r="UM662" s="6"/>
      <c r="UN662" s="6"/>
      <c r="UO662" s="6"/>
      <c r="UP662" s="6"/>
      <c r="UQ662" s="6"/>
      <c r="UR662" s="6"/>
      <c r="US662" s="6"/>
      <c r="UT662" s="6"/>
      <c r="UU662" s="6"/>
      <c r="UV662" s="6"/>
      <c r="UW662" s="6"/>
      <c r="UX662" s="6"/>
      <c r="UY662" s="6"/>
      <c r="UZ662" s="6"/>
      <c r="VA662" s="6"/>
      <c r="VB662" s="6"/>
      <c r="VC662" s="6"/>
      <c r="VD662" s="6"/>
      <c r="VE662" s="6"/>
      <c r="VF662" s="6"/>
      <c r="VG662" s="6"/>
      <c r="VH662" s="6"/>
      <c r="VI662" s="6"/>
      <c r="VJ662" s="6"/>
      <c r="VK662" s="6"/>
      <c r="VL662" s="6"/>
      <c r="VM662" s="6"/>
      <c r="VN662" s="6"/>
      <c r="VO662" s="6"/>
      <c r="VP662" s="6"/>
      <c r="VQ662" s="6"/>
      <c r="VR662" s="6"/>
      <c r="VS662" s="6"/>
      <c r="VT662" s="6"/>
      <c r="VU662" s="6"/>
      <c r="VV662" s="6"/>
      <c r="VW662" s="6"/>
      <c r="VX662" s="6"/>
      <c r="VY662" s="6"/>
      <c r="VZ662" s="6"/>
      <c r="WA662" s="6"/>
      <c r="WB662" s="6"/>
      <c r="WC662" s="6"/>
      <c r="WD662" s="6"/>
      <c r="WE662" s="6"/>
      <c r="WF662" s="6"/>
      <c r="WG662" s="6"/>
      <c r="WH662" s="6"/>
      <c r="WI662" s="6"/>
      <c r="WJ662" s="6"/>
      <c r="WK662" s="6"/>
      <c r="WL662" s="6"/>
      <c r="WM662" s="6"/>
      <c r="WN662" s="6"/>
      <c r="WO662" s="6"/>
      <c r="WP662" s="6"/>
      <c r="WQ662" s="6"/>
      <c r="WR662" s="6"/>
      <c r="WS662" s="6"/>
      <c r="WT662" s="6"/>
      <c r="WU662" s="6"/>
      <c r="WV662" s="6"/>
      <c r="WW662" s="6"/>
      <c r="WX662" s="6"/>
      <c r="WY662" s="6"/>
      <c r="WZ662" s="6"/>
      <c r="XA662" s="6"/>
      <c r="XB662" s="6"/>
      <c r="XC662" s="6"/>
      <c r="XD662" s="6"/>
      <c r="XE662" s="6"/>
      <c r="XF662" s="6"/>
      <c r="XG662" s="6"/>
      <c r="XH662" s="6"/>
      <c r="XI662" s="6"/>
      <c r="XJ662" s="6"/>
      <c r="XK662" s="6"/>
      <c r="XL662" s="6"/>
      <c r="XM662" s="6"/>
      <c r="XN662" s="6"/>
      <c r="XO662" s="6"/>
      <c r="XP662" s="6"/>
      <c r="XQ662" s="6"/>
      <c r="XR662" s="6"/>
      <c r="XS662" s="6"/>
      <c r="XT662" s="6"/>
      <c r="XU662" s="6"/>
      <c r="XV662" s="6"/>
      <c r="XW662" s="6"/>
      <c r="XX662" s="6"/>
      <c r="XY662" s="6"/>
      <c r="XZ662" s="6"/>
      <c r="YA662" s="6"/>
      <c r="YB662" s="6"/>
      <c r="YC662" s="6"/>
      <c r="YD662" s="6"/>
      <c r="YE662" s="6"/>
      <c r="YF662" s="6"/>
      <c r="YG662" s="6"/>
      <c r="YH662" s="6"/>
      <c r="YI662" s="6"/>
      <c r="YJ662" s="6"/>
      <c r="YK662" s="6"/>
      <c r="YL662" s="6"/>
      <c r="YM662" s="6"/>
      <c r="YN662" s="6"/>
      <c r="YO662" s="6"/>
      <c r="YP662" s="6"/>
      <c r="YQ662" s="6"/>
      <c r="YR662" s="6"/>
      <c r="YS662" s="6"/>
      <c r="YT662" s="6"/>
      <c r="YU662" s="6"/>
      <c r="YV662" s="6"/>
      <c r="YW662" s="6"/>
      <c r="YX662" s="6"/>
      <c r="YY662" s="6"/>
      <c r="YZ662" s="6"/>
      <c r="ZA662" s="6"/>
      <c r="ZB662" s="6"/>
      <c r="ZC662" s="6"/>
      <c r="ZD662" s="6"/>
      <c r="ZE662" s="6"/>
      <c r="ZF662" s="6"/>
      <c r="ZG662" s="6"/>
      <c r="ZH662" s="6"/>
      <c r="ZI662" s="6"/>
      <c r="ZJ662" s="6"/>
      <c r="ZK662" s="6"/>
      <c r="ZL662" s="6"/>
      <c r="ZM662" s="6"/>
      <c r="ZN662" s="6"/>
      <c r="ZO662" s="6"/>
      <c r="ZP662" s="6"/>
      <c r="ZQ662" s="6"/>
      <c r="ZR662" s="6"/>
      <c r="ZS662" s="6"/>
      <c r="ZT662" s="6"/>
      <c r="ZU662" s="6"/>
      <c r="ZV662" s="6"/>
      <c r="ZW662" s="6"/>
      <c r="ZX662" s="6"/>
      <c r="ZY662" s="6"/>
      <c r="ZZ662" s="6"/>
      <c r="AAA662" s="6"/>
      <c r="AAB662" s="6"/>
      <c r="AAC662" s="6"/>
      <c r="AAD662" s="6"/>
      <c r="AAE662" s="6"/>
      <c r="AAF662" s="6"/>
      <c r="AAG662" s="6"/>
      <c r="AAH662" s="6"/>
      <c r="AAI662" s="6"/>
      <c r="AAJ662" s="6"/>
      <c r="AAK662" s="6"/>
      <c r="AAL662" s="6"/>
      <c r="AAM662" s="6"/>
      <c r="AAN662" s="6"/>
      <c r="AAO662" s="6"/>
      <c r="AAP662" s="6"/>
      <c r="AAQ662" s="6"/>
      <c r="AAR662" s="6"/>
      <c r="AAS662" s="6"/>
      <c r="AAT662" s="6"/>
      <c r="AAU662" s="6"/>
      <c r="AAV662" s="6"/>
      <c r="AAW662" s="6"/>
      <c r="AAX662" s="6"/>
      <c r="AAY662" s="6"/>
      <c r="AAZ662" s="6"/>
      <c r="ABA662" s="6"/>
      <c r="ABB662" s="6"/>
      <c r="ABC662" s="6"/>
      <c r="ABD662" s="6"/>
      <c r="ABE662" s="6"/>
      <c r="ABF662" s="6"/>
      <c r="ABG662" s="6"/>
      <c r="ABH662" s="6"/>
      <c r="ABI662" s="6"/>
      <c r="ABJ662" s="6"/>
      <c r="ABK662" s="6"/>
      <c r="ABL662" s="6"/>
      <c r="ABM662" s="6"/>
      <c r="ABN662" s="6"/>
      <c r="ABO662" s="6"/>
      <c r="ABP662" s="6"/>
      <c r="ABQ662" s="6"/>
      <c r="ABR662" s="6"/>
      <c r="ABS662" s="6"/>
      <c r="ABT662" s="6"/>
      <c r="ABU662" s="6"/>
      <c r="ABV662" s="6"/>
      <c r="ABW662" s="6"/>
      <c r="ABX662" s="6"/>
      <c r="ABY662" s="6"/>
      <c r="ABZ662" s="6"/>
      <c r="ACA662" s="6"/>
      <c r="ACB662" s="6"/>
      <c r="ACC662" s="6"/>
      <c r="ACD662" s="6"/>
      <c r="ACE662" s="6"/>
      <c r="ACF662" s="6"/>
      <c r="ACG662" s="6"/>
      <c r="ACH662" s="6"/>
      <c r="ACI662" s="6"/>
      <c r="ACJ662" s="6"/>
      <c r="ACK662" s="6"/>
      <c r="ACL662" s="6"/>
      <c r="ACM662" s="6"/>
      <c r="ACN662" s="6"/>
      <c r="ACO662" s="6"/>
      <c r="ACP662" s="6"/>
      <c r="ACQ662" s="6"/>
      <c r="ACR662" s="6"/>
      <c r="ACS662" s="6"/>
      <c r="ACT662" s="6"/>
      <c r="ACU662" s="6"/>
      <c r="ACV662" s="6"/>
      <c r="ACW662" s="6"/>
      <c r="ACX662" s="6"/>
      <c r="ACY662" s="6"/>
      <c r="ACZ662" s="6"/>
      <c r="ADA662" s="6"/>
      <c r="ADB662" s="6"/>
      <c r="ADC662" s="6"/>
      <c r="ADD662" s="6"/>
      <c r="ADE662" s="6"/>
      <c r="ADF662" s="6"/>
      <c r="ADG662" s="6"/>
      <c r="ADH662" s="6"/>
      <c r="ADI662" s="6"/>
      <c r="ADJ662" s="6"/>
      <c r="ADK662" s="6"/>
      <c r="ADL662" s="6"/>
      <c r="ADM662" s="6"/>
      <c r="ADN662" s="6"/>
      <c r="ADO662" s="6"/>
      <c r="ADP662" s="6"/>
      <c r="ADQ662" s="6"/>
      <c r="ADR662" s="6"/>
      <c r="ADS662" s="6"/>
      <c r="ADT662" s="6"/>
      <c r="ADU662" s="6"/>
      <c r="ADV662" s="6"/>
      <c r="ADW662" s="6"/>
      <c r="ADX662" s="6"/>
      <c r="ADY662" s="6"/>
      <c r="ADZ662" s="6"/>
      <c r="AEA662" s="6"/>
      <c r="AEB662" s="6"/>
      <c r="AEC662" s="6"/>
      <c r="AED662" s="6"/>
      <c r="AEE662" s="6"/>
      <c r="AEF662" s="6"/>
      <c r="AEG662" s="6"/>
      <c r="AEH662" s="6"/>
      <c r="AEI662" s="6"/>
      <c r="AEJ662" s="6"/>
      <c r="AEK662" s="6"/>
      <c r="AEL662" s="6"/>
      <c r="AEM662" s="6"/>
      <c r="AEN662" s="6"/>
      <c r="AEO662" s="6"/>
      <c r="AEP662" s="6"/>
      <c r="AEQ662" s="6"/>
      <c r="AER662" s="6"/>
      <c r="AES662" s="6"/>
      <c r="AET662" s="6"/>
      <c r="AEU662" s="6"/>
      <c r="AEV662" s="6"/>
      <c r="AEW662" s="6"/>
      <c r="AEX662" s="6"/>
      <c r="AEY662" s="6"/>
      <c r="AEZ662" s="6"/>
      <c r="AFA662" s="6"/>
      <c r="AFB662" s="6"/>
      <c r="AFC662" s="6"/>
      <c r="AFD662" s="6"/>
      <c r="AFE662" s="6"/>
      <c r="AFF662" s="6"/>
      <c r="AFG662" s="6"/>
      <c r="AFH662" s="6"/>
      <c r="AFI662" s="6"/>
      <c r="AFJ662" s="6"/>
      <c r="AFK662" s="6"/>
      <c r="AFL662" s="6"/>
      <c r="AFM662" s="6"/>
      <c r="AFN662" s="6"/>
      <c r="AFO662" s="6"/>
      <c r="AFP662" s="6"/>
      <c r="AFQ662" s="6"/>
      <c r="AFR662" s="6"/>
      <c r="AFS662" s="6"/>
      <c r="AFT662" s="6"/>
      <c r="AFU662" s="6"/>
      <c r="AFV662" s="6"/>
      <c r="AFW662" s="6"/>
      <c r="AFX662" s="6"/>
      <c r="AFY662" s="6"/>
      <c r="AFZ662" s="6"/>
      <c r="AGA662" s="6"/>
      <c r="AGB662" s="6"/>
      <c r="AGC662" s="6"/>
      <c r="AGD662" s="6"/>
      <c r="AGE662" s="6"/>
      <c r="AGF662" s="6"/>
      <c r="AGG662" s="6"/>
      <c r="AGH662" s="6"/>
      <c r="AGI662" s="6"/>
      <c r="AGJ662" s="6"/>
      <c r="AGK662" s="6"/>
      <c r="AGL662" s="6"/>
      <c r="AGM662" s="6"/>
      <c r="AGN662" s="6"/>
      <c r="AGO662" s="6"/>
      <c r="AGP662" s="6"/>
      <c r="AGQ662" s="6"/>
      <c r="AGR662" s="6"/>
      <c r="AGS662" s="6"/>
      <c r="AGT662" s="6"/>
      <c r="AGU662" s="6"/>
      <c r="AGV662" s="6"/>
      <c r="AGW662" s="6"/>
      <c r="AGX662" s="6"/>
      <c r="AGY662" s="6"/>
      <c r="AGZ662" s="6"/>
      <c r="AHA662" s="6"/>
      <c r="AHB662" s="6"/>
      <c r="AHC662" s="6"/>
      <c r="AHD662" s="6"/>
      <c r="AHE662" s="6"/>
      <c r="AHF662" s="6"/>
      <c r="AHG662" s="6"/>
      <c r="AHH662" s="6"/>
      <c r="AHI662" s="6"/>
      <c r="AHJ662" s="6"/>
      <c r="AHK662" s="6"/>
      <c r="AHL662" s="6"/>
      <c r="AHM662" s="6"/>
      <c r="AHN662" s="6"/>
      <c r="AHO662" s="6"/>
      <c r="AHP662" s="6"/>
      <c r="AHQ662" s="6"/>
      <c r="AHR662" s="6"/>
      <c r="AHS662" s="6"/>
      <c r="AHT662" s="6"/>
      <c r="AHU662" s="6"/>
      <c r="AHV662" s="6"/>
      <c r="AHW662" s="6"/>
      <c r="AHX662" s="6"/>
      <c r="AHY662" s="6"/>
    </row>
    <row r="663" spans="3:909" x14ac:dyDescent="0.25">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c r="JV663" s="6"/>
      <c r="JW663" s="6"/>
      <c r="JX663" s="6"/>
      <c r="JY663" s="6"/>
      <c r="JZ663" s="6"/>
      <c r="KA663" s="6"/>
      <c r="KB663" s="6"/>
      <c r="KC663" s="6"/>
      <c r="KD663" s="6"/>
      <c r="KE663" s="6"/>
      <c r="KF663" s="6"/>
      <c r="KG663" s="6"/>
      <c r="KH663" s="6"/>
      <c r="KI663" s="6"/>
      <c r="KJ663" s="6"/>
      <c r="KK663" s="6"/>
      <c r="KL663" s="6"/>
      <c r="KM663" s="6"/>
      <c r="KN663" s="6"/>
      <c r="KO663" s="6"/>
      <c r="KP663" s="6"/>
      <c r="KQ663" s="6"/>
      <c r="KR663" s="6"/>
      <c r="KS663" s="6"/>
      <c r="KT663" s="6"/>
      <c r="KU663" s="6"/>
      <c r="KV663" s="6"/>
      <c r="KW663" s="6"/>
      <c r="KX663" s="6"/>
      <c r="KY663" s="6"/>
      <c r="KZ663" s="6"/>
      <c r="LA663" s="6"/>
      <c r="LB663" s="6"/>
      <c r="LC663" s="6"/>
      <c r="LD663" s="6"/>
      <c r="LE663" s="6"/>
      <c r="LF663" s="6"/>
      <c r="LG663" s="6"/>
      <c r="LH663" s="6"/>
      <c r="LI663" s="6"/>
      <c r="LJ663" s="6"/>
      <c r="LK663" s="6"/>
      <c r="LL663" s="6"/>
      <c r="LM663" s="6"/>
      <c r="LN663" s="6"/>
      <c r="LO663" s="6"/>
      <c r="LP663" s="6"/>
      <c r="LQ663" s="6"/>
      <c r="LR663" s="6"/>
      <c r="LS663" s="6"/>
      <c r="LT663" s="6"/>
      <c r="LU663" s="6"/>
      <c r="LV663" s="6"/>
      <c r="LW663" s="6"/>
      <c r="LX663" s="6"/>
      <c r="LY663" s="6"/>
      <c r="LZ663" s="6"/>
      <c r="MA663" s="6"/>
      <c r="MB663" s="6"/>
      <c r="MC663" s="6"/>
      <c r="MD663" s="6"/>
      <c r="ME663" s="6"/>
      <c r="MF663" s="6"/>
      <c r="MG663" s="6"/>
      <c r="MH663" s="6"/>
      <c r="MI663" s="6"/>
      <c r="MJ663" s="6"/>
      <c r="MK663" s="6"/>
      <c r="ML663" s="6"/>
      <c r="MM663" s="6"/>
      <c r="MN663" s="6"/>
      <c r="MO663" s="6"/>
      <c r="MP663" s="6"/>
      <c r="MQ663" s="6"/>
      <c r="MR663" s="6"/>
      <c r="MS663" s="6"/>
      <c r="MT663" s="6"/>
      <c r="MU663" s="6"/>
      <c r="MV663" s="6"/>
      <c r="MW663" s="6"/>
      <c r="MX663" s="6"/>
      <c r="MY663" s="6"/>
      <c r="MZ663" s="6"/>
      <c r="NA663" s="6"/>
      <c r="NB663" s="6"/>
      <c r="NC663" s="6"/>
      <c r="ND663" s="6"/>
      <c r="NE663" s="6"/>
      <c r="NF663" s="6"/>
      <c r="NG663" s="6"/>
      <c r="NH663" s="6"/>
      <c r="NI663" s="6"/>
      <c r="NJ663" s="6"/>
      <c r="NK663" s="6"/>
      <c r="NL663" s="6"/>
      <c r="NM663" s="6"/>
      <c r="NN663" s="6"/>
      <c r="NO663" s="6"/>
      <c r="NP663" s="6"/>
      <c r="NQ663" s="6"/>
      <c r="NR663" s="6"/>
      <c r="NS663" s="6"/>
      <c r="NT663" s="6"/>
      <c r="NU663" s="6"/>
      <c r="NV663" s="6"/>
      <c r="NW663" s="6"/>
      <c r="NX663" s="6"/>
      <c r="NY663" s="6"/>
      <c r="NZ663" s="6"/>
      <c r="OA663" s="6"/>
      <c r="OB663" s="6"/>
      <c r="OC663" s="6"/>
      <c r="OD663" s="6"/>
      <c r="OE663" s="6"/>
      <c r="OF663" s="6"/>
      <c r="OG663" s="6"/>
      <c r="OH663" s="6"/>
      <c r="OI663" s="6"/>
      <c r="OJ663" s="6"/>
      <c r="OK663" s="6"/>
      <c r="OL663" s="6"/>
      <c r="OM663" s="6"/>
      <c r="ON663" s="6"/>
      <c r="OO663" s="6"/>
      <c r="OP663" s="6"/>
      <c r="OQ663" s="6"/>
      <c r="OR663" s="6"/>
      <c r="OS663" s="6"/>
      <c r="OT663" s="6"/>
      <c r="OU663" s="6"/>
      <c r="OV663" s="6"/>
      <c r="OW663" s="6"/>
      <c r="OX663" s="6"/>
      <c r="OY663" s="6"/>
      <c r="OZ663" s="6"/>
      <c r="PA663" s="6"/>
      <c r="PB663" s="6"/>
      <c r="PC663" s="6"/>
      <c r="PD663" s="6"/>
      <c r="PE663" s="6"/>
      <c r="PF663" s="6"/>
      <c r="PG663" s="6"/>
      <c r="PH663" s="6"/>
      <c r="PI663" s="6"/>
      <c r="PJ663" s="6"/>
      <c r="PK663" s="6"/>
      <c r="PL663" s="6"/>
      <c r="PM663" s="6"/>
      <c r="PN663" s="6"/>
      <c r="PO663" s="6"/>
      <c r="PP663" s="6"/>
      <c r="PQ663" s="6"/>
      <c r="PR663" s="6"/>
      <c r="PS663" s="6"/>
      <c r="PT663" s="6"/>
      <c r="PU663" s="6"/>
      <c r="PV663" s="6"/>
      <c r="PW663" s="6"/>
      <c r="PX663" s="6"/>
      <c r="PY663" s="6"/>
      <c r="PZ663" s="6"/>
      <c r="QA663" s="6"/>
      <c r="QB663" s="6"/>
      <c r="QC663" s="6"/>
      <c r="QD663" s="6"/>
      <c r="QE663" s="6"/>
      <c r="QF663" s="6"/>
      <c r="QG663" s="6"/>
      <c r="QH663" s="6"/>
      <c r="QI663" s="6"/>
      <c r="QJ663" s="6"/>
      <c r="QK663" s="6"/>
      <c r="QL663" s="6"/>
      <c r="QM663" s="6"/>
      <c r="QN663" s="6"/>
      <c r="QO663" s="6"/>
      <c r="QP663" s="6"/>
      <c r="QQ663" s="6"/>
      <c r="QR663" s="6"/>
      <c r="QS663" s="6"/>
      <c r="QT663" s="6"/>
      <c r="QU663" s="6"/>
      <c r="QV663" s="6"/>
      <c r="QW663" s="6"/>
      <c r="QX663" s="6"/>
      <c r="QY663" s="6"/>
      <c r="QZ663" s="6"/>
      <c r="RA663" s="6"/>
      <c r="RB663" s="6"/>
      <c r="RC663" s="6"/>
      <c r="RD663" s="6"/>
      <c r="RE663" s="6"/>
      <c r="RF663" s="6"/>
      <c r="RG663" s="6"/>
      <c r="RH663" s="6"/>
      <c r="RI663" s="6"/>
      <c r="RJ663" s="6"/>
      <c r="RK663" s="6"/>
      <c r="RL663" s="6"/>
      <c r="RM663" s="6"/>
      <c r="RN663" s="6"/>
      <c r="RO663" s="6"/>
      <c r="RP663" s="6"/>
      <c r="RQ663" s="6"/>
      <c r="RR663" s="6"/>
      <c r="RS663" s="6"/>
      <c r="RT663" s="6"/>
      <c r="RU663" s="6"/>
      <c r="RV663" s="6"/>
      <c r="RW663" s="6"/>
      <c r="RX663" s="6"/>
      <c r="RY663" s="6"/>
      <c r="RZ663" s="6"/>
      <c r="SA663" s="6"/>
      <c r="SB663" s="6"/>
      <c r="SC663" s="6"/>
      <c r="SD663" s="6"/>
      <c r="SE663" s="6"/>
      <c r="SF663" s="6"/>
      <c r="SG663" s="6"/>
      <c r="SH663" s="6"/>
      <c r="SI663" s="6"/>
      <c r="SJ663" s="6"/>
      <c r="SK663" s="6"/>
      <c r="SL663" s="6"/>
      <c r="SM663" s="6"/>
      <c r="SN663" s="6"/>
      <c r="SO663" s="6"/>
      <c r="SP663" s="6"/>
      <c r="SQ663" s="6"/>
      <c r="SR663" s="6"/>
      <c r="SS663" s="6"/>
      <c r="ST663" s="6"/>
      <c r="SU663" s="6"/>
      <c r="SV663" s="6"/>
      <c r="SW663" s="6"/>
      <c r="SX663" s="6"/>
      <c r="SY663" s="6"/>
      <c r="SZ663" s="6"/>
      <c r="TA663" s="6"/>
      <c r="TB663" s="6"/>
      <c r="TC663" s="6"/>
      <c r="TD663" s="6"/>
      <c r="TE663" s="6"/>
      <c r="TF663" s="6"/>
      <c r="TG663" s="6"/>
      <c r="TH663" s="6"/>
      <c r="TI663" s="6"/>
      <c r="TJ663" s="6"/>
      <c r="TK663" s="6"/>
      <c r="TL663" s="6"/>
      <c r="TM663" s="6"/>
      <c r="TN663" s="6"/>
      <c r="TO663" s="6"/>
      <c r="TP663" s="6"/>
      <c r="TQ663" s="6"/>
      <c r="TR663" s="6"/>
      <c r="TS663" s="6"/>
      <c r="TT663" s="6"/>
      <c r="TU663" s="6"/>
      <c r="TV663" s="6"/>
      <c r="TW663" s="6"/>
      <c r="TX663" s="6"/>
      <c r="TY663" s="6"/>
      <c r="TZ663" s="6"/>
      <c r="UA663" s="6"/>
      <c r="UB663" s="6"/>
      <c r="UC663" s="6"/>
      <c r="UD663" s="6"/>
      <c r="UE663" s="6"/>
      <c r="UF663" s="6"/>
      <c r="UG663" s="6"/>
      <c r="UH663" s="6"/>
      <c r="UI663" s="6"/>
      <c r="UJ663" s="6"/>
      <c r="UK663" s="6"/>
      <c r="UL663" s="6"/>
      <c r="UM663" s="6"/>
      <c r="UN663" s="6"/>
      <c r="UO663" s="6"/>
      <c r="UP663" s="6"/>
      <c r="UQ663" s="6"/>
      <c r="UR663" s="6"/>
      <c r="US663" s="6"/>
      <c r="UT663" s="6"/>
      <c r="UU663" s="6"/>
      <c r="UV663" s="6"/>
      <c r="UW663" s="6"/>
      <c r="UX663" s="6"/>
      <c r="UY663" s="6"/>
      <c r="UZ663" s="6"/>
      <c r="VA663" s="6"/>
      <c r="VB663" s="6"/>
      <c r="VC663" s="6"/>
      <c r="VD663" s="6"/>
      <c r="VE663" s="6"/>
      <c r="VF663" s="6"/>
      <c r="VG663" s="6"/>
      <c r="VH663" s="6"/>
      <c r="VI663" s="6"/>
      <c r="VJ663" s="6"/>
      <c r="VK663" s="6"/>
      <c r="VL663" s="6"/>
      <c r="VM663" s="6"/>
      <c r="VN663" s="6"/>
      <c r="VO663" s="6"/>
      <c r="VP663" s="6"/>
      <c r="VQ663" s="6"/>
      <c r="VR663" s="6"/>
      <c r="VS663" s="6"/>
      <c r="VT663" s="6"/>
      <c r="VU663" s="6"/>
      <c r="VV663" s="6"/>
      <c r="VW663" s="6"/>
      <c r="VX663" s="6"/>
      <c r="VY663" s="6"/>
      <c r="VZ663" s="6"/>
      <c r="WA663" s="6"/>
      <c r="WB663" s="6"/>
      <c r="WC663" s="6"/>
      <c r="WD663" s="6"/>
      <c r="WE663" s="6"/>
      <c r="WF663" s="6"/>
      <c r="WG663" s="6"/>
      <c r="WH663" s="6"/>
      <c r="WI663" s="6"/>
      <c r="WJ663" s="6"/>
      <c r="WK663" s="6"/>
      <c r="WL663" s="6"/>
      <c r="WM663" s="6"/>
      <c r="WN663" s="6"/>
      <c r="WO663" s="6"/>
      <c r="WP663" s="6"/>
      <c r="WQ663" s="6"/>
      <c r="WR663" s="6"/>
      <c r="WS663" s="6"/>
      <c r="WT663" s="6"/>
      <c r="WU663" s="6"/>
      <c r="WV663" s="6"/>
      <c r="WW663" s="6"/>
      <c r="WX663" s="6"/>
      <c r="WY663" s="6"/>
      <c r="WZ663" s="6"/>
      <c r="XA663" s="6"/>
      <c r="XB663" s="6"/>
      <c r="XC663" s="6"/>
      <c r="XD663" s="6"/>
      <c r="XE663" s="6"/>
      <c r="XF663" s="6"/>
      <c r="XG663" s="6"/>
      <c r="XH663" s="6"/>
      <c r="XI663" s="6"/>
      <c r="XJ663" s="6"/>
      <c r="XK663" s="6"/>
      <c r="XL663" s="6"/>
      <c r="XM663" s="6"/>
      <c r="XN663" s="6"/>
      <c r="XO663" s="6"/>
      <c r="XP663" s="6"/>
      <c r="XQ663" s="6"/>
      <c r="XR663" s="6"/>
      <c r="XS663" s="6"/>
      <c r="XT663" s="6"/>
      <c r="XU663" s="6"/>
      <c r="XV663" s="6"/>
      <c r="XW663" s="6"/>
      <c r="XX663" s="6"/>
      <c r="XY663" s="6"/>
      <c r="XZ663" s="6"/>
      <c r="YA663" s="6"/>
      <c r="YB663" s="6"/>
      <c r="YC663" s="6"/>
      <c r="YD663" s="6"/>
      <c r="YE663" s="6"/>
      <c r="YF663" s="6"/>
      <c r="YG663" s="6"/>
      <c r="YH663" s="6"/>
      <c r="YI663" s="6"/>
      <c r="YJ663" s="6"/>
      <c r="YK663" s="6"/>
      <c r="YL663" s="6"/>
      <c r="YM663" s="6"/>
      <c r="YN663" s="6"/>
      <c r="YO663" s="6"/>
      <c r="YP663" s="6"/>
      <c r="YQ663" s="6"/>
      <c r="YR663" s="6"/>
      <c r="YS663" s="6"/>
      <c r="YT663" s="6"/>
      <c r="YU663" s="6"/>
      <c r="YV663" s="6"/>
      <c r="YW663" s="6"/>
      <c r="YX663" s="6"/>
      <c r="YY663" s="6"/>
      <c r="YZ663" s="6"/>
      <c r="ZA663" s="6"/>
      <c r="ZB663" s="6"/>
      <c r="ZC663" s="6"/>
      <c r="ZD663" s="6"/>
      <c r="ZE663" s="6"/>
      <c r="ZF663" s="6"/>
      <c r="ZG663" s="6"/>
      <c r="ZH663" s="6"/>
      <c r="ZI663" s="6"/>
      <c r="ZJ663" s="6"/>
      <c r="ZK663" s="6"/>
      <c r="ZL663" s="6"/>
      <c r="ZM663" s="6"/>
      <c r="ZN663" s="6"/>
      <c r="ZO663" s="6"/>
      <c r="ZP663" s="6"/>
      <c r="ZQ663" s="6"/>
      <c r="ZR663" s="6"/>
      <c r="ZS663" s="6"/>
      <c r="ZT663" s="6"/>
      <c r="ZU663" s="6"/>
      <c r="ZV663" s="6"/>
      <c r="ZW663" s="6"/>
      <c r="ZX663" s="6"/>
      <c r="ZY663" s="6"/>
      <c r="ZZ663" s="6"/>
      <c r="AAA663" s="6"/>
      <c r="AAB663" s="6"/>
      <c r="AAC663" s="6"/>
      <c r="AAD663" s="6"/>
      <c r="AAE663" s="6"/>
      <c r="AAF663" s="6"/>
      <c r="AAG663" s="6"/>
      <c r="AAH663" s="6"/>
      <c r="AAI663" s="6"/>
      <c r="AAJ663" s="6"/>
      <c r="AAK663" s="6"/>
      <c r="AAL663" s="6"/>
      <c r="AAM663" s="6"/>
      <c r="AAN663" s="6"/>
      <c r="AAO663" s="6"/>
      <c r="AAP663" s="6"/>
      <c r="AAQ663" s="6"/>
      <c r="AAR663" s="6"/>
      <c r="AAS663" s="6"/>
      <c r="AAT663" s="6"/>
      <c r="AAU663" s="6"/>
      <c r="AAV663" s="6"/>
      <c r="AAW663" s="6"/>
      <c r="AAX663" s="6"/>
      <c r="AAY663" s="6"/>
      <c r="AAZ663" s="6"/>
      <c r="ABA663" s="6"/>
      <c r="ABB663" s="6"/>
      <c r="ABC663" s="6"/>
      <c r="ABD663" s="6"/>
      <c r="ABE663" s="6"/>
      <c r="ABF663" s="6"/>
      <c r="ABG663" s="6"/>
      <c r="ABH663" s="6"/>
      <c r="ABI663" s="6"/>
      <c r="ABJ663" s="6"/>
      <c r="ABK663" s="6"/>
      <c r="ABL663" s="6"/>
      <c r="ABM663" s="6"/>
      <c r="ABN663" s="6"/>
      <c r="ABO663" s="6"/>
      <c r="ABP663" s="6"/>
      <c r="ABQ663" s="6"/>
      <c r="ABR663" s="6"/>
      <c r="ABS663" s="6"/>
      <c r="ABT663" s="6"/>
      <c r="ABU663" s="6"/>
      <c r="ABV663" s="6"/>
      <c r="ABW663" s="6"/>
      <c r="ABX663" s="6"/>
      <c r="ABY663" s="6"/>
      <c r="ABZ663" s="6"/>
      <c r="ACA663" s="6"/>
      <c r="ACB663" s="6"/>
      <c r="ACC663" s="6"/>
      <c r="ACD663" s="6"/>
      <c r="ACE663" s="6"/>
      <c r="ACF663" s="6"/>
      <c r="ACG663" s="6"/>
      <c r="ACH663" s="6"/>
      <c r="ACI663" s="6"/>
      <c r="ACJ663" s="6"/>
      <c r="ACK663" s="6"/>
      <c r="ACL663" s="6"/>
      <c r="ACM663" s="6"/>
      <c r="ACN663" s="6"/>
      <c r="ACO663" s="6"/>
      <c r="ACP663" s="6"/>
      <c r="ACQ663" s="6"/>
      <c r="ACR663" s="6"/>
      <c r="ACS663" s="6"/>
      <c r="ACT663" s="6"/>
      <c r="ACU663" s="6"/>
      <c r="ACV663" s="6"/>
      <c r="ACW663" s="6"/>
      <c r="ACX663" s="6"/>
      <c r="ACY663" s="6"/>
      <c r="ACZ663" s="6"/>
      <c r="ADA663" s="6"/>
      <c r="ADB663" s="6"/>
      <c r="ADC663" s="6"/>
      <c r="ADD663" s="6"/>
      <c r="ADE663" s="6"/>
      <c r="ADF663" s="6"/>
      <c r="ADG663" s="6"/>
      <c r="ADH663" s="6"/>
      <c r="ADI663" s="6"/>
      <c r="ADJ663" s="6"/>
      <c r="ADK663" s="6"/>
      <c r="ADL663" s="6"/>
      <c r="ADM663" s="6"/>
      <c r="ADN663" s="6"/>
      <c r="ADO663" s="6"/>
      <c r="ADP663" s="6"/>
      <c r="ADQ663" s="6"/>
      <c r="ADR663" s="6"/>
      <c r="ADS663" s="6"/>
      <c r="ADT663" s="6"/>
      <c r="ADU663" s="6"/>
      <c r="ADV663" s="6"/>
      <c r="ADW663" s="6"/>
      <c r="ADX663" s="6"/>
      <c r="ADY663" s="6"/>
      <c r="ADZ663" s="6"/>
      <c r="AEA663" s="6"/>
      <c r="AEB663" s="6"/>
      <c r="AEC663" s="6"/>
      <c r="AED663" s="6"/>
      <c r="AEE663" s="6"/>
      <c r="AEF663" s="6"/>
      <c r="AEG663" s="6"/>
      <c r="AEH663" s="6"/>
      <c r="AEI663" s="6"/>
      <c r="AEJ663" s="6"/>
      <c r="AEK663" s="6"/>
      <c r="AEL663" s="6"/>
      <c r="AEM663" s="6"/>
      <c r="AEN663" s="6"/>
      <c r="AEO663" s="6"/>
      <c r="AEP663" s="6"/>
      <c r="AEQ663" s="6"/>
      <c r="AER663" s="6"/>
      <c r="AES663" s="6"/>
      <c r="AET663" s="6"/>
      <c r="AEU663" s="6"/>
      <c r="AEV663" s="6"/>
      <c r="AEW663" s="6"/>
      <c r="AEX663" s="6"/>
      <c r="AEY663" s="6"/>
      <c r="AEZ663" s="6"/>
      <c r="AFA663" s="6"/>
      <c r="AFB663" s="6"/>
      <c r="AFC663" s="6"/>
      <c r="AFD663" s="6"/>
      <c r="AFE663" s="6"/>
      <c r="AFF663" s="6"/>
      <c r="AFG663" s="6"/>
      <c r="AFH663" s="6"/>
      <c r="AFI663" s="6"/>
      <c r="AFJ663" s="6"/>
      <c r="AFK663" s="6"/>
      <c r="AFL663" s="6"/>
      <c r="AFM663" s="6"/>
      <c r="AFN663" s="6"/>
      <c r="AFO663" s="6"/>
      <c r="AFP663" s="6"/>
      <c r="AFQ663" s="6"/>
      <c r="AFR663" s="6"/>
      <c r="AFS663" s="6"/>
      <c r="AFT663" s="6"/>
      <c r="AFU663" s="6"/>
      <c r="AFV663" s="6"/>
      <c r="AFW663" s="6"/>
      <c r="AFX663" s="6"/>
      <c r="AFY663" s="6"/>
      <c r="AFZ663" s="6"/>
      <c r="AGA663" s="6"/>
      <c r="AGB663" s="6"/>
      <c r="AGC663" s="6"/>
      <c r="AGD663" s="6"/>
      <c r="AGE663" s="6"/>
      <c r="AGF663" s="6"/>
      <c r="AGG663" s="6"/>
      <c r="AGH663" s="6"/>
      <c r="AGI663" s="6"/>
      <c r="AGJ663" s="6"/>
      <c r="AGK663" s="6"/>
      <c r="AGL663" s="6"/>
      <c r="AGM663" s="6"/>
      <c r="AGN663" s="6"/>
      <c r="AGO663" s="6"/>
      <c r="AGP663" s="6"/>
      <c r="AGQ663" s="6"/>
      <c r="AGR663" s="6"/>
      <c r="AGS663" s="6"/>
      <c r="AGT663" s="6"/>
      <c r="AGU663" s="6"/>
      <c r="AGV663" s="6"/>
      <c r="AGW663" s="6"/>
      <c r="AGX663" s="6"/>
      <c r="AGY663" s="6"/>
      <c r="AGZ663" s="6"/>
      <c r="AHA663" s="6"/>
      <c r="AHB663" s="6"/>
      <c r="AHC663" s="6"/>
      <c r="AHD663" s="6"/>
      <c r="AHE663" s="6"/>
      <c r="AHF663" s="6"/>
      <c r="AHG663" s="6"/>
      <c r="AHH663" s="6"/>
      <c r="AHI663" s="6"/>
      <c r="AHJ663" s="6"/>
      <c r="AHK663" s="6"/>
      <c r="AHL663" s="6"/>
      <c r="AHM663" s="6"/>
      <c r="AHN663" s="6"/>
      <c r="AHO663" s="6"/>
      <c r="AHP663" s="6"/>
      <c r="AHQ663" s="6"/>
      <c r="AHR663" s="6"/>
      <c r="AHS663" s="6"/>
      <c r="AHT663" s="6"/>
      <c r="AHU663" s="6"/>
      <c r="AHV663" s="6"/>
      <c r="AHW663" s="6"/>
      <c r="AHX663" s="6"/>
      <c r="AHY663" s="6"/>
    </row>
    <row r="664" spans="3:909" x14ac:dyDescent="0.25">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c r="JV664" s="6"/>
      <c r="JW664" s="6"/>
      <c r="JX664" s="6"/>
      <c r="JY664" s="6"/>
      <c r="JZ664" s="6"/>
      <c r="KA664" s="6"/>
      <c r="KB664" s="6"/>
      <c r="KC664" s="6"/>
      <c r="KD664" s="6"/>
      <c r="KE664" s="6"/>
      <c r="KF664" s="6"/>
      <c r="KG664" s="6"/>
      <c r="KH664" s="6"/>
      <c r="KI664" s="6"/>
      <c r="KJ664" s="6"/>
      <c r="KK664" s="6"/>
      <c r="KL664" s="6"/>
      <c r="KM664" s="6"/>
      <c r="KN664" s="6"/>
      <c r="KO664" s="6"/>
      <c r="KP664" s="6"/>
      <c r="KQ664" s="6"/>
      <c r="KR664" s="6"/>
      <c r="KS664" s="6"/>
      <c r="KT664" s="6"/>
      <c r="KU664" s="6"/>
      <c r="KV664" s="6"/>
      <c r="KW664" s="6"/>
      <c r="KX664" s="6"/>
      <c r="KY664" s="6"/>
      <c r="KZ664" s="6"/>
      <c r="LA664" s="6"/>
      <c r="LB664" s="6"/>
      <c r="LC664" s="6"/>
      <c r="LD664" s="6"/>
      <c r="LE664" s="6"/>
      <c r="LF664" s="6"/>
      <c r="LG664" s="6"/>
      <c r="LH664" s="6"/>
      <c r="LI664" s="6"/>
      <c r="LJ664" s="6"/>
      <c r="LK664" s="6"/>
      <c r="LL664" s="6"/>
      <c r="LM664" s="6"/>
      <c r="LN664" s="6"/>
      <c r="LO664" s="6"/>
      <c r="LP664" s="6"/>
      <c r="LQ664" s="6"/>
      <c r="LR664" s="6"/>
      <c r="LS664" s="6"/>
      <c r="LT664" s="6"/>
      <c r="LU664" s="6"/>
      <c r="LV664" s="6"/>
      <c r="LW664" s="6"/>
      <c r="LX664" s="6"/>
      <c r="LY664" s="6"/>
      <c r="LZ664" s="6"/>
      <c r="MA664" s="6"/>
      <c r="MB664" s="6"/>
      <c r="MC664" s="6"/>
      <c r="MD664" s="6"/>
      <c r="ME664" s="6"/>
      <c r="MF664" s="6"/>
      <c r="MG664" s="6"/>
      <c r="MH664" s="6"/>
      <c r="MI664" s="6"/>
      <c r="MJ664" s="6"/>
      <c r="MK664" s="6"/>
      <c r="ML664" s="6"/>
      <c r="MM664" s="6"/>
      <c r="MN664" s="6"/>
      <c r="MO664" s="6"/>
      <c r="MP664" s="6"/>
      <c r="MQ664" s="6"/>
      <c r="MR664" s="6"/>
      <c r="MS664" s="6"/>
      <c r="MT664" s="6"/>
      <c r="MU664" s="6"/>
      <c r="MV664" s="6"/>
      <c r="MW664" s="6"/>
      <c r="MX664" s="6"/>
      <c r="MY664" s="6"/>
      <c r="MZ664" s="6"/>
      <c r="NA664" s="6"/>
      <c r="NB664" s="6"/>
      <c r="NC664" s="6"/>
      <c r="ND664" s="6"/>
      <c r="NE664" s="6"/>
      <c r="NF664" s="6"/>
      <c r="NG664" s="6"/>
      <c r="NH664" s="6"/>
      <c r="NI664" s="6"/>
      <c r="NJ664" s="6"/>
      <c r="NK664" s="6"/>
      <c r="NL664" s="6"/>
      <c r="NM664" s="6"/>
      <c r="NN664" s="6"/>
      <c r="NO664" s="6"/>
      <c r="NP664" s="6"/>
      <c r="NQ664" s="6"/>
      <c r="NR664" s="6"/>
      <c r="NS664" s="6"/>
      <c r="NT664" s="6"/>
      <c r="NU664" s="6"/>
      <c r="NV664" s="6"/>
      <c r="NW664" s="6"/>
      <c r="NX664" s="6"/>
      <c r="NY664" s="6"/>
      <c r="NZ664" s="6"/>
      <c r="OA664" s="6"/>
      <c r="OB664" s="6"/>
      <c r="OC664" s="6"/>
      <c r="OD664" s="6"/>
      <c r="OE664" s="6"/>
      <c r="OF664" s="6"/>
      <c r="OG664" s="6"/>
      <c r="OH664" s="6"/>
      <c r="OI664" s="6"/>
      <c r="OJ664" s="6"/>
      <c r="OK664" s="6"/>
      <c r="OL664" s="6"/>
      <c r="OM664" s="6"/>
      <c r="ON664" s="6"/>
      <c r="OO664" s="6"/>
      <c r="OP664" s="6"/>
      <c r="OQ664" s="6"/>
      <c r="OR664" s="6"/>
      <c r="OS664" s="6"/>
      <c r="OT664" s="6"/>
      <c r="OU664" s="6"/>
      <c r="OV664" s="6"/>
      <c r="OW664" s="6"/>
      <c r="OX664" s="6"/>
      <c r="OY664" s="6"/>
      <c r="OZ664" s="6"/>
      <c r="PA664" s="6"/>
      <c r="PB664" s="6"/>
      <c r="PC664" s="6"/>
      <c r="PD664" s="6"/>
      <c r="PE664" s="6"/>
      <c r="PF664" s="6"/>
      <c r="PG664" s="6"/>
      <c r="PH664" s="6"/>
      <c r="PI664" s="6"/>
      <c r="PJ664" s="6"/>
      <c r="PK664" s="6"/>
      <c r="PL664" s="6"/>
      <c r="PM664" s="6"/>
      <c r="PN664" s="6"/>
      <c r="PO664" s="6"/>
      <c r="PP664" s="6"/>
      <c r="PQ664" s="6"/>
      <c r="PR664" s="6"/>
      <c r="PS664" s="6"/>
      <c r="PT664" s="6"/>
      <c r="PU664" s="6"/>
      <c r="PV664" s="6"/>
      <c r="PW664" s="6"/>
      <c r="PX664" s="6"/>
      <c r="PY664" s="6"/>
      <c r="PZ664" s="6"/>
      <c r="QA664" s="6"/>
      <c r="QB664" s="6"/>
      <c r="QC664" s="6"/>
      <c r="QD664" s="6"/>
      <c r="QE664" s="6"/>
      <c r="QF664" s="6"/>
      <c r="QG664" s="6"/>
      <c r="QH664" s="6"/>
      <c r="QI664" s="6"/>
      <c r="QJ664" s="6"/>
      <c r="QK664" s="6"/>
      <c r="QL664" s="6"/>
      <c r="QM664" s="6"/>
      <c r="QN664" s="6"/>
      <c r="QO664" s="6"/>
      <c r="QP664" s="6"/>
      <c r="QQ664" s="6"/>
      <c r="QR664" s="6"/>
      <c r="QS664" s="6"/>
      <c r="QT664" s="6"/>
      <c r="QU664" s="6"/>
      <c r="QV664" s="6"/>
      <c r="QW664" s="6"/>
      <c r="QX664" s="6"/>
      <c r="QY664" s="6"/>
      <c r="QZ664" s="6"/>
      <c r="RA664" s="6"/>
      <c r="RB664" s="6"/>
      <c r="RC664" s="6"/>
      <c r="RD664" s="6"/>
      <c r="RE664" s="6"/>
      <c r="RF664" s="6"/>
      <c r="RG664" s="6"/>
      <c r="RH664" s="6"/>
      <c r="RI664" s="6"/>
      <c r="RJ664" s="6"/>
      <c r="RK664" s="6"/>
      <c r="RL664" s="6"/>
      <c r="RM664" s="6"/>
      <c r="RN664" s="6"/>
      <c r="RO664" s="6"/>
      <c r="RP664" s="6"/>
      <c r="RQ664" s="6"/>
      <c r="RR664" s="6"/>
      <c r="RS664" s="6"/>
      <c r="RT664" s="6"/>
      <c r="RU664" s="6"/>
      <c r="RV664" s="6"/>
      <c r="RW664" s="6"/>
      <c r="RX664" s="6"/>
      <c r="RY664" s="6"/>
      <c r="RZ664" s="6"/>
      <c r="SA664" s="6"/>
      <c r="SB664" s="6"/>
      <c r="SC664" s="6"/>
      <c r="SD664" s="6"/>
      <c r="SE664" s="6"/>
      <c r="SF664" s="6"/>
      <c r="SG664" s="6"/>
      <c r="SH664" s="6"/>
      <c r="SI664" s="6"/>
      <c r="SJ664" s="6"/>
      <c r="SK664" s="6"/>
      <c r="SL664" s="6"/>
      <c r="SM664" s="6"/>
      <c r="SN664" s="6"/>
      <c r="SO664" s="6"/>
      <c r="SP664" s="6"/>
      <c r="SQ664" s="6"/>
      <c r="SR664" s="6"/>
      <c r="SS664" s="6"/>
      <c r="ST664" s="6"/>
      <c r="SU664" s="6"/>
      <c r="SV664" s="6"/>
      <c r="SW664" s="6"/>
      <c r="SX664" s="6"/>
      <c r="SY664" s="6"/>
      <c r="SZ664" s="6"/>
      <c r="TA664" s="6"/>
      <c r="TB664" s="6"/>
      <c r="TC664" s="6"/>
      <c r="TD664" s="6"/>
      <c r="TE664" s="6"/>
      <c r="TF664" s="6"/>
      <c r="TG664" s="6"/>
      <c r="TH664" s="6"/>
      <c r="TI664" s="6"/>
      <c r="TJ664" s="6"/>
      <c r="TK664" s="6"/>
      <c r="TL664" s="6"/>
      <c r="TM664" s="6"/>
      <c r="TN664" s="6"/>
      <c r="TO664" s="6"/>
      <c r="TP664" s="6"/>
      <c r="TQ664" s="6"/>
      <c r="TR664" s="6"/>
      <c r="TS664" s="6"/>
      <c r="TT664" s="6"/>
      <c r="TU664" s="6"/>
      <c r="TV664" s="6"/>
      <c r="TW664" s="6"/>
      <c r="TX664" s="6"/>
      <c r="TY664" s="6"/>
      <c r="TZ664" s="6"/>
      <c r="UA664" s="6"/>
      <c r="UB664" s="6"/>
      <c r="UC664" s="6"/>
      <c r="UD664" s="6"/>
      <c r="UE664" s="6"/>
      <c r="UF664" s="6"/>
      <c r="UG664" s="6"/>
      <c r="UH664" s="6"/>
      <c r="UI664" s="6"/>
      <c r="UJ664" s="6"/>
      <c r="UK664" s="6"/>
      <c r="UL664" s="6"/>
      <c r="UM664" s="6"/>
      <c r="UN664" s="6"/>
      <c r="UO664" s="6"/>
      <c r="UP664" s="6"/>
      <c r="UQ664" s="6"/>
      <c r="UR664" s="6"/>
      <c r="US664" s="6"/>
      <c r="UT664" s="6"/>
      <c r="UU664" s="6"/>
      <c r="UV664" s="6"/>
      <c r="UW664" s="6"/>
      <c r="UX664" s="6"/>
      <c r="UY664" s="6"/>
      <c r="UZ664" s="6"/>
      <c r="VA664" s="6"/>
      <c r="VB664" s="6"/>
      <c r="VC664" s="6"/>
      <c r="VD664" s="6"/>
      <c r="VE664" s="6"/>
      <c r="VF664" s="6"/>
      <c r="VG664" s="6"/>
      <c r="VH664" s="6"/>
      <c r="VI664" s="6"/>
      <c r="VJ664" s="6"/>
      <c r="VK664" s="6"/>
      <c r="VL664" s="6"/>
      <c r="VM664" s="6"/>
      <c r="VN664" s="6"/>
      <c r="VO664" s="6"/>
      <c r="VP664" s="6"/>
      <c r="VQ664" s="6"/>
      <c r="VR664" s="6"/>
      <c r="VS664" s="6"/>
      <c r="VT664" s="6"/>
      <c r="VU664" s="6"/>
      <c r="VV664" s="6"/>
      <c r="VW664" s="6"/>
      <c r="VX664" s="6"/>
      <c r="VY664" s="6"/>
      <c r="VZ664" s="6"/>
      <c r="WA664" s="6"/>
      <c r="WB664" s="6"/>
      <c r="WC664" s="6"/>
      <c r="WD664" s="6"/>
      <c r="WE664" s="6"/>
      <c r="WF664" s="6"/>
      <c r="WG664" s="6"/>
      <c r="WH664" s="6"/>
      <c r="WI664" s="6"/>
      <c r="WJ664" s="6"/>
      <c r="WK664" s="6"/>
      <c r="WL664" s="6"/>
      <c r="WM664" s="6"/>
      <c r="WN664" s="6"/>
      <c r="WO664" s="6"/>
      <c r="WP664" s="6"/>
      <c r="WQ664" s="6"/>
      <c r="WR664" s="6"/>
      <c r="WS664" s="6"/>
      <c r="WT664" s="6"/>
      <c r="WU664" s="6"/>
      <c r="WV664" s="6"/>
      <c r="WW664" s="6"/>
      <c r="WX664" s="6"/>
      <c r="WY664" s="6"/>
      <c r="WZ664" s="6"/>
      <c r="XA664" s="6"/>
      <c r="XB664" s="6"/>
      <c r="XC664" s="6"/>
      <c r="XD664" s="6"/>
      <c r="XE664" s="6"/>
      <c r="XF664" s="6"/>
      <c r="XG664" s="6"/>
      <c r="XH664" s="6"/>
      <c r="XI664" s="6"/>
      <c r="XJ664" s="6"/>
      <c r="XK664" s="6"/>
      <c r="XL664" s="6"/>
      <c r="XM664" s="6"/>
      <c r="XN664" s="6"/>
      <c r="XO664" s="6"/>
      <c r="XP664" s="6"/>
      <c r="XQ664" s="6"/>
      <c r="XR664" s="6"/>
      <c r="XS664" s="6"/>
      <c r="XT664" s="6"/>
      <c r="XU664" s="6"/>
      <c r="XV664" s="6"/>
      <c r="XW664" s="6"/>
      <c r="XX664" s="6"/>
      <c r="XY664" s="6"/>
      <c r="XZ664" s="6"/>
      <c r="YA664" s="6"/>
      <c r="YB664" s="6"/>
      <c r="YC664" s="6"/>
      <c r="YD664" s="6"/>
      <c r="YE664" s="6"/>
      <c r="YF664" s="6"/>
      <c r="YG664" s="6"/>
      <c r="YH664" s="6"/>
      <c r="YI664" s="6"/>
      <c r="YJ664" s="6"/>
      <c r="YK664" s="6"/>
      <c r="YL664" s="6"/>
      <c r="YM664" s="6"/>
      <c r="YN664" s="6"/>
      <c r="YO664" s="6"/>
      <c r="YP664" s="6"/>
      <c r="YQ664" s="6"/>
      <c r="YR664" s="6"/>
      <c r="YS664" s="6"/>
      <c r="YT664" s="6"/>
      <c r="YU664" s="6"/>
      <c r="YV664" s="6"/>
      <c r="YW664" s="6"/>
      <c r="YX664" s="6"/>
      <c r="YY664" s="6"/>
      <c r="YZ664" s="6"/>
      <c r="ZA664" s="6"/>
      <c r="ZB664" s="6"/>
      <c r="ZC664" s="6"/>
      <c r="ZD664" s="6"/>
      <c r="ZE664" s="6"/>
      <c r="ZF664" s="6"/>
      <c r="ZG664" s="6"/>
      <c r="ZH664" s="6"/>
      <c r="ZI664" s="6"/>
      <c r="ZJ664" s="6"/>
      <c r="ZK664" s="6"/>
      <c r="ZL664" s="6"/>
      <c r="ZM664" s="6"/>
      <c r="ZN664" s="6"/>
      <c r="ZO664" s="6"/>
      <c r="ZP664" s="6"/>
      <c r="ZQ664" s="6"/>
      <c r="ZR664" s="6"/>
      <c r="ZS664" s="6"/>
      <c r="ZT664" s="6"/>
      <c r="ZU664" s="6"/>
      <c r="ZV664" s="6"/>
      <c r="ZW664" s="6"/>
      <c r="ZX664" s="6"/>
      <c r="ZY664" s="6"/>
      <c r="ZZ664" s="6"/>
      <c r="AAA664" s="6"/>
      <c r="AAB664" s="6"/>
      <c r="AAC664" s="6"/>
      <c r="AAD664" s="6"/>
      <c r="AAE664" s="6"/>
      <c r="AAF664" s="6"/>
      <c r="AAG664" s="6"/>
      <c r="AAH664" s="6"/>
      <c r="AAI664" s="6"/>
      <c r="AAJ664" s="6"/>
      <c r="AAK664" s="6"/>
      <c r="AAL664" s="6"/>
      <c r="AAM664" s="6"/>
      <c r="AAN664" s="6"/>
      <c r="AAO664" s="6"/>
      <c r="AAP664" s="6"/>
      <c r="AAQ664" s="6"/>
      <c r="AAR664" s="6"/>
      <c r="AAS664" s="6"/>
      <c r="AAT664" s="6"/>
      <c r="AAU664" s="6"/>
      <c r="AAV664" s="6"/>
      <c r="AAW664" s="6"/>
      <c r="AAX664" s="6"/>
      <c r="AAY664" s="6"/>
      <c r="AAZ664" s="6"/>
      <c r="ABA664" s="6"/>
      <c r="ABB664" s="6"/>
      <c r="ABC664" s="6"/>
      <c r="ABD664" s="6"/>
      <c r="ABE664" s="6"/>
      <c r="ABF664" s="6"/>
      <c r="ABG664" s="6"/>
      <c r="ABH664" s="6"/>
      <c r="ABI664" s="6"/>
      <c r="ABJ664" s="6"/>
      <c r="ABK664" s="6"/>
      <c r="ABL664" s="6"/>
      <c r="ABM664" s="6"/>
      <c r="ABN664" s="6"/>
      <c r="ABO664" s="6"/>
      <c r="ABP664" s="6"/>
      <c r="ABQ664" s="6"/>
      <c r="ABR664" s="6"/>
      <c r="ABS664" s="6"/>
      <c r="ABT664" s="6"/>
      <c r="ABU664" s="6"/>
      <c r="ABV664" s="6"/>
      <c r="ABW664" s="6"/>
      <c r="ABX664" s="6"/>
      <c r="ABY664" s="6"/>
      <c r="ABZ664" s="6"/>
      <c r="ACA664" s="6"/>
      <c r="ACB664" s="6"/>
      <c r="ACC664" s="6"/>
      <c r="ACD664" s="6"/>
      <c r="ACE664" s="6"/>
      <c r="ACF664" s="6"/>
      <c r="ACG664" s="6"/>
      <c r="ACH664" s="6"/>
      <c r="ACI664" s="6"/>
      <c r="ACJ664" s="6"/>
      <c r="ACK664" s="6"/>
      <c r="ACL664" s="6"/>
      <c r="ACM664" s="6"/>
      <c r="ACN664" s="6"/>
      <c r="ACO664" s="6"/>
      <c r="ACP664" s="6"/>
      <c r="ACQ664" s="6"/>
      <c r="ACR664" s="6"/>
      <c r="ACS664" s="6"/>
      <c r="ACT664" s="6"/>
      <c r="ACU664" s="6"/>
      <c r="ACV664" s="6"/>
      <c r="ACW664" s="6"/>
      <c r="ACX664" s="6"/>
      <c r="ACY664" s="6"/>
      <c r="ACZ664" s="6"/>
      <c r="ADA664" s="6"/>
      <c r="ADB664" s="6"/>
      <c r="ADC664" s="6"/>
      <c r="ADD664" s="6"/>
      <c r="ADE664" s="6"/>
      <c r="ADF664" s="6"/>
      <c r="ADG664" s="6"/>
      <c r="ADH664" s="6"/>
      <c r="ADI664" s="6"/>
      <c r="ADJ664" s="6"/>
      <c r="ADK664" s="6"/>
      <c r="ADL664" s="6"/>
      <c r="ADM664" s="6"/>
      <c r="ADN664" s="6"/>
      <c r="ADO664" s="6"/>
      <c r="ADP664" s="6"/>
      <c r="ADQ664" s="6"/>
      <c r="ADR664" s="6"/>
      <c r="ADS664" s="6"/>
      <c r="ADT664" s="6"/>
      <c r="ADU664" s="6"/>
      <c r="ADV664" s="6"/>
      <c r="ADW664" s="6"/>
      <c r="ADX664" s="6"/>
      <c r="ADY664" s="6"/>
      <c r="ADZ664" s="6"/>
      <c r="AEA664" s="6"/>
      <c r="AEB664" s="6"/>
      <c r="AEC664" s="6"/>
      <c r="AED664" s="6"/>
      <c r="AEE664" s="6"/>
      <c r="AEF664" s="6"/>
      <c r="AEG664" s="6"/>
      <c r="AEH664" s="6"/>
      <c r="AEI664" s="6"/>
      <c r="AEJ664" s="6"/>
      <c r="AEK664" s="6"/>
      <c r="AEL664" s="6"/>
      <c r="AEM664" s="6"/>
      <c r="AEN664" s="6"/>
      <c r="AEO664" s="6"/>
      <c r="AEP664" s="6"/>
      <c r="AEQ664" s="6"/>
      <c r="AER664" s="6"/>
      <c r="AES664" s="6"/>
      <c r="AET664" s="6"/>
      <c r="AEU664" s="6"/>
      <c r="AEV664" s="6"/>
      <c r="AEW664" s="6"/>
      <c r="AEX664" s="6"/>
      <c r="AEY664" s="6"/>
      <c r="AEZ664" s="6"/>
      <c r="AFA664" s="6"/>
      <c r="AFB664" s="6"/>
      <c r="AFC664" s="6"/>
      <c r="AFD664" s="6"/>
      <c r="AFE664" s="6"/>
      <c r="AFF664" s="6"/>
      <c r="AFG664" s="6"/>
      <c r="AFH664" s="6"/>
      <c r="AFI664" s="6"/>
      <c r="AFJ664" s="6"/>
      <c r="AFK664" s="6"/>
      <c r="AFL664" s="6"/>
      <c r="AFM664" s="6"/>
      <c r="AFN664" s="6"/>
      <c r="AFO664" s="6"/>
      <c r="AFP664" s="6"/>
      <c r="AFQ664" s="6"/>
      <c r="AFR664" s="6"/>
      <c r="AFS664" s="6"/>
      <c r="AFT664" s="6"/>
      <c r="AFU664" s="6"/>
      <c r="AFV664" s="6"/>
      <c r="AFW664" s="6"/>
      <c r="AFX664" s="6"/>
      <c r="AFY664" s="6"/>
      <c r="AFZ664" s="6"/>
      <c r="AGA664" s="6"/>
      <c r="AGB664" s="6"/>
      <c r="AGC664" s="6"/>
      <c r="AGD664" s="6"/>
      <c r="AGE664" s="6"/>
      <c r="AGF664" s="6"/>
      <c r="AGG664" s="6"/>
      <c r="AGH664" s="6"/>
      <c r="AGI664" s="6"/>
      <c r="AGJ664" s="6"/>
      <c r="AGK664" s="6"/>
      <c r="AGL664" s="6"/>
      <c r="AGM664" s="6"/>
      <c r="AGN664" s="6"/>
      <c r="AGO664" s="6"/>
      <c r="AGP664" s="6"/>
      <c r="AGQ664" s="6"/>
      <c r="AGR664" s="6"/>
      <c r="AGS664" s="6"/>
      <c r="AGT664" s="6"/>
      <c r="AGU664" s="6"/>
      <c r="AGV664" s="6"/>
      <c r="AGW664" s="6"/>
      <c r="AGX664" s="6"/>
      <c r="AGY664" s="6"/>
      <c r="AGZ664" s="6"/>
      <c r="AHA664" s="6"/>
      <c r="AHB664" s="6"/>
      <c r="AHC664" s="6"/>
      <c r="AHD664" s="6"/>
      <c r="AHE664" s="6"/>
      <c r="AHF664" s="6"/>
      <c r="AHG664" s="6"/>
      <c r="AHH664" s="6"/>
      <c r="AHI664" s="6"/>
      <c r="AHJ664" s="6"/>
      <c r="AHK664" s="6"/>
      <c r="AHL664" s="6"/>
      <c r="AHM664" s="6"/>
      <c r="AHN664" s="6"/>
      <c r="AHO664" s="6"/>
      <c r="AHP664" s="6"/>
      <c r="AHQ664" s="6"/>
      <c r="AHR664" s="6"/>
      <c r="AHS664" s="6"/>
      <c r="AHT664" s="6"/>
      <c r="AHU664" s="6"/>
      <c r="AHV664" s="6"/>
      <c r="AHW664" s="6"/>
      <c r="AHX664" s="6"/>
      <c r="AHY664" s="6"/>
    </row>
    <row r="665" spans="3:909" x14ac:dyDescent="0.25">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c r="JV665" s="6"/>
      <c r="JW665" s="6"/>
      <c r="JX665" s="6"/>
      <c r="JY665" s="6"/>
      <c r="JZ665" s="6"/>
      <c r="KA665" s="6"/>
      <c r="KB665" s="6"/>
      <c r="KC665" s="6"/>
      <c r="KD665" s="6"/>
      <c r="KE665" s="6"/>
      <c r="KF665" s="6"/>
      <c r="KG665" s="6"/>
      <c r="KH665" s="6"/>
      <c r="KI665" s="6"/>
      <c r="KJ665" s="6"/>
      <c r="KK665" s="6"/>
      <c r="KL665" s="6"/>
      <c r="KM665" s="6"/>
      <c r="KN665" s="6"/>
      <c r="KO665" s="6"/>
      <c r="KP665" s="6"/>
      <c r="KQ665" s="6"/>
      <c r="KR665" s="6"/>
      <c r="KS665" s="6"/>
      <c r="KT665" s="6"/>
      <c r="KU665" s="6"/>
      <c r="KV665" s="6"/>
      <c r="KW665" s="6"/>
      <c r="KX665" s="6"/>
      <c r="KY665" s="6"/>
      <c r="KZ665" s="6"/>
      <c r="LA665" s="6"/>
      <c r="LB665" s="6"/>
      <c r="LC665" s="6"/>
      <c r="LD665" s="6"/>
      <c r="LE665" s="6"/>
      <c r="LF665" s="6"/>
      <c r="LG665" s="6"/>
      <c r="LH665" s="6"/>
      <c r="LI665" s="6"/>
      <c r="LJ665" s="6"/>
      <c r="LK665" s="6"/>
      <c r="LL665" s="6"/>
      <c r="LM665" s="6"/>
      <c r="LN665" s="6"/>
      <c r="LO665" s="6"/>
      <c r="LP665" s="6"/>
      <c r="LQ665" s="6"/>
      <c r="LR665" s="6"/>
      <c r="LS665" s="6"/>
      <c r="LT665" s="6"/>
      <c r="LU665" s="6"/>
      <c r="LV665" s="6"/>
      <c r="LW665" s="6"/>
      <c r="LX665" s="6"/>
      <c r="LY665" s="6"/>
      <c r="LZ665" s="6"/>
      <c r="MA665" s="6"/>
      <c r="MB665" s="6"/>
      <c r="MC665" s="6"/>
      <c r="MD665" s="6"/>
      <c r="ME665" s="6"/>
      <c r="MF665" s="6"/>
      <c r="MG665" s="6"/>
      <c r="MH665" s="6"/>
      <c r="MI665" s="6"/>
      <c r="MJ665" s="6"/>
      <c r="MK665" s="6"/>
      <c r="ML665" s="6"/>
      <c r="MM665" s="6"/>
      <c r="MN665" s="6"/>
      <c r="MO665" s="6"/>
      <c r="MP665" s="6"/>
      <c r="MQ665" s="6"/>
      <c r="MR665" s="6"/>
      <c r="MS665" s="6"/>
      <c r="MT665" s="6"/>
      <c r="MU665" s="6"/>
      <c r="MV665" s="6"/>
      <c r="MW665" s="6"/>
      <c r="MX665" s="6"/>
      <c r="MY665" s="6"/>
      <c r="MZ665" s="6"/>
      <c r="NA665" s="6"/>
      <c r="NB665" s="6"/>
      <c r="NC665" s="6"/>
      <c r="ND665" s="6"/>
      <c r="NE665" s="6"/>
      <c r="NF665" s="6"/>
      <c r="NG665" s="6"/>
      <c r="NH665" s="6"/>
      <c r="NI665" s="6"/>
      <c r="NJ665" s="6"/>
      <c r="NK665" s="6"/>
      <c r="NL665" s="6"/>
      <c r="NM665" s="6"/>
      <c r="NN665" s="6"/>
      <c r="NO665" s="6"/>
      <c r="NP665" s="6"/>
      <c r="NQ665" s="6"/>
      <c r="NR665" s="6"/>
      <c r="NS665" s="6"/>
      <c r="NT665" s="6"/>
      <c r="NU665" s="6"/>
      <c r="NV665" s="6"/>
      <c r="NW665" s="6"/>
      <c r="NX665" s="6"/>
      <c r="NY665" s="6"/>
      <c r="NZ665" s="6"/>
      <c r="OA665" s="6"/>
      <c r="OB665" s="6"/>
      <c r="OC665" s="6"/>
      <c r="OD665" s="6"/>
      <c r="OE665" s="6"/>
      <c r="OF665" s="6"/>
      <c r="OG665" s="6"/>
      <c r="OH665" s="6"/>
      <c r="OI665" s="6"/>
      <c r="OJ665" s="6"/>
      <c r="OK665" s="6"/>
      <c r="OL665" s="6"/>
      <c r="OM665" s="6"/>
      <c r="ON665" s="6"/>
      <c r="OO665" s="6"/>
      <c r="OP665" s="6"/>
      <c r="OQ665" s="6"/>
      <c r="OR665" s="6"/>
      <c r="OS665" s="6"/>
      <c r="OT665" s="6"/>
      <c r="OU665" s="6"/>
      <c r="OV665" s="6"/>
      <c r="OW665" s="6"/>
      <c r="OX665" s="6"/>
      <c r="OY665" s="6"/>
      <c r="OZ665" s="6"/>
      <c r="PA665" s="6"/>
      <c r="PB665" s="6"/>
      <c r="PC665" s="6"/>
      <c r="PD665" s="6"/>
      <c r="PE665" s="6"/>
      <c r="PF665" s="6"/>
      <c r="PG665" s="6"/>
      <c r="PH665" s="6"/>
      <c r="PI665" s="6"/>
      <c r="PJ665" s="6"/>
      <c r="PK665" s="6"/>
      <c r="PL665" s="6"/>
      <c r="PM665" s="6"/>
      <c r="PN665" s="6"/>
      <c r="PO665" s="6"/>
      <c r="PP665" s="6"/>
      <c r="PQ665" s="6"/>
      <c r="PR665" s="6"/>
      <c r="PS665" s="6"/>
      <c r="PT665" s="6"/>
      <c r="PU665" s="6"/>
      <c r="PV665" s="6"/>
      <c r="PW665" s="6"/>
      <c r="PX665" s="6"/>
      <c r="PY665" s="6"/>
      <c r="PZ665" s="6"/>
      <c r="QA665" s="6"/>
      <c r="QB665" s="6"/>
      <c r="QC665" s="6"/>
      <c r="QD665" s="6"/>
      <c r="QE665" s="6"/>
      <c r="QF665" s="6"/>
      <c r="QG665" s="6"/>
      <c r="QH665" s="6"/>
      <c r="QI665" s="6"/>
      <c r="QJ665" s="6"/>
      <c r="QK665" s="6"/>
      <c r="QL665" s="6"/>
      <c r="QM665" s="6"/>
      <c r="QN665" s="6"/>
      <c r="QO665" s="6"/>
      <c r="QP665" s="6"/>
      <c r="QQ665" s="6"/>
      <c r="QR665" s="6"/>
      <c r="QS665" s="6"/>
      <c r="QT665" s="6"/>
      <c r="QU665" s="6"/>
      <c r="QV665" s="6"/>
      <c r="QW665" s="6"/>
      <c r="QX665" s="6"/>
      <c r="QY665" s="6"/>
      <c r="QZ665" s="6"/>
      <c r="RA665" s="6"/>
      <c r="RB665" s="6"/>
      <c r="RC665" s="6"/>
      <c r="RD665" s="6"/>
      <c r="RE665" s="6"/>
      <c r="RF665" s="6"/>
      <c r="RG665" s="6"/>
      <c r="RH665" s="6"/>
      <c r="RI665" s="6"/>
      <c r="RJ665" s="6"/>
      <c r="RK665" s="6"/>
      <c r="RL665" s="6"/>
      <c r="RM665" s="6"/>
      <c r="RN665" s="6"/>
      <c r="RO665" s="6"/>
      <c r="RP665" s="6"/>
      <c r="RQ665" s="6"/>
      <c r="RR665" s="6"/>
      <c r="RS665" s="6"/>
      <c r="RT665" s="6"/>
      <c r="RU665" s="6"/>
      <c r="RV665" s="6"/>
      <c r="RW665" s="6"/>
      <c r="RX665" s="6"/>
      <c r="RY665" s="6"/>
      <c r="RZ665" s="6"/>
      <c r="SA665" s="6"/>
      <c r="SB665" s="6"/>
      <c r="SC665" s="6"/>
      <c r="SD665" s="6"/>
      <c r="SE665" s="6"/>
      <c r="SF665" s="6"/>
      <c r="SG665" s="6"/>
      <c r="SH665" s="6"/>
      <c r="SI665" s="6"/>
      <c r="SJ665" s="6"/>
      <c r="SK665" s="6"/>
      <c r="SL665" s="6"/>
      <c r="SM665" s="6"/>
      <c r="SN665" s="6"/>
      <c r="SO665" s="6"/>
      <c r="SP665" s="6"/>
      <c r="SQ665" s="6"/>
      <c r="SR665" s="6"/>
      <c r="SS665" s="6"/>
      <c r="ST665" s="6"/>
      <c r="SU665" s="6"/>
      <c r="SV665" s="6"/>
      <c r="SW665" s="6"/>
      <c r="SX665" s="6"/>
      <c r="SY665" s="6"/>
      <c r="SZ665" s="6"/>
      <c r="TA665" s="6"/>
      <c r="TB665" s="6"/>
      <c r="TC665" s="6"/>
      <c r="TD665" s="6"/>
      <c r="TE665" s="6"/>
      <c r="TF665" s="6"/>
      <c r="TG665" s="6"/>
      <c r="TH665" s="6"/>
      <c r="TI665" s="6"/>
      <c r="TJ665" s="6"/>
      <c r="TK665" s="6"/>
      <c r="TL665" s="6"/>
      <c r="TM665" s="6"/>
      <c r="TN665" s="6"/>
      <c r="TO665" s="6"/>
      <c r="TP665" s="6"/>
      <c r="TQ665" s="6"/>
      <c r="TR665" s="6"/>
      <c r="TS665" s="6"/>
      <c r="TT665" s="6"/>
      <c r="TU665" s="6"/>
      <c r="TV665" s="6"/>
      <c r="TW665" s="6"/>
      <c r="TX665" s="6"/>
      <c r="TY665" s="6"/>
      <c r="TZ665" s="6"/>
      <c r="UA665" s="6"/>
      <c r="UB665" s="6"/>
      <c r="UC665" s="6"/>
      <c r="UD665" s="6"/>
      <c r="UE665" s="6"/>
      <c r="UF665" s="6"/>
      <c r="UG665" s="6"/>
      <c r="UH665" s="6"/>
      <c r="UI665" s="6"/>
      <c r="UJ665" s="6"/>
      <c r="UK665" s="6"/>
      <c r="UL665" s="6"/>
      <c r="UM665" s="6"/>
      <c r="UN665" s="6"/>
      <c r="UO665" s="6"/>
      <c r="UP665" s="6"/>
      <c r="UQ665" s="6"/>
      <c r="UR665" s="6"/>
      <c r="US665" s="6"/>
      <c r="UT665" s="6"/>
      <c r="UU665" s="6"/>
      <c r="UV665" s="6"/>
      <c r="UW665" s="6"/>
      <c r="UX665" s="6"/>
      <c r="UY665" s="6"/>
      <c r="UZ665" s="6"/>
      <c r="VA665" s="6"/>
      <c r="VB665" s="6"/>
      <c r="VC665" s="6"/>
      <c r="VD665" s="6"/>
      <c r="VE665" s="6"/>
      <c r="VF665" s="6"/>
      <c r="VG665" s="6"/>
      <c r="VH665" s="6"/>
      <c r="VI665" s="6"/>
      <c r="VJ665" s="6"/>
      <c r="VK665" s="6"/>
      <c r="VL665" s="6"/>
      <c r="VM665" s="6"/>
      <c r="VN665" s="6"/>
      <c r="VO665" s="6"/>
      <c r="VP665" s="6"/>
      <c r="VQ665" s="6"/>
      <c r="VR665" s="6"/>
      <c r="VS665" s="6"/>
      <c r="VT665" s="6"/>
      <c r="VU665" s="6"/>
      <c r="VV665" s="6"/>
      <c r="VW665" s="6"/>
      <c r="VX665" s="6"/>
      <c r="VY665" s="6"/>
      <c r="VZ665" s="6"/>
      <c r="WA665" s="6"/>
      <c r="WB665" s="6"/>
      <c r="WC665" s="6"/>
      <c r="WD665" s="6"/>
      <c r="WE665" s="6"/>
      <c r="WF665" s="6"/>
      <c r="WG665" s="6"/>
      <c r="WH665" s="6"/>
      <c r="WI665" s="6"/>
      <c r="WJ665" s="6"/>
      <c r="WK665" s="6"/>
      <c r="WL665" s="6"/>
      <c r="WM665" s="6"/>
      <c r="WN665" s="6"/>
      <c r="WO665" s="6"/>
      <c r="WP665" s="6"/>
      <c r="WQ665" s="6"/>
      <c r="WR665" s="6"/>
      <c r="WS665" s="6"/>
      <c r="WT665" s="6"/>
      <c r="WU665" s="6"/>
      <c r="WV665" s="6"/>
      <c r="WW665" s="6"/>
      <c r="WX665" s="6"/>
      <c r="WY665" s="6"/>
      <c r="WZ665" s="6"/>
      <c r="XA665" s="6"/>
      <c r="XB665" s="6"/>
      <c r="XC665" s="6"/>
      <c r="XD665" s="6"/>
      <c r="XE665" s="6"/>
      <c r="XF665" s="6"/>
      <c r="XG665" s="6"/>
      <c r="XH665" s="6"/>
      <c r="XI665" s="6"/>
      <c r="XJ665" s="6"/>
      <c r="XK665" s="6"/>
      <c r="XL665" s="6"/>
      <c r="XM665" s="6"/>
      <c r="XN665" s="6"/>
      <c r="XO665" s="6"/>
      <c r="XP665" s="6"/>
      <c r="XQ665" s="6"/>
      <c r="XR665" s="6"/>
      <c r="XS665" s="6"/>
      <c r="XT665" s="6"/>
      <c r="XU665" s="6"/>
      <c r="XV665" s="6"/>
      <c r="XW665" s="6"/>
      <c r="XX665" s="6"/>
      <c r="XY665" s="6"/>
      <c r="XZ665" s="6"/>
      <c r="YA665" s="6"/>
      <c r="YB665" s="6"/>
      <c r="YC665" s="6"/>
      <c r="YD665" s="6"/>
      <c r="YE665" s="6"/>
      <c r="YF665" s="6"/>
      <c r="YG665" s="6"/>
      <c r="YH665" s="6"/>
      <c r="YI665" s="6"/>
      <c r="YJ665" s="6"/>
      <c r="YK665" s="6"/>
      <c r="YL665" s="6"/>
      <c r="YM665" s="6"/>
      <c r="YN665" s="6"/>
      <c r="YO665" s="6"/>
      <c r="YP665" s="6"/>
      <c r="YQ665" s="6"/>
      <c r="YR665" s="6"/>
      <c r="YS665" s="6"/>
      <c r="YT665" s="6"/>
      <c r="YU665" s="6"/>
      <c r="YV665" s="6"/>
      <c r="YW665" s="6"/>
      <c r="YX665" s="6"/>
      <c r="YY665" s="6"/>
      <c r="YZ665" s="6"/>
      <c r="ZA665" s="6"/>
      <c r="ZB665" s="6"/>
      <c r="ZC665" s="6"/>
      <c r="ZD665" s="6"/>
      <c r="ZE665" s="6"/>
      <c r="ZF665" s="6"/>
      <c r="ZG665" s="6"/>
      <c r="ZH665" s="6"/>
      <c r="ZI665" s="6"/>
      <c r="ZJ665" s="6"/>
      <c r="ZK665" s="6"/>
      <c r="ZL665" s="6"/>
      <c r="ZM665" s="6"/>
      <c r="ZN665" s="6"/>
      <c r="ZO665" s="6"/>
      <c r="ZP665" s="6"/>
      <c r="ZQ665" s="6"/>
      <c r="ZR665" s="6"/>
      <c r="ZS665" s="6"/>
      <c r="ZT665" s="6"/>
      <c r="ZU665" s="6"/>
      <c r="ZV665" s="6"/>
      <c r="ZW665" s="6"/>
      <c r="ZX665" s="6"/>
      <c r="ZY665" s="6"/>
      <c r="ZZ665" s="6"/>
      <c r="AAA665" s="6"/>
      <c r="AAB665" s="6"/>
      <c r="AAC665" s="6"/>
      <c r="AAD665" s="6"/>
      <c r="AAE665" s="6"/>
      <c r="AAF665" s="6"/>
      <c r="AAG665" s="6"/>
      <c r="AAH665" s="6"/>
      <c r="AAI665" s="6"/>
      <c r="AAJ665" s="6"/>
      <c r="AAK665" s="6"/>
      <c r="AAL665" s="6"/>
      <c r="AAM665" s="6"/>
      <c r="AAN665" s="6"/>
      <c r="AAO665" s="6"/>
      <c r="AAP665" s="6"/>
      <c r="AAQ665" s="6"/>
      <c r="AAR665" s="6"/>
      <c r="AAS665" s="6"/>
      <c r="AAT665" s="6"/>
      <c r="AAU665" s="6"/>
      <c r="AAV665" s="6"/>
      <c r="AAW665" s="6"/>
      <c r="AAX665" s="6"/>
      <c r="AAY665" s="6"/>
      <c r="AAZ665" s="6"/>
      <c r="ABA665" s="6"/>
      <c r="ABB665" s="6"/>
      <c r="ABC665" s="6"/>
      <c r="ABD665" s="6"/>
      <c r="ABE665" s="6"/>
      <c r="ABF665" s="6"/>
      <c r="ABG665" s="6"/>
      <c r="ABH665" s="6"/>
      <c r="ABI665" s="6"/>
      <c r="ABJ665" s="6"/>
      <c r="ABK665" s="6"/>
      <c r="ABL665" s="6"/>
      <c r="ABM665" s="6"/>
      <c r="ABN665" s="6"/>
      <c r="ABO665" s="6"/>
      <c r="ABP665" s="6"/>
      <c r="ABQ665" s="6"/>
      <c r="ABR665" s="6"/>
      <c r="ABS665" s="6"/>
      <c r="ABT665" s="6"/>
      <c r="ABU665" s="6"/>
      <c r="ABV665" s="6"/>
      <c r="ABW665" s="6"/>
      <c r="ABX665" s="6"/>
      <c r="ABY665" s="6"/>
      <c r="ABZ665" s="6"/>
      <c r="ACA665" s="6"/>
      <c r="ACB665" s="6"/>
      <c r="ACC665" s="6"/>
      <c r="ACD665" s="6"/>
      <c r="ACE665" s="6"/>
      <c r="ACF665" s="6"/>
      <c r="ACG665" s="6"/>
      <c r="ACH665" s="6"/>
      <c r="ACI665" s="6"/>
      <c r="ACJ665" s="6"/>
      <c r="ACK665" s="6"/>
      <c r="ACL665" s="6"/>
      <c r="ACM665" s="6"/>
      <c r="ACN665" s="6"/>
      <c r="ACO665" s="6"/>
      <c r="ACP665" s="6"/>
      <c r="ACQ665" s="6"/>
      <c r="ACR665" s="6"/>
      <c r="ACS665" s="6"/>
      <c r="ACT665" s="6"/>
      <c r="ACU665" s="6"/>
      <c r="ACV665" s="6"/>
      <c r="ACW665" s="6"/>
      <c r="ACX665" s="6"/>
      <c r="ACY665" s="6"/>
      <c r="ACZ665" s="6"/>
      <c r="ADA665" s="6"/>
      <c r="ADB665" s="6"/>
      <c r="ADC665" s="6"/>
      <c r="ADD665" s="6"/>
      <c r="ADE665" s="6"/>
      <c r="ADF665" s="6"/>
      <c r="ADG665" s="6"/>
      <c r="ADH665" s="6"/>
      <c r="ADI665" s="6"/>
      <c r="ADJ665" s="6"/>
      <c r="ADK665" s="6"/>
      <c r="ADL665" s="6"/>
      <c r="ADM665" s="6"/>
      <c r="ADN665" s="6"/>
      <c r="ADO665" s="6"/>
      <c r="ADP665" s="6"/>
      <c r="ADQ665" s="6"/>
      <c r="ADR665" s="6"/>
      <c r="ADS665" s="6"/>
      <c r="ADT665" s="6"/>
      <c r="ADU665" s="6"/>
      <c r="ADV665" s="6"/>
      <c r="ADW665" s="6"/>
      <c r="ADX665" s="6"/>
      <c r="ADY665" s="6"/>
      <c r="ADZ665" s="6"/>
      <c r="AEA665" s="6"/>
      <c r="AEB665" s="6"/>
      <c r="AEC665" s="6"/>
      <c r="AED665" s="6"/>
      <c r="AEE665" s="6"/>
      <c r="AEF665" s="6"/>
      <c r="AEG665" s="6"/>
      <c r="AEH665" s="6"/>
      <c r="AEI665" s="6"/>
      <c r="AEJ665" s="6"/>
      <c r="AEK665" s="6"/>
      <c r="AEL665" s="6"/>
      <c r="AEM665" s="6"/>
      <c r="AEN665" s="6"/>
      <c r="AEO665" s="6"/>
      <c r="AEP665" s="6"/>
      <c r="AEQ665" s="6"/>
      <c r="AER665" s="6"/>
      <c r="AES665" s="6"/>
      <c r="AET665" s="6"/>
      <c r="AEU665" s="6"/>
      <c r="AEV665" s="6"/>
      <c r="AEW665" s="6"/>
      <c r="AEX665" s="6"/>
      <c r="AEY665" s="6"/>
      <c r="AEZ665" s="6"/>
      <c r="AFA665" s="6"/>
      <c r="AFB665" s="6"/>
      <c r="AFC665" s="6"/>
      <c r="AFD665" s="6"/>
      <c r="AFE665" s="6"/>
      <c r="AFF665" s="6"/>
      <c r="AFG665" s="6"/>
      <c r="AFH665" s="6"/>
      <c r="AFI665" s="6"/>
      <c r="AFJ665" s="6"/>
      <c r="AFK665" s="6"/>
      <c r="AFL665" s="6"/>
      <c r="AFM665" s="6"/>
      <c r="AFN665" s="6"/>
      <c r="AFO665" s="6"/>
      <c r="AFP665" s="6"/>
      <c r="AFQ665" s="6"/>
      <c r="AFR665" s="6"/>
      <c r="AFS665" s="6"/>
      <c r="AFT665" s="6"/>
      <c r="AFU665" s="6"/>
      <c r="AFV665" s="6"/>
      <c r="AFW665" s="6"/>
      <c r="AFX665" s="6"/>
      <c r="AFY665" s="6"/>
      <c r="AFZ665" s="6"/>
      <c r="AGA665" s="6"/>
      <c r="AGB665" s="6"/>
      <c r="AGC665" s="6"/>
      <c r="AGD665" s="6"/>
      <c r="AGE665" s="6"/>
      <c r="AGF665" s="6"/>
      <c r="AGG665" s="6"/>
      <c r="AGH665" s="6"/>
      <c r="AGI665" s="6"/>
      <c r="AGJ665" s="6"/>
      <c r="AGK665" s="6"/>
      <c r="AGL665" s="6"/>
      <c r="AGM665" s="6"/>
      <c r="AGN665" s="6"/>
      <c r="AGO665" s="6"/>
      <c r="AGP665" s="6"/>
      <c r="AGQ665" s="6"/>
      <c r="AGR665" s="6"/>
      <c r="AGS665" s="6"/>
      <c r="AGT665" s="6"/>
      <c r="AGU665" s="6"/>
      <c r="AGV665" s="6"/>
      <c r="AGW665" s="6"/>
      <c r="AGX665" s="6"/>
      <c r="AGY665" s="6"/>
      <c r="AGZ665" s="6"/>
      <c r="AHA665" s="6"/>
      <c r="AHB665" s="6"/>
      <c r="AHC665" s="6"/>
      <c r="AHD665" s="6"/>
      <c r="AHE665" s="6"/>
      <c r="AHF665" s="6"/>
      <c r="AHG665" s="6"/>
      <c r="AHH665" s="6"/>
      <c r="AHI665" s="6"/>
      <c r="AHJ665" s="6"/>
      <c r="AHK665" s="6"/>
      <c r="AHL665" s="6"/>
      <c r="AHM665" s="6"/>
      <c r="AHN665" s="6"/>
      <c r="AHO665" s="6"/>
      <c r="AHP665" s="6"/>
      <c r="AHQ665" s="6"/>
      <c r="AHR665" s="6"/>
      <c r="AHS665" s="6"/>
      <c r="AHT665" s="6"/>
      <c r="AHU665" s="6"/>
      <c r="AHV665" s="6"/>
      <c r="AHW665" s="6"/>
      <c r="AHX665" s="6"/>
      <c r="AHY665" s="6"/>
    </row>
    <row r="666" spans="3:909" x14ac:dyDescent="0.25">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c r="JV666" s="6"/>
      <c r="JW666" s="6"/>
      <c r="JX666" s="6"/>
      <c r="JY666" s="6"/>
      <c r="JZ666" s="6"/>
      <c r="KA666" s="6"/>
      <c r="KB666" s="6"/>
      <c r="KC666" s="6"/>
      <c r="KD666" s="6"/>
      <c r="KE666" s="6"/>
      <c r="KF666" s="6"/>
      <c r="KG666" s="6"/>
      <c r="KH666" s="6"/>
      <c r="KI666" s="6"/>
      <c r="KJ666" s="6"/>
      <c r="KK666" s="6"/>
      <c r="KL666" s="6"/>
      <c r="KM666" s="6"/>
      <c r="KN666" s="6"/>
      <c r="KO666" s="6"/>
      <c r="KP666" s="6"/>
      <c r="KQ666" s="6"/>
      <c r="KR666" s="6"/>
      <c r="KS666" s="6"/>
      <c r="KT666" s="6"/>
      <c r="KU666" s="6"/>
      <c r="KV666" s="6"/>
      <c r="KW666" s="6"/>
      <c r="KX666" s="6"/>
      <c r="KY666" s="6"/>
      <c r="KZ666" s="6"/>
      <c r="LA666" s="6"/>
      <c r="LB666" s="6"/>
      <c r="LC666" s="6"/>
      <c r="LD666" s="6"/>
      <c r="LE666" s="6"/>
      <c r="LF666" s="6"/>
      <c r="LG666" s="6"/>
      <c r="LH666" s="6"/>
      <c r="LI666" s="6"/>
      <c r="LJ666" s="6"/>
      <c r="LK666" s="6"/>
      <c r="LL666" s="6"/>
      <c r="LM666" s="6"/>
      <c r="LN666" s="6"/>
      <c r="LO666" s="6"/>
      <c r="LP666" s="6"/>
      <c r="LQ666" s="6"/>
      <c r="LR666" s="6"/>
      <c r="LS666" s="6"/>
      <c r="LT666" s="6"/>
      <c r="LU666" s="6"/>
      <c r="LV666" s="6"/>
      <c r="LW666" s="6"/>
      <c r="LX666" s="6"/>
      <c r="LY666" s="6"/>
      <c r="LZ666" s="6"/>
      <c r="MA666" s="6"/>
      <c r="MB666" s="6"/>
      <c r="MC666" s="6"/>
      <c r="MD666" s="6"/>
      <c r="ME666" s="6"/>
      <c r="MF666" s="6"/>
      <c r="MG666" s="6"/>
      <c r="MH666" s="6"/>
      <c r="MI666" s="6"/>
      <c r="MJ666" s="6"/>
      <c r="MK666" s="6"/>
      <c r="ML666" s="6"/>
      <c r="MM666" s="6"/>
      <c r="MN666" s="6"/>
      <c r="MO666" s="6"/>
      <c r="MP666" s="6"/>
      <c r="MQ666" s="6"/>
      <c r="MR666" s="6"/>
      <c r="MS666" s="6"/>
      <c r="MT666" s="6"/>
      <c r="MU666" s="6"/>
      <c r="MV666" s="6"/>
      <c r="MW666" s="6"/>
      <c r="MX666" s="6"/>
      <c r="MY666" s="6"/>
      <c r="MZ666" s="6"/>
      <c r="NA666" s="6"/>
      <c r="NB666" s="6"/>
      <c r="NC666" s="6"/>
      <c r="ND666" s="6"/>
      <c r="NE666" s="6"/>
      <c r="NF666" s="6"/>
      <c r="NG666" s="6"/>
      <c r="NH666" s="6"/>
      <c r="NI666" s="6"/>
      <c r="NJ666" s="6"/>
      <c r="NK666" s="6"/>
      <c r="NL666" s="6"/>
      <c r="NM666" s="6"/>
      <c r="NN666" s="6"/>
      <c r="NO666" s="6"/>
      <c r="NP666" s="6"/>
      <c r="NQ666" s="6"/>
      <c r="NR666" s="6"/>
      <c r="NS666" s="6"/>
      <c r="NT666" s="6"/>
      <c r="NU666" s="6"/>
      <c r="NV666" s="6"/>
      <c r="NW666" s="6"/>
      <c r="NX666" s="6"/>
      <c r="NY666" s="6"/>
      <c r="NZ666" s="6"/>
      <c r="OA666" s="6"/>
      <c r="OB666" s="6"/>
      <c r="OC666" s="6"/>
      <c r="OD666" s="6"/>
      <c r="OE666" s="6"/>
      <c r="OF666" s="6"/>
      <c r="OG666" s="6"/>
      <c r="OH666" s="6"/>
      <c r="OI666" s="6"/>
      <c r="OJ666" s="6"/>
      <c r="OK666" s="6"/>
      <c r="OL666" s="6"/>
      <c r="OM666" s="6"/>
      <c r="ON666" s="6"/>
      <c r="OO666" s="6"/>
      <c r="OP666" s="6"/>
      <c r="OQ666" s="6"/>
      <c r="OR666" s="6"/>
      <c r="OS666" s="6"/>
      <c r="OT666" s="6"/>
      <c r="OU666" s="6"/>
      <c r="OV666" s="6"/>
      <c r="OW666" s="6"/>
      <c r="OX666" s="6"/>
      <c r="OY666" s="6"/>
      <c r="OZ666" s="6"/>
      <c r="PA666" s="6"/>
      <c r="PB666" s="6"/>
      <c r="PC666" s="6"/>
      <c r="PD666" s="6"/>
      <c r="PE666" s="6"/>
      <c r="PF666" s="6"/>
      <c r="PG666" s="6"/>
      <c r="PH666" s="6"/>
      <c r="PI666" s="6"/>
      <c r="PJ666" s="6"/>
      <c r="PK666" s="6"/>
      <c r="PL666" s="6"/>
      <c r="PM666" s="6"/>
      <c r="PN666" s="6"/>
      <c r="PO666" s="6"/>
      <c r="PP666" s="6"/>
      <c r="PQ666" s="6"/>
      <c r="PR666" s="6"/>
      <c r="PS666" s="6"/>
      <c r="PT666" s="6"/>
      <c r="PU666" s="6"/>
      <c r="PV666" s="6"/>
      <c r="PW666" s="6"/>
      <c r="PX666" s="6"/>
      <c r="PY666" s="6"/>
      <c r="PZ666" s="6"/>
      <c r="QA666" s="6"/>
      <c r="QB666" s="6"/>
      <c r="QC666" s="6"/>
      <c r="QD666" s="6"/>
      <c r="QE666" s="6"/>
      <c r="QF666" s="6"/>
      <c r="QG666" s="6"/>
      <c r="QH666" s="6"/>
      <c r="QI666" s="6"/>
      <c r="QJ666" s="6"/>
      <c r="QK666" s="6"/>
      <c r="QL666" s="6"/>
      <c r="QM666" s="6"/>
      <c r="QN666" s="6"/>
      <c r="QO666" s="6"/>
      <c r="QP666" s="6"/>
      <c r="QQ666" s="6"/>
      <c r="QR666" s="6"/>
      <c r="QS666" s="6"/>
      <c r="QT666" s="6"/>
      <c r="QU666" s="6"/>
      <c r="QV666" s="6"/>
      <c r="QW666" s="6"/>
      <c r="QX666" s="6"/>
      <c r="QY666" s="6"/>
      <c r="QZ666" s="6"/>
      <c r="RA666" s="6"/>
      <c r="RB666" s="6"/>
      <c r="RC666" s="6"/>
      <c r="RD666" s="6"/>
      <c r="RE666" s="6"/>
      <c r="RF666" s="6"/>
      <c r="RG666" s="6"/>
      <c r="RH666" s="6"/>
      <c r="RI666" s="6"/>
      <c r="RJ666" s="6"/>
      <c r="RK666" s="6"/>
      <c r="RL666" s="6"/>
      <c r="RM666" s="6"/>
      <c r="RN666" s="6"/>
      <c r="RO666" s="6"/>
      <c r="RP666" s="6"/>
      <c r="RQ666" s="6"/>
      <c r="RR666" s="6"/>
      <c r="RS666" s="6"/>
      <c r="RT666" s="6"/>
      <c r="RU666" s="6"/>
      <c r="RV666" s="6"/>
      <c r="RW666" s="6"/>
      <c r="RX666" s="6"/>
      <c r="RY666" s="6"/>
      <c r="RZ666" s="6"/>
      <c r="SA666" s="6"/>
      <c r="SB666" s="6"/>
      <c r="SC666" s="6"/>
      <c r="SD666" s="6"/>
      <c r="SE666" s="6"/>
      <c r="SF666" s="6"/>
      <c r="SG666" s="6"/>
      <c r="SH666" s="6"/>
      <c r="SI666" s="6"/>
      <c r="SJ666" s="6"/>
      <c r="SK666" s="6"/>
      <c r="SL666" s="6"/>
      <c r="SM666" s="6"/>
      <c r="SN666" s="6"/>
      <c r="SO666" s="6"/>
      <c r="SP666" s="6"/>
      <c r="SQ666" s="6"/>
      <c r="SR666" s="6"/>
      <c r="SS666" s="6"/>
      <c r="ST666" s="6"/>
      <c r="SU666" s="6"/>
      <c r="SV666" s="6"/>
      <c r="SW666" s="6"/>
      <c r="SX666" s="6"/>
      <c r="SY666" s="6"/>
      <c r="SZ666" s="6"/>
      <c r="TA666" s="6"/>
      <c r="TB666" s="6"/>
      <c r="TC666" s="6"/>
      <c r="TD666" s="6"/>
      <c r="TE666" s="6"/>
      <c r="TF666" s="6"/>
      <c r="TG666" s="6"/>
      <c r="TH666" s="6"/>
      <c r="TI666" s="6"/>
      <c r="TJ666" s="6"/>
      <c r="TK666" s="6"/>
      <c r="TL666" s="6"/>
      <c r="TM666" s="6"/>
      <c r="TN666" s="6"/>
      <c r="TO666" s="6"/>
      <c r="TP666" s="6"/>
      <c r="TQ666" s="6"/>
      <c r="TR666" s="6"/>
      <c r="TS666" s="6"/>
      <c r="TT666" s="6"/>
      <c r="TU666" s="6"/>
      <c r="TV666" s="6"/>
      <c r="TW666" s="6"/>
      <c r="TX666" s="6"/>
      <c r="TY666" s="6"/>
      <c r="TZ666" s="6"/>
      <c r="UA666" s="6"/>
      <c r="UB666" s="6"/>
      <c r="UC666" s="6"/>
      <c r="UD666" s="6"/>
      <c r="UE666" s="6"/>
      <c r="UF666" s="6"/>
      <c r="UG666" s="6"/>
      <c r="UH666" s="6"/>
      <c r="UI666" s="6"/>
      <c r="UJ666" s="6"/>
      <c r="UK666" s="6"/>
      <c r="UL666" s="6"/>
      <c r="UM666" s="6"/>
      <c r="UN666" s="6"/>
      <c r="UO666" s="6"/>
      <c r="UP666" s="6"/>
      <c r="UQ666" s="6"/>
      <c r="UR666" s="6"/>
      <c r="US666" s="6"/>
      <c r="UT666" s="6"/>
      <c r="UU666" s="6"/>
      <c r="UV666" s="6"/>
      <c r="UW666" s="6"/>
      <c r="UX666" s="6"/>
      <c r="UY666" s="6"/>
      <c r="UZ666" s="6"/>
      <c r="VA666" s="6"/>
      <c r="VB666" s="6"/>
      <c r="VC666" s="6"/>
      <c r="VD666" s="6"/>
      <c r="VE666" s="6"/>
      <c r="VF666" s="6"/>
      <c r="VG666" s="6"/>
      <c r="VH666" s="6"/>
      <c r="VI666" s="6"/>
      <c r="VJ666" s="6"/>
      <c r="VK666" s="6"/>
      <c r="VL666" s="6"/>
      <c r="VM666" s="6"/>
      <c r="VN666" s="6"/>
      <c r="VO666" s="6"/>
      <c r="VP666" s="6"/>
      <c r="VQ666" s="6"/>
      <c r="VR666" s="6"/>
      <c r="VS666" s="6"/>
      <c r="VT666" s="6"/>
      <c r="VU666" s="6"/>
      <c r="VV666" s="6"/>
      <c r="VW666" s="6"/>
      <c r="VX666" s="6"/>
      <c r="VY666" s="6"/>
      <c r="VZ666" s="6"/>
      <c r="WA666" s="6"/>
      <c r="WB666" s="6"/>
      <c r="WC666" s="6"/>
      <c r="WD666" s="6"/>
      <c r="WE666" s="6"/>
      <c r="WF666" s="6"/>
      <c r="WG666" s="6"/>
      <c r="WH666" s="6"/>
      <c r="WI666" s="6"/>
      <c r="WJ666" s="6"/>
      <c r="WK666" s="6"/>
      <c r="WL666" s="6"/>
      <c r="WM666" s="6"/>
      <c r="WN666" s="6"/>
      <c r="WO666" s="6"/>
      <c r="WP666" s="6"/>
      <c r="WQ666" s="6"/>
      <c r="WR666" s="6"/>
      <c r="WS666" s="6"/>
      <c r="WT666" s="6"/>
      <c r="WU666" s="6"/>
      <c r="WV666" s="6"/>
      <c r="WW666" s="6"/>
      <c r="WX666" s="6"/>
      <c r="WY666" s="6"/>
      <c r="WZ666" s="6"/>
      <c r="XA666" s="6"/>
      <c r="XB666" s="6"/>
      <c r="XC666" s="6"/>
      <c r="XD666" s="6"/>
      <c r="XE666" s="6"/>
      <c r="XF666" s="6"/>
      <c r="XG666" s="6"/>
      <c r="XH666" s="6"/>
      <c r="XI666" s="6"/>
      <c r="XJ666" s="6"/>
      <c r="XK666" s="6"/>
      <c r="XL666" s="6"/>
      <c r="XM666" s="6"/>
      <c r="XN666" s="6"/>
      <c r="XO666" s="6"/>
      <c r="XP666" s="6"/>
      <c r="XQ666" s="6"/>
      <c r="XR666" s="6"/>
      <c r="XS666" s="6"/>
      <c r="XT666" s="6"/>
      <c r="XU666" s="6"/>
      <c r="XV666" s="6"/>
      <c r="XW666" s="6"/>
      <c r="XX666" s="6"/>
      <c r="XY666" s="6"/>
      <c r="XZ666" s="6"/>
      <c r="YA666" s="6"/>
      <c r="YB666" s="6"/>
      <c r="YC666" s="6"/>
      <c r="YD666" s="6"/>
      <c r="YE666" s="6"/>
      <c r="YF666" s="6"/>
      <c r="YG666" s="6"/>
      <c r="YH666" s="6"/>
      <c r="YI666" s="6"/>
      <c r="YJ666" s="6"/>
      <c r="YK666" s="6"/>
      <c r="YL666" s="6"/>
      <c r="YM666" s="6"/>
      <c r="YN666" s="6"/>
      <c r="YO666" s="6"/>
      <c r="YP666" s="6"/>
      <c r="YQ666" s="6"/>
      <c r="YR666" s="6"/>
      <c r="YS666" s="6"/>
      <c r="YT666" s="6"/>
      <c r="YU666" s="6"/>
      <c r="YV666" s="6"/>
      <c r="YW666" s="6"/>
      <c r="YX666" s="6"/>
      <c r="YY666" s="6"/>
      <c r="YZ666" s="6"/>
      <c r="ZA666" s="6"/>
      <c r="ZB666" s="6"/>
      <c r="ZC666" s="6"/>
      <c r="ZD666" s="6"/>
      <c r="ZE666" s="6"/>
      <c r="ZF666" s="6"/>
      <c r="ZG666" s="6"/>
      <c r="ZH666" s="6"/>
      <c r="ZI666" s="6"/>
      <c r="ZJ666" s="6"/>
      <c r="ZK666" s="6"/>
      <c r="ZL666" s="6"/>
      <c r="ZM666" s="6"/>
      <c r="ZN666" s="6"/>
      <c r="ZO666" s="6"/>
      <c r="ZP666" s="6"/>
      <c r="ZQ666" s="6"/>
      <c r="ZR666" s="6"/>
      <c r="ZS666" s="6"/>
      <c r="ZT666" s="6"/>
      <c r="ZU666" s="6"/>
      <c r="ZV666" s="6"/>
      <c r="ZW666" s="6"/>
      <c r="ZX666" s="6"/>
      <c r="ZY666" s="6"/>
      <c r="ZZ666" s="6"/>
      <c r="AAA666" s="6"/>
      <c r="AAB666" s="6"/>
      <c r="AAC666" s="6"/>
      <c r="AAD666" s="6"/>
      <c r="AAE666" s="6"/>
      <c r="AAF666" s="6"/>
      <c r="AAG666" s="6"/>
      <c r="AAH666" s="6"/>
      <c r="AAI666" s="6"/>
      <c r="AAJ666" s="6"/>
      <c r="AAK666" s="6"/>
      <c r="AAL666" s="6"/>
      <c r="AAM666" s="6"/>
      <c r="AAN666" s="6"/>
      <c r="AAO666" s="6"/>
      <c r="AAP666" s="6"/>
      <c r="AAQ666" s="6"/>
      <c r="AAR666" s="6"/>
      <c r="AAS666" s="6"/>
      <c r="AAT666" s="6"/>
      <c r="AAU666" s="6"/>
      <c r="AAV666" s="6"/>
      <c r="AAW666" s="6"/>
      <c r="AAX666" s="6"/>
      <c r="AAY666" s="6"/>
      <c r="AAZ666" s="6"/>
      <c r="ABA666" s="6"/>
      <c r="ABB666" s="6"/>
      <c r="ABC666" s="6"/>
      <c r="ABD666" s="6"/>
      <c r="ABE666" s="6"/>
      <c r="ABF666" s="6"/>
      <c r="ABG666" s="6"/>
      <c r="ABH666" s="6"/>
      <c r="ABI666" s="6"/>
      <c r="ABJ666" s="6"/>
      <c r="ABK666" s="6"/>
      <c r="ABL666" s="6"/>
      <c r="ABM666" s="6"/>
      <c r="ABN666" s="6"/>
      <c r="ABO666" s="6"/>
      <c r="ABP666" s="6"/>
      <c r="ABQ666" s="6"/>
      <c r="ABR666" s="6"/>
      <c r="ABS666" s="6"/>
      <c r="ABT666" s="6"/>
      <c r="ABU666" s="6"/>
      <c r="ABV666" s="6"/>
      <c r="ABW666" s="6"/>
      <c r="ABX666" s="6"/>
      <c r="ABY666" s="6"/>
      <c r="ABZ666" s="6"/>
      <c r="ACA666" s="6"/>
      <c r="ACB666" s="6"/>
      <c r="ACC666" s="6"/>
      <c r="ACD666" s="6"/>
      <c r="ACE666" s="6"/>
      <c r="ACF666" s="6"/>
      <c r="ACG666" s="6"/>
      <c r="ACH666" s="6"/>
      <c r="ACI666" s="6"/>
      <c r="ACJ666" s="6"/>
      <c r="ACK666" s="6"/>
      <c r="ACL666" s="6"/>
      <c r="ACM666" s="6"/>
      <c r="ACN666" s="6"/>
      <c r="ACO666" s="6"/>
      <c r="ACP666" s="6"/>
      <c r="ACQ666" s="6"/>
      <c r="ACR666" s="6"/>
      <c r="ACS666" s="6"/>
      <c r="ACT666" s="6"/>
      <c r="ACU666" s="6"/>
      <c r="ACV666" s="6"/>
      <c r="ACW666" s="6"/>
      <c r="ACX666" s="6"/>
      <c r="ACY666" s="6"/>
      <c r="ACZ666" s="6"/>
      <c r="ADA666" s="6"/>
      <c r="ADB666" s="6"/>
      <c r="ADC666" s="6"/>
      <c r="ADD666" s="6"/>
      <c r="ADE666" s="6"/>
      <c r="ADF666" s="6"/>
      <c r="ADG666" s="6"/>
      <c r="ADH666" s="6"/>
      <c r="ADI666" s="6"/>
      <c r="ADJ666" s="6"/>
      <c r="ADK666" s="6"/>
      <c r="ADL666" s="6"/>
      <c r="ADM666" s="6"/>
      <c r="ADN666" s="6"/>
      <c r="ADO666" s="6"/>
      <c r="ADP666" s="6"/>
      <c r="ADQ666" s="6"/>
      <c r="ADR666" s="6"/>
      <c r="ADS666" s="6"/>
      <c r="ADT666" s="6"/>
      <c r="ADU666" s="6"/>
      <c r="ADV666" s="6"/>
      <c r="ADW666" s="6"/>
      <c r="ADX666" s="6"/>
      <c r="ADY666" s="6"/>
      <c r="ADZ666" s="6"/>
      <c r="AEA666" s="6"/>
      <c r="AEB666" s="6"/>
      <c r="AEC666" s="6"/>
      <c r="AED666" s="6"/>
      <c r="AEE666" s="6"/>
      <c r="AEF666" s="6"/>
      <c r="AEG666" s="6"/>
      <c r="AEH666" s="6"/>
      <c r="AEI666" s="6"/>
      <c r="AEJ666" s="6"/>
      <c r="AEK666" s="6"/>
      <c r="AEL666" s="6"/>
      <c r="AEM666" s="6"/>
      <c r="AEN666" s="6"/>
      <c r="AEO666" s="6"/>
      <c r="AEP666" s="6"/>
      <c r="AEQ666" s="6"/>
      <c r="AER666" s="6"/>
      <c r="AES666" s="6"/>
      <c r="AET666" s="6"/>
      <c r="AEU666" s="6"/>
      <c r="AEV666" s="6"/>
      <c r="AEW666" s="6"/>
      <c r="AEX666" s="6"/>
      <c r="AEY666" s="6"/>
      <c r="AEZ666" s="6"/>
      <c r="AFA666" s="6"/>
      <c r="AFB666" s="6"/>
      <c r="AFC666" s="6"/>
      <c r="AFD666" s="6"/>
      <c r="AFE666" s="6"/>
      <c r="AFF666" s="6"/>
      <c r="AFG666" s="6"/>
      <c r="AFH666" s="6"/>
      <c r="AFI666" s="6"/>
      <c r="AFJ666" s="6"/>
      <c r="AFK666" s="6"/>
      <c r="AFL666" s="6"/>
      <c r="AFM666" s="6"/>
      <c r="AFN666" s="6"/>
      <c r="AFO666" s="6"/>
      <c r="AFP666" s="6"/>
      <c r="AFQ666" s="6"/>
      <c r="AFR666" s="6"/>
      <c r="AFS666" s="6"/>
      <c r="AFT666" s="6"/>
      <c r="AFU666" s="6"/>
      <c r="AFV666" s="6"/>
      <c r="AFW666" s="6"/>
      <c r="AFX666" s="6"/>
      <c r="AFY666" s="6"/>
      <c r="AFZ666" s="6"/>
      <c r="AGA666" s="6"/>
      <c r="AGB666" s="6"/>
      <c r="AGC666" s="6"/>
      <c r="AGD666" s="6"/>
      <c r="AGE666" s="6"/>
      <c r="AGF666" s="6"/>
      <c r="AGG666" s="6"/>
      <c r="AGH666" s="6"/>
      <c r="AGI666" s="6"/>
      <c r="AGJ666" s="6"/>
      <c r="AGK666" s="6"/>
      <c r="AGL666" s="6"/>
      <c r="AGM666" s="6"/>
      <c r="AGN666" s="6"/>
      <c r="AGO666" s="6"/>
      <c r="AGP666" s="6"/>
      <c r="AGQ666" s="6"/>
      <c r="AGR666" s="6"/>
      <c r="AGS666" s="6"/>
      <c r="AGT666" s="6"/>
      <c r="AGU666" s="6"/>
      <c r="AGV666" s="6"/>
      <c r="AGW666" s="6"/>
      <c r="AGX666" s="6"/>
      <c r="AGY666" s="6"/>
      <c r="AGZ666" s="6"/>
      <c r="AHA666" s="6"/>
      <c r="AHB666" s="6"/>
      <c r="AHC666" s="6"/>
      <c r="AHD666" s="6"/>
      <c r="AHE666" s="6"/>
      <c r="AHF666" s="6"/>
      <c r="AHG666" s="6"/>
      <c r="AHH666" s="6"/>
      <c r="AHI666" s="6"/>
      <c r="AHJ666" s="6"/>
      <c r="AHK666" s="6"/>
      <c r="AHL666" s="6"/>
      <c r="AHM666" s="6"/>
      <c r="AHN666" s="6"/>
      <c r="AHO666" s="6"/>
      <c r="AHP666" s="6"/>
      <c r="AHQ666" s="6"/>
      <c r="AHR666" s="6"/>
      <c r="AHS666" s="6"/>
      <c r="AHT666" s="6"/>
      <c r="AHU666" s="6"/>
      <c r="AHV666" s="6"/>
      <c r="AHW666" s="6"/>
      <c r="AHX666" s="6"/>
      <c r="AHY666" s="6"/>
    </row>
    <row r="667" spans="3:909" x14ac:dyDescent="0.25">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c r="JV667" s="6"/>
      <c r="JW667" s="6"/>
      <c r="JX667" s="6"/>
      <c r="JY667" s="6"/>
      <c r="JZ667" s="6"/>
      <c r="KA667" s="6"/>
      <c r="KB667" s="6"/>
      <c r="KC667" s="6"/>
      <c r="KD667" s="6"/>
      <c r="KE667" s="6"/>
      <c r="KF667" s="6"/>
      <c r="KG667" s="6"/>
      <c r="KH667" s="6"/>
      <c r="KI667" s="6"/>
      <c r="KJ667" s="6"/>
      <c r="KK667" s="6"/>
      <c r="KL667" s="6"/>
      <c r="KM667" s="6"/>
      <c r="KN667" s="6"/>
      <c r="KO667" s="6"/>
      <c r="KP667" s="6"/>
      <c r="KQ667" s="6"/>
      <c r="KR667" s="6"/>
      <c r="KS667" s="6"/>
      <c r="KT667" s="6"/>
      <c r="KU667" s="6"/>
      <c r="KV667" s="6"/>
      <c r="KW667" s="6"/>
      <c r="KX667" s="6"/>
      <c r="KY667" s="6"/>
      <c r="KZ667" s="6"/>
      <c r="LA667" s="6"/>
      <c r="LB667" s="6"/>
      <c r="LC667" s="6"/>
      <c r="LD667" s="6"/>
      <c r="LE667" s="6"/>
      <c r="LF667" s="6"/>
      <c r="LG667" s="6"/>
      <c r="LH667" s="6"/>
      <c r="LI667" s="6"/>
      <c r="LJ667" s="6"/>
      <c r="LK667" s="6"/>
      <c r="LL667" s="6"/>
      <c r="LM667" s="6"/>
      <c r="LN667" s="6"/>
      <c r="LO667" s="6"/>
      <c r="LP667" s="6"/>
      <c r="LQ667" s="6"/>
      <c r="LR667" s="6"/>
      <c r="LS667" s="6"/>
      <c r="LT667" s="6"/>
      <c r="LU667" s="6"/>
      <c r="LV667" s="6"/>
      <c r="LW667" s="6"/>
      <c r="LX667" s="6"/>
      <c r="LY667" s="6"/>
      <c r="LZ667" s="6"/>
      <c r="MA667" s="6"/>
      <c r="MB667" s="6"/>
      <c r="MC667" s="6"/>
      <c r="MD667" s="6"/>
      <c r="ME667" s="6"/>
      <c r="MF667" s="6"/>
      <c r="MG667" s="6"/>
      <c r="MH667" s="6"/>
      <c r="MI667" s="6"/>
      <c r="MJ667" s="6"/>
      <c r="MK667" s="6"/>
      <c r="ML667" s="6"/>
      <c r="MM667" s="6"/>
      <c r="MN667" s="6"/>
      <c r="MO667" s="6"/>
      <c r="MP667" s="6"/>
      <c r="MQ667" s="6"/>
      <c r="MR667" s="6"/>
      <c r="MS667" s="6"/>
      <c r="MT667" s="6"/>
      <c r="MU667" s="6"/>
      <c r="MV667" s="6"/>
      <c r="MW667" s="6"/>
      <c r="MX667" s="6"/>
      <c r="MY667" s="6"/>
      <c r="MZ667" s="6"/>
      <c r="NA667" s="6"/>
      <c r="NB667" s="6"/>
      <c r="NC667" s="6"/>
      <c r="ND667" s="6"/>
      <c r="NE667" s="6"/>
      <c r="NF667" s="6"/>
      <c r="NG667" s="6"/>
      <c r="NH667" s="6"/>
      <c r="NI667" s="6"/>
      <c r="NJ667" s="6"/>
      <c r="NK667" s="6"/>
      <c r="NL667" s="6"/>
      <c r="NM667" s="6"/>
      <c r="NN667" s="6"/>
      <c r="NO667" s="6"/>
      <c r="NP667" s="6"/>
      <c r="NQ667" s="6"/>
      <c r="NR667" s="6"/>
      <c r="NS667" s="6"/>
      <c r="NT667" s="6"/>
      <c r="NU667" s="6"/>
      <c r="NV667" s="6"/>
      <c r="NW667" s="6"/>
      <c r="NX667" s="6"/>
      <c r="NY667" s="6"/>
      <c r="NZ667" s="6"/>
      <c r="OA667" s="6"/>
      <c r="OB667" s="6"/>
      <c r="OC667" s="6"/>
      <c r="OD667" s="6"/>
      <c r="OE667" s="6"/>
      <c r="OF667" s="6"/>
      <c r="OG667" s="6"/>
      <c r="OH667" s="6"/>
      <c r="OI667" s="6"/>
      <c r="OJ667" s="6"/>
      <c r="OK667" s="6"/>
      <c r="OL667" s="6"/>
      <c r="OM667" s="6"/>
      <c r="ON667" s="6"/>
      <c r="OO667" s="6"/>
      <c r="OP667" s="6"/>
      <c r="OQ667" s="6"/>
      <c r="OR667" s="6"/>
      <c r="OS667" s="6"/>
      <c r="OT667" s="6"/>
      <c r="OU667" s="6"/>
      <c r="OV667" s="6"/>
      <c r="OW667" s="6"/>
      <c r="OX667" s="6"/>
      <c r="OY667" s="6"/>
      <c r="OZ667" s="6"/>
      <c r="PA667" s="6"/>
      <c r="PB667" s="6"/>
      <c r="PC667" s="6"/>
      <c r="PD667" s="6"/>
      <c r="PE667" s="6"/>
      <c r="PF667" s="6"/>
      <c r="PG667" s="6"/>
      <c r="PH667" s="6"/>
      <c r="PI667" s="6"/>
      <c r="PJ667" s="6"/>
      <c r="PK667" s="6"/>
      <c r="PL667" s="6"/>
      <c r="PM667" s="6"/>
      <c r="PN667" s="6"/>
      <c r="PO667" s="6"/>
      <c r="PP667" s="6"/>
      <c r="PQ667" s="6"/>
      <c r="PR667" s="6"/>
      <c r="PS667" s="6"/>
      <c r="PT667" s="6"/>
      <c r="PU667" s="6"/>
      <c r="PV667" s="6"/>
      <c r="PW667" s="6"/>
      <c r="PX667" s="6"/>
      <c r="PY667" s="6"/>
      <c r="PZ667" s="6"/>
      <c r="QA667" s="6"/>
      <c r="QB667" s="6"/>
      <c r="QC667" s="6"/>
      <c r="QD667" s="6"/>
      <c r="QE667" s="6"/>
      <c r="QF667" s="6"/>
      <c r="QG667" s="6"/>
      <c r="QH667" s="6"/>
      <c r="QI667" s="6"/>
      <c r="QJ667" s="6"/>
      <c r="QK667" s="6"/>
      <c r="QL667" s="6"/>
      <c r="QM667" s="6"/>
      <c r="QN667" s="6"/>
      <c r="QO667" s="6"/>
      <c r="QP667" s="6"/>
      <c r="QQ667" s="6"/>
      <c r="QR667" s="6"/>
      <c r="QS667" s="6"/>
      <c r="QT667" s="6"/>
      <c r="QU667" s="6"/>
      <c r="QV667" s="6"/>
      <c r="QW667" s="6"/>
      <c r="QX667" s="6"/>
      <c r="QY667" s="6"/>
      <c r="QZ667" s="6"/>
      <c r="RA667" s="6"/>
      <c r="RB667" s="6"/>
      <c r="RC667" s="6"/>
      <c r="RD667" s="6"/>
      <c r="RE667" s="6"/>
      <c r="RF667" s="6"/>
      <c r="RG667" s="6"/>
      <c r="RH667" s="6"/>
      <c r="RI667" s="6"/>
      <c r="RJ667" s="6"/>
      <c r="RK667" s="6"/>
      <c r="RL667" s="6"/>
      <c r="RM667" s="6"/>
      <c r="RN667" s="6"/>
      <c r="RO667" s="6"/>
      <c r="RP667" s="6"/>
      <c r="RQ667" s="6"/>
      <c r="RR667" s="6"/>
      <c r="RS667" s="6"/>
      <c r="RT667" s="6"/>
      <c r="RU667" s="6"/>
      <c r="RV667" s="6"/>
      <c r="RW667" s="6"/>
      <c r="RX667" s="6"/>
      <c r="RY667" s="6"/>
      <c r="RZ667" s="6"/>
      <c r="SA667" s="6"/>
      <c r="SB667" s="6"/>
      <c r="SC667" s="6"/>
      <c r="SD667" s="6"/>
      <c r="SE667" s="6"/>
      <c r="SF667" s="6"/>
      <c r="SG667" s="6"/>
      <c r="SH667" s="6"/>
      <c r="SI667" s="6"/>
      <c r="SJ667" s="6"/>
      <c r="SK667" s="6"/>
      <c r="SL667" s="6"/>
      <c r="SM667" s="6"/>
      <c r="SN667" s="6"/>
      <c r="SO667" s="6"/>
      <c r="SP667" s="6"/>
      <c r="SQ667" s="6"/>
      <c r="SR667" s="6"/>
      <c r="SS667" s="6"/>
      <c r="ST667" s="6"/>
      <c r="SU667" s="6"/>
      <c r="SV667" s="6"/>
      <c r="SW667" s="6"/>
      <c r="SX667" s="6"/>
      <c r="SY667" s="6"/>
      <c r="SZ667" s="6"/>
      <c r="TA667" s="6"/>
      <c r="TB667" s="6"/>
      <c r="TC667" s="6"/>
      <c r="TD667" s="6"/>
      <c r="TE667" s="6"/>
      <c r="TF667" s="6"/>
      <c r="TG667" s="6"/>
      <c r="TH667" s="6"/>
      <c r="TI667" s="6"/>
      <c r="TJ667" s="6"/>
      <c r="TK667" s="6"/>
      <c r="TL667" s="6"/>
      <c r="TM667" s="6"/>
      <c r="TN667" s="6"/>
      <c r="TO667" s="6"/>
      <c r="TP667" s="6"/>
      <c r="TQ667" s="6"/>
      <c r="TR667" s="6"/>
      <c r="TS667" s="6"/>
      <c r="TT667" s="6"/>
      <c r="TU667" s="6"/>
      <c r="TV667" s="6"/>
      <c r="TW667" s="6"/>
      <c r="TX667" s="6"/>
      <c r="TY667" s="6"/>
      <c r="TZ667" s="6"/>
      <c r="UA667" s="6"/>
      <c r="UB667" s="6"/>
      <c r="UC667" s="6"/>
      <c r="UD667" s="6"/>
      <c r="UE667" s="6"/>
      <c r="UF667" s="6"/>
      <c r="UG667" s="6"/>
      <c r="UH667" s="6"/>
      <c r="UI667" s="6"/>
      <c r="UJ667" s="6"/>
      <c r="UK667" s="6"/>
      <c r="UL667" s="6"/>
      <c r="UM667" s="6"/>
      <c r="UN667" s="6"/>
      <c r="UO667" s="6"/>
      <c r="UP667" s="6"/>
      <c r="UQ667" s="6"/>
      <c r="UR667" s="6"/>
      <c r="US667" s="6"/>
      <c r="UT667" s="6"/>
      <c r="UU667" s="6"/>
      <c r="UV667" s="6"/>
      <c r="UW667" s="6"/>
      <c r="UX667" s="6"/>
      <c r="UY667" s="6"/>
      <c r="UZ667" s="6"/>
      <c r="VA667" s="6"/>
      <c r="VB667" s="6"/>
      <c r="VC667" s="6"/>
      <c r="VD667" s="6"/>
      <c r="VE667" s="6"/>
      <c r="VF667" s="6"/>
      <c r="VG667" s="6"/>
      <c r="VH667" s="6"/>
      <c r="VI667" s="6"/>
      <c r="VJ667" s="6"/>
      <c r="VK667" s="6"/>
      <c r="VL667" s="6"/>
      <c r="VM667" s="6"/>
      <c r="VN667" s="6"/>
      <c r="VO667" s="6"/>
      <c r="VP667" s="6"/>
      <c r="VQ667" s="6"/>
      <c r="VR667" s="6"/>
      <c r="VS667" s="6"/>
      <c r="VT667" s="6"/>
      <c r="VU667" s="6"/>
      <c r="VV667" s="6"/>
      <c r="VW667" s="6"/>
      <c r="VX667" s="6"/>
      <c r="VY667" s="6"/>
      <c r="VZ667" s="6"/>
      <c r="WA667" s="6"/>
      <c r="WB667" s="6"/>
      <c r="WC667" s="6"/>
      <c r="WD667" s="6"/>
      <c r="WE667" s="6"/>
      <c r="WF667" s="6"/>
      <c r="WG667" s="6"/>
      <c r="WH667" s="6"/>
      <c r="WI667" s="6"/>
      <c r="WJ667" s="6"/>
      <c r="WK667" s="6"/>
      <c r="WL667" s="6"/>
      <c r="WM667" s="6"/>
      <c r="WN667" s="6"/>
      <c r="WO667" s="6"/>
      <c r="WP667" s="6"/>
      <c r="WQ667" s="6"/>
      <c r="WR667" s="6"/>
      <c r="WS667" s="6"/>
      <c r="WT667" s="6"/>
      <c r="WU667" s="6"/>
      <c r="WV667" s="6"/>
      <c r="WW667" s="6"/>
      <c r="WX667" s="6"/>
      <c r="WY667" s="6"/>
      <c r="WZ667" s="6"/>
      <c r="XA667" s="6"/>
      <c r="XB667" s="6"/>
      <c r="XC667" s="6"/>
      <c r="XD667" s="6"/>
      <c r="XE667" s="6"/>
      <c r="XF667" s="6"/>
      <c r="XG667" s="6"/>
      <c r="XH667" s="6"/>
      <c r="XI667" s="6"/>
      <c r="XJ667" s="6"/>
      <c r="XK667" s="6"/>
      <c r="XL667" s="6"/>
      <c r="XM667" s="6"/>
      <c r="XN667" s="6"/>
      <c r="XO667" s="6"/>
      <c r="XP667" s="6"/>
      <c r="XQ667" s="6"/>
      <c r="XR667" s="6"/>
      <c r="XS667" s="6"/>
      <c r="XT667" s="6"/>
      <c r="XU667" s="6"/>
      <c r="XV667" s="6"/>
      <c r="XW667" s="6"/>
      <c r="XX667" s="6"/>
      <c r="XY667" s="6"/>
      <c r="XZ667" s="6"/>
      <c r="YA667" s="6"/>
      <c r="YB667" s="6"/>
      <c r="YC667" s="6"/>
      <c r="YD667" s="6"/>
      <c r="YE667" s="6"/>
      <c r="YF667" s="6"/>
      <c r="YG667" s="6"/>
      <c r="YH667" s="6"/>
      <c r="YI667" s="6"/>
      <c r="YJ667" s="6"/>
      <c r="YK667" s="6"/>
      <c r="YL667" s="6"/>
      <c r="YM667" s="6"/>
      <c r="YN667" s="6"/>
      <c r="YO667" s="6"/>
      <c r="YP667" s="6"/>
      <c r="YQ667" s="6"/>
      <c r="YR667" s="6"/>
      <c r="YS667" s="6"/>
      <c r="YT667" s="6"/>
      <c r="YU667" s="6"/>
      <c r="YV667" s="6"/>
      <c r="YW667" s="6"/>
      <c r="YX667" s="6"/>
      <c r="YY667" s="6"/>
      <c r="YZ667" s="6"/>
      <c r="ZA667" s="6"/>
      <c r="ZB667" s="6"/>
      <c r="ZC667" s="6"/>
      <c r="ZD667" s="6"/>
      <c r="ZE667" s="6"/>
      <c r="ZF667" s="6"/>
      <c r="ZG667" s="6"/>
      <c r="ZH667" s="6"/>
      <c r="ZI667" s="6"/>
      <c r="ZJ667" s="6"/>
      <c r="ZK667" s="6"/>
      <c r="ZL667" s="6"/>
      <c r="ZM667" s="6"/>
      <c r="ZN667" s="6"/>
      <c r="ZO667" s="6"/>
      <c r="ZP667" s="6"/>
      <c r="ZQ667" s="6"/>
      <c r="ZR667" s="6"/>
      <c r="ZS667" s="6"/>
      <c r="ZT667" s="6"/>
      <c r="ZU667" s="6"/>
      <c r="ZV667" s="6"/>
      <c r="ZW667" s="6"/>
      <c r="ZX667" s="6"/>
      <c r="ZY667" s="6"/>
      <c r="ZZ667" s="6"/>
      <c r="AAA667" s="6"/>
      <c r="AAB667" s="6"/>
      <c r="AAC667" s="6"/>
      <c r="AAD667" s="6"/>
      <c r="AAE667" s="6"/>
      <c r="AAF667" s="6"/>
      <c r="AAG667" s="6"/>
      <c r="AAH667" s="6"/>
      <c r="AAI667" s="6"/>
      <c r="AAJ667" s="6"/>
      <c r="AAK667" s="6"/>
      <c r="AAL667" s="6"/>
      <c r="AAM667" s="6"/>
      <c r="AAN667" s="6"/>
      <c r="AAO667" s="6"/>
      <c r="AAP667" s="6"/>
      <c r="AAQ667" s="6"/>
      <c r="AAR667" s="6"/>
      <c r="AAS667" s="6"/>
      <c r="AAT667" s="6"/>
      <c r="AAU667" s="6"/>
      <c r="AAV667" s="6"/>
      <c r="AAW667" s="6"/>
      <c r="AAX667" s="6"/>
      <c r="AAY667" s="6"/>
      <c r="AAZ667" s="6"/>
      <c r="ABA667" s="6"/>
      <c r="ABB667" s="6"/>
      <c r="ABC667" s="6"/>
      <c r="ABD667" s="6"/>
      <c r="ABE667" s="6"/>
      <c r="ABF667" s="6"/>
      <c r="ABG667" s="6"/>
      <c r="ABH667" s="6"/>
      <c r="ABI667" s="6"/>
      <c r="ABJ667" s="6"/>
      <c r="ABK667" s="6"/>
      <c r="ABL667" s="6"/>
      <c r="ABM667" s="6"/>
      <c r="ABN667" s="6"/>
      <c r="ABO667" s="6"/>
      <c r="ABP667" s="6"/>
      <c r="ABQ667" s="6"/>
      <c r="ABR667" s="6"/>
      <c r="ABS667" s="6"/>
      <c r="ABT667" s="6"/>
      <c r="ABU667" s="6"/>
      <c r="ABV667" s="6"/>
      <c r="ABW667" s="6"/>
      <c r="ABX667" s="6"/>
      <c r="ABY667" s="6"/>
      <c r="ABZ667" s="6"/>
      <c r="ACA667" s="6"/>
      <c r="ACB667" s="6"/>
      <c r="ACC667" s="6"/>
      <c r="ACD667" s="6"/>
      <c r="ACE667" s="6"/>
      <c r="ACF667" s="6"/>
      <c r="ACG667" s="6"/>
      <c r="ACH667" s="6"/>
      <c r="ACI667" s="6"/>
      <c r="ACJ667" s="6"/>
      <c r="ACK667" s="6"/>
      <c r="ACL667" s="6"/>
      <c r="ACM667" s="6"/>
      <c r="ACN667" s="6"/>
      <c r="ACO667" s="6"/>
      <c r="ACP667" s="6"/>
      <c r="ACQ667" s="6"/>
      <c r="ACR667" s="6"/>
      <c r="ACS667" s="6"/>
      <c r="ACT667" s="6"/>
      <c r="ACU667" s="6"/>
      <c r="ACV667" s="6"/>
      <c r="ACW667" s="6"/>
      <c r="ACX667" s="6"/>
      <c r="ACY667" s="6"/>
      <c r="ACZ667" s="6"/>
      <c r="ADA667" s="6"/>
      <c r="ADB667" s="6"/>
      <c r="ADC667" s="6"/>
      <c r="ADD667" s="6"/>
      <c r="ADE667" s="6"/>
      <c r="ADF667" s="6"/>
      <c r="ADG667" s="6"/>
      <c r="ADH667" s="6"/>
      <c r="ADI667" s="6"/>
      <c r="ADJ667" s="6"/>
      <c r="ADK667" s="6"/>
      <c r="ADL667" s="6"/>
      <c r="ADM667" s="6"/>
      <c r="ADN667" s="6"/>
      <c r="ADO667" s="6"/>
      <c r="ADP667" s="6"/>
      <c r="ADQ667" s="6"/>
      <c r="ADR667" s="6"/>
      <c r="ADS667" s="6"/>
      <c r="ADT667" s="6"/>
      <c r="ADU667" s="6"/>
      <c r="ADV667" s="6"/>
      <c r="ADW667" s="6"/>
      <c r="ADX667" s="6"/>
      <c r="ADY667" s="6"/>
      <c r="ADZ667" s="6"/>
      <c r="AEA667" s="6"/>
      <c r="AEB667" s="6"/>
      <c r="AEC667" s="6"/>
      <c r="AED667" s="6"/>
      <c r="AEE667" s="6"/>
      <c r="AEF667" s="6"/>
      <c r="AEG667" s="6"/>
      <c r="AEH667" s="6"/>
      <c r="AEI667" s="6"/>
      <c r="AEJ667" s="6"/>
      <c r="AEK667" s="6"/>
      <c r="AEL667" s="6"/>
      <c r="AEM667" s="6"/>
      <c r="AEN667" s="6"/>
      <c r="AEO667" s="6"/>
      <c r="AEP667" s="6"/>
      <c r="AEQ667" s="6"/>
      <c r="AER667" s="6"/>
      <c r="AES667" s="6"/>
      <c r="AET667" s="6"/>
      <c r="AEU667" s="6"/>
      <c r="AEV667" s="6"/>
      <c r="AEW667" s="6"/>
      <c r="AEX667" s="6"/>
      <c r="AEY667" s="6"/>
      <c r="AEZ667" s="6"/>
      <c r="AFA667" s="6"/>
      <c r="AFB667" s="6"/>
      <c r="AFC667" s="6"/>
      <c r="AFD667" s="6"/>
      <c r="AFE667" s="6"/>
      <c r="AFF667" s="6"/>
      <c r="AFG667" s="6"/>
      <c r="AFH667" s="6"/>
      <c r="AFI667" s="6"/>
      <c r="AFJ667" s="6"/>
      <c r="AFK667" s="6"/>
      <c r="AFL667" s="6"/>
      <c r="AFM667" s="6"/>
      <c r="AFN667" s="6"/>
      <c r="AFO667" s="6"/>
      <c r="AFP667" s="6"/>
      <c r="AFQ667" s="6"/>
      <c r="AFR667" s="6"/>
      <c r="AFS667" s="6"/>
      <c r="AFT667" s="6"/>
      <c r="AFU667" s="6"/>
      <c r="AFV667" s="6"/>
      <c r="AFW667" s="6"/>
      <c r="AFX667" s="6"/>
      <c r="AFY667" s="6"/>
      <c r="AFZ667" s="6"/>
      <c r="AGA667" s="6"/>
      <c r="AGB667" s="6"/>
      <c r="AGC667" s="6"/>
      <c r="AGD667" s="6"/>
      <c r="AGE667" s="6"/>
      <c r="AGF667" s="6"/>
      <c r="AGG667" s="6"/>
      <c r="AGH667" s="6"/>
      <c r="AGI667" s="6"/>
      <c r="AGJ667" s="6"/>
      <c r="AGK667" s="6"/>
      <c r="AGL667" s="6"/>
      <c r="AGM667" s="6"/>
      <c r="AGN667" s="6"/>
      <c r="AGO667" s="6"/>
      <c r="AGP667" s="6"/>
      <c r="AGQ667" s="6"/>
      <c r="AGR667" s="6"/>
      <c r="AGS667" s="6"/>
      <c r="AGT667" s="6"/>
      <c r="AGU667" s="6"/>
      <c r="AGV667" s="6"/>
      <c r="AGW667" s="6"/>
      <c r="AGX667" s="6"/>
      <c r="AGY667" s="6"/>
      <c r="AGZ667" s="6"/>
      <c r="AHA667" s="6"/>
      <c r="AHB667" s="6"/>
      <c r="AHC667" s="6"/>
      <c r="AHD667" s="6"/>
      <c r="AHE667" s="6"/>
      <c r="AHF667" s="6"/>
      <c r="AHG667" s="6"/>
      <c r="AHH667" s="6"/>
      <c r="AHI667" s="6"/>
      <c r="AHJ667" s="6"/>
      <c r="AHK667" s="6"/>
      <c r="AHL667" s="6"/>
      <c r="AHM667" s="6"/>
      <c r="AHN667" s="6"/>
      <c r="AHO667" s="6"/>
      <c r="AHP667" s="6"/>
      <c r="AHQ667" s="6"/>
      <c r="AHR667" s="6"/>
      <c r="AHS667" s="6"/>
      <c r="AHT667" s="6"/>
      <c r="AHU667" s="6"/>
      <c r="AHV667" s="6"/>
      <c r="AHW667" s="6"/>
      <c r="AHX667" s="6"/>
      <c r="AHY667" s="6"/>
    </row>
    <row r="668" spans="3:909" x14ac:dyDescent="0.25">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c r="JV668" s="6"/>
      <c r="JW668" s="6"/>
      <c r="JX668" s="6"/>
      <c r="JY668" s="6"/>
      <c r="JZ668" s="6"/>
      <c r="KA668" s="6"/>
      <c r="KB668" s="6"/>
      <c r="KC668" s="6"/>
      <c r="KD668" s="6"/>
      <c r="KE668" s="6"/>
      <c r="KF668" s="6"/>
      <c r="KG668" s="6"/>
      <c r="KH668" s="6"/>
      <c r="KI668" s="6"/>
      <c r="KJ668" s="6"/>
      <c r="KK668" s="6"/>
      <c r="KL668" s="6"/>
      <c r="KM668" s="6"/>
      <c r="KN668" s="6"/>
      <c r="KO668" s="6"/>
      <c r="KP668" s="6"/>
      <c r="KQ668" s="6"/>
      <c r="KR668" s="6"/>
      <c r="KS668" s="6"/>
      <c r="KT668" s="6"/>
      <c r="KU668" s="6"/>
      <c r="KV668" s="6"/>
      <c r="KW668" s="6"/>
      <c r="KX668" s="6"/>
      <c r="KY668" s="6"/>
      <c r="KZ668" s="6"/>
      <c r="LA668" s="6"/>
      <c r="LB668" s="6"/>
      <c r="LC668" s="6"/>
      <c r="LD668" s="6"/>
      <c r="LE668" s="6"/>
      <c r="LF668" s="6"/>
      <c r="LG668" s="6"/>
      <c r="LH668" s="6"/>
      <c r="LI668" s="6"/>
      <c r="LJ668" s="6"/>
      <c r="LK668" s="6"/>
      <c r="LL668" s="6"/>
      <c r="LM668" s="6"/>
      <c r="LN668" s="6"/>
      <c r="LO668" s="6"/>
      <c r="LP668" s="6"/>
      <c r="LQ668" s="6"/>
      <c r="LR668" s="6"/>
      <c r="LS668" s="6"/>
      <c r="LT668" s="6"/>
      <c r="LU668" s="6"/>
      <c r="LV668" s="6"/>
      <c r="LW668" s="6"/>
      <c r="LX668" s="6"/>
      <c r="LY668" s="6"/>
      <c r="LZ668" s="6"/>
      <c r="MA668" s="6"/>
      <c r="MB668" s="6"/>
      <c r="MC668" s="6"/>
      <c r="MD668" s="6"/>
      <c r="ME668" s="6"/>
      <c r="MF668" s="6"/>
      <c r="MG668" s="6"/>
      <c r="MH668" s="6"/>
      <c r="MI668" s="6"/>
      <c r="MJ668" s="6"/>
      <c r="MK668" s="6"/>
      <c r="ML668" s="6"/>
      <c r="MM668" s="6"/>
      <c r="MN668" s="6"/>
      <c r="MO668" s="6"/>
      <c r="MP668" s="6"/>
      <c r="MQ668" s="6"/>
      <c r="MR668" s="6"/>
      <c r="MS668" s="6"/>
      <c r="MT668" s="6"/>
      <c r="MU668" s="6"/>
      <c r="MV668" s="6"/>
      <c r="MW668" s="6"/>
      <c r="MX668" s="6"/>
      <c r="MY668" s="6"/>
      <c r="MZ668" s="6"/>
      <c r="NA668" s="6"/>
      <c r="NB668" s="6"/>
      <c r="NC668" s="6"/>
      <c r="ND668" s="6"/>
      <c r="NE668" s="6"/>
      <c r="NF668" s="6"/>
      <c r="NG668" s="6"/>
      <c r="NH668" s="6"/>
      <c r="NI668" s="6"/>
      <c r="NJ668" s="6"/>
      <c r="NK668" s="6"/>
      <c r="NL668" s="6"/>
      <c r="NM668" s="6"/>
      <c r="NN668" s="6"/>
      <c r="NO668" s="6"/>
      <c r="NP668" s="6"/>
      <c r="NQ668" s="6"/>
      <c r="NR668" s="6"/>
      <c r="NS668" s="6"/>
      <c r="NT668" s="6"/>
      <c r="NU668" s="6"/>
      <c r="NV668" s="6"/>
      <c r="NW668" s="6"/>
      <c r="NX668" s="6"/>
      <c r="NY668" s="6"/>
      <c r="NZ668" s="6"/>
      <c r="OA668" s="6"/>
      <c r="OB668" s="6"/>
      <c r="OC668" s="6"/>
      <c r="OD668" s="6"/>
      <c r="OE668" s="6"/>
      <c r="OF668" s="6"/>
      <c r="OG668" s="6"/>
      <c r="OH668" s="6"/>
      <c r="OI668" s="6"/>
      <c r="OJ668" s="6"/>
      <c r="OK668" s="6"/>
      <c r="OL668" s="6"/>
      <c r="OM668" s="6"/>
      <c r="ON668" s="6"/>
      <c r="OO668" s="6"/>
      <c r="OP668" s="6"/>
      <c r="OQ668" s="6"/>
      <c r="OR668" s="6"/>
      <c r="OS668" s="6"/>
      <c r="OT668" s="6"/>
      <c r="OU668" s="6"/>
      <c r="OV668" s="6"/>
      <c r="OW668" s="6"/>
      <c r="OX668" s="6"/>
      <c r="OY668" s="6"/>
      <c r="OZ668" s="6"/>
      <c r="PA668" s="6"/>
      <c r="PB668" s="6"/>
      <c r="PC668" s="6"/>
      <c r="PD668" s="6"/>
      <c r="PE668" s="6"/>
      <c r="PF668" s="6"/>
      <c r="PG668" s="6"/>
      <c r="PH668" s="6"/>
      <c r="PI668" s="6"/>
      <c r="PJ668" s="6"/>
      <c r="PK668" s="6"/>
      <c r="PL668" s="6"/>
      <c r="PM668" s="6"/>
      <c r="PN668" s="6"/>
      <c r="PO668" s="6"/>
      <c r="PP668" s="6"/>
      <c r="PQ668" s="6"/>
      <c r="PR668" s="6"/>
      <c r="PS668" s="6"/>
      <c r="PT668" s="6"/>
      <c r="PU668" s="6"/>
      <c r="PV668" s="6"/>
      <c r="PW668" s="6"/>
      <c r="PX668" s="6"/>
      <c r="PY668" s="6"/>
      <c r="PZ668" s="6"/>
      <c r="QA668" s="6"/>
      <c r="QB668" s="6"/>
      <c r="QC668" s="6"/>
      <c r="QD668" s="6"/>
      <c r="QE668" s="6"/>
      <c r="QF668" s="6"/>
      <c r="QG668" s="6"/>
      <c r="QH668" s="6"/>
      <c r="QI668" s="6"/>
      <c r="QJ668" s="6"/>
      <c r="QK668" s="6"/>
      <c r="QL668" s="6"/>
      <c r="QM668" s="6"/>
      <c r="QN668" s="6"/>
      <c r="QO668" s="6"/>
      <c r="QP668" s="6"/>
      <c r="QQ668" s="6"/>
      <c r="QR668" s="6"/>
      <c r="QS668" s="6"/>
      <c r="QT668" s="6"/>
      <c r="QU668" s="6"/>
      <c r="QV668" s="6"/>
      <c r="QW668" s="6"/>
      <c r="QX668" s="6"/>
      <c r="QY668" s="6"/>
      <c r="QZ668" s="6"/>
      <c r="RA668" s="6"/>
      <c r="RB668" s="6"/>
      <c r="RC668" s="6"/>
      <c r="RD668" s="6"/>
      <c r="RE668" s="6"/>
      <c r="RF668" s="6"/>
      <c r="RG668" s="6"/>
      <c r="RH668" s="6"/>
      <c r="RI668" s="6"/>
      <c r="RJ668" s="6"/>
      <c r="RK668" s="6"/>
      <c r="RL668" s="6"/>
      <c r="RM668" s="6"/>
      <c r="RN668" s="6"/>
      <c r="RO668" s="6"/>
      <c r="RP668" s="6"/>
      <c r="RQ668" s="6"/>
      <c r="RR668" s="6"/>
      <c r="RS668" s="6"/>
      <c r="RT668" s="6"/>
      <c r="RU668" s="6"/>
      <c r="RV668" s="6"/>
      <c r="RW668" s="6"/>
      <c r="RX668" s="6"/>
      <c r="RY668" s="6"/>
      <c r="RZ668" s="6"/>
      <c r="SA668" s="6"/>
      <c r="SB668" s="6"/>
      <c r="SC668" s="6"/>
      <c r="SD668" s="6"/>
      <c r="SE668" s="6"/>
      <c r="SF668" s="6"/>
      <c r="SG668" s="6"/>
      <c r="SH668" s="6"/>
      <c r="SI668" s="6"/>
      <c r="SJ668" s="6"/>
      <c r="SK668" s="6"/>
      <c r="SL668" s="6"/>
      <c r="SM668" s="6"/>
      <c r="SN668" s="6"/>
      <c r="SO668" s="6"/>
      <c r="SP668" s="6"/>
      <c r="SQ668" s="6"/>
      <c r="SR668" s="6"/>
      <c r="SS668" s="6"/>
      <c r="ST668" s="6"/>
      <c r="SU668" s="6"/>
      <c r="SV668" s="6"/>
      <c r="SW668" s="6"/>
      <c r="SX668" s="6"/>
      <c r="SY668" s="6"/>
      <c r="SZ668" s="6"/>
      <c r="TA668" s="6"/>
      <c r="TB668" s="6"/>
      <c r="TC668" s="6"/>
      <c r="TD668" s="6"/>
      <c r="TE668" s="6"/>
      <c r="TF668" s="6"/>
      <c r="TG668" s="6"/>
      <c r="TH668" s="6"/>
      <c r="TI668" s="6"/>
      <c r="TJ668" s="6"/>
      <c r="TK668" s="6"/>
      <c r="TL668" s="6"/>
      <c r="TM668" s="6"/>
      <c r="TN668" s="6"/>
      <c r="TO668" s="6"/>
      <c r="TP668" s="6"/>
      <c r="TQ668" s="6"/>
      <c r="TR668" s="6"/>
      <c r="TS668" s="6"/>
      <c r="TT668" s="6"/>
      <c r="TU668" s="6"/>
      <c r="TV668" s="6"/>
      <c r="TW668" s="6"/>
      <c r="TX668" s="6"/>
      <c r="TY668" s="6"/>
      <c r="TZ668" s="6"/>
      <c r="UA668" s="6"/>
      <c r="UB668" s="6"/>
      <c r="UC668" s="6"/>
      <c r="UD668" s="6"/>
      <c r="UE668" s="6"/>
      <c r="UF668" s="6"/>
      <c r="UG668" s="6"/>
      <c r="UH668" s="6"/>
      <c r="UI668" s="6"/>
      <c r="UJ668" s="6"/>
      <c r="UK668" s="6"/>
      <c r="UL668" s="6"/>
      <c r="UM668" s="6"/>
      <c r="UN668" s="6"/>
      <c r="UO668" s="6"/>
      <c r="UP668" s="6"/>
      <c r="UQ668" s="6"/>
      <c r="UR668" s="6"/>
      <c r="US668" s="6"/>
      <c r="UT668" s="6"/>
      <c r="UU668" s="6"/>
      <c r="UV668" s="6"/>
      <c r="UW668" s="6"/>
      <c r="UX668" s="6"/>
      <c r="UY668" s="6"/>
      <c r="UZ668" s="6"/>
      <c r="VA668" s="6"/>
      <c r="VB668" s="6"/>
      <c r="VC668" s="6"/>
      <c r="VD668" s="6"/>
      <c r="VE668" s="6"/>
      <c r="VF668" s="6"/>
      <c r="VG668" s="6"/>
      <c r="VH668" s="6"/>
      <c r="VI668" s="6"/>
      <c r="VJ668" s="6"/>
      <c r="VK668" s="6"/>
      <c r="VL668" s="6"/>
      <c r="VM668" s="6"/>
      <c r="VN668" s="6"/>
      <c r="VO668" s="6"/>
      <c r="VP668" s="6"/>
      <c r="VQ668" s="6"/>
      <c r="VR668" s="6"/>
      <c r="VS668" s="6"/>
      <c r="VT668" s="6"/>
      <c r="VU668" s="6"/>
      <c r="VV668" s="6"/>
      <c r="VW668" s="6"/>
      <c r="VX668" s="6"/>
      <c r="VY668" s="6"/>
      <c r="VZ668" s="6"/>
      <c r="WA668" s="6"/>
      <c r="WB668" s="6"/>
      <c r="WC668" s="6"/>
      <c r="WD668" s="6"/>
      <c r="WE668" s="6"/>
      <c r="WF668" s="6"/>
      <c r="WG668" s="6"/>
      <c r="WH668" s="6"/>
      <c r="WI668" s="6"/>
      <c r="WJ668" s="6"/>
      <c r="WK668" s="6"/>
      <c r="WL668" s="6"/>
      <c r="WM668" s="6"/>
      <c r="WN668" s="6"/>
      <c r="WO668" s="6"/>
      <c r="WP668" s="6"/>
      <c r="WQ668" s="6"/>
      <c r="WR668" s="6"/>
      <c r="WS668" s="6"/>
      <c r="WT668" s="6"/>
      <c r="WU668" s="6"/>
      <c r="WV668" s="6"/>
      <c r="WW668" s="6"/>
      <c r="WX668" s="6"/>
      <c r="WY668" s="6"/>
      <c r="WZ668" s="6"/>
      <c r="XA668" s="6"/>
      <c r="XB668" s="6"/>
      <c r="XC668" s="6"/>
      <c r="XD668" s="6"/>
      <c r="XE668" s="6"/>
      <c r="XF668" s="6"/>
      <c r="XG668" s="6"/>
      <c r="XH668" s="6"/>
      <c r="XI668" s="6"/>
      <c r="XJ668" s="6"/>
      <c r="XK668" s="6"/>
      <c r="XL668" s="6"/>
      <c r="XM668" s="6"/>
      <c r="XN668" s="6"/>
      <c r="XO668" s="6"/>
      <c r="XP668" s="6"/>
      <c r="XQ668" s="6"/>
      <c r="XR668" s="6"/>
      <c r="XS668" s="6"/>
      <c r="XT668" s="6"/>
      <c r="XU668" s="6"/>
      <c r="XV668" s="6"/>
      <c r="XW668" s="6"/>
      <c r="XX668" s="6"/>
      <c r="XY668" s="6"/>
      <c r="XZ668" s="6"/>
      <c r="YA668" s="6"/>
      <c r="YB668" s="6"/>
      <c r="YC668" s="6"/>
      <c r="YD668" s="6"/>
      <c r="YE668" s="6"/>
      <c r="YF668" s="6"/>
      <c r="YG668" s="6"/>
      <c r="YH668" s="6"/>
      <c r="YI668" s="6"/>
      <c r="YJ668" s="6"/>
      <c r="YK668" s="6"/>
      <c r="YL668" s="6"/>
      <c r="YM668" s="6"/>
      <c r="YN668" s="6"/>
      <c r="YO668" s="6"/>
      <c r="YP668" s="6"/>
      <c r="YQ668" s="6"/>
      <c r="YR668" s="6"/>
      <c r="YS668" s="6"/>
      <c r="YT668" s="6"/>
      <c r="YU668" s="6"/>
      <c r="YV668" s="6"/>
      <c r="YW668" s="6"/>
      <c r="YX668" s="6"/>
      <c r="YY668" s="6"/>
      <c r="YZ668" s="6"/>
      <c r="ZA668" s="6"/>
      <c r="ZB668" s="6"/>
      <c r="ZC668" s="6"/>
      <c r="ZD668" s="6"/>
      <c r="ZE668" s="6"/>
      <c r="ZF668" s="6"/>
      <c r="ZG668" s="6"/>
      <c r="ZH668" s="6"/>
      <c r="ZI668" s="6"/>
      <c r="ZJ668" s="6"/>
      <c r="ZK668" s="6"/>
      <c r="ZL668" s="6"/>
      <c r="ZM668" s="6"/>
      <c r="ZN668" s="6"/>
      <c r="ZO668" s="6"/>
      <c r="ZP668" s="6"/>
      <c r="ZQ668" s="6"/>
      <c r="ZR668" s="6"/>
      <c r="ZS668" s="6"/>
      <c r="ZT668" s="6"/>
      <c r="ZU668" s="6"/>
      <c r="ZV668" s="6"/>
      <c r="ZW668" s="6"/>
      <c r="ZX668" s="6"/>
      <c r="ZY668" s="6"/>
      <c r="ZZ668" s="6"/>
      <c r="AAA668" s="6"/>
      <c r="AAB668" s="6"/>
      <c r="AAC668" s="6"/>
      <c r="AAD668" s="6"/>
      <c r="AAE668" s="6"/>
      <c r="AAF668" s="6"/>
      <c r="AAG668" s="6"/>
      <c r="AAH668" s="6"/>
      <c r="AAI668" s="6"/>
      <c r="AAJ668" s="6"/>
      <c r="AAK668" s="6"/>
      <c r="AAL668" s="6"/>
      <c r="AAM668" s="6"/>
      <c r="AAN668" s="6"/>
      <c r="AAO668" s="6"/>
      <c r="AAP668" s="6"/>
      <c r="AAQ668" s="6"/>
      <c r="AAR668" s="6"/>
      <c r="AAS668" s="6"/>
      <c r="AAT668" s="6"/>
      <c r="AAU668" s="6"/>
      <c r="AAV668" s="6"/>
      <c r="AAW668" s="6"/>
      <c r="AAX668" s="6"/>
      <c r="AAY668" s="6"/>
      <c r="AAZ668" s="6"/>
      <c r="ABA668" s="6"/>
      <c r="ABB668" s="6"/>
      <c r="ABC668" s="6"/>
      <c r="ABD668" s="6"/>
      <c r="ABE668" s="6"/>
      <c r="ABF668" s="6"/>
      <c r="ABG668" s="6"/>
      <c r="ABH668" s="6"/>
      <c r="ABI668" s="6"/>
      <c r="ABJ668" s="6"/>
      <c r="ABK668" s="6"/>
      <c r="ABL668" s="6"/>
      <c r="ABM668" s="6"/>
      <c r="ABN668" s="6"/>
      <c r="ABO668" s="6"/>
      <c r="ABP668" s="6"/>
      <c r="ABQ668" s="6"/>
      <c r="ABR668" s="6"/>
      <c r="ABS668" s="6"/>
      <c r="ABT668" s="6"/>
      <c r="ABU668" s="6"/>
      <c r="ABV668" s="6"/>
      <c r="ABW668" s="6"/>
      <c r="ABX668" s="6"/>
      <c r="ABY668" s="6"/>
      <c r="ABZ668" s="6"/>
      <c r="ACA668" s="6"/>
      <c r="ACB668" s="6"/>
      <c r="ACC668" s="6"/>
      <c r="ACD668" s="6"/>
      <c r="ACE668" s="6"/>
      <c r="ACF668" s="6"/>
      <c r="ACG668" s="6"/>
      <c r="ACH668" s="6"/>
      <c r="ACI668" s="6"/>
      <c r="ACJ668" s="6"/>
      <c r="ACK668" s="6"/>
      <c r="ACL668" s="6"/>
      <c r="ACM668" s="6"/>
      <c r="ACN668" s="6"/>
      <c r="ACO668" s="6"/>
      <c r="ACP668" s="6"/>
      <c r="ACQ668" s="6"/>
      <c r="ACR668" s="6"/>
      <c r="ACS668" s="6"/>
      <c r="ACT668" s="6"/>
      <c r="ACU668" s="6"/>
      <c r="ACV668" s="6"/>
      <c r="ACW668" s="6"/>
      <c r="ACX668" s="6"/>
      <c r="ACY668" s="6"/>
      <c r="ACZ668" s="6"/>
      <c r="ADA668" s="6"/>
      <c r="ADB668" s="6"/>
      <c r="ADC668" s="6"/>
      <c r="ADD668" s="6"/>
      <c r="ADE668" s="6"/>
      <c r="ADF668" s="6"/>
      <c r="ADG668" s="6"/>
      <c r="ADH668" s="6"/>
      <c r="ADI668" s="6"/>
      <c r="ADJ668" s="6"/>
      <c r="ADK668" s="6"/>
      <c r="ADL668" s="6"/>
      <c r="ADM668" s="6"/>
      <c r="ADN668" s="6"/>
      <c r="ADO668" s="6"/>
      <c r="ADP668" s="6"/>
      <c r="ADQ668" s="6"/>
      <c r="ADR668" s="6"/>
      <c r="ADS668" s="6"/>
      <c r="ADT668" s="6"/>
      <c r="ADU668" s="6"/>
      <c r="ADV668" s="6"/>
      <c r="ADW668" s="6"/>
      <c r="ADX668" s="6"/>
      <c r="ADY668" s="6"/>
      <c r="ADZ668" s="6"/>
      <c r="AEA668" s="6"/>
      <c r="AEB668" s="6"/>
      <c r="AEC668" s="6"/>
      <c r="AED668" s="6"/>
      <c r="AEE668" s="6"/>
      <c r="AEF668" s="6"/>
      <c r="AEG668" s="6"/>
      <c r="AEH668" s="6"/>
      <c r="AEI668" s="6"/>
      <c r="AEJ668" s="6"/>
      <c r="AEK668" s="6"/>
      <c r="AEL668" s="6"/>
      <c r="AEM668" s="6"/>
      <c r="AEN668" s="6"/>
      <c r="AEO668" s="6"/>
      <c r="AEP668" s="6"/>
      <c r="AEQ668" s="6"/>
      <c r="AER668" s="6"/>
      <c r="AES668" s="6"/>
      <c r="AET668" s="6"/>
      <c r="AEU668" s="6"/>
      <c r="AEV668" s="6"/>
      <c r="AEW668" s="6"/>
      <c r="AEX668" s="6"/>
      <c r="AEY668" s="6"/>
      <c r="AEZ668" s="6"/>
      <c r="AFA668" s="6"/>
      <c r="AFB668" s="6"/>
      <c r="AFC668" s="6"/>
      <c r="AFD668" s="6"/>
      <c r="AFE668" s="6"/>
      <c r="AFF668" s="6"/>
      <c r="AFG668" s="6"/>
      <c r="AFH668" s="6"/>
      <c r="AFI668" s="6"/>
      <c r="AFJ668" s="6"/>
      <c r="AFK668" s="6"/>
      <c r="AFL668" s="6"/>
      <c r="AFM668" s="6"/>
      <c r="AFN668" s="6"/>
      <c r="AFO668" s="6"/>
      <c r="AFP668" s="6"/>
      <c r="AFQ668" s="6"/>
      <c r="AFR668" s="6"/>
      <c r="AFS668" s="6"/>
      <c r="AFT668" s="6"/>
      <c r="AFU668" s="6"/>
      <c r="AFV668" s="6"/>
      <c r="AFW668" s="6"/>
      <c r="AFX668" s="6"/>
      <c r="AFY668" s="6"/>
      <c r="AFZ668" s="6"/>
      <c r="AGA668" s="6"/>
      <c r="AGB668" s="6"/>
      <c r="AGC668" s="6"/>
      <c r="AGD668" s="6"/>
      <c r="AGE668" s="6"/>
      <c r="AGF668" s="6"/>
      <c r="AGG668" s="6"/>
      <c r="AGH668" s="6"/>
      <c r="AGI668" s="6"/>
      <c r="AGJ668" s="6"/>
      <c r="AGK668" s="6"/>
      <c r="AGL668" s="6"/>
      <c r="AGM668" s="6"/>
      <c r="AGN668" s="6"/>
      <c r="AGO668" s="6"/>
      <c r="AGP668" s="6"/>
      <c r="AGQ668" s="6"/>
      <c r="AGR668" s="6"/>
      <c r="AGS668" s="6"/>
      <c r="AGT668" s="6"/>
      <c r="AGU668" s="6"/>
      <c r="AGV668" s="6"/>
      <c r="AGW668" s="6"/>
      <c r="AGX668" s="6"/>
      <c r="AGY668" s="6"/>
      <c r="AGZ668" s="6"/>
      <c r="AHA668" s="6"/>
      <c r="AHB668" s="6"/>
      <c r="AHC668" s="6"/>
      <c r="AHD668" s="6"/>
      <c r="AHE668" s="6"/>
      <c r="AHF668" s="6"/>
      <c r="AHG668" s="6"/>
      <c r="AHH668" s="6"/>
      <c r="AHI668" s="6"/>
      <c r="AHJ668" s="6"/>
      <c r="AHK668" s="6"/>
      <c r="AHL668" s="6"/>
      <c r="AHM668" s="6"/>
      <c r="AHN668" s="6"/>
      <c r="AHO668" s="6"/>
      <c r="AHP668" s="6"/>
      <c r="AHQ668" s="6"/>
      <c r="AHR668" s="6"/>
      <c r="AHS668" s="6"/>
      <c r="AHT668" s="6"/>
      <c r="AHU668" s="6"/>
      <c r="AHV668" s="6"/>
      <c r="AHW668" s="6"/>
      <c r="AHX668" s="6"/>
      <c r="AHY668" s="6"/>
    </row>
    <row r="669" spans="3:909" x14ac:dyDescent="0.25">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c r="JV669" s="6"/>
      <c r="JW669" s="6"/>
      <c r="JX669" s="6"/>
      <c r="JY669" s="6"/>
      <c r="JZ669" s="6"/>
      <c r="KA669" s="6"/>
      <c r="KB669" s="6"/>
      <c r="KC669" s="6"/>
      <c r="KD669" s="6"/>
      <c r="KE669" s="6"/>
      <c r="KF669" s="6"/>
      <c r="KG669" s="6"/>
      <c r="KH669" s="6"/>
      <c r="KI669" s="6"/>
      <c r="KJ669" s="6"/>
      <c r="KK669" s="6"/>
      <c r="KL669" s="6"/>
      <c r="KM669" s="6"/>
      <c r="KN669" s="6"/>
      <c r="KO669" s="6"/>
      <c r="KP669" s="6"/>
      <c r="KQ669" s="6"/>
      <c r="KR669" s="6"/>
      <c r="KS669" s="6"/>
      <c r="KT669" s="6"/>
      <c r="KU669" s="6"/>
      <c r="KV669" s="6"/>
      <c r="KW669" s="6"/>
      <c r="KX669" s="6"/>
      <c r="KY669" s="6"/>
      <c r="KZ669" s="6"/>
      <c r="LA669" s="6"/>
      <c r="LB669" s="6"/>
      <c r="LC669" s="6"/>
      <c r="LD669" s="6"/>
      <c r="LE669" s="6"/>
      <c r="LF669" s="6"/>
      <c r="LG669" s="6"/>
      <c r="LH669" s="6"/>
      <c r="LI669" s="6"/>
      <c r="LJ669" s="6"/>
      <c r="LK669" s="6"/>
      <c r="LL669" s="6"/>
      <c r="LM669" s="6"/>
      <c r="LN669" s="6"/>
      <c r="LO669" s="6"/>
      <c r="LP669" s="6"/>
      <c r="LQ669" s="6"/>
      <c r="LR669" s="6"/>
      <c r="LS669" s="6"/>
      <c r="LT669" s="6"/>
      <c r="LU669" s="6"/>
      <c r="LV669" s="6"/>
      <c r="LW669" s="6"/>
      <c r="LX669" s="6"/>
      <c r="LY669" s="6"/>
      <c r="LZ669" s="6"/>
      <c r="MA669" s="6"/>
      <c r="MB669" s="6"/>
      <c r="MC669" s="6"/>
      <c r="MD669" s="6"/>
      <c r="ME669" s="6"/>
      <c r="MF669" s="6"/>
      <c r="MG669" s="6"/>
      <c r="MH669" s="6"/>
      <c r="MI669" s="6"/>
      <c r="MJ669" s="6"/>
      <c r="MK669" s="6"/>
      <c r="ML669" s="6"/>
      <c r="MM669" s="6"/>
      <c r="MN669" s="6"/>
      <c r="MO669" s="6"/>
      <c r="MP669" s="6"/>
      <c r="MQ669" s="6"/>
      <c r="MR669" s="6"/>
      <c r="MS669" s="6"/>
      <c r="MT669" s="6"/>
      <c r="MU669" s="6"/>
      <c r="MV669" s="6"/>
      <c r="MW669" s="6"/>
      <c r="MX669" s="6"/>
      <c r="MY669" s="6"/>
      <c r="MZ669" s="6"/>
      <c r="NA669" s="6"/>
      <c r="NB669" s="6"/>
      <c r="NC669" s="6"/>
      <c r="ND669" s="6"/>
      <c r="NE669" s="6"/>
      <c r="NF669" s="6"/>
      <c r="NG669" s="6"/>
      <c r="NH669" s="6"/>
      <c r="NI669" s="6"/>
      <c r="NJ669" s="6"/>
      <c r="NK669" s="6"/>
      <c r="NL669" s="6"/>
      <c r="NM669" s="6"/>
      <c r="NN669" s="6"/>
      <c r="NO669" s="6"/>
      <c r="NP669" s="6"/>
      <c r="NQ669" s="6"/>
      <c r="NR669" s="6"/>
      <c r="NS669" s="6"/>
      <c r="NT669" s="6"/>
      <c r="NU669" s="6"/>
      <c r="NV669" s="6"/>
      <c r="NW669" s="6"/>
      <c r="NX669" s="6"/>
      <c r="NY669" s="6"/>
      <c r="NZ669" s="6"/>
      <c r="OA669" s="6"/>
      <c r="OB669" s="6"/>
      <c r="OC669" s="6"/>
      <c r="OD669" s="6"/>
      <c r="OE669" s="6"/>
      <c r="OF669" s="6"/>
      <c r="OG669" s="6"/>
      <c r="OH669" s="6"/>
      <c r="OI669" s="6"/>
      <c r="OJ669" s="6"/>
      <c r="OK669" s="6"/>
      <c r="OL669" s="6"/>
      <c r="OM669" s="6"/>
      <c r="ON669" s="6"/>
      <c r="OO669" s="6"/>
      <c r="OP669" s="6"/>
      <c r="OQ669" s="6"/>
      <c r="OR669" s="6"/>
      <c r="OS669" s="6"/>
      <c r="OT669" s="6"/>
      <c r="OU669" s="6"/>
      <c r="OV669" s="6"/>
      <c r="OW669" s="6"/>
      <c r="OX669" s="6"/>
      <c r="OY669" s="6"/>
      <c r="OZ669" s="6"/>
      <c r="PA669" s="6"/>
      <c r="PB669" s="6"/>
      <c r="PC669" s="6"/>
      <c r="PD669" s="6"/>
      <c r="PE669" s="6"/>
      <c r="PF669" s="6"/>
      <c r="PG669" s="6"/>
      <c r="PH669" s="6"/>
      <c r="PI669" s="6"/>
      <c r="PJ669" s="6"/>
      <c r="PK669" s="6"/>
      <c r="PL669" s="6"/>
      <c r="PM669" s="6"/>
      <c r="PN669" s="6"/>
      <c r="PO669" s="6"/>
      <c r="PP669" s="6"/>
      <c r="PQ669" s="6"/>
      <c r="PR669" s="6"/>
      <c r="PS669" s="6"/>
      <c r="PT669" s="6"/>
      <c r="PU669" s="6"/>
      <c r="PV669" s="6"/>
      <c r="PW669" s="6"/>
      <c r="PX669" s="6"/>
      <c r="PY669" s="6"/>
      <c r="PZ669" s="6"/>
      <c r="QA669" s="6"/>
      <c r="QB669" s="6"/>
      <c r="QC669" s="6"/>
      <c r="QD669" s="6"/>
      <c r="QE669" s="6"/>
      <c r="QF669" s="6"/>
      <c r="QG669" s="6"/>
      <c r="QH669" s="6"/>
      <c r="QI669" s="6"/>
      <c r="QJ669" s="6"/>
      <c r="QK669" s="6"/>
      <c r="QL669" s="6"/>
      <c r="QM669" s="6"/>
      <c r="QN669" s="6"/>
      <c r="QO669" s="6"/>
      <c r="QP669" s="6"/>
      <c r="QQ669" s="6"/>
      <c r="QR669" s="6"/>
      <c r="QS669" s="6"/>
      <c r="QT669" s="6"/>
      <c r="QU669" s="6"/>
      <c r="QV669" s="6"/>
      <c r="QW669" s="6"/>
      <c r="QX669" s="6"/>
      <c r="QY669" s="6"/>
      <c r="QZ669" s="6"/>
      <c r="RA669" s="6"/>
      <c r="RB669" s="6"/>
      <c r="RC669" s="6"/>
      <c r="RD669" s="6"/>
      <c r="RE669" s="6"/>
      <c r="RF669" s="6"/>
      <c r="RG669" s="6"/>
      <c r="RH669" s="6"/>
      <c r="RI669" s="6"/>
      <c r="RJ669" s="6"/>
      <c r="RK669" s="6"/>
      <c r="RL669" s="6"/>
      <c r="RM669" s="6"/>
      <c r="RN669" s="6"/>
      <c r="RO669" s="6"/>
      <c r="RP669" s="6"/>
      <c r="RQ669" s="6"/>
      <c r="RR669" s="6"/>
      <c r="RS669" s="6"/>
      <c r="RT669" s="6"/>
      <c r="RU669" s="6"/>
      <c r="RV669" s="6"/>
      <c r="RW669" s="6"/>
      <c r="RX669" s="6"/>
      <c r="RY669" s="6"/>
      <c r="RZ669" s="6"/>
      <c r="SA669" s="6"/>
      <c r="SB669" s="6"/>
      <c r="SC669" s="6"/>
      <c r="SD669" s="6"/>
      <c r="SE669" s="6"/>
      <c r="SF669" s="6"/>
      <c r="SG669" s="6"/>
      <c r="SH669" s="6"/>
      <c r="SI669" s="6"/>
      <c r="SJ669" s="6"/>
      <c r="SK669" s="6"/>
      <c r="SL669" s="6"/>
      <c r="SM669" s="6"/>
      <c r="SN669" s="6"/>
      <c r="SO669" s="6"/>
      <c r="SP669" s="6"/>
      <c r="SQ669" s="6"/>
      <c r="SR669" s="6"/>
      <c r="SS669" s="6"/>
      <c r="ST669" s="6"/>
      <c r="SU669" s="6"/>
      <c r="SV669" s="6"/>
      <c r="SW669" s="6"/>
      <c r="SX669" s="6"/>
      <c r="SY669" s="6"/>
      <c r="SZ669" s="6"/>
      <c r="TA669" s="6"/>
      <c r="TB669" s="6"/>
      <c r="TC669" s="6"/>
      <c r="TD669" s="6"/>
      <c r="TE669" s="6"/>
      <c r="TF669" s="6"/>
      <c r="TG669" s="6"/>
      <c r="TH669" s="6"/>
      <c r="TI669" s="6"/>
      <c r="TJ669" s="6"/>
      <c r="TK669" s="6"/>
      <c r="TL669" s="6"/>
      <c r="TM669" s="6"/>
      <c r="TN669" s="6"/>
      <c r="TO669" s="6"/>
      <c r="TP669" s="6"/>
      <c r="TQ669" s="6"/>
      <c r="TR669" s="6"/>
      <c r="TS669" s="6"/>
      <c r="TT669" s="6"/>
      <c r="TU669" s="6"/>
      <c r="TV669" s="6"/>
      <c r="TW669" s="6"/>
      <c r="TX669" s="6"/>
      <c r="TY669" s="6"/>
      <c r="TZ669" s="6"/>
      <c r="UA669" s="6"/>
      <c r="UB669" s="6"/>
      <c r="UC669" s="6"/>
      <c r="UD669" s="6"/>
      <c r="UE669" s="6"/>
      <c r="UF669" s="6"/>
      <c r="UG669" s="6"/>
      <c r="UH669" s="6"/>
      <c r="UI669" s="6"/>
      <c r="UJ669" s="6"/>
      <c r="UK669" s="6"/>
      <c r="UL669" s="6"/>
      <c r="UM669" s="6"/>
      <c r="UN669" s="6"/>
      <c r="UO669" s="6"/>
      <c r="UP669" s="6"/>
      <c r="UQ669" s="6"/>
      <c r="UR669" s="6"/>
      <c r="US669" s="6"/>
      <c r="UT669" s="6"/>
      <c r="UU669" s="6"/>
      <c r="UV669" s="6"/>
      <c r="UW669" s="6"/>
      <c r="UX669" s="6"/>
      <c r="UY669" s="6"/>
      <c r="UZ669" s="6"/>
      <c r="VA669" s="6"/>
      <c r="VB669" s="6"/>
      <c r="VC669" s="6"/>
      <c r="VD669" s="6"/>
      <c r="VE669" s="6"/>
      <c r="VF669" s="6"/>
      <c r="VG669" s="6"/>
      <c r="VH669" s="6"/>
      <c r="VI669" s="6"/>
      <c r="VJ669" s="6"/>
      <c r="VK669" s="6"/>
      <c r="VL669" s="6"/>
      <c r="VM669" s="6"/>
      <c r="VN669" s="6"/>
      <c r="VO669" s="6"/>
      <c r="VP669" s="6"/>
      <c r="VQ669" s="6"/>
      <c r="VR669" s="6"/>
      <c r="VS669" s="6"/>
      <c r="VT669" s="6"/>
      <c r="VU669" s="6"/>
      <c r="VV669" s="6"/>
      <c r="VW669" s="6"/>
      <c r="VX669" s="6"/>
      <c r="VY669" s="6"/>
      <c r="VZ669" s="6"/>
      <c r="WA669" s="6"/>
      <c r="WB669" s="6"/>
      <c r="WC669" s="6"/>
      <c r="WD669" s="6"/>
      <c r="WE669" s="6"/>
      <c r="WF669" s="6"/>
      <c r="WG669" s="6"/>
      <c r="WH669" s="6"/>
      <c r="WI669" s="6"/>
      <c r="WJ669" s="6"/>
      <c r="WK669" s="6"/>
      <c r="WL669" s="6"/>
      <c r="WM669" s="6"/>
      <c r="WN669" s="6"/>
      <c r="WO669" s="6"/>
      <c r="WP669" s="6"/>
      <c r="WQ669" s="6"/>
      <c r="WR669" s="6"/>
      <c r="WS669" s="6"/>
      <c r="WT669" s="6"/>
      <c r="WU669" s="6"/>
      <c r="WV669" s="6"/>
      <c r="WW669" s="6"/>
      <c r="WX669" s="6"/>
      <c r="WY669" s="6"/>
      <c r="WZ669" s="6"/>
      <c r="XA669" s="6"/>
      <c r="XB669" s="6"/>
      <c r="XC669" s="6"/>
      <c r="XD669" s="6"/>
      <c r="XE669" s="6"/>
      <c r="XF669" s="6"/>
      <c r="XG669" s="6"/>
      <c r="XH669" s="6"/>
      <c r="XI669" s="6"/>
      <c r="XJ669" s="6"/>
      <c r="XK669" s="6"/>
      <c r="XL669" s="6"/>
      <c r="XM669" s="6"/>
      <c r="XN669" s="6"/>
      <c r="XO669" s="6"/>
      <c r="XP669" s="6"/>
      <c r="XQ669" s="6"/>
      <c r="XR669" s="6"/>
      <c r="XS669" s="6"/>
      <c r="XT669" s="6"/>
      <c r="XU669" s="6"/>
      <c r="XV669" s="6"/>
      <c r="XW669" s="6"/>
      <c r="XX669" s="6"/>
      <c r="XY669" s="6"/>
      <c r="XZ669" s="6"/>
      <c r="YA669" s="6"/>
      <c r="YB669" s="6"/>
      <c r="YC669" s="6"/>
      <c r="YD669" s="6"/>
      <c r="YE669" s="6"/>
      <c r="YF669" s="6"/>
      <c r="YG669" s="6"/>
      <c r="YH669" s="6"/>
      <c r="YI669" s="6"/>
      <c r="YJ669" s="6"/>
      <c r="YK669" s="6"/>
      <c r="YL669" s="6"/>
      <c r="YM669" s="6"/>
      <c r="YN669" s="6"/>
      <c r="YO669" s="6"/>
      <c r="YP669" s="6"/>
      <c r="YQ669" s="6"/>
      <c r="YR669" s="6"/>
      <c r="YS669" s="6"/>
      <c r="YT669" s="6"/>
      <c r="YU669" s="6"/>
      <c r="YV669" s="6"/>
      <c r="YW669" s="6"/>
      <c r="YX669" s="6"/>
      <c r="YY669" s="6"/>
      <c r="YZ669" s="6"/>
      <c r="ZA669" s="6"/>
      <c r="ZB669" s="6"/>
      <c r="ZC669" s="6"/>
      <c r="ZD669" s="6"/>
      <c r="ZE669" s="6"/>
      <c r="ZF669" s="6"/>
      <c r="ZG669" s="6"/>
      <c r="ZH669" s="6"/>
      <c r="ZI669" s="6"/>
      <c r="ZJ669" s="6"/>
      <c r="ZK669" s="6"/>
      <c r="ZL669" s="6"/>
      <c r="ZM669" s="6"/>
      <c r="ZN669" s="6"/>
      <c r="ZO669" s="6"/>
      <c r="ZP669" s="6"/>
      <c r="ZQ669" s="6"/>
      <c r="ZR669" s="6"/>
      <c r="ZS669" s="6"/>
      <c r="ZT669" s="6"/>
      <c r="ZU669" s="6"/>
      <c r="ZV669" s="6"/>
      <c r="ZW669" s="6"/>
      <c r="ZX669" s="6"/>
      <c r="ZY669" s="6"/>
      <c r="ZZ669" s="6"/>
      <c r="AAA669" s="6"/>
      <c r="AAB669" s="6"/>
      <c r="AAC669" s="6"/>
      <c r="AAD669" s="6"/>
      <c r="AAE669" s="6"/>
      <c r="AAF669" s="6"/>
      <c r="AAG669" s="6"/>
      <c r="AAH669" s="6"/>
      <c r="AAI669" s="6"/>
      <c r="AAJ669" s="6"/>
      <c r="AAK669" s="6"/>
      <c r="AAL669" s="6"/>
      <c r="AAM669" s="6"/>
      <c r="AAN669" s="6"/>
      <c r="AAO669" s="6"/>
      <c r="AAP669" s="6"/>
      <c r="AAQ669" s="6"/>
      <c r="AAR669" s="6"/>
      <c r="AAS669" s="6"/>
      <c r="AAT669" s="6"/>
      <c r="AAU669" s="6"/>
      <c r="AAV669" s="6"/>
      <c r="AAW669" s="6"/>
      <c r="AAX669" s="6"/>
      <c r="AAY669" s="6"/>
      <c r="AAZ669" s="6"/>
      <c r="ABA669" s="6"/>
      <c r="ABB669" s="6"/>
      <c r="ABC669" s="6"/>
      <c r="ABD669" s="6"/>
      <c r="ABE669" s="6"/>
      <c r="ABF669" s="6"/>
      <c r="ABG669" s="6"/>
      <c r="ABH669" s="6"/>
      <c r="ABI669" s="6"/>
      <c r="ABJ669" s="6"/>
      <c r="ABK669" s="6"/>
      <c r="ABL669" s="6"/>
      <c r="ABM669" s="6"/>
      <c r="ABN669" s="6"/>
      <c r="ABO669" s="6"/>
      <c r="ABP669" s="6"/>
      <c r="ABQ669" s="6"/>
      <c r="ABR669" s="6"/>
      <c r="ABS669" s="6"/>
      <c r="ABT669" s="6"/>
      <c r="ABU669" s="6"/>
      <c r="ABV669" s="6"/>
      <c r="ABW669" s="6"/>
      <c r="ABX669" s="6"/>
      <c r="ABY669" s="6"/>
      <c r="ABZ669" s="6"/>
      <c r="ACA669" s="6"/>
      <c r="ACB669" s="6"/>
      <c r="ACC669" s="6"/>
      <c r="ACD669" s="6"/>
      <c r="ACE669" s="6"/>
      <c r="ACF669" s="6"/>
      <c r="ACG669" s="6"/>
      <c r="ACH669" s="6"/>
      <c r="ACI669" s="6"/>
      <c r="ACJ669" s="6"/>
      <c r="ACK669" s="6"/>
      <c r="ACL669" s="6"/>
      <c r="ACM669" s="6"/>
      <c r="ACN669" s="6"/>
      <c r="ACO669" s="6"/>
      <c r="ACP669" s="6"/>
      <c r="ACQ669" s="6"/>
      <c r="ACR669" s="6"/>
      <c r="ACS669" s="6"/>
      <c r="ACT669" s="6"/>
      <c r="ACU669" s="6"/>
      <c r="ACV669" s="6"/>
      <c r="ACW669" s="6"/>
      <c r="ACX669" s="6"/>
      <c r="ACY669" s="6"/>
      <c r="ACZ669" s="6"/>
      <c r="ADA669" s="6"/>
      <c r="ADB669" s="6"/>
      <c r="ADC669" s="6"/>
      <c r="ADD669" s="6"/>
      <c r="ADE669" s="6"/>
      <c r="ADF669" s="6"/>
      <c r="ADG669" s="6"/>
      <c r="ADH669" s="6"/>
      <c r="ADI669" s="6"/>
      <c r="ADJ669" s="6"/>
      <c r="ADK669" s="6"/>
      <c r="ADL669" s="6"/>
      <c r="ADM669" s="6"/>
      <c r="ADN669" s="6"/>
      <c r="ADO669" s="6"/>
      <c r="ADP669" s="6"/>
      <c r="ADQ669" s="6"/>
      <c r="ADR669" s="6"/>
      <c r="ADS669" s="6"/>
      <c r="ADT669" s="6"/>
      <c r="ADU669" s="6"/>
      <c r="ADV669" s="6"/>
      <c r="ADW669" s="6"/>
      <c r="ADX669" s="6"/>
      <c r="ADY669" s="6"/>
      <c r="ADZ669" s="6"/>
      <c r="AEA669" s="6"/>
      <c r="AEB669" s="6"/>
      <c r="AEC669" s="6"/>
      <c r="AED669" s="6"/>
      <c r="AEE669" s="6"/>
      <c r="AEF669" s="6"/>
      <c r="AEG669" s="6"/>
      <c r="AEH669" s="6"/>
      <c r="AEI669" s="6"/>
      <c r="AEJ669" s="6"/>
      <c r="AEK669" s="6"/>
      <c r="AEL669" s="6"/>
      <c r="AEM669" s="6"/>
      <c r="AEN669" s="6"/>
      <c r="AEO669" s="6"/>
      <c r="AEP669" s="6"/>
      <c r="AEQ669" s="6"/>
      <c r="AER669" s="6"/>
      <c r="AES669" s="6"/>
      <c r="AET669" s="6"/>
      <c r="AEU669" s="6"/>
      <c r="AEV669" s="6"/>
      <c r="AEW669" s="6"/>
      <c r="AEX669" s="6"/>
      <c r="AEY669" s="6"/>
      <c r="AEZ669" s="6"/>
      <c r="AFA669" s="6"/>
      <c r="AFB669" s="6"/>
      <c r="AFC669" s="6"/>
      <c r="AFD669" s="6"/>
      <c r="AFE669" s="6"/>
      <c r="AFF669" s="6"/>
      <c r="AFG669" s="6"/>
      <c r="AFH669" s="6"/>
      <c r="AFI669" s="6"/>
      <c r="AFJ669" s="6"/>
      <c r="AFK669" s="6"/>
      <c r="AFL669" s="6"/>
      <c r="AFM669" s="6"/>
      <c r="AFN669" s="6"/>
      <c r="AFO669" s="6"/>
      <c r="AFP669" s="6"/>
      <c r="AFQ669" s="6"/>
      <c r="AFR669" s="6"/>
      <c r="AFS669" s="6"/>
      <c r="AFT669" s="6"/>
      <c r="AFU669" s="6"/>
      <c r="AFV669" s="6"/>
      <c r="AFW669" s="6"/>
      <c r="AFX669" s="6"/>
      <c r="AFY669" s="6"/>
      <c r="AFZ669" s="6"/>
      <c r="AGA669" s="6"/>
      <c r="AGB669" s="6"/>
      <c r="AGC669" s="6"/>
      <c r="AGD669" s="6"/>
      <c r="AGE669" s="6"/>
      <c r="AGF669" s="6"/>
      <c r="AGG669" s="6"/>
      <c r="AGH669" s="6"/>
      <c r="AGI669" s="6"/>
      <c r="AGJ669" s="6"/>
      <c r="AGK669" s="6"/>
      <c r="AGL669" s="6"/>
      <c r="AGM669" s="6"/>
      <c r="AGN669" s="6"/>
      <c r="AGO669" s="6"/>
      <c r="AGP669" s="6"/>
      <c r="AGQ669" s="6"/>
      <c r="AGR669" s="6"/>
      <c r="AGS669" s="6"/>
      <c r="AGT669" s="6"/>
      <c r="AGU669" s="6"/>
      <c r="AGV669" s="6"/>
      <c r="AGW669" s="6"/>
      <c r="AGX669" s="6"/>
      <c r="AGY669" s="6"/>
      <c r="AGZ669" s="6"/>
      <c r="AHA669" s="6"/>
      <c r="AHB669" s="6"/>
      <c r="AHC669" s="6"/>
      <c r="AHD669" s="6"/>
      <c r="AHE669" s="6"/>
      <c r="AHF669" s="6"/>
      <c r="AHG669" s="6"/>
      <c r="AHH669" s="6"/>
      <c r="AHI669" s="6"/>
      <c r="AHJ669" s="6"/>
      <c r="AHK669" s="6"/>
      <c r="AHL669" s="6"/>
      <c r="AHM669" s="6"/>
      <c r="AHN669" s="6"/>
      <c r="AHO669" s="6"/>
      <c r="AHP669" s="6"/>
      <c r="AHQ669" s="6"/>
      <c r="AHR669" s="6"/>
      <c r="AHS669" s="6"/>
      <c r="AHT669" s="6"/>
      <c r="AHU669" s="6"/>
      <c r="AHV669" s="6"/>
      <c r="AHW669" s="6"/>
      <c r="AHX669" s="6"/>
      <c r="AHY669" s="6"/>
    </row>
    <row r="670" spans="3:909" x14ac:dyDescent="0.25">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c r="JV670" s="6"/>
      <c r="JW670" s="6"/>
      <c r="JX670" s="6"/>
      <c r="JY670" s="6"/>
      <c r="JZ670" s="6"/>
      <c r="KA670" s="6"/>
      <c r="KB670" s="6"/>
      <c r="KC670" s="6"/>
      <c r="KD670" s="6"/>
      <c r="KE670" s="6"/>
      <c r="KF670" s="6"/>
      <c r="KG670" s="6"/>
      <c r="KH670" s="6"/>
      <c r="KI670" s="6"/>
      <c r="KJ670" s="6"/>
      <c r="KK670" s="6"/>
      <c r="KL670" s="6"/>
      <c r="KM670" s="6"/>
      <c r="KN670" s="6"/>
      <c r="KO670" s="6"/>
      <c r="KP670" s="6"/>
      <c r="KQ670" s="6"/>
      <c r="KR670" s="6"/>
      <c r="KS670" s="6"/>
      <c r="KT670" s="6"/>
      <c r="KU670" s="6"/>
      <c r="KV670" s="6"/>
      <c r="KW670" s="6"/>
      <c r="KX670" s="6"/>
      <c r="KY670" s="6"/>
      <c r="KZ670" s="6"/>
      <c r="LA670" s="6"/>
      <c r="LB670" s="6"/>
      <c r="LC670" s="6"/>
      <c r="LD670" s="6"/>
      <c r="LE670" s="6"/>
      <c r="LF670" s="6"/>
      <c r="LG670" s="6"/>
      <c r="LH670" s="6"/>
      <c r="LI670" s="6"/>
      <c r="LJ670" s="6"/>
      <c r="LK670" s="6"/>
      <c r="LL670" s="6"/>
      <c r="LM670" s="6"/>
      <c r="LN670" s="6"/>
      <c r="LO670" s="6"/>
      <c r="LP670" s="6"/>
      <c r="LQ670" s="6"/>
      <c r="LR670" s="6"/>
      <c r="LS670" s="6"/>
      <c r="LT670" s="6"/>
      <c r="LU670" s="6"/>
      <c r="LV670" s="6"/>
      <c r="LW670" s="6"/>
      <c r="LX670" s="6"/>
      <c r="LY670" s="6"/>
      <c r="LZ670" s="6"/>
      <c r="MA670" s="6"/>
      <c r="MB670" s="6"/>
      <c r="MC670" s="6"/>
      <c r="MD670" s="6"/>
      <c r="ME670" s="6"/>
      <c r="MF670" s="6"/>
      <c r="MG670" s="6"/>
      <c r="MH670" s="6"/>
      <c r="MI670" s="6"/>
      <c r="MJ670" s="6"/>
      <c r="MK670" s="6"/>
      <c r="ML670" s="6"/>
      <c r="MM670" s="6"/>
      <c r="MN670" s="6"/>
      <c r="MO670" s="6"/>
      <c r="MP670" s="6"/>
      <c r="MQ670" s="6"/>
      <c r="MR670" s="6"/>
      <c r="MS670" s="6"/>
      <c r="MT670" s="6"/>
      <c r="MU670" s="6"/>
      <c r="MV670" s="6"/>
      <c r="MW670" s="6"/>
      <c r="MX670" s="6"/>
      <c r="MY670" s="6"/>
      <c r="MZ670" s="6"/>
      <c r="NA670" s="6"/>
      <c r="NB670" s="6"/>
      <c r="NC670" s="6"/>
      <c r="ND670" s="6"/>
      <c r="NE670" s="6"/>
      <c r="NF670" s="6"/>
      <c r="NG670" s="6"/>
      <c r="NH670" s="6"/>
      <c r="NI670" s="6"/>
      <c r="NJ670" s="6"/>
      <c r="NK670" s="6"/>
      <c r="NL670" s="6"/>
      <c r="NM670" s="6"/>
      <c r="NN670" s="6"/>
      <c r="NO670" s="6"/>
      <c r="NP670" s="6"/>
      <c r="NQ670" s="6"/>
      <c r="NR670" s="6"/>
      <c r="NS670" s="6"/>
      <c r="NT670" s="6"/>
      <c r="NU670" s="6"/>
      <c r="NV670" s="6"/>
      <c r="NW670" s="6"/>
      <c r="NX670" s="6"/>
      <c r="NY670" s="6"/>
      <c r="NZ670" s="6"/>
      <c r="OA670" s="6"/>
      <c r="OB670" s="6"/>
      <c r="OC670" s="6"/>
      <c r="OD670" s="6"/>
      <c r="OE670" s="6"/>
      <c r="OF670" s="6"/>
      <c r="OG670" s="6"/>
      <c r="OH670" s="6"/>
      <c r="OI670" s="6"/>
      <c r="OJ670" s="6"/>
      <c r="OK670" s="6"/>
      <c r="OL670" s="6"/>
      <c r="OM670" s="6"/>
      <c r="ON670" s="6"/>
      <c r="OO670" s="6"/>
      <c r="OP670" s="6"/>
      <c r="OQ670" s="6"/>
      <c r="OR670" s="6"/>
      <c r="OS670" s="6"/>
      <c r="OT670" s="6"/>
      <c r="OU670" s="6"/>
      <c r="OV670" s="6"/>
      <c r="OW670" s="6"/>
      <c r="OX670" s="6"/>
      <c r="OY670" s="6"/>
      <c r="OZ670" s="6"/>
      <c r="PA670" s="6"/>
      <c r="PB670" s="6"/>
      <c r="PC670" s="6"/>
      <c r="PD670" s="6"/>
      <c r="PE670" s="6"/>
      <c r="PF670" s="6"/>
      <c r="PG670" s="6"/>
      <c r="PH670" s="6"/>
      <c r="PI670" s="6"/>
      <c r="PJ670" s="6"/>
      <c r="PK670" s="6"/>
      <c r="PL670" s="6"/>
      <c r="PM670" s="6"/>
      <c r="PN670" s="6"/>
      <c r="PO670" s="6"/>
      <c r="PP670" s="6"/>
      <c r="PQ670" s="6"/>
      <c r="PR670" s="6"/>
      <c r="PS670" s="6"/>
      <c r="PT670" s="6"/>
      <c r="PU670" s="6"/>
      <c r="PV670" s="6"/>
      <c r="PW670" s="6"/>
      <c r="PX670" s="6"/>
      <c r="PY670" s="6"/>
      <c r="PZ670" s="6"/>
      <c r="QA670" s="6"/>
      <c r="QB670" s="6"/>
      <c r="QC670" s="6"/>
      <c r="QD670" s="6"/>
      <c r="QE670" s="6"/>
      <c r="QF670" s="6"/>
      <c r="QG670" s="6"/>
      <c r="QH670" s="6"/>
      <c r="QI670" s="6"/>
      <c r="QJ670" s="6"/>
      <c r="QK670" s="6"/>
      <c r="QL670" s="6"/>
      <c r="QM670" s="6"/>
      <c r="QN670" s="6"/>
      <c r="QO670" s="6"/>
      <c r="QP670" s="6"/>
      <c r="QQ670" s="6"/>
      <c r="QR670" s="6"/>
      <c r="QS670" s="6"/>
      <c r="QT670" s="6"/>
      <c r="QU670" s="6"/>
      <c r="QV670" s="6"/>
      <c r="QW670" s="6"/>
      <c r="QX670" s="6"/>
      <c r="QY670" s="6"/>
      <c r="QZ670" s="6"/>
      <c r="RA670" s="6"/>
      <c r="RB670" s="6"/>
      <c r="RC670" s="6"/>
      <c r="RD670" s="6"/>
      <c r="RE670" s="6"/>
      <c r="RF670" s="6"/>
      <c r="RG670" s="6"/>
      <c r="RH670" s="6"/>
      <c r="RI670" s="6"/>
      <c r="RJ670" s="6"/>
      <c r="RK670" s="6"/>
      <c r="RL670" s="6"/>
      <c r="RM670" s="6"/>
      <c r="RN670" s="6"/>
      <c r="RO670" s="6"/>
      <c r="RP670" s="6"/>
      <c r="RQ670" s="6"/>
      <c r="RR670" s="6"/>
      <c r="RS670" s="6"/>
      <c r="RT670" s="6"/>
      <c r="RU670" s="6"/>
      <c r="RV670" s="6"/>
      <c r="RW670" s="6"/>
      <c r="RX670" s="6"/>
      <c r="RY670" s="6"/>
      <c r="RZ670" s="6"/>
      <c r="SA670" s="6"/>
      <c r="SB670" s="6"/>
      <c r="SC670" s="6"/>
      <c r="SD670" s="6"/>
      <c r="SE670" s="6"/>
      <c r="SF670" s="6"/>
      <c r="SG670" s="6"/>
      <c r="SH670" s="6"/>
      <c r="SI670" s="6"/>
      <c r="SJ670" s="6"/>
      <c r="SK670" s="6"/>
      <c r="SL670" s="6"/>
      <c r="SM670" s="6"/>
      <c r="SN670" s="6"/>
      <c r="SO670" s="6"/>
      <c r="SP670" s="6"/>
      <c r="SQ670" s="6"/>
      <c r="SR670" s="6"/>
      <c r="SS670" s="6"/>
      <c r="ST670" s="6"/>
      <c r="SU670" s="6"/>
      <c r="SV670" s="6"/>
      <c r="SW670" s="6"/>
      <c r="SX670" s="6"/>
      <c r="SY670" s="6"/>
      <c r="SZ670" s="6"/>
      <c r="TA670" s="6"/>
      <c r="TB670" s="6"/>
      <c r="TC670" s="6"/>
      <c r="TD670" s="6"/>
      <c r="TE670" s="6"/>
      <c r="TF670" s="6"/>
      <c r="TG670" s="6"/>
      <c r="TH670" s="6"/>
      <c r="TI670" s="6"/>
      <c r="TJ670" s="6"/>
      <c r="TK670" s="6"/>
      <c r="TL670" s="6"/>
      <c r="TM670" s="6"/>
      <c r="TN670" s="6"/>
      <c r="TO670" s="6"/>
      <c r="TP670" s="6"/>
      <c r="TQ670" s="6"/>
      <c r="TR670" s="6"/>
      <c r="TS670" s="6"/>
      <c r="TT670" s="6"/>
      <c r="TU670" s="6"/>
      <c r="TV670" s="6"/>
      <c r="TW670" s="6"/>
      <c r="TX670" s="6"/>
      <c r="TY670" s="6"/>
      <c r="TZ670" s="6"/>
      <c r="UA670" s="6"/>
      <c r="UB670" s="6"/>
      <c r="UC670" s="6"/>
      <c r="UD670" s="6"/>
      <c r="UE670" s="6"/>
      <c r="UF670" s="6"/>
      <c r="UG670" s="6"/>
      <c r="UH670" s="6"/>
      <c r="UI670" s="6"/>
      <c r="UJ670" s="6"/>
      <c r="UK670" s="6"/>
      <c r="UL670" s="6"/>
      <c r="UM670" s="6"/>
      <c r="UN670" s="6"/>
      <c r="UO670" s="6"/>
      <c r="UP670" s="6"/>
      <c r="UQ670" s="6"/>
      <c r="UR670" s="6"/>
      <c r="US670" s="6"/>
      <c r="UT670" s="6"/>
      <c r="UU670" s="6"/>
      <c r="UV670" s="6"/>
      <c r="UW670" s="6"/>
      <c r="UX670" s="6"/>
      <c r="UY670" s="6"/>
      <c r="UZ670" s="6"/>
      <c r="VA670" s="6"/>
      <c r="VB670" s="6"/>
      <c r="VC670" s="6"/>
      <c r="VD670" s="6"/>
      <c r="VE670" s="6"/>
      <c r="VF670" s="6"/>
      <c r="VG670" s="6"/>
      <c r="VH670" s="6"/>
      <c r="VI670" s="6"/>
      <c r="VJ670" s="6"/>
      <c r="VK670" s="6"/>
      <c r="VL670" s="6"/>
      <c r="VM670" s="6"/>
      <c r="VN670" s="6"/>
      <c r="VO670" s="6"/>
      <c r="VP670" s="6"/>
      <c r="VQ670" s="6"/>
      <c r="VR670" s="6"/>
      <c r="VS670" s="6"/>
      <c r="VT670" s="6"/>
      <c r="VU670" s="6"/>
      <c r="VV670" s="6"/>
      <c r="VW670" s="6"/>
      <c r="VX670" s="6"/>
      <c r="VY670" s="6"/>
      <c r="VZ670" s="6"/>
      <c r="WA670" s="6"/>
      <c r="WB670" s="6"/>
      <c r="WC670" s="6"/>
      <c r="WD670" s="6"/>
      <c r="WE670" s="6"/>
      <c r="WF670" s="6"/>
      <c r="WG670" s="6"/>
      <c r="WH670" s="6"/>
      <c r="WI670" s="6"/>
      <c r="WJ670" s="6"/>
      <c r="WK670" s="6"/>
      <c r="WL670" s="6"/>
      <c r="WM670" s="6"/>
      <c r="WN670" s="6"/>
      <c r="WO670" s="6"/>
      <c r="WP670" s="6"/>
      <c r="WQ670" s="6"/>
      <c r="WR670" s="6"/>
      <c r="WS670" s="6"/>
      <c r="WT670" s="6"/>
      <c r="WU670" s="6"/>
      <c r="WV670" s="6"/>
      <c r="WW670" s="6"/>
      <c r="WX670" s="6"/>
      <c r="WY670" s="6"/>
      <c r="WZ670" s="6"/>
      <c r="XA670" s="6"/>
      <c r="XB670" s="6"/>
      <c r="XC670" s="6"/>
      <c r="XD670" s="6"/>
      <c r="XE670" s="6"/>
      <c r="XF670" s="6"/>
      <c r="XG670" s="6"/>
      <c r="XH670" s="6"/>
      <c r="XI670" s="6"/>
      <c r="XJ670" s="6"/>
      <c r="XK670" s="6"/>
      <c r="XL670" s="6"/>
      <c r="XM670" s="6"/>
      <c r="XN670" s="6"/>
      <c r="XO670" s="6"/>
      <c r="XP670" s="6"/>
      <c r="XQ670" s="6"/>
      <c r="XR670" s="6"/>
      <c r="XS670" s="6"/>
      <c r="XT670" s="6"/>
      <c r="XU670" s="6"/>
      <c r="XV670" s="6"/>
      <c r="XW670" s="6"/>
      <c r="XX670" s="6"/>
      <c r="XY670" s="6"/>
      <c r="XZ670" s="6"/>
      <c r="YA670" s="6"/>
      <c r="YB670" s="6"/>
      <c r="YC670" s="6"/>
      <c r="YD670" s="6"/>
      <c r="YE670" s="6"/>
      <c r="YF670" s="6"/>
      <c r="YG670" s="6"/>
      <c r="YH670" s="6"/>
      <c r="YI670" s="6"/>
      <c r="YJ670" s="6"/>
      <c r="YK670" s="6"/>
      <c r="YL670" s="6"/>
      <c r="YM670" s="6"/>
      <c r="YN670" s="6"/>
      <c r="YO670" s="6"/>
      <c r="YP670" s="6"/>
      <c r="YQ670" s="6"/>
      <c r="YR670" s="6"/>
      <c r="YS670" s="6"/>
      <c r="YT670" s="6"/>
      <c r="YU670" s="6"/>
      <c r="YV670" s="6"/>
      <c r="YW670" s="6"/>
      <c r="YX670" s="6"/>
      <c r="YY670" s="6"/>
      <c r="YZ670" s="6"/>
      <c r="ZA670" s="6"/>
      <c r="ZB670" s="6"/>
      <c r="ZC670" s="6"/>
      <c r="ZD670" s="6"/>
      <c r="ZE670" s="6"/>
      <c r="ZF670" s="6"/>
      <c r="ZG670" s="6"/>
      <c r="ZH670" s="6"/>
      <c r="ZI670" s="6"/>
      <c r="ZJ670" s="6"/>
      <c r="ZK670" s="6"/>
      <c r="ZL670" s="6"/>
      <c r="ZM670" s="6"/>
      <c r="ZN670" s="6"/>
      <c r="ZO670" s="6"/>
      <c r="ZP670" s="6"/>
      <c r="ZQ670" s="6"/>
      <c r="ZR670" s="6"/>
      <c r="ZS670" s="6"/>
      <c r="ZT670" s="6"/>
      <c r="ZU670" s="6"/>
      <c r="ZV670" s="6"/>
      <c r="ZW670" s="6"/>
      <c r="ZX670" s="6"/>
      <c r="ZY670" s="6"/>
      <c r="ZZ670" s="6"/>
      <c r="AAA670" s="6"/>
      <c r="AAB670" s="6"/>
      <c r="AAC670" s="6"/>
      <c r="AAD670" s="6"/>
      <c r="AAE670" s="6"/>
      <c r="AAF670" s="6"/>
      <c r="AAG670" s="6"/>
      <c r="AAH670" s="6"/>
      <c r="AAI670" s="6"/>
      <c r="AAJ670" s="6"/>
      <c r="AAK670" s="6"/>
      <c r="AAL670" s="6"/>
      <c r="AAM670" s="6"/>
      <c r="AAN670" s="6"/>
      <c r="AAO670" s="6"/>
      <c r="AAP670" s="6"/>
      <c r="AAQ670" s="6"/>
      <c r="AAR670" s="6"/>
      <c r="AAS670" s="6"/>
      <c r="AAT670" s="6"/>
      <c r="AAU670" s="6"/>
      <c r="AAV670" s="6"/>
      <c r="AAW670" s="6"/>
      <c r="AAX670" s="6"/>
      <c r="AAY670" s="6"/>
      <c r="AAZ670" s="6"/>
      <c r="ABA670" s="6"/>
      <c r="ABB670" s="6"/>
      <c r="ABC670" s="6"/>
      <c r="ABD670" s="6"/>
      <c r="ABE670" s="6"/>
      <c r="ABF670" s="6"/>
      <c r="ABG670" s="6"/>
      <c r="ABH670" s="6"/>
      <c r="ABI670" s="6"/>
      <c r="ABJ670" s="6"/>
      <c r="ABK670" s="6"/>
      <c r="ABL670" s="6"/>
      <c r="ABM670" s="6"/>
      <c r="ABN670" s="6"/>
      <c r="ABO670" s="6"/>
      <c r="ABP670" s="6"/>
      <c r="ABQ670" s="6"/>
      <c r="ABR670" s="6"/>
      <c r="ABS670" s="6"/>
      <c r="ABT670" s="6"/>
      <c r="ABU670" s="6"/>
      <c r="ABV670" s="6"/>
      <c r="ABW670" s="6"/>
      <c r="ABX670" s="6"/>
      <c r="ABY670" s="6"/>
      <c r="ABZ670" s="6"/>
      <c r="ACA670" s="6"/>
      <c r="ACB670" s="6"/>
      <c r="ACC670" s="6"/>
      <c r="ACD670" s="6"/>
      <c r="ACE670" s="6"/>
      <c r="ACF670" s="6"/>
      <c r="ACG670" s="6"/>
      <c r="ACH670" s="6"/>
      <c r="ACI670" s="6"/>
      <c r="ACJ670" s="6"/>
      <c r="ACK670" s="6"/>
      <c r="ACL670" s="6"/>
      <c r="ACM670" s="6"/>
      <c r="ACN670" s="6"/>
      <c r="ACO670" s="6"/>
      <c r="ACP670" s="6"/>
      <c r="ACQ670" s="6"/>
      <c r="ACR670" s="6"/>
      <c r="ACS670" s="6"/>
      <c r="ACT670" s="6"/>
      <c r="ACU670" s="6"/>
      <c r="ACV670" s="6"/>
      <c r="ACW670" s="6"/>
      <c r="ACX670" s="6"/>
      <c r="ACY670" s="6"/>
      <c r="ACZ670" s="6"/>
      <c r="ADA670" s="6"/>
      <c r="ADB670" s="6"/>
      <c r="ADC670" s="6"/>
      <c r="ADD670" s="6"/>
      <c r="ADE670" s="6"/>
      <c r="ADF670" s="6"/>
      <c r="ADG670" s="6"/>
      <c r="ADH670" s="6"/>
      <c r="ADI670" s="6"/>
      <c r="ADJ670" s="6"/>
      <c r="ADK670" s="6"/>
      <c r="ADL670" s="6"/>
      <c r="ADM670" s="6"/>
      <c r="ADN670" s="6"/>
      <c r="ADO670" s="6"/>
      <c r="ADP670" s="6"/>
      <c r="ADQ670" s="6"/>
      <c r="ADR670" s="6"/>
      <c r="ADS670" s="6"/>
      <c r="ADT670" s="6"/>
      <c r="ADU670" s="6"/>
      <c r="ADV670" s="6"/>
      <c r="ADW670" s="6"/>
      <c r="ADX670" s="6"/>
      <c r="ADY670" s="6"/>
      <c r="ADZ670" s="6"/>
      <c r="AEA670" s="6"/>
      <c r="AEB670" s="6"/>
      <c r="AEC670" s="6"/>
      <c r="AED670" s="6"/>
      <c r="AEE670" s="6"/>
      <c r="AEF670" s="6"/>
      <c r="AEG670" s="6"/>
      <c r="AEH670" s="6"/>
      <c r="AEI670" s="6"/>
      <c r="AEJ670" s="6"/>
      <c r="AEK670" s="6"/>
      <c r="AEL670" s="6"/>
      <c r="AEM670" s="6"/>
      <c r="AEN670" s="6"/>
      <c r="AEO670" s="6"/>
      <c r="AEP670" s="6"/>
      <c r="AEQ670" s="6"/>
      <c r="AER670" s="6"/>
      <c r="AES670" s="6"/>
      <c r="AET670" s="6"/>
      <c r="AEU670" s="6"/>
      <c r="AEV670" s="6"/>
      <c r="AEW670" s="6"/>
      <c r="AEX670" s="6"/>
      <c r="AEY670" s="6"/>
      <c r="AEZ670" s="6"/>
      <c r="AFA670" s="6"/>
      <c r="AFB670" s="6"/>
      <c r="AFC670" s="6"/>
      <c r="AFD670" s="6"/>
      <c r="AFE670" s="6"/>
      <c r="AFF670" s="6"/>
      <c r="AFG670" s="6"/>
      <c r="AFH670" s="6"/>
      <c r="AFI670" s="6"/>
      <c r="AFJ670" s="6"/>
      <c r="AFK670" s="6"/>
      <c r="AFL670" s="6"/>
      <c r="AFM670" s="6"/>
      <c r="AFN670" s="6"/>
      <c r="AFO670" s="6"/>
      <c r="AFP670" s="6"/>
      <c r="AFQ670" s="6"/>
      <c r="AFR670" s="6"/>
      <c r="AFS670" s="6"/>
      <c r="AFT670" s="6"/>
      <c r="AFU670" s="6"/>
      <c r="AFV670" s="6"/>
      <c r="AFW670" s="6"/>
      <c r="AFX670" s="6"/>
      <c r="AFY670" s="6"/>
      <c r="AFZ670" s="6"/>
      <c r="AGA670" s="6"/>
      <c r="AGB670" s="6"/>
      <c r="AGC670" s="6"/>
      <c r="AGD670" s="6"/>
      <c r="AGE670" s="6"/>
      <c r="AGF670" s="6"/>
      <c r="AGG670" s="6"/>
      <c r="AGH670" s="6"/>
      <c r="AGI670" s="6"/>
      <c r="AGJ670" s="6"/>
      <c r="AGK670" s="6"/>
      <c r="AGL670" s="6"/>
      <c r="AGM670" s="6"/>
      <c r="AGN670" s="6"/>
      <c r="AGO670" s="6"/>
      <c r="AGP670" s="6"/>
      <c r="AGQ670" s="6"/>
      <c r="AGR670" s="6"/>
      <c r="AGS670" s="6"/>
      <c r="AGT670" s="6"/>
      <c r="AGU670" s="6"/>
      <c r="AGV670" s="6"/>
      <c r="AGW670" s="6"/>
      <c r="AGX670" s="6"/>
      <c r="AGY670" s="6"/>
      <c r="AGZ670" s="6"/>
      <c r="AHA670" s="6"/>
      <c r="AHB670" s="6"/>
      <c r="AHC670" s="6"/>
      <c r="AHD670" s="6"/>
      <c r="AHE670" s="6"/>
      <c r="AHF670" s="6"/>
      <c r="AHG670" s="6"/>
      <c r="AHH670" s="6"/>
      <c r="AHI670" s="6"/>
      <c r="AHJ670" s="6"/>
      <c r="AHK670" s="6"/>
      <c r="AHL670" s="6"/>
      <c r="AHM670" s="6"/>
      <c r="AHN670" s="6"/>
      <c r="AHO670" s="6"/>
      <c r="AHP670" s="6"/>
      <c r="AHQ670" s="6"/>
      <c r="AHR670" s="6"/>
      <c r="AHS670" s="6"/>
      <c r="AHT670" s="6"/>
      <c r="AHU670" s="6"/>
      <c r="AHV670" s="6"/>
      <c r="AHW670" s="6"/>
      <c r="AHX670" s="6"/>
      <c r="AHY670" s="6"/>
    </row>
    <row r="671" spans="3:909" x14ac:dyDescent="0.25">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c r="JV671" s="6"/>
      <c r="JW671" s="6"/>
      <c r="JX671" s="6"/>
      <c r="JY671" s="6"/>
      <c r="JZ671" s="6"/>
      <c r="KA671" s="6"/>
      <c r="KB671" s="6"/>
      <c r="KC671" s="6"/>
      <c r="KD671" s="6"/>
      <c r="KE671" s="6"/>
      <c r="KF671" s="6"/>
      <c r="KG671" s="6"/>
      <c r="KH671" s="6"/>
      <c r="KI671" s="6"/>
      <c r="KJ671" s="6"/>
      <c r="KK671" s="6"/>
      <c r="KL671" s="6"/>
      <c r="KM671" s="6"/>
      <c r="KN671" s="6"/>
      <c r="KO671" s="6"/>
      <c r="KP671" s="6"/>
      <c r="KQ671" s="6"/>
      <c r="KR671" s="6"/>
      <c r="KS671" s="6"/>
      <c r="KT671" s="6"/>
      <c r="KU671" s="6"/>
      <c r="KV671" s="6"/>
      <c r="KW671" s="6"/>
      <c r="KX671" s="6"/>
      <c r="KY671" s="6"/>
      <c r="KZ671" s="6"/>
      <c r="LA671" s="6"/>
      <c r="LB671" s="6"/>
      <c r="LC671" s="6"/>
      <c r="LD671" s="6"/>
      <c r="LE671" s="6"/>
      <c r="LF671" s="6"/>
      <c r="LG671" s="6"/>
      <c r="LH671" s="6"/>
      <c r="LI671" s="6"/>
      <c r="LJ671" s="6"/>
      <c r="LK671" s="6"/>
      <c r="LL671" s="6"/>
      <c r="LM671" s="6"/>
      <c r="LN671" s="6"/>
      <c r="LO671" s="6"/>
      <c r="LP671" s="6"/>
      <c r="LQ671" s="6"/>
      <c r="LR671" s="6"/>
      <c r="LS671" s="6"/>
      <c r="LT671" s="6"/>
      <c r="LU671" s="6"/>
      <c r="LV671" s="6"/>
      <c r="LW671" s="6"/>
      <c r="LX671" s="6"/>
      <c r="LY671" s="6"/>
      <c r="LZ671" s="6"/>
      <c r="MA671" s="6"/>
      <c r="MB671" s="6"/>
      <c r="MC671" s="6"/>
      <c r="MD671" s="6"/>
      <c r="ME671" s="6"/>
      <c r="MF671" s="6"/>
      <c r="MG671" s="6"/>
      <c r="MH671" s="6"/>
      <c r="MI671" s="6"/>
      <c r="MJ671" s="6"/>
      <c r="MK671" s="6"/>
      <c r="ML671" s="6"/>
      <c r="MM671" s="6"/>
      <c r="MN671" s="6"/>
      <c r="MO671" s="6"/>
      <c r="MP671" s="6"/>
      <c r="MQ671" s="6"/>
      <c r="MR671" s="6"/>
      <c r="MS671" s="6"/>
      <c r="MT671" s="6"/>
      <c r="MU671" s="6"/>
      <c r="MV671" s="6"/>
      <c r="MW671" s="6"/>
      <c r="MX671" s="6"/>
      <c r="MY671" s="6"/>
      <c r="MZ671" s="6"/>
      <c r="NA671" s="6"/>
      <c r="NB671" s="6"/>
      <c r="NC671" s="6"/>
      <c r="ND671" s="6"/>
      <c r="NE671" s="6"/>
      <c r="NF671" s="6"/>
      <c r="NG671" s="6"/>
      <c r="NH671" s="6"/>
      <c r="NI671" s="6"/>
      <c r="NJ671" s="6"/>
      <c r="NK671" s="6"/>
      <c r="NL671" s="6"/>
      <c r="NM671" s="6"/>
      <c r="NN671" s="6"/>
      <c r="NO671" s="6"/>
      <c r="NP671" s="6"/>
      <c r="NQ671" s="6"/>
      <c r="NR671" s="6"/>
      <c r="NS671" s="6"/>
      <c r="NT671" s="6"/>
      <c r="NU671" s="6"/>
      <c r="NV671" s="6"/>
      <c r="NW671" s="6"/>
      <c r="NX671" s="6"/>
      <c r="NY671" s="6"/>
      <c r="NZ671" s="6"/>
      <c r="OA671" s="6"/>
      <c r="OB671" s="6"/>
      <c r="OC671" s="6"/>
      <c r="OD671" s="6"/>
      <c r="OE671" s="6"/>
      <c r="OF671" s="6"/>
      <c r="OG671" s="6"/>
      <c r="OH671" s="6"/>
      <c r="OI671" s="6"/>
      <c r="OJ671" s="6"/>
      <c r="OK671" s="6"/>
      <c r="OL671" s="6"/>
      <c r="OM671" s="6"/>
      <c r="ON671" s="6"/>
      <c r="OO671" s="6"/>
      <c r="OP671" s="6"/>
      <c r="OQ671" s="6"/>
      <c r="OR671" s="6"/>
      <c r="OS671" s="6"/>
      <c r="OT671" s="6"/>
      <c r="OU671" s="6"/>
      <c r="OV671" s="6"/>
      <c r="OW671" s="6"/>
      <c r="OX671" s="6"/>
      <c r="OY671" s="6"/>
      <c r="OZ671" s="6"/>
      <c r="PA671" s="6"/>
      <c r="PB671" s="6"/>
      <c r="PC671" s="6"/>
      <c r="PD671" s="6"/>
      <c r="PE671" s="6"/>
      <c r="PF671" s="6"/>
      <c r="PG671" s="6"/>
      <c r="PH671" s="6"/>
      <c r="PI671" s="6"/>
      <c r="PJ671" s="6"/>
      <c r="PK671" s="6"/>
      <c r="PL671" s="6"/>
      <c r="PM671" s="6"/>
      <c r="PN671" s="6"/>
      <c r="PO671" s="6"/>
      <c r="PP671" s="6"/>
      <c r="PQ671" s="6"/>
      <c r="PR671" s="6"/>
      <c r="PS671" s="6"/>
      <c r="PT671" s="6"/>
      <c r="PU671" s="6"/>
      <c r="PV671" s="6"/>
      <c r="PW671" s="6"/>
      <c r="PX671" s="6"/>
      <c r="PY671" s="6"/>
      <c r="PZ671" s="6"/>
      <c r="QA671" s="6"/>
      <c r="QB671" s="6"/>
      <c r="QC671" s="6"/>
      <c r="QD671" s="6"/>
      <c r="QE671" s="6"/>
      <c r="QF671" s="6"/>
      <c r="QG671" s="6"/>
      <c r="QH671" s="6"/>
      <c r="QI671" s="6"/>
      <c r="QJ671" s="6"/>
      <c r="QK671" s="6"/>
      <c r="QL671" s="6"/>
      <c r="QM671" s="6"/>
      <c r="QN671" s="6"/>
      <c r="QO671" s="6"/>
      <c r="QP671" s="6"/>
      <c r="QQ671" s="6"/>
      <c r="QR671" s="6"/>
      <c r="QS671" s="6"/>
      <c r="QT671" s="6"/>
      <c r="QU671" s="6"/>
      <c r="QV671" s="6"/>
      <c r="QW671" s="6"/>
      <c r="QX671" s="6"/>
      <c r="QY671" s="6"/>
      <c r="QZ671" s="6"/>
      <c r="RA671" s="6"/>
      <c r="RB671" s="6"/>
      <c r="RC671" s="6"/>
      <c r="RD671" s="6"/>
      <c r="RE671" s="6"/>
      <c r="RF671" s="6"/>
      <c r="RG671" s="6"/>
      <c r="RH671" s="6"/>
      <c r="RI671" s="6"/>
      <c r="RJ671" s="6"/>
      <c r="RK671" s="6"/>
      <c r="RL671" s="6"/>
      <c r="RM671" s="6"/>
      <c r="RN671" s="6"/>
      <c r="RO671" s="6"/>
      <c r="RP671" s="6"/>
      <c r="RQ671" s="6"/>
      <c r="RR671" s="6"/>
      <c r="RS671" s="6"/>
      <c r="RT671" s="6"/>
      <c r="RU671" s="6"/>
      <c r="RV671" s="6"/>
      <c r="RW671" s="6"/>
      <c r="RX671" s="6"/>
      <c r="RY671" s="6"/>
      <c r="RZ671" s="6"/>
      <c r="SA671" s="6"/>
      <c r="SB671" s="6"/>
      <c r="SC671" s="6"/>
      <c r="SD671" s="6"/>
      <c r="SE671" s="6"/>
      <c r="SF671" s="6"/>
      <c r="SG671" s="6"/>
      <c r="SH671" s="6"/>
      <c r="SI671" s="6"/>
      <c r="SJ671" s="6"/>
      <c r="SK671" s="6"/>
      <c r="SL671" s="6"/>
      <c r="SM671" s="6"/>
      <c r="SN671" s="6"/>
      <c r="SO671" s="6"/>
      <c r="SP671" s="6"/>
      <c r="SQ671" s="6"/>
      <c r="SR671" s="6"/>
      <c r="SS671" s="6"/>
      <c r="ST671" s="6"/>
      <c r="SU671" s="6"/>
      <c r="SV671" s="6"/>
      <c r="SW671" s="6"/>
      <c r="SX671" s="6"/>
      <c r="SY671" s="6"/>
      <c r="SZ671" s="6"/>
      <c r="TA671" s="6"/>
      <c r="TB671" s="6"/>
      <c r="TC671" s="6"/>
      <c r="TD671" s="6"/>
      <c r="TE671" s="6"/>
      <c r="TF671" s="6"/>
      <c r="TG671" s="6"/>
      <c r="TH671" s="6"/>
      <c r="TI671" s="6"/>
      <c r="TJ671" s="6"/>
      <c r="TK671" s="6"/>
      <c r="TL671" s="6"/>
      <c r="TM671" s="6"/>
      <c r="TN671" s="6"/>
      <c r="TO671" s="6"/>
      <c r="TP671" s="6"/>
      <c r="TQ671" s="6"/>
      <c r="TR671" s="6"/>
      <c r="TS671" s="6"/>
      <c r="TT671" s="6"/>
      <c r="TU671" s="6"/>
      <c r="TV671" s="6"/>
      <c r="TW671" s="6"/>
      <c r="TX671" s="6"/>
      <c r="TY671" s="6"/>
      <c r="TZ671" s="6"/>
      <c r="UA671" s="6"/>
      <c r="UB671" s="6"/>
      <c r="UC671" s="6"/>
      <c r="UD671" s="6"/>
      <c r="UE671" s="6"/>
      <c r="UF671" s="6"/>
      <c r="UG671" s="6"/>
      <c r="UH671" s="6"/>
      <c r="UI671" s="6"/>
      <c r="UJ671" s="6"/>
      <c r="UK671" s="6"/>
      <c r="UL671" s="6"/>
      <c r="UM671" s="6"/>
      <c r="UN671" s="6"/>
      <c r="UO671" s="6"/>
      <c r="UP671" s="6"/>
      <c r="UQ671" s="6"/>
      <c r="UR671" s="6"/>
      <c r="US671" s="6"/>
      <c r="UT671" s="6"/>
      <c r="UU671" s="6"/>
      <c r="UV671" s="6"/>
      <c r="UW671" s="6"/>
      <c r="UX671" s="6"/>
      <c r="UY671" s="6"/>
      <c r="UZ671" s="6"/>
      <c r="VA671" s="6"/>
      <c r="VB671" s="6"/>
      <c r="VC671" s="6"/>
      <c r="VD671" s="6"/>
      <c r="VE671" s="6"/>
      <c r="VF671" s="6"/>
      <c r="VG671" s="6"/>
      <c r="VH671" s="6"/>
      <c r="VI671" s="6"/>
      <c r="VJ671" s="6"/>
      <c r="VK671" s="6"/>
      <c r="VL671" s="6"/>
      <c r="VM671" s="6"/>
      <c r="VN671" s="6"/>
      <c r="VO671" s="6"/>
      <c r="VP671" s="6"/>
      <c r="VQ671" s="6"/>
      <c r="VR671" s="6"/>
      <c r="VS671" s="6"/>
      <c r="VT671" s="6"/>
      <c r="VU671" s="6"/>
      <c r="VV671" s="6"/>
      <c r="VW671" s="6"/>
      <c r="VX671" s="6"/>
      <c r="VY671" s="6"/>
      <c r="VZ671" s="6"/>
      <c r="WA671" s="6"/>
      <c r="WB671" s="6"/>
      <c r="WC671" s="6"/>
      <c r="WD671" s="6"/>
      <c r="WE671" s="6"/>
      <c r="WF671" s="6"/>
      <c r="WG671" s="6"/>
      <c r="WH671" s="6"/>
      <c r="WI671" s="6"/>
      <c r="WJ671" s="6"/>
      <c r="WK671" s="6"/>
      <c r="WL671" s="6"/>
      <c r="WM671" s="6"/>
      <c r="WN671" s="6"/>
      <c r="WO671" s="6"/>
      <c r="WP671" s="6"/>
      <c r="WQ671" s="6"/>
      <c r="WR671" s="6"/>
      <c r="WS671" s="6"/>
      <c r="WT671" s="6"/>
      <c r="WU671" s="6"/>
      <c r="WV671" s="6"/>
      <c r="WW671" s="6"/>
      <c r="WX671" s="6"/>
      <c r="WY671" s="6"/>
      <c r="WZ671" s="6"/>
      <c r="XA671" s="6"/>
      <c r="XB671" s="6"/>
      <c r="XC671" s="6"/>
      <c r="XD671" s="6"/>
      <c r="XE671" s="6"/>
      <c r="XF671" s="6"/>
      <c r="XG671" s="6"/>
      <c r="XH671" s="6"/>
      <c r="XI671" s="6"/>
      <c r="XJ671" s="6"/>
      <c r="XK671" s="6"/>
      <c r="XL671" s="6"/>
      <c r="XM671" s="6"/>
      <c r="XN671" s="6"/>
      <c r="XO671" s="6"/>
      <c r="XP671" s="6"/>
      <c r="XQ671" s="6"/>
      <c r="XR671" s="6"/>
      <c r="XS671" s="6"/>
      <c r="XT671" s="6"/>
      <c r="XU671" s="6"/>
      <c r="XV671" s="6"/>
      <c r="XW671" s="6"/>
      <c r="XX671" s="6"/>
      <c r="XY671" s="6"/>
      <c r="XZ671" s="6"/>
      <c r="YA671" s="6"/>
      <c r="YB671" s="6"/>
      <c r="YC671" s="6"/>
      <c r="YD671" s="6"/>
      <c r="YE671" s="6"/>
      <c r="YF671" s="6"/>
      <c r="YG671" s="6"/>
      <c r="YH671" s="6"/>
      <c r="YI671" s="6"/>
      <c r="YJ671" s="6"/>
      <c r="YK671" s="6"/>
      <c r="YL671" s="6"/>
      <c r="YM671" s="6"/>
      <c r="YN671" s="6"/>
      <c r="YO671" s="6"/>
      <c r="YP671" s="6"/>
      <c r="YQ671" s="6"/>
      <c r="YR671" s="6"/>
      <c r="YS671" s="6"/>
      <c r="YT671" s="6"/>
      <c r="YU671" s="6"/>
      <c r="YV671" s="6"/>
      <c r="YW671" s="6"/>
      <c r="YX671" s="6"/>
      <c r="YY671" s="6"/>
      <c r="YZ671" s="6"/>
      <c r="ZA671" s="6"/>
      <c r="ZB671" s="6"/>
      <c r="ZC671" s="6"/>
      <c r="ZD671" s="6"/>
      <c r="ZE671" s="6"/>
      <c r="ZF671" s="6"/>
      <c r="ZG671" s="6"/>
      <c r="ZH671" s="6"/>
      <c r="ZI671" s="6"/>
      <c r="ZJ671" s="6"/>
      <c r="ZK671" s="6"/>
      <c r="ZL671" s="6"/>
      <c r="ZM671" s="6"/>
      <c r="ZN671" s="6"/>
      <c r="ZO671" s="6"/>
      <c r="ZP671" s="6"/>
      <c r="ZQ671" s="6"/>
      <c r="ZR671" s="6"/>
      <c r="ZS671" s="6"/>
      <c r="ZT671" s="6"/>
      <c r="ZU671" s="6"/>
      <c r="ZV671" s="6"/>
      <c r="ZW671" s="6"/>
      <c r="ZX671" s="6"/>
      <c r="ZY671" s="6"/>
      <c r="ZZ671" s="6"/>
      <c r="AAA671" s="6"/>
      <c r="AAB671" s="6"/>
      <c r="AAC671" s="6"/>
      <c r="AAD671" s="6"/>
      <c r="AAE671" s="6"/>
      <c r="AAF671" s="6"/>
      <c r="AAG671" s="6"/>
      <c r="AAH671" s="6"/>
      <c r="AAI671" s="6"/>
      <c r="AAJ671" s="6"/>
      <c r="AAK671" s="6"/>
      <c r="AAL671" s="6"/>
      <c r="AAM671" s="6"/>
      <c r="AAN671" s="6"/>
      <c r="AAO671" s="6"/>
      <c r="AAP671" s="6"/>
      <c r="AAQ671" s="6"/>
      <c r="AAR671" s="6"/>
      <c r="AAS671" s="6"/>
      <c r="AAT671" s="6"/>
      <c r="AAU671" s="6"/>
      <c r="AAV671" s="6"/>
      <c r="AAW671" s="6"/>
      <c r="AAX671" s="6"/>
      <c r="AAY671" s="6"/>
      <c r="AAZ671" s="6"/>
      <c r="ABA671" s="6"/>
      <c r="ABB671" s="6"/>
      <c r="ABC671" s="6"/>
      <c r="ABD671" s="6"/>
      <c r="ABE671" s="6"/>
      <c r="ABF671" s="6"/>
      <c r="ABG671" s="6"/>
      <c r="ABH671" s="6"/>
      <c r="ABI671" s="6"/>
      <c r="ABJ671" s="6"/>
      <c r="ABK671" s="6"/>
      <c r="ABL671" s="6"/>
      <c r="ABM671" s="6"/>
      <c r="ABN671" s="6"/>
      <c r="ABO671" s="6"/>
      <c r="ABP671" s="6"/>
      <c r="ABQ671" s="6"/>
      <c r="ABR671" s="6"/>
      <c r="ABS671" s="6"/>
      <c r="ABT671" s="6"/>
      <c r="ABU671" s="6"/>
      <c r="ABV671" s="6"/>
      <c r="ABW671" s="6"/>
      <c r="ABX671" s="6"/>
      <c r="ABY671" s="6"/>
      <c r="ABZ671" s="6"/>
      <c r="ACA671" s="6"/>
      <c r="ACB671" s="6"/>
      <c r="ACC671" s="6"/>
      <c r="ACD671" s="6"/>
      <c r="ACE671" s="6"/>
      <c r="ACF671" s="6"/>
      <c r="ACG671" s="6"/>
      <c r="ACH671" s="6"/>
      <c r="ACI671" s="6"/>
      <c r="ACJ671" s="6"/>
      <c r="ACK671" s="6"/>
      <c r="ACL671" s="6"/>
      <c r="ACM671" s="6"/>
      <c r="ACN671" s="6"/>
      <c r="ACO671" s="6"/>
      <c r="ACP671" s="6"/>
      <c r="ACQ671" s="6"/>
      <c r="ACR671" s="6"/>
      <c r="ACS671" s="6"/>
      <c r="ACT671" s="6"/>
      <c r="ACU671" s="6"/>
      <c r="ACV671" s="6"/>
      <c r="ACW671" s="6"/>
      <c r="ACX671" s="6"/>
      <c r="ACY671" s="6"/>
      <c r="ACZ671" s="6"/>
      <c r="ADA671" s="6"/>
      <c r="ADB671" s="6"/>
      <c r="ADC671" s="6"/>
      <c r="ADD671" s="6"/>
      <c r="ADE671" s="6"/>
      <c r="ADF671" s="6"/>
      <c r="ADG671" s="6"/>
      <c r="ADH671" s="6"/>
      <c r="ADI671" s="6"/>
      <c r="ADJ671" s="6"/>
      <c r="ADK671" s="6"/>
      <c r="ADL671" s="6"/>
      <c r="ADM671" s="6"/>
      <c r="ADN671" s="6"/>
      <c r="ADO671" s="6"/>
      <c r="ADP671" s="6"/>
      <c r="ADQ671" s="6"/>
      <c r="ADR671" s="6"/>
      <c r="ADS671" s="6"/>
      <c r="ADT671" s="6"/>
      <c r="ADU671" s="6"/>
      <c r="ADV671" s="6"/>
      <c r="ADW671" s="6"/>
      <c r="ADX671" s="6"/>
      <c r="ADY671" s="6"/>
      <c r="ADZ671" s="6"/>
      <c r="AEA671" s="6"/>
      <c r="AEB671" s="6"/>
      <c r="AEC671" s="6"/>
      <c r="AED671" s="6"/>
      <c r="AEE671" s="6"/>
      <c r="AEF671" s="6"/>
      <c r="AEG671" s="6"/>
      <c r="AEH671" s="6"/>
      <c r="AEI671" s="6"/>
      <c r="AEJ671" s="6"/>
      <c r="AEK671" s="6"/>
      <c r="AEL671" s="6"/>
      <c r="AEM671" s="6"/>
      <c r="AEN671" s="6"/>
      <c r="AEO671" s="6"/>
      <c r="AEP671" s="6"/>
      <c r="AEQ671" s="6"/>
      <c r="AER671" s="6"/>
      <c r="AES671" s="6"/>
      <c r="AET671" s="6"/>
      <c r="AEU671" s="6"/>
      <c r="AEV671" s="6"/>
      <c r="AEW671" s="6"/>
      <c r="AEX671" s="6"/>
      <c r="AEY671" s="6"/>
      <c r="AEZ671" s="6"/>
      <c r="AFA671" s="6"/>
      <c r="AFB671" s="6"/>
      <c r="AFC671" s="6"/>
      <c r="AFD671" s="6"/>
      <c r="AFE671" s="6"/>
      <c r="AFF671" s="6"/>
      <c r="AFG671" s="6"/>
      <c r="AFH671" s="6"/>
      <c r="AFI671" s="6"/>
      <c r="AFJ671" s="6"/>
      <c r="AFK671" s="6"/>
      <c r="AFL671" s="6"/>
      <c r="AFM671" s="6"/>
      <c r="AFN671" s="6"/>
      <c r="AFO671" s="6"/>
      <c r="AFP671" s="6"/>
      <c r="AFQ671" s="6"/>
      <c r="AFR671" s="6"/>
      <c r="AFS671" s="6"/>
      <c r="AFT671" s="6"/>
      <c r="AFU671" s="6"/>
      <c r="AFV671" s="6"/>
      <c r="AFW671" s="6"/>
      <c r="AFX671" s="6"/>
      <c r="AFY671" s="6"/>
      <c r="AFZ671" s="6"/>
      <c r="AGA671" s="6"/>
      <c r="AGB671" s="6"/>
      <c r="AGC671" s="6"/>
      <c r="AGD671" s="6"/>
      <c r="AGE671" s="6"/>
      <c r="AGF671" s="6"/>
      <c r="AGG671" s="6"/>
      <c r="AGH671" s="6"/>
      <c r="AGI671" s="6"/>
      <c r="AGJ671" s="6"/>
      <c r="AGK671" s="6"/>
      <c r="AGL671" s="6"/>
      <c r="AGM671" s="6"/>
      <c r="AGN671" s="6"/>
      <c r="AGO671" s="6"/>
      <c r="AGP671" s="6"/>
      <c r="AGQ671" s="6"/>
      <c r="AGR671" s="6"/>
      <c r="AGS671" s="6"/>
      <c r="AGT671" s="6"/>
      <c r="AGU671" s="6"/>
      <c r="AGV671" s="6"/>
      <c r="AGW671" s="6"/>
      <c r="AGX671" s="6"/>
      <c r="AGY671" s="6"/>
      <c r="AGZ671" s="6"/>
      <c r="AHA671" s="6"/>
      <c r="AHB671" s="6"/>
      <c r="AHC671" s="6"/>
      <c r="AHD671" s="6"/>
      <c r="AHE671" s="6"/>
      <c r="AHF671" s="6"/>
      <c r="AHG671" s="6"/>
      <c r="AHH671" s="6"/>
      <c r="AHI671" s="6"/>
      <c r="AHJ671" s="6"/>
      <c r="AHK671" s="6"/>
      <c r="AHL671" s="6"/>
      <c r="AHM671" s="6"/>
      <c r="AHN671" s="6"/>
      <c r="AHO671" s="6"/>
      <c r="AHP671" s="6"/>
      <c r="AHQ671" s="6"/>
      <c r="AHR671" s="6"/>
      <c r="AHS671" s="6"/>
      <c r="AHT671" s="6"/>
      <c r="AHU671" s="6"/>
      <c r="AHV671" s="6"/>
      <c r="AHW671" s="6"/>
      <c r="AHX671" s="6"/>
      <c r="AHY671" s="6"/>
    </row>
    <row r="672" spans="3:909" x14ac:dyDescent="0.25">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c r="JV672" s="6"/>
      <c r="JW672" s="6"/>
      <c r="JX672" s="6"/>
      <c r="JY672" s="6"/>
      <c r="JZ672" s="6"/>
      <c r="KA672" s="6"/>
      <c r="KB672" s="6"/>
      <c r="KC672" s="6"/>
      <c r="KD672" s="6"/>
      <c r="KE672" s="6"/>
      <c r="KF672" s="6"/>
      <c r="KG672" s="6"/>
      <c r="KH672" s="6"/>
      <c r="KI672" s="6"/>
      <c r="KJ672" s="6"/>
      <c r="KK672" s="6"/>
      <c r="KL672" s="6"/>
      <c r="KM672" s="6"/>
      <c r="KN672" s="6"/>
      <c r="KO672" s="6"/>
      <c r="KP672" s="6"/>
      <c r="KQ672" s="6"/>
      <c r="KR672" s="6"/>
      <c r="KS672" s="6"/>
      <c r="KT672" s="6"/>
      <c r="KU672" s="6"/>
      <c r="KV672" s="6"/>
      <c r="KW672" s="6"/>
      <c r="KX672" s="6"/>
      <c r="KY672" s="6"/>
      <c r="KZ672" s="6"/>
      <c r="LA672" s="6"/>
      <c r="LB672" s="6"/>
      <c r="LC672" s="6"/>
      <c r="LD672" s="6"/>
      <c r="LE672" s="6"/>
      <c r="LF672" s="6"/>
      <c r="LG672" s="6"/>
      <c r="LH672" s="6"/>
      <c r="LI672" s="6"/>
      <c r="LJ672" s="6"/>
      <c r="LK672" s="6"/>
      <c r="LL672" s="6"/>
      <c r="LM672" s="6"/>
      <c r="LN672" s="6"/>
      <c r="LO672" s="6"/>
      <c r="LP672" s="6"/>
      <c r="LQ672" s="6"/>
      <c r="LR672" s="6"/>
      <c r="LS672" s="6"/>
      <c r="LT672" s="6"/>
      <c r="LU672" s="6"/>
      <c r="LV672" s="6"/>
      <c r="LW672" s="6"/>
      <c r="LX672" s="6"/>
      <c r="LY672" s="6"/>
      <c r="LZ672" s="6"/>
      <c r="MA672" s="6"/>
      <c r="MB672" s="6"/>
      <c r="MC672" s="6"/>
      <c r="MD672" s="6"/>
      <c r="ME672" s="6"/>
      <c r="MF672" s="6"/>
      <c r="MG672" s="6"/>
      <c r="MH672" s="6"/>
      <c r="MI672" s="6"/>
      <c r="MJ672" s="6"/>
      <c r="MK672" s="6"/>
      <c r="ML672" s="6"/>
      <c r="MM672" s="6"/>
      <c r="MN672" s="6"/>
      <c r="MO672" s="6"/>
      <c r="MP672" s="6"/>
      <c r="MQ672" s="6"/>
      <c r="MR672" s="6"/>
      <c r="MS672" s="6"/>
      <c r="MT672" s="6"/>
      <c r="MU672" s="6"/>
      <c r="MV672" s="6"/>
      <c r="MW672" s="6"/>
      <c r="MX672" s="6"/>
      <c r="MY672" s="6"/>
      <c r="MZ672" s="6"/>
      <c r="NA672" s="6"/>
      <c r="NB672" s="6"/>
      <c r="NC672" s="6"/>
      <c r="ND672" s="6"/>
      <c r="NE672" s="6"/>
      <c r="NF672" s="6"/>
      <c r="NG672" s="6"/>
      <c r="NH672" s="6"/>
      <c r="NI672" s="6"/>
      <c r="NJ672" s="6"/>
      <c r="NK672" s="6"/>
      <c r="NL672" s="6"/>
      <c r="NM672" s="6"/>
      <c r="NN672" s="6"/>
      <c r="NO672" s="6"/>
      <c r="NP672" s="6"/>
      <c r="NQ672" s="6"/>
      <c r="NR672" s="6"/>
      <c r="NS672" s="6"/>
      <c r="NT672" s="6"/>
      <c r="NU672" s="6"/>
      <c r="NV672" s="6"/>
      <c r="NW672" s="6"/>
      <c r="NX672" s="6"/>
      <c r="NY672" s="6"/>
      <c r="NZ672" s="6"/>
      <c r="OA672" s="6"/>
      <c r="OB672" s="6"/>
      <c r="OC672" s="6"/>
      <c r="OD672" s="6"/>
      <c r="OE672" s="6"/>
      <c r="OF672" s="6"/>
      <c r="OG672" s="6"/>
      <c r="OH672" s="6"/>
      <c r="OI672" s="6"/>
      <c r="OJ672" s="6"/>
      <c r="OK672" s="6"/>
      <c r="OL672" s="6"/>
      <c r="OM672" s="6"/>
      <c r="ON672" s="6"/>
      <c r="OO672" s="6"/>
      <c r="OP672" s="6"/>
      <c r="OQ672" s="6"/>
      <c r="OR672" s="6"/>
      <c r="OS672" s="6"/>
      <c r="OT672" s="6"/>
      <c r="OU672" s="6"/>
      <c r="OV672" s="6"/>
      <c r="OW672" s="6"/>
      <c r="OX672" s="6"/>
      <c r="OY672" s="6"/>
      <c r="OZ672" s="6"/>
      <c r="PA672" s="6"/>
      <c r="PB672" s="6"/>
      <c r="PC672" s="6"/>
      <c r="PD672" s="6"/>
      <c r="PE672" s="6"/>
      <c r="PF672" s="6"/>
      <c r="PG672" s="6"/>
      <c r="PH672" s="6"/>
      <c r="PI672" s="6"/>
      <c r="PJ672" s="6"/>
      <c r="PK672" s="6"/>
      <c r="PL672" s="6"/>
      <c r="PM672" s="6"/>
      <c r="PN672" s="6"/>
      <c r="PO672" s="6"/>
      <c r="PP672" s="6"/>
      <c r="PQ672" s="6"/>
      <c r="PR672" s="6"/>
      <c r="PS672" s="6"/>
      <c r="PT672" s="6"/>
      <c r="PU672" s="6"/>
      <c r="PV672" s="6"/>
      <c r="PW672" s="6"/>
      <c r="PX672" s="6"/>
      <c r="PY672" s="6"/>
      <c r="PZ672" s="6"/>
      <c r="QA672" s="6"/>
      <c r="QB672" s="6"/>
      <c r="QC672" s="6"/>
      <c r="QD672" s="6"/>
      <c r="QE672" s="6"/>
      <c r="QF672" s="6"/>
      <c r="QG672" s="6"/>
      <c r="QH672" s="6"/>
      <c r="QI672" s="6"/>
      <c r="QJ672" s="6"/>
      <c r="QK672" s="6"/>
      <c r="QL672" s="6"/>
      <c r="QM672" s="6"/>
      <c r="QN672" s="6"/>
      <c r="QO672" s="6"/>
      <c r="QP672" s="6"/>
      <c r="QQ672" s="6"/>
      <c r="QR672" s="6"/>
      <c r="QS672" s="6"/>
      <c r="QT672" s="6"/>
      <c r="QU672" s="6"/>
      <c r="QV672" s="6"/>
      <c r="QW672" s="6"/>
      <c r="QX672" s="6"/>
      <c r="QY672" s="6"/>
      <c r="QZ672" s="6"/>
      <c r="RA672" s="6"/>
      <c r="RB672" s="6"/>
      <c r="RC672" s="6"/>
      <c r="RD672" s="6"/>
      <c r="RE672" s="6"/>
      <c r="RF672" s="6"/>
      <c r="RG672" s="6"/>
      <c r="RH672" s="6"/>
      <c r="RI672" s="6"/>
      <c r="RJ672" s="6"/>
      <c r="RK672" s="6"/>
      <c r="RL672" s="6"/>
      <c r="RM672" s="6"/>
      <c r="RN672" s="6"/>
      <c r="RO672" s="6"/>
      <c r="RP672" s="6"/>
      <c r="RQ672" s="6"/>
      <c r="RR672" s="6"/>
      <c r="RS672" s="6"/>
      <c r="RT672" s="6"/>
      <c r="RU672" s="6"/>
      <c r="RV672" s="6"/>
      <c r="RW672" s="6"/>
      <c r="RX672" s="6"/>
      <c r="RY672" s="6"/>
      <c r="RZ672" s="6"/>
      <c r="SA672" s="6"/>
      <c r="SB672" s="6"/>
      <c r="SC672" s="6"/>
      <c r="SD672" s="6"/>
      <c r="SE672" s="6"/>
      <c r="SF672" s="6"/>
      <c r="SG672" s="6"/>
      <c r="SH672" s="6"/>
      <c r="SI672" s="6"/>
      <c r="SJ672" s="6"/>
      <c r="SK672" s="6"/>
      <c r="SL672" s="6"/>
      <c r="SM672" s="6"/>
      <c r="SN672" s="6"/>
      <c r="SO672" s="6"/>
      <c r="SP672" s="6"/>
      <c r="SQ672" s="6"/>
      <c r="SR672" s="6"/>
      <c r="SS672" s="6"/>
      <c r="ST672" s="6"/>
      <c r="SU672" s="6"/>
      <c r="SV672" s="6"/>
      <c r="SW672" s="6"/>
      <c r="SX672" s="6"/>
      <c r="SY672" s="6"/>
      <c r="SZ672" s="6"/>
      <c r="TA672" s="6"/>
      <c r="TB672" s="6"/>
      <c r="TC672" s="6"/>
      <c r="TD672" s="6"/>
      <c r="TE672" s="6"/>
      <c r="TF672" s="6"/>
      <c r="TG672" s="6"/>
      <c r="TH672" s="6"/>
      <c r="TI672" s="6"/>
      <c r="TJ672" s="6"/>
      <c r="TK672" s="6"/>
      <c r="TL672" s="6"/>
      <c r="TM672" s="6"/>
      <c r="TN672" s="6"/>
      <c r="TO672" s="6"/>
      <c r="TP672" s="6"/>
      <c r="TQ672" s="6"/>
      <c r="TR672" s="6"/>
      <c r="TS672" s="6"/>
      <c r="TT672" s="6"/>
      <c r="TU672" s="6"/>
      <c r="TV672" s="6"/>
      <c r="TW672" s="6"/>
      <c r="TX672" s="6"/>
      <c r="TY672" s="6"/>
      <c r="TZ672" s="6"/>
      <c r="UA672" s="6"/>
      <c r="UB672" s="6"/>
      <c r="UC672" s="6"/>
      <c r="UD672" s="6"/>
      <c r="UE672" s="6"/>
      <c r="UF672" s="6"/>
      <c r="UG672" s="6"/>
      <c r="UH672" s="6"/>
      <c r="UI672" s="6"/>
      <c r="UJ672" s="6"/>
      <c r="UK672" s="6"/>
      <c r="UL672" s="6"/>
      <c r="UM672" s="6"/>
      <c r="UN672" s="6"/>
      <c r="UO672" s="6"/>
      <c r="UP672" s="6"/>
      <c r="UQ672" s="6"/>
      <c r="UR672" s="6"/>
      <c r="US672" s="6"/>
      <c r="UT672" s="6"/>
      <c r="UU672" s="6"/>
      <c r="UV672" s="6"/>
      <c r="UW672" s="6"/>
      <c r="UX672" s="6"/>
      <c r="UY672" s="6"/>
      <c r="UZ672" s="6"/>
      <c r="VA672" s="6"/>
      <c r="VB672" s="6"/>
      <c r="VC672" s="6"/>
      <c r="VD672" s="6"/>
      <c r="VE672" s="6"/>
      <c r="VF672" s="6"/>
      <c r="VG672" s="6"/>
      <c r="VH672" s="6"/>
      <c r="VI672" s="6"/>
      <c r="VJ672" s="6"/>
      <c r="VK672" s="6"/>
      <c r="VL672" s="6"/>
      <c r="VM672" s="6"/>
      <c r="VN672" s="6"/>
      <c r="VO672" s="6"/>
      <c r="VP672" s="6"/>
      <c r="VQ672" s="6"/>
      <c r="VR672" s="6"/>
      <c r="VS672" s="6"/>
      <c r="VT672" s="6"/>
      <c r="VU672" s="6"/>
      <c r="VV672" s="6"/>
      <c r="VW672" s="6"/>
      <c r="VX672" s="6"/>
      <c r="VY672" s="6"/>
      <c r="VZ672" s="6"/>
      <c r="WA672" s="6"/>
      <c r="WB672" s="6"/>
      <c r="WC672" s="6"/>
      <c r="WD672" s="6"/>
      <c r="WE672" s="6"/>
      <c r="WF672" s="6"/>
      <c r="WG672" s="6"/>
      <c r="WH672" s="6"/>
      <c r="WI672" s="6"/>
      <c r="WJ672" s="6"/>
      <c r="WK672" s="6"/>
      <c r="WL672" s="6"/>
      <c r="WM672" s="6"/>
      <c r="WN672" s="6"/>
      <c r="WO672" s="6"/>
      <c r="WP672" s="6"/>
      <c r="WQ672" s="6"/>
      <c r="WR672" s="6"/>
      <c r="WS672" s="6"/>
      <c r="WT672" s="6"/>
      <c r="WU672" s="6"/>
      <c r="WV672" s="6"/>
      <c r="WW672" s="6"/>
      <c r="WX672" s="6"/>
      <c r="WY672" s="6"/>
      <c r="WZ672" s="6"/>
      <c r="XA672" s="6"/>
      <c r="XB672" s="6"/>
      <c r="XC672" s="6"/>
      <c r="XD672" s="6"/>
      <c r="XE672" s="6"/>
      <c r="XF672" s="6"/>
      <c r="XG672" s="6"/>
      <c r="XH672" s="6"/>
      <c r="XI672" s="6"/>
      <c r="XJ672" s="6"/>
      <c r="XK672" s="6"/>
      <c r="XL672" s="6"/>
      <c r="XM672" s="6"/>
      <c r="XN672" s="6"/>
      <c r="XO672" s="6"/>
      <c r="XP672" s="6"/>
      <c r="XQ672" s="6"/>
      <c r="XR672" s="6"/>
      <c r="XS672" s="6"/>
      <c r="XT672" s="6"/>
      <c r="XU672" s="6"/>
      <c r="XV672" s="6"/>
      <c r="XW672" s="6"/>
      <c r="XX672" s="6"/>
      <c r="XY672" s="6"/>
      <c r="XZ672" s="6"/>
      <c r="YA672" s="6"/>
      <c r="YB672" s="6"/>
      <c r="YC672" s="6"/>
      <c r="YD672" s="6"/>
      <c r="YE672" s="6"/>
      <c r="YF672" s="6"/>
      <c r="YG672" s="6"/>
      <c r="YH672" s="6"/>
      <c r="YI672" s="6"/>
      <c r="YJ672" s="6"/>
      <c r="YK672" s="6"/>
      <c r="YL672" s="6"/>
      <c r="YM672" s="6"/>
      <c r="YN672" s="6"/>
      <c r="YO672" s="6"/>
      <c r="YP672" s="6"/>
      <c r="YQ672" s="6"/>
      <c r="YR672" s="6"/>
      <c r="YS672" s="6"/>
      <c r="YT672" s="6"/>
      <c r="YU672" s="6"/>
      <c r="YV672" s="6"/>
      <c r="YW672" s="6"/>
      <c r="YX672" s="6"/>
      <c r="YY672" s="6"/>
      <c r="YZ672" s="6"/>
      <c r="ZA672" s="6"/>
      <c r="ZB672" s="6"/>
      <c r="ZC672" s="6"/>
      <c r="ZD672" s="6"/>
      <c r="ZE672" s="6"/>
      <c r="ZF672" s="6"/>
      <c r="ZG672" s="6"/>
      <c r="ZH672" s="6"/>
      <c r="ZI672" s="6"/>
      <c r="ZJ672" s="6"/>
      <c r="ZK672" s="6"/>
      <c r="ZL672" s="6"/>
      <c r="ZM672" s="6"/>
      <c r="ZN672" s="6"/>
      <c r="ZO672" s="6"/>
      <c r="ZP672" s="6"/>
      <c r="ZQ672" s="6"/>
      <c r="ZR672" s="6"/>
      <c r="ZS672" s="6"/>
      <c r="ZT672" s="6"/>
      <c r="ZU672" s="6"/>
      <c r="ZV672" s="6"/>
      <c r="ZW672" s="6"/>
      <c r="ZX672" s="6"/>
      <c r="ZY672" s="6"/>
      <c r="ZZ672" s="6"/>
      <c r="AAA672" s="6"/>
      <c r="AAB672" s="6"/>
      <c r="AAC672" s="6"/>
      <c r="AAD672" s="6"/>
      <c r="AAE672" s="6"/>
      <c r="AAF672" s="6"/>
      <c r="AAG672" s="6"/>
      <c r="AAH672" s="6"/>
      <c r="AAI672" s="6"/>
      <c r="AAJ672" s="6"/>
      <c r="AAK672" s="6"/>
      <c r="AAL672" s="6"/>
      <c r="AAM672" s="6"/>
      <c r="AAN672" s="6"/>
      <c r="AAO672" s="6"/>
      <c r="AAP672" s="6"/>
      <c r="AAQ672" s="6"/>
      <c r="AAR672" s="6"/>
      <c r="AAS672" s="6"/>
      <c r="AAT672" s="6"/>
      <c r="AAU672" s="6"/>
      <c r="AAV672" s="6"/>
      <c r="AAW672" s="6"/>
      <c r="AAX672" s="6"/>
      <c r="AAY672" s="6"/>
      <c r="AAZ672" s="6"/>
      <c r="ABA672" s="6"/>
      <c r="ABB672" s="6"/>
      <c r="ABC672" s="6"/>
      <c r="ABD672" s="6"/>
      <c r="ABE672" s="6"/>
      <c r="ABF672" s="6"/>
      <c r="ABG672" s="6"/>
      <c r="ABH672" s="6"/>
      <c r="ABI672" s="6"/>
      <c r="ABJ672" s="6"/>
      <c r="ABK672" s="6"/>
      <c r="ABL672" s="6"/>
      <c r="ABM672" s="6"/>
      <c r="ABN672" s="6"/>
      <c r="ABO672" s="6"/>
      <c r="ABP672" s="6"/>
      <c r="ABQ672" s="6"/>
      <c r="ABR672" s="6"/>
      <c r="ABS672" s="6"/>
      <c r="ABT672" s="6"/>
      <c r="ABU672" s="6"/>
      <c r="ABV672" s="6"/>
      <c r="ABW672" s="6"/>
      <c r="ABX672" s="6"/>
      <c r="ABY672" s="6"/>
      <c r="ABZ672" s="6"/>
      <c r="ACA672" s="6"/>
      <c r="ACB672" s="6"/>
      <c r="ACC672" s="6"/>
      <c r="ACD672" s="6"/>
      <c r="ACE672" s="6"/>
      <c r="ACF672" s="6"/>
      <c r="ACG672" s="6"/>
      <c r="ACH672" s="6"/>
      <c r="ACI672" s="6"/>
      <c r="ACJ672" s="6"/>
      <c r="ACK672" s="6"/>
      <c r="ACL672" s="6"/>
      <c r="ACM672" s="6"/>
      <c r="ACN672" s="6"/>
      <c r="ACO672" s="6"/>
      <c r="ACP672" s="6"/>
      <c r="ACQ672" s="6"/>
      <c r="ACR672" s="6"/>
      <c r="ACS672" s="6"/>
      <c r="ACT672" s="6"/>
      <c r="ACU672" s="6"/>
      <c r="ACV672" s="6"/>
      <c r="ACW672" s="6"/>
      <c r="ACX672" s="6"/>
      <c r="ACY672" s="6"/>
      <c r="ACZ672" s="6"/>
      <c r="ADA672" s="6"/>
      <c r="ADB672" s="6"/>
      <c r="ADC672" s="6"/>
      <c r="ADD672" s="6"/>
      <c r="ADE672" s="6"/>
      <c r="ADF672" s="6"/>
      <c r="ADG672" s="6"/>
      <c r="ADH672" s="6"/>
      <c r="ADI672" s="6"/>
      <c r="ADJ672" s="6"/>
      <c r="ADK672" s="6"/>
      <c r="ADL672" s="6"/>
      <c r="ADM672" s="6"/>
      <c r="ADN672" s="6"/>
      <c r="ADO672" s="6"/>
      <c r="ADP672" s="6"/>
      <c r="ADQ672" s="6"/>
      <c r="ADR672" s="6"/>
      <c r="ADS672" s="6"/>
      <c r="ADT672" s="6"/>
      <c r="ADU672" s="6"/>
      <c r="ADV672" s="6"/>
      <c r="ADW672" s="6"/>
      <c r="ADX672" s="6"/>
      <c r="ADY672" s="6"/>
      <c r="ADZ672" s="6"/>
      <c r="AEA672" s="6"/>
      <c r="AEB672" s="6"/>
      <c r="AEC672" s="6"/>
      <c r="AED672" s="6"/>
      <c r="AEE672" s="6"/>
      <c r="AEF672" s="6"/>
      <c r="AEG672" s="6"/>
      <c r="AEH672" s="6"/>
      <c r="AEI672" s="6"/>
      <c r="AEJ672" s="6"/>
      <c r="AEK672" s="6"/>
      <c r="AEL672" s="6"/>
      <c r="AEM672" s="6"/>
      <c r="AEN672" s="6"/>
      <c r="AEO672" s="6"/>
      <c r="AEP672" s="6"/>
      <c r="AEQ672" s="6"/>
      <c r="AER672" s="6"/>
      <c r="AES672" s="6"/>
      <c r="AET672" s="6"/>
      <c r="AEU672" s="6"/>
      <c r="AEV672" s="6"/>
      <c r="AEW672" s="6"/>
      <c r="AEX672" s="6"/>
      <c r="AEY672" s="6"/>
      <c r="AEZ672" s="6"/>
      <c r="AFA672" s="6"/>
      <c r="AFB672" s="6"/>
      <c r="AFC672" s="6"/>
      <c r="AFD672" s="6"/>
      <c r="AFE672" s="6"/>
      <c r="AFF672" s="6"/>
      <c r="AFG672" s="6"/>
      <c r="AFH672" s="6"/>
      <c r="AFI672" s="6"/>
      <c r="AFJ672" s="6"/>
      <c r="AFK672" s="6"/>
      <c r="AFL672" s="6"/>
      <c r="AFM672" s="6"/>
      <c r="AFN672" s="6"/>
      <c r="AFO672" s="6"/>
      <c r="AFP672" s="6"/>
      <c r="AFQ672" s="6"/>
      <c r="AFR672" s="6"/>
      <c r="AFS672" s="6"/>
      <c r="AFT672" s="6"/>
      <c r="AFU672" s="6"/>
      <c r="AFV672" s="6"/>
      <c r="AFW672" s="6"/>
      <c r="AFX672" s="6"/>
      <c r="AFY672" s="6"/>
      <c r="AFZ672" s="6"/>
      <c r="AGA672" s="6"/>
      <c r="AGB672" s="6"/>
      <c r="AGC672" s="6"/>
      <c r="AGD672" s="6"/>
      <c r="AGE672" s="6"/>
      <c r="AGF672" s="6"/>
      <c r="AGG672" s="6"/>
      <c r="AGH672" s="6"/>
      <c r="AGI672" s="6"/>
      <c r="AGJ672" s="6"/>
      <c r="AGK672" s="6"/>
      <c r="AGL672" s="6"/>
      <c r="AGM672" s="6"/>
      <c r="AGN672" s="6"/>
      <c r="AGO672" s="6"/>
      <c r="AGP672" s="6"/>
      <c r="AGQ672" s="6"/>
      <c r="AGR672" s="6"/>
      <c r="AGS672" s="6"/>
      <c r="AGT672" s="6"/>
      <c r="AGU672" s="6"/>
      <c r="AGV672" s="6"/>
      <c r="AGW672" s="6"/>
      <c r="AGX672" s="6"/>
      <c r="AGY672" s="6"/>
      <c r="AGZ672" s="6"/>
      <c r="AHA672" s="6"/>
      <c r="AHB672" s="6"/>
      <c r="AHC672" s="6"/>
      <c r="AHD672" s="6"/>
      <c r="AHE672" s="6"/>
      <c r="AHF672" s="6"/>
      <c r="AHG672" s="6"/>
      <c r="AHH672" s="6"/>
      <c r="AHI672" s="6"/>
      <c r="AHJ672" s="6"/>
      <c r="AHK672" s="6"/>
      <c r="AHL672" s="6"/>
      <c r="AHM672" s="6"/>
      <c r="AHN672" s="6"/>
      <c r="AHO672" s="6"/>
      <c r="AHP672" s="6"/>
      <c r="AHQ672" s="6"/>
      <c r="AHR672" s="6"/>
      <c r="AHS672" s="6"/>
      <c r="AHT672" s="6"/>
      <c r="AHU672" s="6"/>
      <c r="AHV672" s="6"/>
      <c r="AHW672" s="6"/>
      <c r="AHX672" s="6"/>
      <c r="AHY672" s="6"/>
    </row>
    <row r="673" spans="3:909" x14ac:dyDescent="0.25">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c r="JV673" s="6"/>
      <c r="JW673" s="6"/>
      <c r="JX673" s="6"/>
      <c r="JY673" s="6"/>
      <c r="JZ673" s="6"/>
      <c r="KA673" s="6"/>
      <c r="KB673" s="6"/>
      <c r="KC673" s="6"/>
      <c r="KD673" s="6"/>
      <c r="KE673" s="6"/>
      <c r="KF673" s="6"/>
      <c r="KG673" s="6"/>
      <c r="KH673" s="6"/>
      <c r="KI673" s="6"/>
      <c r="KJ673" s="6"/>
      <c r="KK673" s="6"/>
      <c r="KL673" s="6"/>
      <c r="KM673" s="6"/>
      <c r="KN673" s="6"/>
      <c r="KO673" s="6"/>
      <c r="KP673" s="6"/>
      <c r="KQ673" s="6"/>
      <c r="KR673" s="6"/>
      <c r="KS673" s="6"/>
      <c r="KT673" s="6"/>
      <c r="KU673" s="6"/>
      <c r="KV673" s="6"/>
      <c r="KW673" s="6"/>
      <c r="KX673" s="6"/>
      <c r="KY673" s="6"/>
      <c r="KZ673" s="6"/>
      <c r="LA673" s="6"/>
      <c r="LB673" s="6"/>
      <c r="LC673" s="6"/>
      <c r="LD673" s="6"/>
      <c r="LE673" s="6"/>
      <c r="LF673" s="6"/>
      <c r="LG673" s="6"/>
      <c r="LH673" s="6"/>
      <c r="LI673" s="6"/>
      <c r="LJ673" s="6"/>
      <c r="LK673" s="6"/>
      <c r="LL673" s="6"/>
      <c r="LM673" s="6"/>
      <c r="LN673" s="6"/>
      <c r="LO673" s="6"/>
      <c r="LP673" s="6"/>
      <c r="LQ673" s="6"/>
      <c r="LR673" s="6"/>
      <c r="LS673" s="6"/>
      <c r="LT673" s="6"/>
      <c r="LU673" s="6"/>
      <c r="LV673" s="6"/>
      <c r="LW673" s="6"/>
      <c r="LX673" s="6"/>
      <c r="LY673" s="6"/>
      <c r="LZ673" s="6"/>
      <c r="MA673" s="6"/>
      <c r="MB673" s="6"/>
      <c r="MC673" s="6"/>
      <c r="MD673" s="6"/>
      <c r="ME673" s="6"/>
      <c r="MF673" s="6"/>
      <c r="MG673" s="6"/>
      <c r="MH673" s="6"/>
      <c r="MI673" s="6"/>
      <c r="MJ673" s="6"/>
      <c r="MK673" s="6"/>
      <c r="ML673" s="6"/>
      <c r="MM673" s="6"/>
      <c r="MN673" s="6"/>
      <c r="MO673" s="6"/>
      <c r="MP673" s="6"/>
      <c r="MQ673" s="6"/>
      <c r="MR673" s="6"/>
      <c r="MS673" s="6"/>
      <c r="MT673" s="6"/>
      <c r="MU673" s="6"/>
      <c r="MV673" s="6"/>
      <c r="MW673" s="6"/>
      <c r="MX673" s="6"/>
      <c r="MY673" s="6"/>
      <c r="MZ673" s="6"/>
      <c r="NA673" s="6"/>
      <c r="NB673" s="6"/>
      <c r="NC673" s="6"/>
      <c r="ND673" s="6"/>
      <c r="NE673" s="6"/>
      <c r="NF673" s="6"/>
      <c r="NG673" s="6"/>
      <c r="NH673" s="6"/>
      <c r="NI673" s="6"/>
      <c r="NJ673" s="6"/>
      <c r="NK673" s="6"/>
      <c r="NL673" s="6"/>
      <c r="NM673" s="6"/>
      <c r="NN673" s="6"/>
      <c r="NO673" s="6"/>
      <c r="NP673" s="6"/>
      <c r="NQ673" s="6"/>
      <c r="NR673" s="6"/>
      <c r="NS673" s="6"/>
      <c r="NT673" s="6"/>
      <c r="NU673" s="6"/>
      <c r="NV673" s="6"/>
      <c r="NW673" s="6"/>
      <c r="NX673" s="6"/>
      <c r="NY673" s="6"/>
      <c r="NZ673" s="6"/>
      <c r="OA673" s="6"/>
      <c r="OB673" s="6"/>
      <c r="OC673" s="6"/>
      <c r="OD673" s="6"/>
      <c r="OE673" s="6"/>
      <c r="OF673" s="6"/>
      <c r="OG673" s="6"/>
      <c r="OH673" s="6"/>
      <c r="OI673" s="6"/>
      <c r="OJ673" s="6"/>
      <c r="OK673" s="6"/>
      <c r="OL673" s="6"/>
      <c r="OM673" s="6"/>
      <c r="ON673" s="6"/>
      <c r="OO673" s="6"/>
      <c r="OP673" s="6"/>
      <c r="OQ673" s="6"/>
      <c r="OR673" s="6"/>
      <c r="OS673" s="6"/>
      <c r="OT673" s="6"/>
      <c r="OU673" s="6"/>
      <c r="OV673" s="6"/>
      <c r="OW673" s="6"/>
      <c r="OX673" s="6"/>
      <c r="OY673" s="6"/>
      <c r="OZ673" s="6"/>
      <c r="PA673" s="6"/>
      <c r="PB673" s="6"/>
      <c r="PC673" s="6"/>
      <c r="PD673" s="6"/>
      <c r="PE673" s="6"/>
      <c r="PF673" s="6"/>
      <c r="PG673" s="6"/>
      <c r="PH673" s="6"/>
      <c r="PI673" s="6"/>
      <c r="PJ673" s="6"/>
      <c r="PK673" s="6"/>
      <c r="PL673" s="6"/>
      <c r="PM673" s="6"/>
      <c r="PN673" s="6"/>
      <c r="PO673" s="6"/>
      <c r="PP673" s="6"/>
      <c r="PQ673" s="6"/>
      <c r="PR673" s="6"/>
      <c r="PS673" s="6"/>
      <c r="PT673" s="6"/>
      <c r="PU673" s="6"/>
      <c r="PV673" s="6"/>
      <c r="PW673" s="6"/>
      <c r="PX673" s="6"/>
      <c r="PY673" s="6"/>
      <c r="PZ673" s="6"/>
      <c r="QA673" s="6"/>
      <c r="QB673" s="6"/>
      <c r="QC673" s="6"/>
      <c r="QD673" s="6"/>
      <c r="QE673" s="6"/>
      <c r="QF673" s="6"/>
      <c r="QG673" s="6"/>
      <c r="QH673" s="6"/>
      <c r="QI673" s="6"/>
      <c r="QJ673" s="6"/>
      <c r="QK673" s="6"/>
      <c r="QL673" s="6"/>
      <c r="QM673" s="6"/>
      <c r="QN673" s="6"/>
      <c r="QO673" s="6"/>
      <c r="QP673" s="6"/>
      <c r="QQ673" s="6"/>
      <c r="QR673" s="6"/>
      <c r="QS673" s="6"/>
      <c r="QT673" s="6"/>
      <c r="QU673" s="6"/>
      <c r="QV673" s="6"/>
      <c r="QW673" s="6"/>
      <c r="QX673" s="6"/>
      <c r="QY673" s="6"/>
      <c r="QZ673" s="6"/>
      <c r="RA673" s="6"/>
      <c r="RB673" s="6"/>
      <c r="RC673" s="6"/>
      <c r="RD673" s="6"/>
      <c r="RE673" s="6"/>
      <c r="RF673" s="6"/>
      <c r="RG673" s="6"/>
      <c r="RH673" s="6"/>
      <c r="RI673" s="6"/>
      <c r="RJ673" s="6"/>
      <c r="RK673" s="6"/>
      <c r="RL673" s="6"/>
      <c r="RM673" s="6"/>
      <c r="RN673" s="6"/>
      <c r="RO673" s="6"/>
      <c r="RP673" s="6"/>
      <c r="RQ673" s="6"/>
      <c r="RR673" s="6"/>
      <c r="RS673" s="6"/>
      <c r="RT673" s="6"/>
      <c r="RU673" s="6"/>
      <c r="RV673" s="6"/>
      <c r="RW673" s="6"/>
      <c r="RX673" s="6"/>
      <c r="RY673" s="6"/>
      <c r="RZ673" s="6"/>
      <c r="SA673" s="6"/>
      <c r="SB673" s="6"/>
      <c r="SC673" s="6"/>
      <c r="SD673" s="6"/>
      <c r="SE673" s="6"/>
      <c r="SF673" s="6"/>
      <c r="SG673" s="6"/>
      <c r="SH673" s="6"/>
      <c r="SI673" s="6"/>
      <c r="SJ673" s="6"/>
      <c r="SK673" s="6"/>
      <c r="SL673" s="6"/>
      <c r="SM673" s="6"/>
      <c r="SN673" s="6"/>
      <c r="SO673" s="6"/>
      <c r="SP673" s="6"/>
      <c r="SQ673" s="6"/>
      <c r="SR673" s="6"/>
      <c r="SS673" s="6"/>
      <c r="ST673" s="6"/>
      <c r="SU673" s="6"/>
      <c r="SV673" s="6"/>
      <c r="SW673" s="6"/>
      <c r="SX673" s="6"/>
      <c r="SY673" s="6"/>
      <c r="SZ673" s="6"/>
      <c r="TA673" s="6"/>
      <c r="TB673" s="6"/>
      <c r="TC673" s="6"/>
      <c r="TD673" s="6"/>
      <c r="TE673" s="6"/>
      <c r="TF673" s="6"/>
      <c r="TG673" s="6"/>
      <c r="TH673" s="6"/>
      <c r="TI673" s="6"/>
      <c r="TJ673" s="6"/>
      <c r="TK673" s="6"/>
      <c r="TL673" s="6"/>
      <c r="TM673" s="6"/>
      <c r="TN673" s="6"/>
      <c r="TO673" s="6"/>
      <c r="TP673" s="6"/>
      <c r="TQ673" s="6"/>
      <c r="TR673" s="6"/>
      <c r="TS673" s="6"/>
      <c r="TT673" s="6"/>
      <c r="TU673" s="6"/>
      <c r="TV673" s="6"/>
      <c r="TW673" s="6"/>
      <c r="TX673" s="6"/>
      <c r="TY673" s="6"/>
      <c r="TZ673" s="6"/>
      <c r="UA673" s="6"/>
      <c r="UB673" s="6"/>
      <c r="UC673" s="6"/>
      <c r="UD673" s="6"/>
      <c r="UE673" s="6"/>
      <c r="UF673" s="6"/>
      <c r="UG673" s="6"/>
      <c r="UH673" s="6"/>
      <c r="UI673" s="6"/>
      <c r="UJ673" s="6"/>
      <c r="UK673" s="6"/>
      <c r="UL673" s="6"/>
      <c r="UM673" s="6"/>
      <c r="UN673" s="6"/>
      <c r="UO673" s="6"/>
      <c r="UP673" s="6"/>
      <c r="UQ673" s="6"/>
      <c r="UR673" s="6"/>
      <c r="US673" s="6"/>
      <c r="UT673" s="6"/>
      <c r="UU673" s="6"/>
      <c r="UV673" s="6"/>
      <c r="UW673" s="6"/>
      <c r="UX673" s="6"/>
      <c r="UY673" s="6"/>
      <c r="UZ673" s="6"/>
      <c r="VA673" s="6"/>
      <c r="VB673" s="6"/>
      <c r="VC673" s="6"/>
      <c r="VD673" s="6"/>
      <c r="VE673" s="6"/>
      <c r="VF673" s="6"/>
      <c r="VG673" s="6"/>
      <c r="VH673" s="6"/>
      <c r="VI673" s="6"/>
      <c r="VJ673" s="6"/>
      <c r="VK673" s="6"/>
      <c r="VL673" s="6"/>
      <c r="VM673" s="6"/>
      <c r="VN673" s="6"/>
      <c r="VO673" s="6"/>
      <c r="VP673" s="6"/>
      <c r="VQ673" s="6"/>
      <c r="VR673" s="6"/>
      <c r="VS673" s="6"/>
      <c r="VT673" s="6"/>
      <c r="VU673" s="6"/>
      <c r="VV673" s="6"/>
      <c r="VW673" s="6"/>
      <c r="VX673" s="6"/>
      <c r="VY673" s="6"/>
      <c r="VZ673" s="6"/>
      <c r="WA673" s="6"/>
      <c r="WB673" s="6"/>
      <c r="WC673" s="6"/>
      <c r="WD673" s="6"/>
      <c r="WE673" s="6"/>
      <c r="WF673" s="6"/>
      <c r="WG673" s="6"/>
      <c r="WH673" s="6"/>
      <c r="WI673" s="6"/>
      <c r="WJ673" s="6"/>
      <c r="WK673" s="6"/>
      <c r="WL673" s="6"/>
      <c r="WM673" s="6"/>
      <c r="WN673" s="6"/>
      <c r="WO673" s="6"/>
      <c r="WP673" s="6"/>
      <c r="WQ673" s="6"/>
      <c r="WR673" s="6"/>
      <c r="WS673" s="6"/>
      <c r="WT673" s="6"/>
      <c r="WU673" s="6"/>
      <c r="WV673" s="6"/>
      <c r="WW673" s="6"/>
      <c r="WX673" s="6"/>
      <c r="WY673" s="6"/>
      <c r="WZ673" s="6"/>
      <c r="XA673" s="6"/>
      <c r="XB673" s="6"/>
      <c r="XC673" s="6"/>
      <c r="XD673" s="6"/>
      <c r="XE673" s="6"/>
      <c r="XF673" s="6"/>
      <c r="XG673" s="6"/>
      <c r="XH673" s="6"/>
      <c r="XI673" s="6"/>
      <c r="XJ673" s="6"/>
      <c r="XK673" s="6"/>
      <c r="XL673" s="6"/>
      <c r="XM673" s="6"/>
      <c r="XN673" s="6"/>
      <c r="XO673" s="6"/>
      <c r="XP673" s="6"/>
      <c r="XQ673" s="6"/>
      <c r="XR673" s="6"/>
      <c r="XS673" s="6"/>
      <c r="XT673" s="6"/>
      <c r="XU673" s="6"/>
      <c r="XV673" s="6"/>
      <c r="XW673" s="6"/>
      <c r="XX673" s="6"/>
      <c r="XY673" s="6"/>
      <c r="XZ673" s="6"/>
      <c r="YA673" s="6"/>
      <c r="YB673" s="6"/>
      <c r="YC673" s="6"/>
      <c r="YD673" s="6"/>
      <c r="YE673" s="6"/>
      <c r="YF673" s="6"/>
      <c r="YG673" s="6"/>
      <c r="YH673" s="6"/>
      <c r="YI673" s="6"/>
      <c r="YJ673" s="6"/>
      <c r="YK673" s="6"/>
      <c r="YL673" s="6"/>
      <c r="YM673" s="6"/>
      <c r="YN673" s="6"/>
      <c r="YO673" s="6"/>
      <c r="YP673" s="6"/>
      <c r="YQ673" s="6"/>
      <c r="YR673" s="6"/>
      <c r="YS673" s="6"/>
      <c r="YT673" s="6"/>
      <c r="YU673" s="6"/>
      <c r="YV673" s="6"/>
      <c r="YW673" s="6"/>
      <c r="YX673" s="6"/>
      <c r="YY673" s="6"/>
      <c r="YZ673" s="6"/>
      <c r="ZA673" s="6"/>
      <c r="ZB673" s="6"/>
      <c r="ZC673" s="6"/>
      <c r="ZD673" s="6"/>
      <c r="ZE673" s="6"/>
      <c r="ZF673" s="6"/>
      <c r="ZG673" s="6"/>
      <c r="ZH673" s="6"/>
      <c r="ZI673" s="6"/>
      <c r="ZJ673" s="6"/>
      <c r="ZK673" s="6"/>
      <c r="ZL673" s="6"/>
      <c r="ZM673" s="6"/>
      <c r="ZN673" s="6"/>
      <c r="ZO673" s="6"/>
      <c r="ZP673" s="6"/>
      <c r="ZQ673" s="6"/>
      <c r="ZR673" s="6"/>
      <c r="ZS673" s="6"/>
      <c r="ZT673" s="6"/>
      <c r="ZU673" s="6"/>
      <c r="ZV673" s="6"/>
      <c r="ZW673" s="6"/>
      <c r="ZX673" s="6"/>
      <c r="ZY673" s="6"/>
      <c r="ZZ673" s="6"/>
      <c r="AAA673" s="6"/>
      <c r="AAB673" s="6"/>
      <c r="AAC673" s="6"/>
      <c r="AAD673" s="6"/>
      <c r="AAE673" s="6"/>
      <c r="AAF673" s="6"/>
      <c r="AAG673" s="6"/>
      <c r="AAH673" s="6"/>
      <c r="AAI673" s="6"/>
      <c r="AAJ673" s="6"/>
      <c r="AAK673" s="6"/>
      <c r="AAL673" s="6"/>
      <c r="AAM673" s="6"/>
      <c r="AAN673" s="6"/>
      <c r="AAO673" s="6"/>
      <c r="AAP673" s="6"/>
      <c r="AAQ673" s="6"/>
      <c r="AAR673" s="6"/>
      <c r="AAS673" s="6"/>
      <c r="AAT673" s="6"/>
      <c r="AAU673" s="6"/>
      <c r="AAV673" s="6"/>
      <c r="AAW673" s="6"/>
      <c r="AAX673" s="6"/>
      <c r="AAY673" s="6"/>
      <c r="AAZ673" s="6"/>
      <c r="ABA673" s="6"/>
      <c r="ABB673" s="6"/>
      <c r="ABC673" s="6"/>
      <c r="ABD673" s="6"/>
      <c r="ABE673" s="6"/>
      <c r="ABF673" s="6"/>
      <c r="ABG673" s="6"/>
      <c r="ABH673" s="6"/>
      <c r="ABI673" s="6"/>
      <c r="ABJ673" s="6"/>
      <c r="ABK673" s="6"/>
      <c r="ABL673" s="6"/>
      <c r="ABM673" s="6"/>
      <c r="ABN673" s="6"/>
      <c r="ABO673" s="6"/>
      <c r="ABP673" s="6"/>
      <c r="ABQ673" s="6"/>
      <c r="ABR673" s="6"/>
      <c r="ABS673" s="6"/>
      <c r="ABT673" s="6"/>
      <c r="ABU673" s="6"/>
      <c r="ABV673" s="6"/>
      <c r="ABW673" s="6"/>
      <c r="ABX673" s="6"/>
      <c r="ABY673" s="6"/>
      <c r="ABZ673" s="6"/>
      <c r="ACA673" s="6"/>
      <c r="ACB673" s="6"/>
      <c r="ACC673" s="6"/>
      <c r="ACD673" s="6"/>
      <c r="ACE673" s="6"/>
      <c r="ACF673" s="6"/>
      <c r="ACG673" s="6"/>
      <c r="ACH673" s="6"/>
      <c r="ACI673" s="6"/>
      <c r="ACJ673" s="6"/>
      <c r="ACK673" s="6"/>
      <c r="ACL673" s="6"/>
      <c r="ACM673" s="6"/>
      <c r="ACN673" s="6"/>
      <c r="ACO673" s="6"/>
      <c r="ACP673" s="6"/>
      <c r="ACQ673" s="6"/>
      <c r="ACR673" s="6"/>
      <c r="ACS673" s="6"/>
      <c r="ACT673" s="6"/>
      <c r="ACU673" s="6"/>
      <c r="ACV673" s="6"/>
      <c r="ACW673" s="6"/>
      <c r="ACX673" s="6"/>
      <c r="ACY673" s="6"/>
      <c r="ACZ673" s="6"/>
      <c r="ADA673" s="6"/>
      <c r="ADB673" s="6"/>
      <c r="ADC673" s="6"/>
      <c r="ADD673" s="6"/>
      <c r="ADE673" s="6"/>
      <c r="ADF673" s="6"/>
      <c r="ADG673" s="6"/>
      <c r="ADH673" s="6"/>
      <c r="ADI673" s="6"/>
      <c r="ADJ673" s="6"/>
      <c r="ADK673" s="6"/>
      <c r="ADL673" s="6"/>
      <c r="ADM673" s="6"/>
      <c r="ADN673" s="6"/>
      <c r="ADO673" s="6"/>
      <c r="ADP673" s="6"/>
      <c r="ADQ673" s="6"/>
      <c r="ADR673" s="6"/>
      <c r="ADS673" s="6"/>
      <c r="ADT673" s="6"/>
      <c r="ADU673" s="6"/>
      <c r="ADV673" s="6"/>
      <c r="ADW673" s="6"/>
      <c r="ADX673" s="6"/>
      <c r="ADY673" s="6"/>
      <c r="ADZ673" s="6"/>
      <c r="AEA673" s="6"/>
      <c r="AEB673" s="6"/>
      <c r="AEC673" s="6"/>
      <c r="AED673" s="6"/>
      <c r="AEE673" s="6"/>
      <c r="AEF673" s="6"/>
      <c r="AEG673" s="6"/>
      <c r="AEH673" s="6"/>
      <c r="AEI673" s="6"/>
      <c r="AEJ673" s="6"/>
      <c r="AEK673" s="6"/>
      <c r="AEL673" s="6"/>
      <c r="AEM673" s="6"/>
      <c r="AEN673" s="6"/>
      <c r="AEO673" s="6"/>
      <c r="AEP673" s="6"/>
      <c r="AEQ673" s="6"/>
      <c r="AER673" s="6"/>
      <c r="AES673" s="6"/>
      <c r="AET673" s="6"/>
      <c r="AEU673" s="6"/>
      <c r="AEV673" s="6"/>
      <c r="AEW673" s="6"/>
      <c r="AEX673" s="6"/>
      <c r="AEY673" s="6"/>
      <c r="AEZ673" s="6"/>
      <c r="AFA673" s="6"/>
      <c r="AFB673" s="6"/>
      <c r="AFC673" s="6"/>
      <c r="AFD673" s="6"/>
      <c r="AFE673" s="6"/>
      <c r="AFF673" s="6"/>
      <c r="AFG673" s="6"/>
      <c r="AFH673" s="6"/>
      <c r="AFI673" s="6"/>
      <c r="AFJ673" s="6"/>
      <c r="AFK673" s="6"/>
      <c r="AFL673" s="6"/>
      <c r="AFM673" s="6"/>
      <c r="AFN673" s="6"/>
      <c r="AFO673" s="6"/>
      <c r="AFP673" s="6"/>
      <c r="AFQ673" s="6"/>
      <c r="AFR673" s="6"/>
      <c r="AFS673" s="6"/>
      <c r="AFT673" s="6"/>
      <c r="AFU673" s="6"/>
      <c r="AFV673" s="6"/>
      <c r="AFW673" s="6"/>
      <c r="AFX673" s="6"/>
      <c r="AFY673" s="6"/>
      <c r="AFZ673" s="6"/>
      <c r="AGA673" s="6"/>
      <c r="AGB673" s="6"/>
      <c r="AGC673" s="6"/>
      <c r="AGD673" s="6"/>
      <c r="AGE673" s="6"/>
      <c r="AGF673" s="6"/>
      <c r="AGG673" s="6"/>
      <c r="AGH673" s="6"/>
      <c r="AGI673" s="6"/>
      <c r="AGJ673" s="6"/>
      <c r="AGK673" s="6"/>
      <c r="AGL673" s="6"/>
      <c r="AGM673" s="6"/>
      <c r="AGN673" s="6"/>
      <c r="AGO673" s="6"/>
      <c r="AGP673" s="6"/>
      <c r="AGQ673" s="6"/>
      <c r="AGR673" s="6"/>
      <c r="AGS673" s="6"/>
      <c r="AGT673" s="6"/>
      <c r="AGU673" s="6"/>
      <c r="AGV673" s="6"/>
      <c r="AGW673" s="6"/>
      <c r="AGX673" s="6"/>
      <c r="AGY673" s="6"/>
      <c r="AGZ673" s="6"/>
      <c r="AHA673" s="6"/>
      <c r="AHB673" s="6"/>
      <c r="AHC673" s="6"/>
      <c r="AHD673" s="6"/>
      <c r="AHE673" s="6"/>
      <c r="AHF673" s="6"/>
      <c r="AHG673" s="6"/>
      <c r="AHH673" s="6"/>
      <c r="AHI673" s="6"/>
      <c r="AHJ673" s="6"/>
      <c r="AHK673" s="6"/>
      <c r="AHL673" s="6"/>
      <c r="AHM673" s="6"/>
      <c r="AHN673" s="6"/>
      <c r="AHO673" s="6"/>
      <c r="AHP673" s="6"/>
      <c r="AHQ673" s="6"/>
      <c r="AHR673" s="6"/>
      <c r="AHS673" s="6"/>
      <c r="AHT673" s="6"/>
      <c r="AHU673" s="6"/>
      <c r="AHV673" s="6"/>
      <c r="AHW673" s="6"/>
      <c r="AHX673" s="6"/>
      <c r="AHY673" s="6"/>
    </row>
    <row r="674" spans="3:909" x14ac:dyDescent="0.25">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c r="JV674" s="6"/>
      <c r="JW674" s="6"/>
      <c r="JX674" s="6"/>
      <c r="JY674" s="6"/>
      <c r="JZ674" s="6"/>
      <c r="KA674" s="6"/>
      <c r="KB674" s="6"/>
      <c r="KC674" s="6"/>
      <c r="KD674" s="6"/>
      <c r="KE674" s="6"/>
      <c r="KF674" s="6"/>
      <c r="KG674" s="6"/>
      <c r="KH674" s="6"/>
      <c r="KI674" s="6"/>
      <c r="KJ674" s="6"/>
      <c r="KK674" s="6"/>
      <c r="KL674" s="6"/>
      <c r="KM674" s="6"/>
      <c r="KN674" s="6"/>
      <c r="KO674" s="6"/>
      <c r="KP674" s="6"/>
      <c r="KQ674" s="6"/>
      <c r="KR674" s="6"/>
      <c r="KS674" s="6"/>
      <c r="KT674" s="6"/>
      <c r="KU674" s="6"/>
      <c r="KV674" s="6"/>
      <c r="KW674" s="6"/>
      <c r="KX674" s="6"/>
      <c r="KY674" s="6"/>
      <c r="KZ674" s="6"/>
      <c r="LA674" s="6"/>
      <c r="LB674" s="6"/>
      <c r="LC674" s="6"/>
      <c r="LD674" s="6"/>
      <c r="LE674" s="6"/>
      <c r="LF674" s="6"/>
      <c r="LG674" s="6"/>
      <c r="LH674" s="6"/>
      <c r="LI674" s="6"/>
      <c r="LJ674" s="6"/>
      <c r="LK674" s="6"/>
      <c r="LL674" s="6"/>
      <c r="LM674" s="6"/>
      <c r="LN674" s="6"/>
      <c r="LO674" s="6"/>
      <c r="LP674" s="6"/>
      <c r="LQ674" s="6"/>
      <c r="LR674" s="6"/>
      <c r="LS674" s="6"/>
      <c r="LT674" s="6"/>
      <c r="LU674" s="6"/>
      <c r="LV674" s="6"/>
      <c r="LW674" s="6"/>
      <c r="LX674" s="6"/>
      <c r="LY674" s="6"/>
      <c r="LZ674" s="6"/>
      <c r="MA674" s="6"/>
      <c r="MB674" s="6"/>
      <c r="MC674" s="6"/>
      <c r="MD674" s="6"/>
      <c r="ME674" s="6"/>
      <c r="MF674" s="6"/>
      <c r="MG674" s="6"/>
      <c r="MH674" s="6"/>
      <c r="MI674" s="6"/>
      <c r="MJ674" s="6"/>
      <c r="MK674" s="6"/>
      <c r="ML674" s="6"/>
      <c r="MM674" s="6"/>
      <c r="MN674" s="6"/>
      <c r="MO674" s="6"/>
      <c r="MP674" s="6"/>
      <c r="MQ674" s="6"/>
      <c r="MR674" s="6"/>
      <c r="MS674" s="6"/>
      <c r="MT674" s="6"/>
      <c r="MU674" s="6"/>
      <c r="MV674" s="6"/>
      <c r="MW674" s="6"/>
      <c r="MX674" s="6"/>
      <c r="MY674" s="6"/>
      <c r="MZ674" s="6"/>
      <c r="NA674" s="6"/>
      <c r="NB674" s="6"/>
      <c r="NC674" s="6"/>
      <c r="ND674" s="6"/>
      <c r="NE674" s="6"/>
      <c r="NF674" s="6"/>
      <c r="NG674" s="6"/>
      <c r="NH674" s="6"/>
      <c r="NI674" s="6"/>
      <c r="NJ674" s="6"/>
      <c r="NK674" s="6"/>
      <c r="NL674" s="6"/>
      <c r="NM674" s="6"/>
      <c r="NN674" s="6"/>
      <c r="NO674" s="6"/>
      <c r="NP674" s="6"/>
      <c r="NQ674" s="6"/>
      <c r="NR674" s="6"/>
      <c r="NS674" s="6"/>
      <c r="NT674" s="6"/>
      <c r="NU674" s="6"/>
      <c r="NV674" s="6"/>
      <c r="NW674" s="6"/>
      <c r="NX674" s="6"/>
      <c r="NY674" s="6"/>
      <c r="NZ674" s="6"/>
      <c r="OA674" s="6"/>
      <c r="OB674" s="6"/>
      <c r="OC674" s="6"/>
      <c r="OD674" s="6"/>
      <c r="OE674" s="6"/>
      <c r="OF674" s="6"/>
      <c r="OG674" s="6"/>
      <c r="OH674" s="6"/>
      <c r="OI674" s="6"/>
      <c r="OJ674" s="6"/>
      <c r="OK674" s="6"/>
      <c r="OL674" s="6"/>
      <c r="OM674" s="6"/>
      <c r="ON674" s="6"/>
      <c r="OO674" s="6"/>
      <c r="OP674" s="6"/>
      <c r="OQ674" s="6"/>
      <c r="OR674" s="6"/>
      <c r="OS674" s="6"/>
      <c r="OT674" s="6"/>
      <c r="OU674" s="6"/>
      <c r="OV674" s="6"/>
      <c r="OW674" s="6"/>
      <c r="OX674" s="6"/>
      <c r="OY674" s="6"/>
      <c r="OZ674" s="6"/>
      <c r="PA674" s="6"/>
      <c r="PB674" s="6"/>
      <c r="PC674" s="6"/>
      <c r="PD674" s="6"/>
      <c r="PE674" s="6"/>
      <c r="PF674" s="6"/>
      <c r="PG674" s="6"/>
      <c r="PH674" s="6"/>
      <c r="PI674" s="6"/>
      <c r="PJ674" s="6"/>
      <c r="PK674" s="6"/>
      <c r="PL674" s="6"/>
      <c r="PM674" s="6"/>
      <c r="PN674" s="6"/>
      <c r="PO674" s="6"/>
      <c r="PP674" s="6"/>
      <c r="PQ674" s="6"/>
      <c r="PR674" s="6"/>
      <c r="PS674" s="6"/>
      <c r="PT674" s="6"/>
      <c r="PU674" s="6"/>
      <c r="PV674" s="6"/>
      <c r="PW674" s="6"/>
      <c r="PX674" s="6"/>
      <c r="PY674" s="6"/>
      <c r="PZ674" s="6"/>
      <c r="QA674" s="6"/>
      <c r="QB674" s="6"/>
      <c r="QC674" s="6"/>
      <c r="QD674" s="6"/>
      <c r="QE674" s="6"/>
      <c r="QF674" s="6"/>
      <c r="QG674" s="6"/>
      <c r="QH674" s="6"/>
      <c r="QI674" s="6"/>
      <c r="QJ674" s="6"/>
      <c r="QK674" s="6"/>
      <c r="QL674" s="6"/>
      <c r="QM674" s="6"/>
      <c r="QN674" s="6"/>
      <c r="QO674" s="6"/>
      <c r="QP674" s="6"/>
      <c r="QQ674" s="6"/>
      <c r="QR674" s="6"/>
      <c r="QS674" s="6"/>
      <c r="QT674" s="6"/>
      <c r="QU674" s="6"/>
      <c r="QV674" s="6"/>
      <c r="QW674" s="6"/>
      <c r="QX674" s="6"/>
      <c r="QY674" s="6"/>
      <c r="QZ674" s="6"/>
      <c r="RA674" s="6"/>
      <c r="RB674" s="6"/>
      <c r="RC674" s="6"/>
      <c r="RD674" s="6"/>
      <c r="RE674" s="6"/>
      <c r="RF674" s="6"/>
      <c r="RG674" s="6"/>
      <c r="RH674" s="6"/>
      <c r="RI674" s="6"/>
      <c r="RJ674" s="6"/>
      <c r="RK674" s="6"/>
      <c r="RL674" s="6"/>
      <c r="RM674" s="6"/>
      <c r="RN674" s="6"/>
      <c r="RO674" s="6"/>
      <c r="RP674" s="6"/>
      <c r="RQ674" s="6"/>
      <c r="RR674" s="6"/>
      <c r="RS674" s="6"/>
      <c r="RT674" s="6"/>
      <c r="RU674" s="6"/>
      <c r="RV674" s="6"/>
      <c r="RW674" s="6"/>
      <c r="RX674" s="6"/>
      <c r="RY674" s="6"/>
      <c r="RZ674" s="6"/>
      <c r="SA674" s="6"/>
      <c r="SB674" s="6"/>
      <c r="SC674" s="6"/>
      <c r="SD674" s="6"/>
      <c r="SE674" s="6"/>
      <c r="SF674" s="6"/>
      <c r="SG674" s="6"/>
      <c r="SH674" s="6"/>
      <c r="SI674" s="6"/>
      <c r="SJ674" s="6"/>
      <c r="SK674" s="6"/>
      <c r="SL674" s="6"/>
      <c r="SM674" s="6"/>
      <c r="SN674" s="6"/>
      <c r="SO674" s="6"/>
      <c r="SP674" s="6"/>
      <c r="SQ674" s="6"/>
      <c r="SR674" s="6"/>
      <c r="SS674" s="6"/>
      <c r="ST674" s="6"/>
      <c r="SU674" s="6"/>
      <c r="SV674" s="6"/>
      <c r="SW674" s="6"/>
      <c r="SX674" s="6"/>
      <c r="SY674" s="6"/>
      <c r="SZ674" s="6"/>
      <c r="TA674" s="6"/>
      <c r="TB674" s="6"/>
      <c r="TC674" s="6"/>
      <c r="TD674" s="6"/>
      <c r="TE674" s="6"/>
      <c r="TF674" s="6"/>
      <c r="TG674" s="6"/>
      <c r="TH674" s="6"/>
      <c r="TI674" s="6"/>
      <c r="TJ674" s="6"/>
      <c r="TK674" s="6"/>
      <c r="TL674" s="6"/>
      <c r="TM674" s="6"/>
      <c r="TN674" s="6"/>
      <c r="TO674" s="6"/>
      <c r="TP674" s="6"/>
      <c r="TQ674" s="6"/>
      <c r="TR674" s="6"/>
      <c r="TS674" s="6"/>
      <c r="TT674" s="6"/>
      <c r="TU674" s="6"/>
      <c r="TV674" s="6"/>
      <c r="TW674" s="6"/>
      <c r="TX674" s="6"/>
      <c r="TY674" s="6"/>
      <c r="TZ674" s="6"/>
      <c r="UA674" s="6"/>
      <c r="UB674" s="6"/>
      <c r="UC674" s="6"/>
      <c r="UD674" s="6"/>
      <c r="UE674" s="6"/>
      <c r="UF674" s="6"/>
      <c r="UG674" s="6"/>
      <c r="UH674" s="6"/>
      <c r="UI674" s="6"/>
      <c r="UJ674" s="6"/>
      <c r="UK674" s="6"/>
      <c r="UL674" s="6"/>
      <c r="UM674" s="6"/>
      <c r="UN674" s="6"/>
      <c r="UO674" s="6"/>
      <c r="UP674" s="6"/>
      <c r="UQ674" s="6"/>
      <c r="UR674" s="6"/>
      <c r="US674" s="6"/>
      <c r="UT674" s="6"/>
      <c r="UU674" s="6"/>
      <c r="UV674" s="6"/>
      <c r="UW674" s="6"/>
      <c r="UX674" s="6"/>
      <c r="UY674" s="6"/>
      <c r="UZ674" s="6"/>
      <c r="VA674" s="6"/>
      <c r="VB674" s="6"/>
      <c r="VC674" s="6"/>
      <c r="VD674" s="6"/>
      <c r="VE674" s="6"/>
      <c r="VF674" s="6"/>
      <c r="VG674" s="6"/>
      <c r="VH674" s="6"/>
      <c r="VI674" s="6"/>
      <c r="VJ674" s="6"/>
      <c r="VK674" s="6"/>
      <c r="VL674" s="6"/>
      <c r="VM674" s="6"/>
      <c r="VN674" s="6"/>
      <c r="VO674" s="6"/>
      <c r="VP674" s="6"/>
      <c r="VQ674" s="6"/>
      <c r="VR674" s="6"/>
      <c r="VS674" s="6"/>
      <c r="VT674" s="6"/>
      <c r="VU674" s="6"/>
      <c r="VV674" s="6"/>
      <c r="VW674" s="6"/>
      <c r="VX674" s="6"/>
      <c r="VY674" s="6"/>
      <c r="VZ674" s="6"/>
      <c r="WA674" s="6"/>
      <c r="WB674" s="6"/>
      <c r="WC674" s="6"/>
      <c r="WD674" s="6"/>
      <c r="WE674" s="6"/>
      <c r="WF674" s="6"/>
      <c r="WG674" s="6"/>
      <c r="WH674" s="6"/>
      <c r="WI674" s="6"/>
      <c r="WJ674" s="6"/>
      <c r="WK674" s="6"/>
      <c r="WL674" s="6"/>
      <c r="WM674" s="6"/>
      <c r="WN674" s="6"/>
      <c r="WO674" s="6"/>
      <c r="WP674" s="6"/>
      <c r="WQ674" s="6"/>
      <c r="WR674" s="6"/>
      <c r="WS674" s="6"/>
      <c r="WT674" s="6"/>
      <c r="WU674" s="6"/>
      <c r="WV674" s="6"/>
      <c r="WW674" s="6"/>
      <c r="WX674" s="6"/>
      <c r="WY674" s="6"/>
      <c r="WZ674" s="6"/>
      <c r="XA674" s="6"/>
      <c r="XB674" s="6"/>
      <c r="XC674" s="6"/>
      <c r="XD674" s="6"/>
      <c r="XE674" s="6"/>
      <c r="XF674" s="6"/>
      <c r="XG674" s="6"/>
      <c r="XH674" s="6"/>
      <c r="XI674" s="6"/>
      <c r="XJ674" s="6"/>
      <c r="XK674" s="6"/>
      <c r="XL674" s="6"/>
      <c r="XM674" s="6"/>
      <c r="XN674" s="6"/>
      <c r="XO674" s="6"/>
      <c r="XP674" s="6"/>
      <c r="XQ674" s="6"/>
      <c r="XR674" s="6"/>
      <c r="XS674" s="6"/>
      <c r="XT674" s="6"/>
      <c r="XU674" s="6"/>
      <c r="XV674" s="6"/>
      <c r="XW674" s="6"/>
      <c r="XX674" s="6"/>
      <c r="XY674" s="6"/>
      <c r="XZ674" s="6"/>
      <c r="YA674" s="6"/>
      <c r="YB674" s="6"/>
      <c r="YC674" s="6"/>
      <c r="YD674" s="6"/>
      <c r="YE674" s="6"/>
      <c r="YF674" s="6"/>
      <c r="YG674" s="6"/>
      <c r="YH674" s="6"/>
      <c r="YI674" s="6"/>
      <c r="YJ674" s="6"/>
      <c r="YK674" s="6"/>
      <c r="YL674" s="6"/>
      <c r="YM674" s="6"/>
      <c r="YN674" s="6"/>
      <c r="YO674" s="6"/>
      <c r="YP674" s="6"/>
      <c r="YQ674" s="6"/>
      <c r="YR674" s="6"/>
      <c r="YS674" s="6"/>
      <c r="YT674" s="6"/>
      <c r="YU674" s="6"/>
      <c r="YV674" s="6"/>
      <c r="YW674" s="6"/>
      <c r="YX674" s="6"/>
      <c r="YY674" s="6"/>
      <c r="YZ674" s="6"/>
      <c r="ZA674" s="6"/>
      <c r="ZB674" s="6"/>
      <c r="ZC674" s="6"/>
      <c r="ZD674" s="6"/>
      <c r="ZE674" s="6"/>
      <c r="ZF674" s="6"/>
      <c r="ZG674" s="6"/>
      <c r="ZH674" s="6"/>
      <c r="ZI674" s="6"/>
      <c r="ZJ674" s="6"/>
      <c r="ZK674" s="6"/>
      <c r="ZL674" s="6"/>
      <c r="ZM674" s="6"/>
      <c r="ZN674" s="6"/>
      <c r="ZO674" s="6"/>
      <c r="ZP674" s="6"/>
      <c r="ZQ674" s="6"/>
      <c r="ZR674" s="6"/>
      <c r="ZS674" s="6"/>
      <c r="ZT674" s="6"/>
      <c r="ZU674" s="6"/>
      <c r="ZV674" s="6"/>
      <c r="ZW674" s="6"/>
      <c r="ZX674" s="6"/>
      <c r="ZY674" s="6"/>
      <c r="ZZ674" s="6"/>
      <c r="AAA674" s="6"/>
      <c r="AAB674" s="6"/>
      <c r="AAC674" s="6"/>
      <c r="AAD674" s="6"/>
      <c r="AAE674" s="6"/>
      <c r="AAF674" s="6"/>
      <c r="AAG674" s="6"/>
      <c r="AAH674" s="6"/>
      <c r="AAI674" s="6"/>
      <c r="AAJ674" s="6"/>
      <c r="AAK674" s="6"/>
      <c r="AAL674" s="6"/>
      <c r="AAM674" s="6"/>
      <c r="AAN674" s="6"/>
      <c r="AAO674" s="6"/>
      <c r="AAP674" s="6"/>
      <c r="AAQ674" s="6"/>
      <c r="AAR674" s="6"/>
      <c r="AAS674" s="6"/>
      <c r="AAT674" s="6"/>
      <c r="AAU674" s="6"/>
      <c r="AAV674" s="6"/>
      <c r="AAW674" s="6"/>
      <c r="AAX674" s="6"/>
      <c r="AAY674" s="6"/>
      <c r="AAZ674" s="6"/>
      <c r="ABA674" s="6"/>
      <c r="ABB674" s="6"/>
      <c r="ABC674" s="6"/>
      <c r="ABD674" s="6"/>
      <c r="ABE674" s="6"/>
      <c r="ABF674" s="6"/>
      <c r="ABG674" s="6"/>
      <c r="ABH674" s="6"/>
      <c r="ABI674" s="6"/>
      <c r="ABJ674" s="6"/>
      <c r="ABK674" s="6"/>
      <c r="ABL674" s="6"/>
      <c r="ABM674" s="6"/>
      <c r="ABN674" s="6"/>
      <c r="ABO674" s="6"/>
      <c r="ABP674" s="6"/>
      <c r="ABQ674" s="6"/>
      <c r="ABR674" s="6"/>
      <c r="ABS674" s="6"/>
      <c r="ABT674" s="6"/>
      <c r="ABU674" s="6"/>
      <c r="ABV674" s="6"/>
      <c r="ABW674" s="6"/>
      <c r="ABX674" s="6"/>
      <c r="ABY674" s="6"/>
      <c r="ABZ674" s="6"/>
      <c r="ACA674" s="6"/>
      <c r="ACB674" s="6"/>
      <c r="ACC674" s="6"/>
      <c r="ACD674" s="6"/>
      <c r="ACE674" s="6"/>
      <c r="ACF674" s="6"/>
      <c r="ACG674" s="6"/>
      <c r="ACH674" s="6"/>
      <c r="ACI674" s="6"/>
      <c r="ACJ674" s="6"/>
      <c r="ACK674" s="6"/>
      <c r="ACL674" s="6"/>
      <c r="ACM674" s="6"/>
      <c r="ACN674" s="6"/>
      <c r="ACO674" s="6"/>
      <c r="ACP674" s="6"/>
      <c r="ACQ674" s="6"/>
      <c r="ACR674" s="6"/>
      <c r="ACS674" s="6"/>
      <c r="ACT674" s="6"/>
      <c r="ACU674" s="6"/>
      <c r="ACV674" s="6"/>
      <c r="ACW674" s="6"/>
      <c r="ACX674" s="6"/>
      <c r="ACY674" s="6"/>
      <c r="ACZ674" s="6"/>
      <c r="ADA674" s="6"/>
      <c r="ADB674" s="6"/>
      <c r="ADC674" s="6"/>
      <c r="ADD674" s="6"/>
      <c r="ADE674" s="6"/>
      <c r="ADF674" s="6"/>
      <c r="ADG674" s="6"/>
      <c r="ADH674" s="6"/>
      <c r="ADI674" s="6"/>
      <c r="ADJ674" s="6"/>
      <c r="ADK674" s="6"/>
      <c r="ADL674" s="6"/>
      <c r="ADM674" s="6"/>
      <c r="ADN674" s="6"/>
      <c r="ADO674" s="6"/>
      <c r="ADP674" s="6"/>
      <c r="ADQ674" s="6"/>
      <c r="ADR674" s="6"/>
      <c r="ADS674" s="6"/>
      <c r="ADT674" s="6"/>
      <c r="ADU674" s="6"/>
      <c r="ADV674" s="6"/>
      <c r="ADW674" s="6"/>
      <c r="ADX674" s="6"/>
      <c r="ADY674" s="6"/>
      <c r="ADZ674" s="6"/>
      <c r="AEA674" s="6"/>
      <c r="AEB674" s="6"/>
      <c r="AEC674" s="6"/>
      <c r="AED674" s="6"/>
      <c r="AEE674" s="6"/>
      <c r="AEF674" s="6"/>
      <c r="AEG674" s="6"/>
      <c r="AEH674" s="6"/>
      <c r="AEI674" s="6"/>
      <c r="AEJ674" s="6"/>
      <c r="AEK674" s="6"/>
      <c r="AEL674" s="6"/>
      <c r="AEM674" s="6"/>
      <c r="AEN674" s="6"/>
      <c r="AEO674" s="6"/>
      <c r="AEP674" s="6"/>
      <c r="AEQ674" s="6"/>
      <c r="AER674" s="6"/>
      <c r="AES674" s="6"/>
      <c r="AET674" s="6"/>
      <c r="AEU674" s="6"/>
      <c r="AEV674" s="6"/>
      <c r="AEW674" s="6"/>
      <c r="AEX674" s="6"/>
      <c r="AEY674" s="6"/>
      <c r="AEZ674" s="6"/>
      <c r="AFA674" s="6"/>
      <c r="AFB674" s="6"/>
      <c r="AFC674" s="6"/>
      <c r="AFD674" s="6"/>
      <c r="AFE674" s="6"/>
      <c r="AFF674" s="6"/>
      <c r="AFG674" s="6"/>
      <c r="AFH674" s="6"/>
      <c r="AFI674" s="6"/>
      <c r="AFJ674" s="6"/>
      <c r="AFK674" s="6"/>
      <c r="AFL674" s="6"/>
      <c r="AFM674" s="6"/>
      <c r="AFN674" s="6"/>
      <c r="AFO674" s="6"/>
      <c r="AFP674" s="6"/>
      <c r="AFQ674" s="6"/>
      <c r="AFR674" s="6"/>
      <c r="AFS674" s="6"/>
      <c r="AFT674" s="6"/>
      <c r="AFU674" s="6"/>
      <c r="AFV674" s="6"/>
      <c r="AFW674" s="6"/>
      <c r="AFX674" s="6"/>
      <c r="AFY674" s="6"/>
      <c r="AFZ674" s="6"/>
      <c r="AGA674" s="6"/>
      <c r="AGB674" s="6"/>
      <c r="AGC674" s="6"/>
      <c r="AGD674" s="6"/>
      <c r="AGE674" s="6"/>
      <c r="AGF674" s="6"/>
      <c r="AGG674" s="6"/>
      <c r="AGH674" s="6"/>
      <c r="AGI674" s="6"/>
      <c r="AGJ674" s="6"/>
      <c r="AGK674" s="6"/>
      <c r="AGL674" s="6"/>
      <c r="AGM674" s="6"/>
      <c r="AGN674" s="6"/>
      <c r="AGO674" s="6"/>
      <c r="AGP674" s="6"/>
      <c r="AGQ674" s="6"/>
      <c r="AGR674" s="6"/>
      <c r="AGS674" s="6"/>
      <c r="AGT674" s="6"/>
      <c r="AGU674" s="6"/>
      <c r="AGV674" s="6"/>
      <c r="AGW674" s="6"/>
      <c r="AGX674" s="6"/>
      <c r="AGY674" s="6"/>
      <c r="AGZ674" s="6"/>
      <c r="AHA674" s="6"/>
      <c r="AHB674" s="6"/>
      <c r="AHC674" s="6"/>
      <c r="AHD674" s="6"/>
      <c r="AHE674" s="6"/>
      <c r="AHF674" s="6"/>
      <c r="AHG674" s="6"/>
      <c r="AHH674" s="6"/>
      <c r="AHI674" s="6"/>
      <c r="AHJ674" s="6"/>
      <c r="AHK674" s="6"/>
      <c r="AHL674" s="6"/>
      <c r="AHM674" s="6"/>
      <c r="AHN674" s="6"/>
      <c r="AHO674" s="6"/>
      <c r="AHP674" s="6"/>
      <c r="AHQ674" s="6"/>
      <c r="AHR674" s="6"/>
      <c r="AHS674" s="6"/>
      <c r="AHT674" s="6"/>
      <c r="AHU674" s="6"/>
      <c r="AHV674" s="6"/>
      <c r="AHW674" s="6"/>
      <c r="AHX674" s="6"/>
      <c r="AHY674" s="6"/>
    </row>
    <row r="675" spans="3:909" x14ac:dyDescent="0.25">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c r="JV675" s="6"/>
      <c r="JW675" s="6"/>
      <c r="JX675" s="6"/>
      <c r="JY675" s="6"/>
      <c r="JZ675" s="6"/>
      <c r="KA675" s="6"/>
      <c r="KB675" s="6"/>
      <c r="KC675" s="6"/>
      <c r="KD675" s="6"/>
      <c r="KE675" s="6"/>
      <c r="KF675" s="6"/>
      <c r="KG675" s="6"/>
      <c r="KH675" s="6"/>
      <c r="KI675" s="6"/>
      <c r="KJ675" s="6"/>
      <c r="KK675" s="6"/>
      <c r="KL675" s="6"/>
      <c r="KM675" s="6"/>
      <c r="KN675" s="6"/>
      <c r="KO675" s="6"/>
      <c r="KP675" s="6"/>
      <c r="KQ675" s="6"/>
      <c r="KR675" s="6"/>
      <c r="KS675" s="6"/>
      <c r="KT675" s="6"/>
      <c r="KU675" s="6"/>
      <c r="KV675" s="6"/>
      <c r="KW675" s="6"/>
      <c r="KX675" s="6"/>
      <c r="KY675" s="6"/>
      <c r="KZ675" s="6"/>
      <c r="LA675" s="6"/>
      <c r="LB675" s="6"/>
      <c r="LC675" s="6"/>
      <c r="LD675" s="6"/>
      <c r="LE675" s="6"/>
      <c r="LF675" s="6"/>
      <c r="LG675" s="6"/>
      <c r="LH675" s="6"/>
      <c r="LI675" s="6"/>
      <c r="LJ675" s="6"/>
      <c r="LK675" s="6"/>
      <c r="LL675" s="6"/>
      <c r="LM675" s="6"/>
      <c r="LN675" s="6"/>
      <c r="LO675" s="6"/>
      <c r="LP675" s="6"/>
      <c r="LQ675" s="6"/>
      <c r="LR675" s="6"/>
      <c r="LS675" s="6"/>
      <c r="LT675" s="6"/>
      <c r="LU675" s="6"/>
      <c r="LV675" s="6"/>
      <c r="LW675" s="6"/>
      <c r="LX675" s="6"/>
      <c r="LY675" s="6"/>
      <c r="LZ675" s="6"/>
      <c r="MA675" s="6"/>
      <c r="MB675" s="6"/>
      <c r="MC675" s="6"/>
      <c r="MD675" s="6"/>
      <c r="ME675" s="6"/>
      <c r="MF675" s="6"/>
      <c r="MG675" s="6"/>
      <c r="MH675" s="6"/>
      <c r="MI675" s="6"/>
      <c r="MJ675" s="6"/>
      <c r="MK675" s="6"/>
      <c r="ML675" s="6"/>
      <c r="MM675" s="6"/>
      <c r="MN675" s="6"/>
      <c r="MO675" s="6"/>
      <c r="MP675" s="6"/>
      <c r="MQ675" s="6"/>
      <c r="MR675" s="6"/>
      <c r="MS675" s="6"/>
      <c r="MT675" s="6"/>
      <c r="MU675" s="6"/>
      <c r="MV675" s="6"/>
      <c r="MW675" s="6"/>
      <c r="MX675" s="6"/>
      <c r="MY675" s="6"/>
      <c r="MZ675" s="6"/>
      <c r="NA675" s="6"/>
      <c r="NB675" s="6"/>
      <c r="NC675" s="6"/>
      <c r="ND675" s="6"/>
      <c r="NE675" s="6"/>
      <c r="NF675" s="6"/>
      <c r="NG675" s="6"/>
      <c r="NH675" s="6"/>
      <c r="NI675" s="6"/>
      <c r="NJ675" s="6"/>
      <c r="NK675" s="6"/>
      <c r="NL675" s="6"/>
      <c r="NM675" s="6"/>
      <c r="NN675" s="6"/>
      <c r="NO675" s="6"/>
      <c r="NP675" s="6"/>
      <c r="NQ675" s="6"/>
      <c r="NR675" s="6"/>
      <c r="NS675" s="6"/>
      <c r="NT675" s="6"/>
      <c r="NU675" s="6"/>
      <c r="NV675" s="6"/>
      <c r="NW675" s="6"/>
      <c r="NX675" s="6"/>
      <c r="NY675" s="6"/>
      <c r="NZ675" s="6"/>
      <c r="OA675" s="6"/>
      <c r="OB675" s="6"/>
      <c r="OC675" s="6"/>
      <c r="OD675" s="6"/>
      <c r="OE675" s="6"/>
      <c r="OF675" s="6"/>
      <c r="OG675" s="6"/>
      <c r="OH675" s="6"/>
      <c r="OI675" s="6"/>
      <c r="OJ675" s="6"/>
      <c r="OK675" s="6"/>
      <c r="OL675" s="6"/>
      <c r="OM675" s="6"/>
      <c r="ON675" s="6"/>
      <c r="OO675" s="6"/>
      <c r="OP675" s="6"/>
      <c r="OQ675" s="6"/>
      <c r="OR675" s="6"/>
      <c r="OS675" s="6"/>
      <c r="OT675" s="6"/>
      <c r="OU675" s="6"/>
      <c r="OV675" s="6"/>
      <c r="OW675" s="6"/>
      <c r="OX675" s="6"/>
      <c r="OY675" s="6"/>
      <c r="OZ675" s="6"/>
      <c r="PA675" s="6"/>
      <c r="PB675" s="6"/>
      <c r="PC675" s="6"/>
      <c r="PD675" s="6"/>
      <c r="PE675" s="6"/>
      <c r="PF675" s="6"/>
      <c r="PG675" s="6"/>
      <c r="PH675" s="6"/>
      <c r="PI675" s="6"/>
      <c r="PJ675" s="6"/>
      <c r="PK675" s="6"/>
      <c r="PL675" s="6"/>
      <c r="PM675" s="6"/>
      <c r="PN675" s="6"/>
      <c r="PO675" s="6"/>
      <c r="PP675" s="6"/>
      <c r="PQ675" s="6"/>
      <c r="PR675" s="6"/>
      <c r="PS675" s="6"/>
      <c r="PT675" s="6"/>
      <c r="PU675" s="6"/>
      <c r="PV675" s="6"/>
      <c r="PW675" s="6"/>
      <c r="PX675" s="6"/>
      <c r="PY675" s="6"/>
      <c r="PZ675" s="6"/>
      <c r="QA675" s="6"/>
      <c r="QB675" s="6"/>
      <c r="QC675" s="6"/>
      <c r="QD675" s="6"/>
      <c r="QE675" s="6"/>
      <c r="QF675" s="6"/>
      <c r="QG675" s="6"/>
      <c r="QH675" s="6"/>
      <c r="QI675" s="6"/>
      <c r="QJ675" s="6"/>
      <c r="QK675" s="6"/>
      <c r="QL675" s="6"/>
      <c r="QM675" s="6"/>
      <c r="QN675" s="6"/>
      <c r="QO675" s="6"/>
      <c r="QP675" s="6"/>
      <c r="QQ675" s="6"/>
      <c r="QR675" s="6"/>
      <c r="QS675" s="6"/>
      <c r="QT675" s="6"/>
      <c r="QU675" s="6"/>
      <c r="QV675" s="6"/>
      <c r="QW675" s="6"/>
      <c r="QX675" s="6"/>
      <c r="QY675" s="6"/>
      <c r="QZ675" s="6"/>
      <c r="RA675" s="6"/>
      <c r="RB675" s="6"/>
      <c r="RC675" s="6"/>
      <c r="RD675" s="6"/>
      <c r="RE675" s="6"/>
      <c r="RF675" s="6"/>
      <c r="RG675" s="6"/>
      <c r="RH675" s="6"/>
      <c r="RI675" s="6"/>
      <c r="RJ675" s="6"/>
      <c r="RK675" s="6"/>
      <c r="RL675" s="6"/>
      <c r="RM675" s="6"/>
      <c r="RN675" s="6"/>
      <c r="RO675" s="6"/>
      <c r="RP675" s="6"/>
      <c r="RQ675" s="6"/>
      <c r="RR675" s="6"/>
      <c r="RS675" s="6"/>
      <c r="RT675" s="6"/>
      <c r="RU675" s="6"/>
      <c r="RV675" s="6"/>
      <c r="RW675" s="6"/>
      <c r="RX675" s="6"/>
      <c r="RY675" s="6"/>
      <c r="RZ675" s="6"/>
      <c r="SA675" s="6"/>
      <c r="SB675" s="6"/>
      <c r="SC675" s="6"/>
      <c r="SD675" s="6"/>
      <c r="SE675" s="6"/>
      <c r="SF675" s="6"/>
      <c r="SG675" s="6"/>
      <c r="SH675" s="6"/>
      <c r="SI675" s="6"/>
      <c r="SJ675" s="6"/>
      <c r="SK675" s="6"/>
      <c r="SL675" s="6"/>
      <c r="SM675" s="6"/>
      <c r="SN675" s="6"/>
      <c r="SO675" s="6"/>
      <c r="SP675" s="6"/>
      <c r="SQ675" s="6"/>
      <c r="SR675" s="6"/>
      <c r="SS675" s="6"/>
      <c r="ST675" s="6"/>
      <c r="SU675" s="6"/>
      <c r="SV675" s="6"/>
      <c r="SW675" s="6"/>
      <c r="SX675" s="6"/>
      <c r="SY675" s="6"/>
      <c r="SZ675" s="6"/>
      <c r="TA675" s="6"/>
      <c r="TB675" s="6"/>
      <c r="TC675" s="6"/>
      <c r="TD675" s="6"/>
      <c r="TE675" s="6"/>
      <c r="TF675" s="6"/>
      <c r="TG675" s="6"/>
      <c r="TH675" s="6"/>
      <c r="TI675" s="6"/>
      <c r="TJ675" s="6"/>
      <c r="TK675" s="6"/>
      <c r="TL675" s="6"/>
      <c r="TM675" s="6"/>
      <c r="TN675" s="6"/>
      <c r="TO675" s="6"/>
      <c r="TP675" s="6"/>
      <c r="TQ675" s="6"/>
      <c r="TR675" s="6"/>
      <c r="TS675" s="6"/>
      <c r="TT675" s="6"/>
      <c r="TU675" s="6"/>
      <c r="TV675" s="6"/>
      <c r="TW675" s="6"/>
      <c r="TX675" s="6"/>
      <c r="TY675" s="6"/>
      <c r="TZ675" s="6"/>
      <c r="UA675" s="6"/>
      <c r="UB675" s="6"/>
      <c r="UC675" s="6"/>
      <c r="UD675" s="6"/>
      <c r="UE675" s="6"/>
      <c r="UF675" s="6"/>
      <c r="UG675" s="6"/>
      <c r="UH675" s="6"/>
      <c r="UI675" s="6"/>
      <c r="UJ675" s="6"/>
      <c r="UK675" s="6"/>
      <c r="UL675" s="6"/>
      <c r="UM675" s="6"/>
      <c r="UN675" s="6"/>
      <c r="UO675" s="6"/>
      <c r="UP675" s="6"/>
      <c r="UQ675" s="6"/>
      <c r="UR675" s="6"/>
      <c r="US675" s="6"/>
      <c r="UT675" s="6"/>
      <c r="UU675" s="6"/>
      <c r="UV675" s="6"/>
      <c r="UW675" s="6"/>
      <c r="UX675" s="6"/>
      <c r="UY675" s="6"/>
      <c r="UZ675" s="6"/>
      <c r="VA675" s="6"/>
      <c r="VB675" s="6"/>
      <c r="VC675" s="6"/>
      <c r="VD675" s="6"/>
      <c r="VE675" s="6"/>
      <c r="VF675" s="6"/>
      <c r="VG675" s="6"/>
      <c r="VH675" s="6"/>
      <c r="VI675" s="6"/>
      <c r="VJ675" s="6"/>
      <c r="VK675" s="6"/>
      <c r="VL675" s="6"/>
      <c r="VM675" s="6"/>
      <c r="VN675" s="6"/>
      <c r="VO675" s="6"/>
      <c r="VP675" s="6"/>
      <c r="VQ675" s="6"/>
      <c r="VR675" s="6"/>
      <c r="VS675" s="6"/>
      <c r="VT675" s="6"/>
      <c r="VU675" s="6"/>
      <c r="VV675" s="6"/>
      <c r="VW675" s="6"/>
      <c r="VX675" s="6"/>
      <c r="VY675" s="6"/>
      <c r="VZ675" s="6"/>
      <c r="WA675" s="6"/>
      <c r="WB675" s="6"/>
      <c r="WC675" s="6"/>
      <c r="WD675" s="6"/>
      <c r="WE675" s="6"/>
      <c r="WF675" s="6"/>
      <c r="WG675" s="6"/>
      <c r="WH675" s="6"/>
      <c r="WI675" s="6"/>
      <c r="WJ675" s="6"/>
      <c r="WK675" s="6"/>
      <c r="WL675" s="6"/>
      <c r="WM675" s="6"/>
      <c r="WN675" s="6"/>
      <c r="WO675" s="6"/>
      <c r="WP675" s="6"/>
      <c r="WQ675" s="6"/>
      <c r="WR675" s="6"/>
      <c r="WS675" s="6"/>
      <c r="WT675" s="6"/>
      <c r="WU675" s="6"/>
      <c r="WV675" s="6"/>
      <c r="WW675" s="6"/>
      <c r="WX675" s="6"/>
      <c r="WY675" s="6"/>
      <c r="WZ675" s="6"/>
      <c r="XA675" s="6"/>
      <c r="XB675" s="6"/>
      <c r="XC675" s="6"/>
      <c r="XD675" s="6"/>
      <c r="XE675" s="6"/>
      <c r="XF675" s="6"/>
      <c r="XG675" s="6"/>
      <c r="XH675" s="6"/>
      <c r="XI675" s="6"/>
      <c r="XJ675" s="6"/>
      <c r="XK675" s="6"/>
      <c r="XL675" s="6"/>
      <c r="XM675" s="6"/>
      <c r="XN675" s="6"/>
      <c r="XO675" s="6"/>
      <c r="XP675" s="6"/>
      <c r="XQ675" s="6"/>
      <c r="XR675" s="6"/>
      <c r="XS675" s="6"/>
      <c r="XT675" s="6"/>
      <c r="XU675" s="6"/>
      <c r="XV675" s="6"/>
      <c r="XW675" s="6"/>
      <c r="XX675" s="6"/>
      <c r="XY675" s="6"/>
      <c r="XZ675" s="6"/>
      <c r="YA675" s="6"/>
      <c r="YB675" s="6"/>
      <c r="YC675" s="6"/>
      <c r="YD675" s="6"/>
      <c r="YE675" s="6"/>
      <c r="YF675" s="6"/>
      <c r="YG675" s="6"/>
      <c r="YH675" s="6"/>
      <c r="YI675" s="6"/>
      <c r="YJ675" s="6"/>
      <c r="YK675" s="6"/>
      <c r="YL675" s="6"/>
      <c r="YM675" s="6"/>
      <c r="YN675" s="6"/>
      <c r="YO675" s="6"/>
      <c r="YP675" s="6"/>
      <c r="YQ675" s="6"/>
      <c r="YR675" s="6"/>
      <c r="YS675" s="6"/>
      <c r="YT675" s="6"/>
      <c r="YU675" s="6"/>
      <c r="YV675" s="6"/>
      <c r="YW675" s="6"/>
      <c r="YX675" s="6"/>
      <c r="YY675" s="6"/>
      <c r="YZ675" s="6"/>
      <c r="ZA675" s="6"/>
      <c r="ZB675" s="6"/>
      <c r="ZC675" s="6"/>
      <c r="ZD675" s="6"/>
      <c r="ZE675" s="6"/>
      <c r="ZF675" s="6"/>
      <c r="ZG675" s="6"/>
      <c r="ZH675" s="6"/>
      <c r="ZI675" s="6"/>
      <c r="ZJ675" s="6"/>
      <c r="ZK675" s="6"/>
      <c r="ZL675" s="6"/>
      <c r="ZM675" s="6"/>
      <c r="ZN675" s="6"/>
      <c r="ZO675" s="6"/>
      <c r="ZP675" s="6"/>
      <c r="ZQ675" s="6"/>
      <c r="ZR675" s="6"/>
      <c r="ZS675" s="6"/>
      <c r="ZT675" s="6"/>
      <c r="ZU675" s="6"/>
      <c r="ZV675" s="6"/>
      <c r="ZW675" s="6"/>
      <c r="ZX675" s="6"/>
      <c r="ZY675" s="6"/>
      <c r="ZZ675" s="6"/>
      <c r="AAA675" s="6"/>
      <c r="AAB675" s="6"/>
      <c r="AAC675" s="6"/>
      <c r="AAD675" s="6"/>
      <c r="AAE675" s="6"/>
      <c r="AAF675" s="6"/>
      <c r="AAG675" s="6"/>
      <c r="AAH675" s="6"/>
      <c r="AAI675" s="6"/>
      <c r="AAJ675" s="6"/>
      <c r="AAK675" s="6"/>
      <c r="AAL675" s="6"/>
      <c r="AAM675" s="6"/>
      <c r="AAN675" s="6"/>
      <c r="AAO675" s="6"/>
      <c r="AAP675" s="6"/>
      <c r="AAQ675" s="6"/>
      <c r="AAR675" s="6"/>
      <c r="AAS675" s="6"/>
      <c r="AAT675" s="6"/>
      <c r="AAU675" s="6"/>
      <c r="AAV675" s="6"/>
      <c r="AAW675" s="6"/>
      <c r="AAX675" s="6"/>
      <c r="AAY675" s="6"/>
      <c r="AAZ675" s="6"/>
      <c r="ABA675" s="6"/>
      <c r="ABB675" s="6"/>
      <c r="ABC675" s="6"/>
      <c r="ABD675" s="6"/>
      <c r="ABE675" s="6"/>
      <c r="ABF675" s="6"/>
      <c r="ABG675" s="6"/>
      <c r="ABH675" s="6"/>
      <c r="ABI675" s="6"/>
      <c r="ABJ675" s="6"/>
      <c r="ABK675" s="6"/>
      <c r="ABL675" s="6"/>
      <c r="ABM675" s="6"/>
      <c r="ABN675" s="6"/>
      <c r="ABO675" s="6"/>
      <c r="ABP675" s="6"/>
      <c r="ABQ675" s="6"/>
      <c r="ABR675" s="6"/>
      <c r="ABS675" s="6"/>
      <c r="ABT675" s="6"/>
      <c r="ABU675" s="6"/>
      <c r="ABV675" s="6"/>
      <c r="ABW675" s="6"/>
      <c r="ABX675" s="6"/>
      <c r="ABY675" s="6"/>
      <c r="ABZ675" s="6"/>
      <c r="ACA675" s="6"/>
      <c r="ACB675" s="6"/>
      <c r="ACC675" s="6"/>
      <c r="ACD675" s="6"/>
      <c r="ACE675" s="6"/>
      <c r="ACF675" s="6"/>
      <c r="ACG675" s="6"/>
      <c r="ACH675" s="6"/>
      <c r="ACI675" s="6"/>
      <c r="ACJ675" s="6"/>
      <c r="ACK675" s="6"/>
      <c r="ACL675" s="6"/>
      <c r="ACM675" s="6"/>
      <c r="ACN675" s="6"/>
      <c r="ACO675" s="6"/>
      <c r="ACP675" s="6"/>
      <c r="ACQ675" s="6"/>
      <c r="ACR675" s="6"/>
      <c r="ACS675" s="6"/>
      <c r="ACT675" s="6"/>
      <c r="ACU675" s="6"/>
      <c r="ACV675" s="6"/>
      <c r="ACW675" s="6"/>
      <c r="ACX675" s="6"/>
      <c r="ACY675" s="6"/>
      <c r="ACZ675" s="6"/>
      <c r="ADA675" s="6"/>
      <c r="ADB675" s="6"/>
      <c r="ADC675" s="6"/>
      <c r="ADD675" s="6"/>
      <c r="ADE675" s="6"/>
      <c r="ADF675" s="6"/>
      <c r="ADG675" s="6"/>
      <c r="ADH675" s="6"/>
      <c r="ADI675" s="6"/>
      <c r="ADJ675" s="6"/>
      <c r="ADK675" s="6"/>
      <c r="ADL675" s="6"/>
      <c r="ADM675" s="6"/>
      <c r="ADN675" s="6"/>
      <c r="ADO675" s="6"/>
      <c r="ADP675" s="6"/>
      <c r="ADQ675" s="6"/>
      <c r="ADR675" s="6"/>
      <c r="ADS675" s="6"/>
      <c r="ADT675" s="6"/>
      <c r="ADU675" s="6"/>
      <c r="ADV675" s="6"/>
      <c r="ADW675" s="6"/>
      <c r="ADX675" s="6"/>
      <c r="ADY675" s="6"/>
      <c r="ADZ675" s="6"/>
      <c r="AEA675" s="6"/>
      <c r="AEB675" s="6"/>
      <c r="AEC675" s="6"/>
      <c r="AED675" s="6"/>
      <c r="AEE675" s="6"/>
      <c r="AEF675" s="6"/>
      <c r="AEG675" s="6"/>
      <c r="AEH675" s="6"/>
      <c r="AEI675" s="6"/>
      <c r="AEJ675" s="6"/>
      <c r="AEK675" s="6"/>
      <c r="AEL675" s="6"/>
      <c r="AEM675" s="6"/>
      <c r="AEN675" s="6"/>
      <c r="AEO675" s="6"/>
      <c r="AEP675" s="6"/>
      <c r="AEQ675" s="6"/>
      <c r="AER675" s="6"/>
      <c r="AES675" s="6"/>
      <c r="AET675" s="6"/>
      <c r="AEU675" s="6"/>
      <c r="AEV675" s="6"/>
      <c r="AEW675" s="6"/>
      <c r="AEX675" s="6"/>
      <c r="AEY675" s="6"/>
      <c r="AEZ675" s="6"/>
      <c r="AFA675" s="6"/>
      <c r="AFB675" s="6"/>
      <c r="AFC675" s="6"/>
      <c r="AFD675" s="6"/>
      <c r="AFE675" s="6"/>
      <c r="AFF675" s="6"/>
      <c r="AFG675" s="6"/>
      <c r="AFH675" s="6"/>
      <c r="AFI675" s="6"/>
      <c r="AFJ675" s="6"/>
      <c r="AFK675" s="6"/>
      <c r="AFL675" s="6"/>
      <c r="AFM675" s="6"/>
      <c r="AFN675" s="6"/>
      <c r="AFO675" s="6"/>
      <c r="AFP675" s="6"/>
      <c r="AFQ675" s="6"/>
      <c r="AFR675" s="6"/>
      <c r="AFS675" s="6"/>
      <c r="AFT675" s="6"/>
      <c r="AFU675" s="6"/>
      <c r="AFV675" s="6"/>
      <c r="AFW675" s="6"/>
      <c r="AFX675" s="6"/>
      <c r="AFY675" s="6"/>
      <c r="AFZ675" s="6"/>
      <c r="AGA675" s="6"/>
      <c r="AGB675" s="6"/>
      <c r="AGC675" s="6"/>
      <c r="AGD675" s="6"/>
      <c r="AGE675" s="6"/>
      <c r="AGF675" s="6"/>
      <c r="AGG675" s="6"/>
      <c r="AGH675" s="6"/>
      <c r="AGI675" s="6"/>
      <c r="AGJ675" s="6"/>
      <c r="AGK675" s="6"/>
      <c r="AGL675" s="6"/>
      <c r="AGM675" s="6"/>
      <c r="AGN675" s="6"/>
      <c r="AGO675" s="6"/>
      <c r="AGP675" s="6"/>
      <c r="AGQ675" s="6"/>
      <c r="AGR675" s="6"/>
      <c r="AGS675" s="6"/>
      <c r="AGT675" s="6"/>
      <c r="AGU675" s="6"/>
      <c r="AGV675" s="6"/>
      <c r="AGW675" s="6"/>
      <c r="AGX675" s="6"/>
      <c r="AGY675" s="6"/>
      <c r="AGZ675" s="6"/>
      <c r="AHA675" s="6"/>
      <c r="AHB675" s="6"/>
      <c r="AHC675" s="6"/>
      <c r="AHD675" s="6"/>
      <c r="AHE675" s="6"/>
      <c r="AHF675" s="6"/>
      <c r="AHG675" s="6"/>
      <c r="AHH675" s="6"/>
      <c r="AHI675" s="6"/>
      <c r="AHJ675" s="6"/>
      <c r="AHK675" s="6"/>
      <c r="AHL675" s="6"/>
      <c r="AHM675" s="6"/>
      <c r="AHN675" s="6"/>
      <c r="AHO675" s="6"/>
      <c r="AHP675" s="6"/>
      <c r="AHQ675" s="6"/>
      <c r="AHR675" s="6"/>
      <c r="AHS675" s="6"/>
      <c r="AHT675" s="6"/>
      <c r="AHU675" s="6"/>
      <c r="AHV675" s="6"/>
      <c r="AHW675" s="6"/>
      <c r="AHX675" s="6"/>
      <c r="AHY675" s="6"/>
    </row>
    <row r="676" spans="3:909" x14ac:dyDescent="0.25">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c r="JV676" s="6"/>
      <c r="JW676" s="6"/>
      <c r="JX676" s="6"/>
      <c r="JY676" s="6"/>
      <c r="JZ676" s="6"/>
      <c r="KA676" s="6"/>
      <c r="KB676" s="6"/>
      <c r="KC676" s="6"/>
      <c r="KD676" s="6"/>
      <c r="KE676" s="6"/>
      <c r="KF676" s="6"/>
      <c r="KG676" s="6"/>
      <c r="KH676" s="6"/>
      <c r="KI676" s="6"/>
      <c r="KJ676" s="6"/>
      <c r="KK676" s="6"/>
      <c r="KL676" s="6"/>
      <c r="KM676" s="6"/>
      <c r="KN676" s="6"/>
      <c r="KO676" s="6"/>
      <c r="KP676" s="6"/>
      <c r="KQ676" s="6"/>
      <c r="KR676" s="6"/>
      <c r="KS676" s="6"/>
      <c r="KT676" s="6"/>
      <c r="KU676" s="6"/>
      <c r="KV676" s="6"/>
      <c r="KW676" s="6"/>
      <c r="KX676" s="6"/>
      <c r="KY676" s="6"/>
      <c r="KZ676" s="6"/>
      <c r="LA676" s="6"/>
      <c r="LB676" s="6"/>
      <c r="LC676" s="6"/>
      <c r="LD676" s="6"/>
      <c r="LE676" s="6"/>
      <c r="LF676" s="6"/>
      <c r="LG676" s="6"/>
      <c r="LH676" s="6"/>
      <c r="LI676" s="6"/>
      <c r="LJ676" s="6"/>
      <c r="LK676" s="6"/>
      <c r="LL676" s="6"/>
      <c r="LM676" s="6"/>
      <c r="LN676" s="6"/>
      <c r="LO676" s="6"/>
      <c r="LP676" s="6"/>
      <c r="LQ676" s="6"/>
      <c r="LR676" s="6"/>
      <c r="LS676" s="6"/>
      <c r="LT676" s="6"/>
      <c r="LU676" s="6"/>
      <c r="LV676" s="6"/>
      <c r="LW676" s="6"/>
      <c r="LX676" s="6"/>
      <c r="LY676" s="6"/>
      <c r="LZ676" s="6"/>
      <c r="MA676" s="6"/>
      <c r="MB676" s="6"/>
      <c r="MC676" s="6"/>
      <c r="MD676" s="6"/>
      <c r="ME676" s="6"/>
      <c r="MF676" s="6"/>
      <c r="MG676" s="6"/>
      <c r="MH676" s="6"/>
      <c r="MI676" s="6"/>
      <c r="MJ676" s="6"/>
      <c r="MK676" s="6"/>
      <c r="ML676" s="6"/>
      <c r="MM676" s="6"/>
      <c r="MN676" s="6"/>
      <c r="MO676" s="6"/>
      <c r="MP676" s="6"/>
      <c r="MQ676" s="6"/>
      <c r="MR676" s="6"/>
      <c r="MS676" s="6"/>
      <c r="MT676" s="6"/>
      <c r="MU676" s="6"/>
      <c r="MV676" s="6"/>
      <c r="MW676" s="6"/>
      <c r="MX676" s="6"/>
      <c r="MY676" s="6"/>
      <c r="MZ676" s="6"/>
      <c r="NA676" s="6"/>
      <c r="NB676" s="6"/>
      <c r="NC676" s="6"/>
      <c r="ND676" s="6"/>
      <c r="NE676" s="6"/>
      <c r="NF676" s="6"/>
      <c r="NG676" s="6"/>
      <c r="NH676" s="6"/>
      <c r="NI676" s="6"/>
      <c r="NJ676" s="6"/>
      <c r="NK676" s="6"/>
      <c r="NL676" s="6"/>
      <c r="NM676" s="6"/>
      <c r="NN676" s="6"/>
      <c r="NO676" s="6"/>
      <c r="NP676" s="6"/>
      <c r="NQ676" s="6"/>
      <c r="NR676" s="6"/>
      <c r="NS676" s="6"/>
      <c r="NT676" s="6"/>
      <c r="NU676" s="6"/>
      <c r="NV676" s="6"/>
      <c r="NW676" s="6"/>
      <c r="NX676" s="6"/>
      <c r="NY676" s="6"/>
      <c r="NZ676" s="6"/>
      <c r="OA676" s="6"/>
      <c r="OB676" s="6"/>
      <c r="OC676" s="6"/>
      <c r="OD676" s="6"/>
      <c r="OE676" s="6"/>
      <c r="OF676" s="6"/>
      <c r="OG676" s="6"/>
      <c r="OH676" s="6"/>
      <c r="OI676" s="6"/>
      <c r="OJ676" s="6"/>
      <c r="OK676" s="6"/>
      <c r="OL676" s="6"/>
      <c r="OM676" s="6"/>
      <c r="ON676" s="6"/>
      <c r="OO676" s="6"/>
      <c r="OP676" s="6"/>
      <c r="OQ676" s="6"/>
      <c r="OR676" s="6"/>
      <c r="OS676" s="6"/>
      <c r="OT676" s="6"/>
      <c r="OU676" s="6"/>
      <c r="OV676" s="6"/>
      <c r="OW676" s="6"/>
      <c r="OX676" s="6"/>
      <c r="OY676" s="6"/>
      <c r="OZ676" s="6"/>
      <c r="PA676" s="6"/>
      <c r="PB676" s="6"/>
      <c r="PC676" s="6"/>
      <c r="PD676" s="6"/>
      <c r="PE676" s="6"/>
      <c r="PF676" s="6"/>
      <c r="PG676" s="6"/>
      <c r="PH676" s="6"/>
      <c r="PI676" s="6"/>
      <c r="PJ676" s="6"/>
      <c r="PK676" s="6"/>
      <c r="PL676" s="6"/>
      <c r="PM676" s="6"/>
      <c r="PN676" s="6"/>
      <c r="PO676" s="6"/>
      <c r="PP676" s="6"/>
      <c r="PQ676" s="6"/>
      <c r="PR676" s="6"/>
      <c r="PS676" s="6"/>
      <c r="PT676" s="6"/>
      <c r="PU676" s="6"/>
      <c r="PV676" s="6"/>
      <c r="PW676" s="6"/>
      <c r="PX676" s="6"/>
      <c r="PY676" s="6"/>
      <c r="PZ676" s="6"/>
      <c r="QA676" s="6"/>
      <c r="QB676" s="6"/>
      <c r="QC676" s="6"/>
      <c r="QD676" s="6"/>
      <c r="QE676" s="6"/>
      <c r="QF676" s="6"/>
      <c r="QG676" s="6"/>
      <c r="QH676" s="6"/>
      <c r="QI676" s="6"/>
      <c r="QJ676" s="6"/>
      <c r="QK676" s="6"/>
      <c r="QL676" s="6"/>
      <c r="QM676" s="6"/>
      <c r="QN676" s="6"/>
      <c r="QO676" s="6"/>
      <c r="QP676" s="6"/>
      <c r="QQ676" s="6"/>
      <c r="QR676" s="6"/>
      <c r="QS676" s="6"/>
      <c r="QT676" s="6"/>
      <c r="QU676" s="6"/>
      <c r="QV676" s="6"/>
      <c r="QW676" s="6"/>
      <c r="QX676" s="6"/>
      <c r="QY676" s="6"/>
      <c r="QZ676" s="6"/>
      <c r="RA676" s="6"/>
      <c r="RB676" s="6"/>
      <c r="RC676" s="6"/>
      <c r="RD676" s="6"/>
      <c r="RE676" s="6"/>
      <c r="RF676" s="6"/>
      <c r="RG676" s="6"/>
      <c r="RH676" s="6"/>
      <c r="RI676" s="6"/>
      <c r="RJ676" s="6"/>
      <c r="RK676" s="6"/>
      <c r="RL676" s="6"/>
      <c r="RM676" s="6"/>
      <c r="RN676" s="6"/>
      <c r="RO676" s="6"/>
      <c r="RP676" s="6"/>
      <c r="RQ676" s="6"/>
      <c r="RR676" s="6"/>
      <c r="RS676" s="6"/>
      <c r="RT676" s="6"/>
      <c r="RU676" s="6"/>
      <c r="RV676" s="6"/>
      <c r="RW676" s="6"/>
      <c r="RX676" s="6"/>
      <c r="RY676" s="6"/>
      <c r="RZ676" s="6"/>
      <c r="SA676" s="6"/>
      <c r="SB676" s="6"/>
      <c r="SC676" s="6"/>
      <c r="SD676" s="6"/>
      <c r="SE676" s="6"/>
      <c r="SF676" s="6"/>
      <c r="SG676" s="6"/>
      <c r="SH676" s="6"/>
      <c r="SI676" s="6"/>
      <c r="SJ676" s="6"/>
      <c r="SK676" s="6"/>
      <c r="SL676" s="6"/>
      <c r="SM676" s="6"/>
      <c r="SN676" s="6"/>
      <c r="SO676" s="6"/>
      <c r="SP676" s="6"/>
      <c r="SQ676" s="6"/>
      <c r="SR676" s="6"/>
      <c r="SS676" s="6"/>
      <c r="ST676" s="6"/>
      <c r="SU676" s="6"/>
      <c r="SV676" s="6"/>
      <c r="SW676" s="6"/>
      <c r="SX676" s="6"/>
      <c r="SY676" s="6"/>
      <c r="SZ676" s="6"/>
      <c r="TA676" s="6"/>
      <c r="TB676" s="6"/>
      <c r="TC676" s="6"/>
      <c r="TD676" s="6"/>
      <c r="TE676" s="6"/>
      <c r="TF676" s="6"/>
      <c r="TG676" s="6"/>
      <c r="TH676" s="6"/>
      <c r="TI676" s="6"/>
      <c r="TJ676" s="6"/>
      <c r="TK676" s="6"/>
      <c r="TL676" s="6"/>
      <c r="TM676" s="6"/>
      <c r="TN676" s="6"/>
      <c r="TO676" s="6"/>
      <c r="TP676" s="6"/>
      <c r="TQ676" s="6"/>
      <c r="TR676" s="6"/>
      <c r="TS676" s="6"/>
      <c r="TT676" s="6"/>
      <c r="TU676" s="6"/>
      <c r="TV676" s="6"/>
      <c r="TW676" s="6"/>
      <c r="TX676" s="6"/>
      <c r="TY676" s="6"/>
      <c r="TZ676" s="6"/>
      <c r="UA676" s="6"/>
      <c r="UB676" s="6"/>
      <c r="UC676" s="6"/>
      <c r="UD676" s="6"/>
      <c r="UE676" s="6"/>
      <c r="UF676" s="6"/>
      <c r="UG676" s="6"/>
      <c r="UH676" s="6"/>
      <c r="UI676" s="6"/>
      <c r="UJ676" s="6"/>
      <c r="UK676" s="6"/>
      <c r="UL676" s="6"/>
      <c r="UM676" s="6"/>
      <c r="UN676" s="6"/>
      <c r="UO676" s="6"/>
      <c r="UP676" s="6"/>
      <c r="UQ676" s="6"/>
      <c r="UR676" s="6"/>
      <c r="US676" s="6"/>
      <c r="UT676" s="6"/>
      <c r="UU676" s="6"/>
      <c r="UV676" s="6"/>
      <c r="UW676" s="6"/>
      <c r="UX676" s="6"/>
      <c r="UY676" s="6"/>
      <c r="UZ676" s="6"/>
      <c r="VA676" s="6"/>
      <c r="VB676" s="6"/>
      <c r="VC676" s="6"/>
      <c r="VD676" s="6"/>
      <c r="VE676" s="6"/>
      <c r="VF676" s="6"/>
      <c r="VG676" s="6"/>
      <c r="VH676" s="6"/>
      <c r="VI676" s="6"/>
      <c r="VJ676" s="6"/>
      <c r="VK676" s="6"/>
      <c r="VL676" s="6"/>
      <c r="VM676" s="6"/>
      <c r="VN676" s="6"/>
      <c r="VO676" s="6"/>
      <c r="VP676" s="6"/>
      <c r="VQ676" s="6"/>
      <c r="VR676" s="6"/>
      <c r="VS676" s="6"/>
      <c r="VT676" s="6"/>
      <c r="VU676" s="6"/>
      <c r="VV676" s="6"/>
      <c r="VW676" s="6"/>
      <c r="VX676" s="6"/>
      <c r="VY676" s="6"/>
      <c r="VZ676" s="6"/>
      <c r="WA676" s="6"/>
      <c r="WB676" s="6"/>
      <c r="WC676" s="6"/>
      <c r="WD676" s="6"/>
      <c r="WE676" s="6"/>
      <c r="WF676" s="6"/>
      <c r="WG676" s="6"/>
      <c r="WH676" s="6"/>
      <c r="WI676" s="6"/>
      <c r="WJ676" s="6"/>
      <c r="WK676" s="6"/>
      <c r="WL676" s="6"/>
      <c r="WM676" s="6"/>
      <c r="WN676" s="6"/>
      <c r="WO676" s="6"/>
      <c r="WP676" s="6"/>
      <c r="WQ676" s="6"/>
      <c r="WR676" s="6"/>
      <c r="WS676" s="6"/>
      <c r="WT676" s="6"/>
      <c r="WU676" s="6"/>
      <c r="WV676" s="6"/>
      <c r="WW676" s="6"/>
      <c r="WX676" s="6"/>
      <c r="WY676" s="6"/>
      <c r="WZ676" s="6"/>
      <c r="XA676" s="6"/>
      <c r="XB676" s="6"/>
      <c r="XC676" s="6"/>
      <c r="XD676" s="6"/>
      <c r="XE676" s="6"/>
      <c r="XF676" s="6"/>
      <c r="XG676" s="6"/>
      <c r="XH676" s="6"/>
      <c r="XI676" s="6"/>
      <c r="XJ676" s="6"/>
      <c r="XK676" s="6"/>
      <c r="XL676" s="6"/>
      <c r="XM676" s="6"/>
      <c r="XN676" s="6"/>
      <c r="XO676" s="6"/>
      <c r="XP676" s="6"/>
      <c r="XQ676" s="6"/>
      <c r="XR676" s="6"/>
      <c r="XS676" s="6"/>
      <c r="XT676" s="6"/>
      <c r="XU676" s="6"/>
      <c r="XV676" s="6"/>
      <c r="XW676" s="6"/>
      <c r="XX676" s="6"/>
      <c r="XY676" s="6"/>
      <c r="XZ676" s="6"/>
      <c r="YA676" s="6"/>
      <c r="YB676" s="6"/>
      <c r="YC676" s="6"/>
      <c r="YD676" s="6"/>
      <c r="YE676" s="6"/>
      <c r="YF676" s="6"/>
      <c r="YG676" s="6"/>
      <c r="YH676" s="6"/>
      <c r="YI676" s="6"/>
      <c r="YJ676" s="6"/>
      <c r="YK676" s="6"/>
      <c r="YL676" s="6"/>
      <c r="YM676" s="6"/>
      <c r="YN676" s="6"/>
      <c r="YO676" s="6"/>
      <c r="YP676" s="6"/>
      <c r="YQ676" s="6"/>
      <c r="YR676" s="6"/>
      <c r="YS676" s="6"/>
      <c r="YT676" s="6"/>
      <c r="YU676" s="6"/>
      <c r="YV676" s="6"/>
      <c r="YW676" s="6"/>
      <c r="YX676" s="6"/>
      <c r="YY676" s="6"/>
      <c r="YZ676" s="6"/>
      <c r="ZA676" s="6"/>
      <c r="ZB676" s="6"/>
      <c r="ZC676" s="6"/>
      <c r="ZD676" s="6"/>
      <c r="ZE676" s="6"/>
      <c r="ZF676" s="6"/>
      <c r="ZG676" s="6"/>
      <c r="ZH676" s="6"/>
      <c r="ZI676" s="6"/>
      <c r="ZJ676" s="6"/>
      <c r="ZK676" s="6"/>
      <c r="ZL676" s="6"/>
      <c r="ZM676" s="6"/>
      <c r="ZN676" s="6"/>
      <c r="ZO676" s="6"/>
      <c r="ZP676" s="6"/>
      <c r="ZQ676" s="6"/>
      <c r="ZR676" s="6"/>
      <c r="ZS676" s="6"/>
      <c r="ZT676" s="6"/>
      <c r="ZU676" s="6"/>
      <c r="ZV676" s="6"/>
      <c r="ZW676" s="6"/>
      <c r="ZX676" s="6"/>
      <c r="ZY676" s="6"/>
      <c r="ZZ676" s="6"/>
      <c r="AAA676" s="6"/>
      <c r="AAB676" s="6"/>
      <c r="AAC676" s="6"/>
      <c r="AAD676" s="6"/>
      <c r="AAE676" s="6"/>
      <c r="AAF676" s="6"/>
      <c r="AAG676" s="6"/>
      <c r="AAH676" s="6"/>
      <c r="AAI676" s="6"/>
      <c r="AAJ676" s="6"/>
      <c r="AAK676" s="6"/>
      <c r="AAL676" s="6"/>
      <c r="AAM676" s="6"/>
      <c r="AAN676" s="6"/>
      <c r="AAO676" s="6"/>
      <c r="AAP676" s="6"/>
      <c r="AAQ676" s="6"/>
      <c r="AAR676" s="6"/>
      <c r="AAS676" s="6"/>
      <c r="AAT676" s="6"/>
      <c r="AAU676" s="6"/>
      <c r="AAV676" s="6"/>
      <c r="AAW676" s="6"/>
      <c r="AAX676" s="6"/>
      <c r="AAY676" s="6"/>
      <c r="AAZ676" s="6"/>
      <c r="ABA676" s="6"/>
      <c r="ABB676" s="6"/>
      <c r="ABC676" s="6"/>
      <c r="ABD676" s="6"/>
      <c r="ABE676" s="6"/>
      <c r="ABF676" s="6"/>
      <c r="ABG676" s="6"/>
      <c r="ABH676" s="6"/>
      <c r="ABI676" s="6"/>
      <c r="ABJ676" s="6"/>
      <c r="ABK676" s="6"/>
      <c r="ABL676" s="6"/>
      <c r="ABM676" s="6"/>
      <c r="ABN676" s="6"/>
      <c r="ABO676" s="6"/>
      <c r="ABP676" s="6"/>
      <c r="ABQ676" s="6"/>
      <c r="ABR676" s="6"/>
      <c r="ABS676" s="6"/>
      <c r="ABT676" s="6"/>
      <c r="ABU676" s="6"/>
      <c r="ABV676" s="6"/>
      <c r="ABW676" s="6"/>
      <c r="ABX676" s="6"/>
      <c r="ABY676" s="6"/>
      <c r="ABZ676" s="6"/>
      <c r="ACA676" s="6"/>
      <c r="ACB676" s="6"/>
      <c r="ACC676" s="6"/>
      <c r="ACD676" s="6"/>
      <c r="ACE676" s="6"/>
      <c r="ACF676" s="6"/>
      <c r="ACG676" s="6"/>
      <c r="ACH676" s="6"/>
      <c r="ACI676" s="6"/>
      <c r="ACJ676" s="6"/>
      <c r="ACK676" s="6"/>
      <c r="ACL676" s="6"/>
      <c r="ACM676" s="6"/>
      <c r="ACN676" s="6"/>
      <c r="ACO676" s="6"/>
      <c r="ACP676" s="6"/>
      <c r="ACQ676" s="6"/>
      <c r="ACR676" s="6"/>
      <c r="ACS676" s="6"/>
      <c r="ACT676" s="6"/>
      <c r="ACU676" s="6"/>
      <c r="ACV676" s="6"/>
      <c r="ACW676" s="6"/>
      <c r="ACX676" s="6"/>
      <c r="ACY676" s="6"/>
      <c r="ACZ676" s="6"/>
      <c r="ADA676" s="6"/>
      <c r="ADB676" s="6"/>
      <c r="ADC676" s="6"/>
      <c r="ADD676" s="6"/>
      <c r="ADE676" s="6"/>
      <c r="ADF676" s="6"/>
      <c r="ADG676" s="6"/>
      <c r="ADH676" s="6"/>
      <c r="ADI676" s="6"/>
      <c r="ADJ676" s="6"/>
      <c r="ADK676" s="6"/>
      <c r="ADL676" s="6"/>
      <c r="ADM676" s="6"/>
      <c r="ADN676" s="6"/>
      <c r="ADO676" s="6"/>
      <c r="ADP676" s="6"/>
      <c r="ADQ676" s="6"/>
      <c r="ADR676" s="6"/>
      <c r="ADS676" s="6"/>
      <c r="ADT676" s="6"/>
      <c r="ADU676" s="6"/>
      <c r="ADV676" s="6"/>
      <c r="ADW676" s="6"/>
      <c r="ADX676" s="6"/>
      <c r="ADY676" s="6"/>
      <c r="ADZ676" s="6"/>
      <c r="AEA676" s="6"/>
      <c r="AEB676" s="6"/>
      <c r="AEC676" s="6"/>
      <c r="AED676" s="6"/>
      <c r="AEE676" s="6"/>
      <c r="AEF676" s="6"/>
      <c r="AEG676" s="6"/>
      <c r="AEH676" s="6"/>
      <c r="AEI676" s="6"/>
      <c r="AEJ676" s="6"/>
      <c r="AEK676" s="6"/>
      <c r="AEL676" s="6"/>
      <c r="AEM676" s="6"/>
      <c r="AEN676" s="6"/>
      <c r="AEO676" s="6"/>
      <c r="AEP676" s="6"/>
      <c r="AEQ676" s="6"/>
      <c r="AER676" s="6"/>
      <c r="AES676" s="6"/>
      <c r="AET676" s="6"/>
      <c r="AEU676" s="6"/>
      <c r="AEV676" s="6"/>
      <c r="AEW676" s="6"/>
      <c r="AEX676" s="6"/>
      <c r="AEY676" s="6"/>
      <c r="AEZ676" s="6"/>
      <c r="AFA676" s="6"/>
      <c r="AFB676" s="6"/>
      <c r="AFC676" s="6"/>
      <c r="AFD676" s="6"/>
      <c r="AFE676" s="6"/>
      <c r="AFF676" s="6"/>
      <c r="AFG676" s="6"/>
      <c r="AFH676" s="6"/>
      <c r="AFI676" s="6"/>
      <c r="AFJ676" s="6"/>
      <c r="AFK676" s="6"/>
      <c r="AFL676" s="6"/>
      <c r="AFM676" s="6"/>
      <c r="AFN676" s="6"/>
      <c r="AFO676" s="6"/>
      <c r="AFP676" s="6"/>
      <c r="AFQ676" s="6"/>
      <c r="AFR676" s="6"/>
      <c r="AFS676" s="6"/>
      <c r="AFT676" s="6"/>
      <c r="AFU676" s="6"/>
      <c r="AFV676" s="6"/>
      <c r="AFW676" s="6"/>
      <c r="AFX676" s="6"/>
      <c r="AFY676" s="6"/>
      <c r="AFZ676" s="6"/>
      <c r="AGA676" s="6"/>
      <c r="AGB676" s="6"/>
      <c r="AGC676" s="6"/>
      <c r="AGD676" s="6"/>
      <c r="AGE676" s="6"/>
      <c r="AGF676" s="6"/>
      <c r="AGG676" s="6"/>
      <c r="AGH676" s="6"/>
      <c r="AGI676" s="6"/>
      <c r="AGJ676" s="6"/>
      <c r="AGK676" s="6"/>
      <c r="AGL676" s="6"/>
      <c r="AGM676" s="6"/>
      <c r="AGN676" s="6"/>
      <c r="AGO676" s="6"/>
      <c r="AGP676" s="6"/>
      <c r="AGQ676" s="6"/>
      <c r="AGR676" s="6"/>
      <c r="AGS676" s="6"/>
      <c r="AGT676" s="6"/>
      <c r="AGU676" s="6"/>
      <c r="AGV676" s="6"/>
      <c r="AGW676" s="6"/>
      <c r="AGX676" s="6"/>
      <c r="AGY676" s="6"/>
      <c r="AGZ676" s="6"/>
      <c r="AHA676" s="6"/>
      <c r="AHB676" s="6"/>
      <c r="AHC676" s="6"/>
      <c r="AHD676" s="6"/>
      <c r="AHE676" s="6"/>
      <c r="AHF676" s="6"/>
      <c r="AHG676" s="6"/>
      <c r="AHH676" s="6"/>
      <c r="AHI676" s="6"/>
      <c r="AHJ676" s="6"/>
      <c r="AHK676" s="6"/>
      <c r="AHL676" s="6"/>
      <c r="AHM676" s="6"/>
      <c r="AHN676" s="6"/>
      <c r="AHO676" s="6"/>
      <c r="AHP676" s="6"/>
      <c r="AHQ676" s="6"/>
      <c r="AHR676" s="6"/>
      <c r="AHS676" s="6"/>
      <c r="AHT676" s="6"/>
      <c r="AHU676" s="6"/>
      <c r="AHV676" s="6"/>
      <c r="AHW676" s="6"/>
      <c r="AHX676" s="6"/>
      <c r="AHY676" s="6"/>
    </row>
    <row r="677" spans="3:909" x14ac:dyDescent="0.25">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c r="JV677" s="6"/>
      <c r="JW677" s="6"/>
      <c r="JX677" s="6"/>
      <c r="JY677" s="6"/>
      <c r="JZ677" s="6"/>
      <c r="KA677" s="6"/>
      <c r="KB677" s="6"/>
      <c r="KC677" s="6"/>
      <c r="KD677" s="6"/>
      <c r="KE677" s="6"/>
      <c r="KF677" s="6"/>
      <c r="KG677" s="6"/>
      <c r="KH677" s="6"/>
      <c r="KI677" s="6"/>
      <c r="KJ677" s="6"/>
      <c r="KK677" s="6"/>
      <c r="KL677" s="6"/>
      <c r="KM677" s="6"/>
      <c r="KN677" s="6"/>
      <c r="KO677" s="6"/>
      <c r="KP677" s="6"/>
      <c r="KQ677" s="6"/>
      <c r="KR677" s="6"/>
      <c r="KS677" s="6"/>
      <c r="KT677" s="6"/>
      <c r="KU677" s="6"/>
      <c r="KV677" s="6"/>
      <c r="KW677" s="6"/>
      <c r="KX677" s="6"/>
      <c r="KY677" s="6"/>
      <c r="KZ677" s="6"/>
      <c r="LA677" s="6"/>
      <c r="LB677" s="6"/>
      <c r="LC677" s="6"/>
      <c r="LD677" s="6"/>
      <c r="LE677" s="6"/>
      <c r="LF677" s="6"/>
      <c r="LG677" s="6"/>
      <c r="LH677" s="6"/>
      <c r="LI677" s="6"/>
      <c r="LJ677" s="6"/>
      <c r="LK677" s="6"/>
      <c r="LL677" s="6"/>
      <c r="LM677" s="6"/>
      <c r="LN677" s="6"/>
      <c r="LO677" s="6"/>
      <c r="LP677" s="6"/>
      <c r="LQ677" s="6"/>
      <c r="LR677" s="6"/>
      <c r="LS677" s="6"/>
      <c r="LT677" s="6"/>
      <c r="LU677" s="6"/>
      <c r="LV677" s="6"/>
      <c r="LW677" s="6"/>
      <c r="LX677" s="6"/>
      <c r="LY677" s="6"/>
      <c r="LZ677" s="6"/>
      <c r="MA677" s="6"/>
      <c r="MB677" s="6"/>
      <c r="MC677" s="6"/>
      <c r="MD677" s="6"/>
      <c r="ME677" s="6"/>
      <c r="MF677" s="6"/>
      <c r="MG677" s="6"/>
      <c r="MH677" s="6"/>
      <c r="MI677" s="6"/>
      <c r="MJ677" s="6"/>
      <c r="MK677" s="6"/>
      <c r="ML677" s="6"/>
      <c r="MM677" s="6"/>
      <c r="MN677" s="6"/>
      <c r="MO677" s="6"/>
      <c r="MP677" s="6"/>
      <c r="MQ677" s="6"/>
      <c r="MR677" s="6"/>
      <c r="MS677" s="6"/>
      <c r="MT677" s="6"/>
      <c r="MU677" s="6"/>
      <c r="MV677" s="6"/>
      <c r="MW677" s="6"/>
      <c r="MX677" s="6"/>
      <c r="MY677" s="6"/>
      <c r="MZ677" s="6"/>
      <c r="NA677" s="6"/>
      <c r="NB677" s="6"/>
      <c r="NC677" s="6"/>
      <c r="ND677" s="6"/>
      <c r="NE677" s="6"/>
      <c r="NF677" s="6"/>
      <c r="NG677" s="6"/>
      <c r="NH677" s="6"/>
      <c r="NI677" s="6"/>
      <c r="NJ677" s="6"/>
      <c r="NK677" s="6"/>
      <c r="NL677" s="6"/>
      <c r="NM677" s="6"/>
      <c r="NN677" s="6"/>
      <c r="NO677" s="6"/>
      <c r="NP677" s="6"/>
      <c r="NQ677" s="6"/>
      <c r="NR677" s="6"/>
      <c r="NS677" s="6"/>
      <c r="NT677" s="6"/>
      <c r="NU677" s="6"/>
      <c r="NV677" s="6"/>
      <c r="NW677" s="6"/>
      <c r="NX677" s="6"/>
      <c r="NY677" s="6"/>
      <c r="NZ677" s="6"/>
      <c r="OA677" s="6"/>
      <c r="OB677" s="6"/>
      <c r="OC677" s="6"/>
      <c r="OD677" s="6"/>
      <c r="OE677" s="6"/>
      <c r="OF677" s="6"/>
      <c r="OG677" s="6"/>
      <c r="OH677" s="6"/>
      <c r="OI677" s="6"/>
      <c r="OJ677" s="6"/>
      <c r="OK677" s="6"/>
      <c r="OL677" s="6"/>
      <c r="OM677" s="6"/>
      <c r="ON677" s="6"/>
      <c r="OO677" s="6"/>
      <c r="OP677" s="6"/>
      <c r="OQ677" s="6"/>
      <c r="OR677" s="6"/>
      <c r="OS677" s="6"/>
      <c r="OT677" s="6"/>
      <c r="OU677" s="6"/>
      <c r="OV677" s="6"/>
      <c r="OW677" s="6"/>
      <c r="OX677" s="6"/>
      <c r="OY677" s="6"/>
      <c r="OZ677" s="6"/>
      <c r="PA677" s="6"/>
      <c r="PB677" s="6"/>
      <c r="PC677" s="6"/>
      <c r="PD677" s="6"/>
      <c r="PE677" s="6"/>
      <c r="PF677" s="6"/>
      <c r="PG677" s="6"/>
      <c r="PH677" s="6"/>
      <c r="PI677" s="6"/>
      <c r="PJ677" s="6"/>
      <c r="PK677" s="6"/>
      <c r="PL677" s="6"/>
      <c r="PM677" s="6"/>
      <c r="PN677" s="6"/>
      <c r="PO677" s="6"/>
      <c r="PP677" s="6"/>
      <c r="PQ677" s="6"/>
      <c r="PR677" s="6"/>
      <c r="PS677" s="6"/>
      <c r="PT677" s="6"/>
      <c r="PU677" s="6"/>
      <c r="PV677" s="6"/>
      <c r="PW677" s="6"/>
      <c r="PX677" s="6"/>
      <c r="PY677" s="6"/>
      <c r="PZ677" s="6"/>
      <c r="QA677" s="6"/>
      <c r="QB677" s="6"/>
      <c r="QC677" s="6"/>
      <c r="QD677" s="6"/>
      <c r="QE677" s="6"/>
      <c r="QF677" s="6"/>
      <c r="QG677" s="6"/>
      <c r="QH677" s="6"/>
      <c r="QI677" s="6"/>
      <c r="QJ677" s="6"/>
      <c r="QK677" s="6"/>
      <c r="QL677" s="6"/>
      <c r="QM677" s="6"/>
      <c r="QN677" s="6"/>
      <c r="QO677" s="6"/>
      <c r="QP677" s="6"/>
      <c r="QQ677" s="6"/>
      <c r="QR677" s="6"/>
      <c r="QS677" s="6"/>
      <c r="QT677" s="6"/>
      <c r="QU677" s="6"/>
      <c r="QV677" s="6"/>
      <c r="QW677" s="6"/>
      <c r="QX677" s="6"/>
      <c r="QY677" s="6"/>
      <c r="QZ677" s="6"/>
      <c r="RA677" s="6"/>
      <c r="RB677" s="6"/>
      <c r="RC677" s="6"/>
      <c r="RD677" s="6"/>
      <c r="RE677" s="6"/>
      <c r="RF677" s="6"/>
      <c r="RG677" s="6"/>
      <c r="RH677" s="6"/>
      <c r="RI677" s="6"/>
      <c r="RJ677" s="6"/>
      <c r="RK677" s="6"/>
      <c r="RL677" s="6"/>
      <c r="RM677" s="6"/>
      <c r="RN677" s="6"/>
      <c r="RO677" s="6"/>
      <c r="RP677" s="6"/>
      <c r="RQ677" s="6"/>
      <c r="RR677" s="6"/>
      <c r="RS677" s="6"/>
      <c r="RT677" s="6"/>
      <c r="RU677" s="6"/>
      <c r="RV677" s="6"/>
      <c r="RW677" s="6"/>
      <c r="RX677" s="6"/>
      <c r="RY677" s="6"/>
      <c r="RZ677" s="6"/>
      <c r="SA677" s="6"/>
      <c r="SB677" s="6"/>
      <c r="SC677" s="6"/>
      <c r="SD677" s="6"/>
      <c r="SE677" s="6"/>
      <c r="SF677" s="6"/>
      <c r="SG677" s="6"/>
      <c r="SH677" s="6"/>
      <c r="SI677" s="6"/>
      <c r="SJ677" s="6"/>
      <c r="SK677" s="6"/>
      <c r="SL677" s="6"/>
      <c r="SM677" s="6"/>
      <c r="SN677" s="6"/>
      <c r="SO677" s="6"/>
      <c r="SP677" s="6"/>
      <c r="SQ677" s="6"/>
      <c r="SR677" s="6"/>
      <c r="SS677" s="6"/>
      <c r="ST677" s="6"/>
      <c r="SU677" s="6"/>
      <c r="SV677" s="6"/>
      <c r="SW677" s="6"/>
      <c r="SX677" s="6"/>
      <c r="SY677" s="6"/>
      <c r="SZ677" s="6"/>
      <c r="TA677" s="6"/>
      <c r="TB677" s="6"/>
      <c r="TC677" s="6"/>
      <c r="TD677" s="6"/>
      <c r="TE677" s="6"/>
      <c r="TF677" s="6"/>
      <c r="TG677" s="6"/>
      <c r="TH677" s="6"/>
      <c r="TI677" s="6"/>
      <c r="TJ677" s="6"/>
      <c r="TK677" s="6"/>
      <c r="TL677" s="6"/>
      <c r="TM677" s="6"/>
      <c r="TN677" s="6"/>
      <c r="TO677" s="6"/>
      <c r="TP677" s="6"/>
      <c r="TQ677" s="6"/>
      <c r="TR677" s="6"/>
      <c r="TS677" s="6"/>
      <c r="TT677" s="6"/>
      <c r="TU677" s="6"/>
      <c r="TV677" s="6"/>
      <c r="TW677" s="6"/>
      <c r="TX677" s="6"/>
      <c r="TY677" s="6"/>
      <c r="TZ677" s="6"/>
      <c r="UA677" s="6"/>
      <c r="UB677" s="6"/>
      <c r="UC677" s="6"/>
      <c r="UD677" s="6"/>
      <c r="UE677" s="6"/>
      <c r="UF677" s="6"/>
      <c r="UG677" s="6"/>
      <c r="UH677" s="6"/>
      <c r="UI677" s="6"/>
      <c r="UJ677" s="6"/>
      <c r="UK677" s="6"/>
      <c r="UL677" s="6"/>
      <c r="UM677" s="6"/>
      <c r="UN677" s="6"/>
      <c r="UO677" s="6"/>
      <c r="UP677" s="6"/>
      <c r="UQ677" s="6"/>
      <c r="UR677" s="6"/>
      <c r="US677" s="6"/>
      <c r="UT677" s="6"/>
      <c r="UU677" s="6"/>
      <c r="UV677" s="6"/>
      <c r="UW677" s="6"/>
      <c r="UX677" s="6"/>
      <c r="UY677" s="6"/>
      <c r="UZ677" s="6"/>
      <c r="VA677" s="6"/>
      <c r="VB677" s="6"/>
      <c r="VC677" s="6"/>
      <c r="VD677" s="6"/>
      <c r="VE677" s="6"/>
      <c r="VF677" s="6"/>
      <c r="VG677" s="6"/>
      <c r="VH677" s="6"/>
      <c r="VI677" s="6"/>
      <c r="VJ677" s="6"/>
      <c r="VK677" s="6"/>
      <c r="VL677" s="6"/>
      <c r="VM677" s="6"/>
      <c r="VN677" s="6"/>
      <c r="VO677" s="6"/>
      <c r="VP677" s="6"/>
      <c r="VQ677" s="6"/>
      <c r="VR677" s="6"/>
      <c r="VS677" s="6"/>
      <c r="VT677" s="6"/>
      <c r="VU677" s="6"/>
      <c r="VV677" s="6"/>
      <c r="VW677" s="6"/>
      <c r="VX677" s="6"/>
      <c r="VY677" s="6"/>
      <c r="VZ677" s="6"/>
      <c r="WA677" s="6"/>
      <c r="WB677" s="6"/>
      <c r="WC677" s="6"/>
      <c r="WD677" s="6"/>
      <c r="WE677" s="6"/>
      <c r="WF677" s="6"/>
      <c r="WG677" s="6"/>
      <c r="WH677" s="6"/>
      <c r="WI677" s="6"/>
      <c r="WJ677" s="6"/>
      <c r="WK677" s="6"/>
      <c r="WL677" s="6"/>
      <c r="WM677" s="6"/>
      <c r="WN677" s="6"/>
      <c r="WO677" s="6"/>
      <c r="WP677" s="6"/>
      <c r="WQ677" s="6"/>
      <c r="WR677" s="6"/>
      <c r="WS677" s="6"/>
      <c r="WT677" s="6"/>
      <c r="WU677" s="6"/>
      <c r="WV677" s="6"/>
      <c r="WW677" s="6"/>
      <c r="WX677" s="6"/>
      <c r="WY677" s="6"/>
      <c r="WZ677" s="6"/>
      <c r="XA677" s="6"/>
      <c r="XB677" s="6"/>
      <c r="XC677" s="6"/>
      <c r="XD677" s="6"/>
      <c r="XE677" s="6"/>
      <c r="XF677" s="6"/>
      <c r="XG677" s="6"/>
      <c r="XH677" s="6"/>
      <c r="XI677" s="6"/>
      <c r="XJ677" s="6"/>
      <c r="XK677" s="6"/>
      <c r="XL677" s="6"/>
      <c r="XM677" s="6"/>
      <c r="XN677" s="6"/>
      <c r="XO677" s="6"/>
      <c r="XP677" s="6"/>
      <c r="XQ677" s="6"/>
      <c r="XR677" s="6"/>
      <c r="XS677" s="6"/>
      <c r="XT677" s="6"/>
      <c r="XU677" s="6"/>
      <c r="XV677" s="6"/>
      <c r="XW677" s="6"/>
      <c r="XX677" s="6"/>
      <c r="XY677" s="6"/>
      <c r="XZ677" s="6"/>
      <c r="YA677" s="6"/>
      <c r="YB677" s="6"/>
      <c r="YC677" s="6"/>
      <c r="YD677" s="6"/>
      <c r="YE677" s="6"/>
      <c r="YF677" s="6"/>
      <c r="YG677" s="6"/>
      <c r="YH677" s="6"/>
      <c r="YI677" s="6"/>
      <c r="YJ677" s="6"/>
      <c r="YK677" s="6"/>
      <c r="YL677" s="6"/>
      <c r="YM677" s="6"/>
      <c r="YN677" s="6"/>
      <c r="YO677" s="6"/>
      <c r="YP677" s="6"/>
      <c r="YQ677" s="6"/>
      <c r="YR677" s="6"/>
      <c r="YS677" s="6"/>
      <c r="YT677" s="6"/>
      <c r="YU677" s="6"/>
      <c r="YV677" s="6"/>
      <c r="YW677" s="6"/>
      <c r="YX677" s="6"/>
      <c r="YY677" s="6"/>
      <c r="YZ677" s="6"/>
      <c r="ZA677" s="6"/>
      <c r="ZB677" s="6"/>
      <c r="ZC677" s="6"/>
      <c r="ZD677" s="6"/>
      <c r="ZE677" s="6"/>
      <c r="ZF677" s="6"/>
      <c r="ZG677" s="6"/>
      <c r="ZH677" s="6"/>
      <c r="ZI677" s="6"/>
      <c r="ZJ677" s="6"/>
      <c r="ZK677" s="6"/>
      <c r="ZL677" s="6"/>
      <c r="ZM677" s="6"/>
      <c r="ZN677" s="6"/>
      <c r="ZO677" s="6"/>
      <c r="ZP677" s="6"/>
      <c r="ZQ677" s="6"/>
      <c r="ZR677" s="6"/>
      <c r="ZS677" s="6"/>
      <c r="ZT677" s="6"/>
      <c r="ZU677" s="6"/>
      <c r="ZV677" s="6"/>
      <c r="ZW677" s="6"/>
      <c r="ZX677" s="6"/>
      <c r="ZY677" s="6"/>
      <c r="ZZ677" s="6"/>
      <c r="AAA677" s="6"/>
      <c r="AAB677" s="6"/>
      <c r="AAC677" s="6"/>
      <c r="AAD677" s="6"/>
      <c r="AAE677" s="6"/>
      <c r="AAF677" s="6"/>
      <c r="AAG677" s="6"/>
      <c r="AAH677" s="6"/>
      <c r="AAI677" s="6"/>
      <c r="AAJ677" s="6"/>
      <c r="AAK677" s="6"/>
      <c r="AAL677" s="6"/>
      <c r="AAM677" s="6"/>
      <c r="AAN677" s="6"/>
      <c r="AAO677" s="6"/>
      <c r="AAP677" s="6"/>
      <c r="AAQ677" s="6"/>
      <c r="AAR677" s="6"/>
      <c r="AAS677" s="6"/>
      <c r="AAT677" s="6"/>
      <c r="AAU677" s="6"/>
      <c r="AAV677" s="6"/>
      <c r="AAW677" s="6"/>
      <c r="AAX677" s="6"/>
      <c r="AAY677" s="6"/>
      <c r="AAZ677" s="6"/>
      <c r="ABA677" s="6"/>
      <c r="ABB677" s="6"/>
      <c r="ABC677" s="6"/>
      <c r="ABD677" s="6"/>
      <c r="ABE677" s="6"/>
      <c r="ABF677" s="6"/>
      <c r="ABG677" s="6"/>
      <c r="ABH677" s="6"/>
      <c r="ABI677" s="6"/>
      <c r="ABJ677" s="6"/>
      <c r="ABK677" s="6"/>
      <c r="ABL677" s="6"/>
      <c r="ABM677" s="6"/>
      <c r="ABN677" s="6"/>
      <c r="ABO677" s="6"/>
      <c r="ABP677" s="6"/>
      <c r="ABQ677" s="6"/>
      <c r="ABR677" s="6"/>
      <c r="ABS677" s="6"/>
      <c r="ABT677" s="6"/>
      <c r="ABU677" s="6"/>
      <c r="ABV677" s="6"/>
      <c r="ABW677" s="6"/>
      <c r="ABX677" s="6"/>
      <c r="ABY677" s="6"/>
      <c r="ABZ677" s="6"/>
      <c r="ACA677" s="6"/>
      <c r="ACB677" s="6"/>
      <c r="ACC677" s="6"/>
      <c r="ACD677" s="6"/>
      <c r="ACE677" s="6"/>
      <c r="ACF677" s="6"/>
      <c r="ACG677" s="6"/>
      <c r="ACH677" s="6"/>
      <c r="ACI677" s="6"/>
      <c r="ACJ677" s="6"/>
      <c r="ACK677" s="6"/>
      <c r="ACL677" s="6"/>
      <c r="ACM677" s="6"/>
      <c r="ACN677" s="6"/>
      <c r="ACO677" s="6"/>
      <c r="ACP677" s="6"/>
      <c r="ACQ677" s="6"/>
      <c r="ACR677" s="6"/>
      <c r="ACS677" s="6"/>
      <c r="ACT677" s="6"/>
      <c r="ACU677" s="6"/>
      <c r="ACV677" s="6"/>
      <c r="ACW677" s="6"/>
      <c r="ACX677" s="6"/>
      <c r="ACY677" s="6"/>
      <c r="ACZ677" s="6"/>
      <c r="ADA677" s="6"/>
      <c r="ADB677" s="6"/>
      <c r="ADC677" s="6"/>
      <c r="ADD677" s="6"/>
      <c r="ADE677" s="6"/>
      <c r="ADF677" s="6"/>
      <c r="ADG677" s="6"/>
      <c r="ADH677" s="6"/>
      <c r="ADI677" s="6"/>
      <c r="ADJ677" s="6"/>
      <c r="ADK677" s="6"/>
      <c r="ADL677" s="6"/>
      <c r="ADM677" s="6"/>
      <c r="ADN677" s="6"/>
      <c r="ADO677" s="6"/>
      <c r="ADP677" s="6"/>
      <c r="ADQ677" s="6"/>
      <c r="ADR677" s="6"/>
      <c r="ADS677" s="6"/>
      <c r="ADT677" s="6"/>
      <c r="ADU677" s="6"/>
      <c r="ADV677" s="6"/>
      <c r="ADW677" s="6"/>
      <c r="ADX677" s="6"/>
      <c r="ADY677" s="6"/>
      <c r="ADZ677" s="6"/>
      <c r="AEA677" s="6"/>
      <c r="AEB677" s="6"/>
      <c r="AEC677" s="6"/>
      <c r="AED677" s="6"/>
      <c r="AEE677" s="6"/>
      <c r="AEF677" s="6"/>
      <c r="AEG677" s="6"/>
      <c r="AEH677" s="6"/>
      <c r="AEI677" s="6"/>
      <c r="AEJ677" s="6"/>
      <c r="AEK677" s="6"/>
      <c r="AEL677" s="6"/>
      <c r="AEM677" s="6"/>
      <c r="AEN677" s="6"/>
      <c r="AEO677" s="6"/>
      <c r="AEP677" s="6"/>
      <c r="AEQ677" s="6"/>
      <c r="AER677" s="6"/>
      <c r="AES677" s="6"/>
      <c r="AET677" s="6"/>
      <c r="AEU677" s="6"/>
      <c r="AEV677" s="6"/>
      <c r="AEW677" s="6"/>
      <c r="AEX677" s="6"/>
      <c r="AEY677" s="6"/>
      <c r="AEZ677" s="6"/>
      <c r="AFA677" s="6"/>
      <c r="AFB677" s="6"/>
      <c r="AFC677" s="6"/>
      <c r="AFD677" s="6"/>
      <c r="AFE677" s="6"/>
      <c r="AFF677" s="6"/>
      <c r="AFG677" s="6"/>
      <c r="AFH677" s="6"/>
      <c r="AFI677" s="6"/>
      <c r="AFJ677" s="6"/>
      <c r="AFK677" s="6"/>
      <c r="AFL677" s="6"/>
      <c r="AFM677" s="6"/>
      <c r="AFN677" s="6"/>
      <c r="AFO677" s="6"/>
      <c r="AFP677" s="6"/>
      <c r="AFQ677" s="6"/>
      <c r="AFR677" s="6"/>
      <c r="AFS677" s="6"/>
      <c r="AFT677" s="6"/>
      <c r="AFU677" s="6"/>
      <c r="AFV677" s="6"/>
      <c r="AFW677" s="6"/>
      <c r="AFX677" s="6"/>
      <c r="AFY677" s="6"/>
      <c r="AFZ677" s="6"/>
      <c r="AGA677" s="6"/>
      <c r="AGB677" s="6"/>
      <c r="AGC677" s="6"/>
      <c r="AGD677" s="6"/>
      <c r="AGE677" s="6"/>
      <c r="AGF677" s="6"/>
      <c r="AGG677" s="6"/>
      <c r="AGH677" s="6"/>
      <c r="AGI677" s="6"/>
      <c r="AGJ677" s="6"/>
      <c r="AGK677" s="6"/>
      <c r="AGL677" s="6"/>
      <c r="AGM677" s="6"/>
      <c r="AGN677" s="6"/>
      <c r="AGO677" s="6"/>
      <c r="AGP677" s="6"/>
      <c r="AGQ677" s="6"/>
      <c r="AGR677" s="6"/>
      <c r="AGS677" s="6"/>
      <c r="AGT677" s="6"/>
      <c r="AGU677" s="6"/>
      <c r="AGV677" s="6"/>
      <c r="AGW677" s="6"/>
      <c r="AGX677" s="6"/>
      <c r="AGY677" s="6"/>
      <c r="AGZ677" s="6"/>
      <c r="AHA677" s="6"/>
      <c r="AHB677" s="6"/>
      <c r="AHC677" s="6"/>
      <c r="AHD677" s="6"/>
      <c r="AHE677" s="6"/>
      <c r="AHF677" s="6"/>
      <c r="AHG677" s="6"/>
      <c r="AHH677" s="6"/>
      <c r="AHI677" s="6"/>
      <c r="AHJ677" s="6"/>
      <c r="AHK677" s="6"/>
      <c r="AHL677" s="6"/>
      <c r="AHM677" s="6"/>
      <c r="AHN677" s="6"/>
      <c r="AHO677" s="6"/>
      <c r="AHP677" s="6"/>
      <c r="AHQ677" s="6"/>
      <c r="AHR677" s="6"/>
      <c r="AHS677" s="6"/>
      <c r="AHT677" s="6"/>
      <c r="AHU677" s="6"/>
      <c r="AHV677" s="6"/>
      <c r="AHW677" s="6"/>
      <c r="AHX677" s="6"/>
      <c r="AHY677" s="6"/>
    </row>
    <row r="678" spans="3:909" x14ac:dyDescent="0.25">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c r="JV678" s="6"/>
      <c r="JW678" s="6"/>
      <c r="JX678" s="6"/>
      <c r="JY678" s="6"/>
      <c r="JZ678" s="6"/>
      <c r="KA678" s="6"/>
      <c r="KB678" s="6"/>
      <c r="KC678" s="6"/>
      <c r="KD678" s="6"/>
      <c r="KE678" s="6"/>
      <c r="KF678" s="6"/>
      <c r="KG678" s="6"/>
      <c r="KH678" s="6"/>
      <c r="KI678" s="6"/>
      <c r="KJ678" s="6"/>
      <c r="KK678" s="6"/>
      <c r="KL678" s="6"/>
      <c r="KM678" s="6"/>
      <c r="KN678" s="6"/>
      <c r="KO678" s="6"/>
      <c r="KP678" s="6"/>
      <c r="KQ678" s="6"/>
      <c r="KR678" s="6"/>
      <c r="KS678" s="6"/>
      <c r="KT678" s="6"/>
      <c r="KU678" s="6"/>
      <c r="KV678" s="6"/>
      <c r="KW678" s="6"/>
      <c r="KX678" s="6"/>
      <c r="KY678" s="6"/>
      <c r="KZ678" s="6"/>
      <c r="LA678" s="6"/>
      <c r="LB678" s="6"/>
      <c r="LC678" s="6"/>
      <c r="LD678" s="6"/>
      <c r="LE678" s="6"/>
      <c r="LF678" s="6"/>
      <c r="LG678" s="6"/>
      <c r="LH678" s="6"/>
      <c r="LI678" s="6"/>
      <c r="LJ678" s="6"/>
      <c r="LK678" s="6"/>
      <c r="LL678" s="6"/>
      <c r="LM678" s="6"/>
      <c r="LN678" s="6"/>
      <c r="LO678" s="6"/>
      <c r="LP678" s="6"/>
      <c r="LQ678" s="6"/>
      <c r="LR678" s="6"/>
      <c r="LS678" s="6"/>
      <c r="LT678" s="6"/>
      <c r="LU678" s="6"/>
      <c r="LV678" s="6"/>
      <c r="LW678" s="6"/>
      <c r="LX678" s="6"/>
      <c r="LY678" s="6"/>
      <c r="LZ678" s="6"/>
      <c r="MA678" s="6"/>
      <c r="MB678" s="6"/>
      <c r="MC678" s="6"/>
      <c r="MD678" s="6"/>
      <c r="ME678" s="6"/>
      <c r="MF678" s="6"/>
      <c r="MG678" s="6"/>
      <c r="MH678" s="6"/>
      <c r="MI678" s="6"/>
      <c r="MJ678" s="6"/>
      <c r="MK678" s="6"/>
      <c r="ML678" s="6"/>
      <c r="MM678" s="6"/>
      <c r="MN678" s="6"/>
      <c r="MO678" s="6"/>
      <c r="MP678" s="6"/>
      <c r="MQ678" s="6"/>
      <c r="MR678" s="6"/>
      <c r="MS678" s="6"/>
      <c r="MT678" s="6"/>
      <c r="MU678" s="6"/>
      <c r="MV678" s="6"/>
      <c r="MW678" s="6"/>
      <c r="MX678" s="6"/>
      <c r="MY678" s="6"/>
      <c r="MZ678" s="6"/>
      <c r="NA678" s="6"/>
      <c r="NB678" s="6"/>
      <c r="NC678" s="6"/>
      <c r="ND678" s="6"/>
      <c r="NE678" s="6"/>
      <c r="NF678" s="6"/>
      <c r="NG678" s="6"/>
      <c r="NH678" s="6"/>
      <c r="NI678" s="6"/>
      <c r="NJ678" s="6"/>
      <c r="NK678" s="6"/>
      <c r="NL678" s="6"/>
      <c r="NM678" s="6"/>
      <c r="NN678" s="6"/>
      <c r="NO678" s="6"/>
      <c r="NP678" s="6"/>
      <c r="NQ678" s="6"/>
      <c r="NR678" s="6"/>
      <c r="NS678" s="6"/>
      <c r="NT678" s="6"/>
      <c r="NU678" s="6"/>
      <c r="NV678" s="6"/>
      <c r="NW678" s="6"/>
      <c r="NX678" s="6"/>
      <c r="NY678" s="6"/>
      <c r="NZ678" s="6"/>
      <c r="OA678" s="6"/>
      <c r="OB678" s="6"/>
      <c r="OC678" s="6"/>
      <c r="OD678" s="6"/>
      <c r="OE678" s="6"/>
      <c r="OF678" s="6"/>
      <c r="OG678" s="6"/>
      <c r="OH678" s="6"/>
      <c r="OI678" s="6"/>
      <c r="OJ678" s="6"/>
      <c r="OK678" s="6"/>
      <c r="OL678" s="6"/>
      <c r="OM678" s="6"/>
      <c r="ON678" s="6"/>
      <c r="OO678" s="6"/>
      <c r="OP678" s="6"/>
      <c r="OQ678" s="6"/>
      <c r="OR678" s="6"/>
      <c r="OS678" s="6"/>
      <c r="OT678" s="6"/>
      <c r="OU678" s="6"/>
      <c r="OV678" s="6"/>
      <c r="OW678" s="6"/>
      <c r="OX678" s="6"/>
      <c r="OY678" s="6"/>
      <c r="OZ678" s="6"/>
      <c r="PA678" s="6"/>
      <c r="PB678" s="6"/>
      <c r="PC678" s="6"/>
      <c r="PD678" s="6"/>
      <c r="PE678" s="6"/>
      <c r="PF678" s="6"/>
      <c r="PG678" s="6"/>
      <c r="PH678" s="6"/>
      <c r="PI678" s="6"/>
      <c r="PJ678" s="6"/>
      <c r="PK678" s="6"/>
      <c r="PL678" s="6"/>
      <c r="PM678" s="6"/>
      <c r="PN678" s="6"/>
      <c r="PO678" s="6"/>
      <c r="PP678" s="6"/>
      <c r="PQ678" s="6"/>
      <c r="PR678" s="6"/>
      <c r="PS678" s="6"/>
      <c r="PT678" s="6"/>
      <c r="PU678" s="6"/>
      <c r="PV678" s="6"/>
      <c r="PW678" s="6"/>
      <c r="PX678" s="6"/>
      <c r="PY678" s="6"/>
      <c r="PZ678" s="6"/>
      <c r="QA678" s="6"/>
      <c r="QB678" s="6"/>
      <c r="QC678" s="6"/>
      <c r="QD678" s="6"/>
      <c r="QE678" s="6"/>
      <c r="QF678" s="6"/>
      <c r="QG678" s="6"/>
      <c r="QH678" s="6"/>
      <c r="QI678" s="6"/>
      <c r="QJ678" s="6"/>
      <c r="QK678" s="6"/>
      <c r="QL678" s="6"/>
      <c r="QM678" s="6"/>
      <c r="QN678" s="6"/>
      <c r="QO678" s="6"/>
      <c r="QP678" s="6"/>
      <c r="QQ678" s="6"/>
      <c r="QR678" s="6"/>
      <c r="QS678" s="6"/>
      <c r="QT678" s="6"/>
      <c r="QU678" s="6"/>
      <c r="QV678" s="6"/>
      <c r="QW678" s="6"/>
      <c r="QX678" s="6"/>
      <c r="QY678" s="6"/>
      <c r="QZ678" s="6"/>
      <c r="RA678" s="6"/>
      <c r="RB678" s="6"/>
      <c r="RC678" s="6"/>
      <c r="RD678" s="6"/>
      <c r="RE678" s="6"/>
      <c r="RF678" s="6"/>
      <c r="RG678" s="6"/>
      <c r="RH678" s="6"/>
      <c r="RI678" s="6"/>
      <c r="RJ678" s="6"/>
      <c r="RK678" s="6"/>
      <c r="RL678" s="6"/>
      <c r="RM678" s="6"/>
      <c r="RN678" s="6"/>
      <c r="RO678" s="6"/>
      <c r="RP678" s="6"/>
      <c r="RQ678" s="6"/>
      <c r="RR678" s="6"/>
      <c r="RS678" s="6"/>
      <c r="RT678" s="6"/>
      <c r="RU678" s="6"/>
      <c r="RV678" s="6"/>
      <c r="RW678" s="6"/>
      <c r="RX678" s="6"/>
      <c r="RY678" s="6"/>
      <c r="RZ678" s="6"/>
      <c r="SA678" s="6"/>
      <c r="SB678" s="6"/>
      <c r="SC678" s="6"/>
      <c r="SD678" s="6"/>
      <c r="SE678" s="6"/>
      <c r="SF678" s="6"/>
      <c r="SG678" s="6"/>
      <c r="SH678" s="6"/>
      <c r="SI678" s="6"/>
      <c r="SJ678" s="6"/>
      <c r="SK678" s="6"/>
      <c r="SL678" s="6"/>
      <c r="SM678" s="6"/>
      <c r="SN678" s="6"/>
      <c r="SO678" s="6"/>
      <c r="SP678" s="6"/>
      <c r="SQ678" s="6"/>
      <c r="SR678" s="6"/>
      <c r="SS678" s="6"/>
      <c r="ST678" s="6"/>
      <c r="SU678" s="6"/>
      <c r="SV678" s="6"/>
      <c r="SW678" s="6"/>
      <c r="SX678" s="6"/>
      <c r="SY678" s="6"/>
      <c r="SZ678" s="6"/>
      <c r="TA678" s="6"/>
      <c r="TB678" s="6"/>
      <c r="TC678" s="6"/>
      <c r="TD678" s="6"/>
      <c r="TE678" s="6"/>
      <c r="TF678" s="6"/>
      <c r="TG678" s="6"/>
      <c r="TH678" s="6"/>
      <c r="TI678" s="6"/>
      <c r="TJ678" s="6"/>
      <c r="TK678" s="6"/>
      <c r="TL678" s="6"/>
      <c r="TM678" s="6"/>
      <c r="TN678" s="6"/>
      <c r="TO678" s="6"/>
      <c r="TP678" s="6"/>
      <c r="TQ678" s="6"/>
      <c r="TR678" s="6"/>
      <c r="TS678" s="6"/>
      <c r="TT678" s="6"/>
      <c r="TU678" s="6"/>
      <c r="TV678" s="6"/>
      <c r="TW678" s="6"/>
      <c r="TX678" s="6"/>
      <c r="TY678" s="6"/>
      <c r="TZ678" s="6"/>
      <c r="UA678" s="6"/>
      <c r="UB678" s="6"/>
      <c r="UC678" s="6"/>
      <c r="UD678" s="6"/>
      <c r="UE678" s="6"/>
      <c r="UF678" s="6"/>
      <c r="UG678" s="6"/>
      <c r="UH678" s="6"/>
      <c r="UI678" s="6"/>
      <c r="UJ678" s="6"/>
      <c r="UK678" s="6"/>
      <c r="UL678" s="6"/>
      <c r="UM678" s="6"/>
      <c r="UN678" s="6"/>
      <c r="UO678" s="6"/>
      <c r="UP678" s="6"/>
      <c r="UQ678" s="6"/>
      <c r="UR678" s="6"/>
      <c r="US678" s="6"/>
      <c r="UT678" s="6"/>
      <c r="UU678" s="6"/>
      <c r="UV678" s="6"/>
      <c r="UW678" s="6"/>
      <c r="UX678" s="6"/>
      <c r="UY678" s="6"/>
      <c r="UZ678" s="6"/>
      <c r="VA678" s="6"/>
      <c r="VB678" s="6"/>
      <c r="VC678" s="6"/>
      <c r="VD678" s="6"/>
      <c r="VE678" s="6"/>
      <c r="VF678" s="6"/>
      <c r="VG678" s="6"/>
      <c r="VH678" s="6"/>
      <c r="VI678" s="6"/>
      <c r="VJ678" s="6"/>
      <c r="VK678" s="6"/>
      <c r="VL678" s="6"/>
      <c r="VM678" s="6"/>
      <c r="VN678" s="6"/>
      <c r="VO678" s="6"/>
      <c r="VP678" s="6"/>
      <c r="VQ678" s="6"/>
      <c r="VR678" s="6"/>
      <c r="VS678" s="6"/>
      <c r="VT678" s="6"/>
      <c r="VU678" s="6"/>
      <c r="VV678" s="6"/>
      <c r="VW678" s="6"/>
      <c r="VX678" s="6"/>
      <c r="VY678" s="6"/>
      <c r="VZ678" s="6"/>
      <c r="WA678" s="6"/>
      <c r="WB678" s="6"/>
      <c r="WC678" s="6"/>
      <c r="WD678" s="6"/>
      <c r="WE678" s="6"/>
      <c r="WF678" s="6"/>
      <c r="WG678" s="6"/>
      <c r="WH678" s="6"/>
      <c r="WI678" s="6"/>
      <c r="WJ678" s="6"/>
      <c r="WK678" s="6"/>
      <c r="WL678" s="6"/>
      <c r="WM678" s="6"/>
      <c r="WN678" s="6"/>
      <c r="WO678" s="6"/>
      <c r="WP678" s="6"/>
      <c r="WQ678" s="6"/>
      <c r="WR678" s="6"/>
      <c r="WS678" s="6"/>
      <c r="WT678" s="6"/>
      <c r="WU678" s="6"/>
      <c r="WV678" s="6"/>
      <c r="WW678" s="6"/>
      <c r="WX678" s="6"/>
      <c r="WY678" s="6"/>
      <c r="WZ678" s="6"/>
      <c r="XA678" s="6"/>
      <c r="XB678" s="6"/>
      <c r="XC678" s="6"/>
      <c r="XD678" s="6"/>
      <c r="XE678" s="6"/>
      <c r="XF678" s="6"/>
      <c r="XG678" s="6"/>
      <c r="XH678" s="6"/>
      <c r="XI678" s="6"/>
      <c r="XJ678" s="6"/>
      <c r="XK678" s="6"/>
      <c r="XL678" s="6"/>
      <c r="XM678" s="6"/>
      <c r="XN678" s="6"/>
      <c r="XO678" s="6"/>
      <c r="XP678" s="6"/>
      <c r="XQ678" s="6"/>
      <c r="XR678" s="6"/>
      <c r="XS678" s="6"/>
      <c r="XT678" s="6"/>
      <c r="XU678" s="6"/>
      <c r="XV678" s="6"/>
      <c r="XW678" s="6"/>
      <c r="XX678" s="6"/>
      <c r="XY678" s="6"/>
      <c r="XZ678" s="6"/>
      <c r="YA678" s="6"/>
      <c r="YB678" s="6"/>
      <c r="YC678" s="6"/>
      <c r="YD678" s="6"/>
      <c r="YE678" s="6"/>
      <c r="YF678" s="6"/>
      <c r="YG678" s="6"/>
      <c r="YH678" s="6"/>
      <c r="YI678" s="6"/>
      <c r="YJ678" s="6"/>
      <c r="YK678" s="6"/>
      <c r="YL678" s="6"/>
      <c r="YM678" s="6"/>
      <c r="YN678" s="6"/>
      <c r="YO678" s="6"/>
      <c r="YP678" s="6"/>
      <c r="YQ678" s="6"/>
      <c r="YR678" s="6"/>
      <c r="YS678" s="6"/>
      <c r="YT678" s="6"/>
      <c r="YU678" s="6"/>
      <c r="YV678" s="6"/>
      <c r="YW678" s="6"/>
      <c r="YX678" s="6"/>
      <c r="YY678" s="6"/>
      <c r="YZ678" s="6"/>
      <c r="ZA678" s="6"/>
      <c r="ZB678" s="6"/>
      <c r="ZC678" s="6"/>
      <c r="ZD678" s="6"/>
      <c r="ZE678" s="6"/>
      <c r="ZF678" s="6"/>
      <c r="ZG678" s="6"/>
      <c r="ZH678" s="6"/>
      <c r="ZI678" s="6"/>
      <c r="ZJ678" s="6"/>
      <c r="ZK678" s="6"/>
      <c r="ZL678" s="6"/>
      <c r="ZM678" s="6"/>
      <c r="ZN678" s="6"/>
      <c r="ZO678" s="6"/>
      <c r="ZP678" s="6"/>
      <c r="ZQ678" s="6"/>
      <c r="ZR678" s="6"/>
      <c r="ZS678" s="6"/>
      <c r="ZT678" s="6"/>
      <c r="ZU678" s="6"/>
      <c r="ZV678" s="6"/>
      <c r="ZW678" s="6"/>
      <c r="ZX678" s="6"/>
      <c r="ZY678" s="6"/>
      <c r="ZZ678" s="6"/>
      <c r="AAA678" s="6"/>
      <c r="AAB678" s="6"/>
      <c r="AAC678" s="6"/>
      <c r="AAD678" s="6"/>
      <c r="AAE678" s="6"/>
      <c r="AAF678" s="6"/>
      <c r="AAG678" s="6"/>
      <c r="AAH678" s="6"/>
      <c r="AAI678" s="6"/>
      <c r="AAJ678" s="6"/>
      <c r="AAK678" s="6"/>
      <c r="AAL678" s="6"/>
      <c r="AAM678" s="6"/>
      <c r="AAN678" s="6"/>
      <c r="AAO678" s="6"/>
      <c r="AAP678" s="6"/>
      <c r="AAQ678" s="6"/>
      <c r="AAR678" s="6"/>
      <c r="AAS678" s="6"/>
      <c r="AAT678" s="6"/>
      <c r="AAU678" s="6"/>
      <c r="AAV678" s="6"/>
      <c r="AAW678" s="6"/>
      <c r="AAX678" s="6"/>
      <c r="AAY678" s="6"/>
      <c r="AAZ678" s="6"/>
      <c r="ABA678" s="6"/>
      <c r="ABB678" s="6"/>
      <c r="ABC678" s="6"/>
      <c r="ABD678" s="6"/>
      <c r="ABE678" s="6"/>
      <c r="ABF678" s="6"/>
      <c r="ABG678" s="6"/>
      <c r="ABH678" s="6"/>
      <c r="ABI678" s="6"/>
      <c r="ABJ678" s="6"/>
      <c r="ABK678" s="6"/>
      <c r="ABL678" s="6"/>
      <c r="ABM678" s="6"/>
      <c r="ABN678" s="6"/>
      <c r="ABO678" s="6"/>
      <c r="ABP678" s="6"/>
      <c r="ABQ678" s="6"/>
      <c r="ABR678" s="6"/>
      <c r="ABS678" s="6"/>
      <c r="ABT678" s="6"/>
      <c r="ABU678" s="6"/>
      <c r="ABV678" s="6"/>
      <c r="ABW678" s="6"/>
      <c r="ABX678" s="6"/>
      <c r="ABY678" s="6"/>
      <c r="ABZ678" s="6"/>
      <c r="ACA678" s="6"/>
      <c r="ACB678" s="6"/>
      <c r="ACC678" s="6"/>
      <c r="ACD678" s="6"/>
      <c r="ACE678" s="6"/>
      <c r="ACF678" s="6"/>
      <c r="ACG678" s="6"/>
      <c r="ACH678" s="6"/>
      <c r="ACI678" s="6"/>
      <c r="ACJ678" s="6"/>
      <c r="ACK678" s="6"/>
      <c r="ACL678" s="6"/>
      <c r="ACM678" s="6"/>
      <c r="ACN678" s="6"/>
      <c r="ACO678" s="6"/>
      <c r="ACP678" s="6"/>
      <c r="ACQ678" s="6"/>
      <c r="ACR678" s="6"/>
      <c r="ACS678" s="6"/>
      <c r="ACT678" s="6"/>
      <c r="ACU678" s="6"/>
      <c r="ACV678" s="6"/>
      <c r="ACW678" s="6"/>
      <c r="ACX678" s="6"/>
      <c r="ACY678" s="6"/>
      <c r="ACZ678" s="6"/>
      <c r="ADA678" s="6"/>
      <c r="ADB678" s="6"/>
      <c r="ADC678" s="6"/>
      <c r="ADD678" s="6"/>
      <c r="ADE678" s="6"/>
      <c r="ADF678" s="6"/>
      <c r="ADG678" s="6"/>
      <c r="ADH678" s="6"/>
      <c r="ADI678" s="6"/>
      <c r="ADJ678" s="6"/>
      <c r="ADK678" s="6"/>
      <c r="ADL678" s="6"/>
      <c r="ADM678" s="6"/>
      <c r="ADN678" s="6"/>
      <c r="ADO678" s="6"/>
      <c r="ADP678" s="6"/>
      <c r="ADQ678" s="6"/>
      <c r="ADR678" s="6"/>
      <c r="ADS678" s="6"/>
      <c r="ADT678" s="6"/>
      <c r="ADU678" s="6"/>
      <c r="ADV678" s="6"/>
      <c r="ADW678" s="6"/>
      <c r="ADX678" s="6"/>
      <c r="ADY678" s="6"/>
      <c r="ADZ678" s="6"/>
      <c r="AEA678" s="6"/>
      <c r="AEB678" s="6"/>
      <c r="AEC678" s="6"/>
      <c r="AED678" s="6"/>
      <c r="AEE678" s="6"/>
      <c r="AEF678" s="6"/>
      <c r="AEG678" s="6"/>
      <c r="AEH678" s="6"/>
      <c r="AEI678" s="6"/>
      <c r="AEJ678" s="6"/>
      <c r="AEK678" s="6"/>
      <c r="AEL678" s="6"/>
      <c r="AEM678" s="6"/>
      <c r="AEN678" s="6"/>
      <c r="AEO678" s="6"/>
      <c r="AEP678" s="6"/>
      <c r="AEQ678" s="6"/>
      <c r="AER678" s="6"/>
      <c r="AES678" s="6"/>
      <c r="AET678" s="6"/>
      <c r="AEU678" s="6"/>
      <c r="AEV678" s="6"/>
      <c r="AEW678" s="6"/>
      <c r="AEX678" s="6"/>
      <c r="AEY678" s="6"/>
      <c r="AEZ678" s="6"/>
      <c r="AFA678" s="6"/>
      <c r="AFB678" s="6"/>
      <c r="AFC678" s="6"/>
      <c r="AFD678" s="6"/>
      <c r="AFE678" s="6"/>
      <c r="AFF678" s="6"/>
      <c r="AFG678" s="6"/>
      <c r="AFH678" s="6"/>
      <c r="AFI678" s="6"/>
      <c r="AFJ678" s="6"/>
      <c r="AFK678" s="6"/>
      <c r="AFL678" s="6"/>
      <c r="AFM678" s="6"/>
      <c r="AFN678" s="6"/>
      <c r="AFO678" s="6"/>
      <c r="AFP678" s="6"/>
      <c r="AFQ678" s="6"/>
      <c r="AFR678" s="6"/>
      <c r="AFS678" s="6"/>
      <c r="AFT678" s="6"/>
      <c r="AFU678" s="6"/>
      <c r="AFV678" s="6"/>
      <c r="AFW678" s="6"/>
      <c r="AFX678" s="6"/>
      <c r="AFY678" s="6"/>
      <c r="AFZ678" s="6"/>
      <c r="AGA678" s="6"/>
      <c r="AGB678" s="6"/>
      <c r="AGC678" s="6"/>
      <c r="AGD678" s="6"/>
      <c r="AGE678" s="6"/>
      <c r="AGF678" s="6"/>
      <c r="AGG678" s="6"/>
      <c r="AGH678" s="6"/>
      <c r="AGI678" s="6"/>
      <c r="AGJ678" s="6"/>
      <c r="AGK678" s="6"/>
      <c r="AGL678" s="6"/>
      <c r="AGM678" s="6"/>
      <c r="AGN678" s="6"/>
      <c r="AGO678" s="6"/>
      <c r="AGP678" s="6"/>
      <c r="AGQ678" s="6"/>
      <c r="AGR678" s="6"/>
      <c r="AGS678" s="6"/>
      <c r="AGT678" s="6"/>
      <c r="AGU678" s="6"/>
      <c r="AGV678" s="6"/>
      <c r="AGW678" s="6"/>
      <c r="AGX678" s="6"/>
      <c r="AGY678" s="6"/>
      <c r="AGZ678" s="6"/>
      <c r="AHA678" s="6"/>
      <c r="AHB678" s="6"/>
      <c r="AHC678" s="6"/>
      <c r="AHD678" s="6"/>
      <c r="AHE678" s="6"/>
      <c r="AHF678" s="6"/>
      <c r="AHG678" s="6"/>
      <c r="AHH678" s="6"/>
      <c r="AHI678" s="6"/>
      <c r="AHJ678" s="6"/>
      <c r="AHK678" s="6"/>
      <c r="AHL678" s="6"/>
      <c r="AHM678" s="6"/>
      <c r="AHN678" s="6"/>
      <c r="AHO678" s="6"/>
      <c r="AHP678" s="6"/>
      <c r="AHQ678" s="6"/>
      <c r="AHR678" s="6"/>
      <c r="AHS678" s="6"/>
      <c r="AHT678" s="6"/>
      <c r="AHU678" s="6"/>
      <c r="AHV678" s="6"/>
      <c r="AHW678" s="6"/>
      <c r="AHX678" s="6"/>
      <c r="AHY678" s="6"/>
    </row>
    <row r="679" spans="3:909" x14ac:dyDescent="0.25">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c r="JV679" s="6"/>
      <c r="JW679" s="6"/>
      <c r="JX679" s="6"/>
      <c r="JY679" s="6"/>
      <c r="JZ679" s="6"/>
      <c r="KA679" s="6"/>
      <c r="KB679" s="6"/>
      <c r="KC679" s="6"/>
      <c r="KD679" s="6"/>
      <c r="KE679" s="6"/>
      <c r="KF679" s="6"/>
      <c r="KG679" s="6"/>
      <c r="KH679" s="6"/>
      <c r="KI679" s="6"/>
      <c r="KJ679" s="6"/>
      <c r="KK679" s="6"/>
      <c r="KL679" s="6"/>
      <c r="KM679" s="6"/>
      <c r="KN679" s="6"/>
      <c r="KO679" s="6"/>
      <c r="KP679" s="6"/>
      <c r="KQ679" s="6"/>
      <c r="KR679" s="6"/>
      <c r="KS679" s="6"/>
      <c r="KT679" s="6"/>
      <c r="KU679" s="6"/>
      <c r="KV679" s="6"/>
      <c r="KW679" s="6"/>
      <c r="KX679" s="6"/>
      <c r="KY679" s="6"/>
      <c r="KZ679" s="6"/>
      <c r="LA679" s="6"/>
      <c r="LB679" s="6"/>
      <c r="LC679" s="6"/>
      <c r="LD679" s="6"/>
      <c r="LE679" s="6"/>
      <c r="LF679" s="6"/>
      <c r="LG679" s="6"/>
      <c r="LH679" s="6"/>
      <c r="LI679" s="6"/>
      <c r="LJ679" s="6"/>
      <c r="LK679" s="6"/>
      <c r="LL679" s="6"/>
      <c r="LM679" s="6"/>
      <c r="LN679" s="6"/>
      <c r="LO679" s="6"/>
      <c r="LP679" s="6"/>
      <c r="LQ679" s="6"/>
      <c r="LR679" s="6"/>
      <c r="LS679" s="6"/>
      <c r="LT679" s="6"/>
      <c r="LU679" s="6"/>
      <c r="LV679" s="6"/>
      <c r="LW679" s="6"/>
      <c r="LX679" s="6"/>
      <c r="LY679" s="6"/>
      <c r="LZ679" s="6"/>
      <c r="MA679" s="6"/>
      <c r="MB679" s="6"/>
      <c r="MC679" s="6"/>
      <c r="MD679" s="6"/>
      <c r="ME679" s="6"/>
      <c r="MF679" s="6"/>
      <c r="MG679" s="6"/>
      <c r="MH679" s="6"/>
      <c r="MI679" s="6"/>
      <c r="MJ679" s="6"/>
      <c r="MK679" s="6"/>
      <c r="ML679" s="6"/>
      <c r="MM679" s="6"/>
      <c r="MN679" s="6"/>
      <c r="MO679" s="6"/>
      <c r="MP679" s="6"/>
      <c r="MQ679" s="6"/>
      <c r="MR679" s="6"/>
      <c r="MS679" s="6"/>
      <c r="MT679" s="6"/>
      <c r="MU679" s="6"/>
      <c r="MV679" s="6"/>
      <c r="MW679" s="6"/>
      <c r="MX679" s="6"/>
      <c r="MY679" s="6"/>
      <c r="MZ679" s="6"/>
      <c r="NA679" s="6"/>
      <c r="NB679" s="6"/>
      <c r="NC679" s="6"/>
      <c r="ND679" s="6"/>
      <c r="NE679" s="6"/>
      <c r="NF679" s="6"/>
      <c r="NG679" s="6"/>
      <c r="NH679" s="6"/>
      <c r="NI679" s="6"/>
      <c r="NJ679" s="6"/>
      <c r="NK679" s="6"/>
      <c r="NL679" s="6"/>
      <c r="NM679" s="6"/>
      <c r="NN679" s="6"/>
      <c r="NO679" s="6"/>
      <c r="NP679" s="6"/>
      <c r="NQ679" s="6"/>
      <c r="NR679" s="6"/>
      <c r="NS679" s="6"/>
      <c r="NT679" s="6"/>
      <c r="NU679" s="6"/>
      <c r="NV679" s="6"/>
      <c r="NW679" s="6"/>
      <c r="NX679" s="6"/>
      <c r="NY679" s="6"/>
      <c r="NZ679" s="6"/>
      <c r="OA679" s="6"/>
      <c r="OB679" s="6"/>
      <c r="OC679" s="6"/>
      <c r="OD679" s="6"/>
      <c r="OE679" s="6"/>
      <c r="OF679" s="6"/>
      <c r="OG679" s="6"/>
      <c r="OH679" s="6"/>
      <c r="OI679" s="6"/>
      <c r="OJ679" s="6"/>
      <c r="OK679" s="6"/>
      <c r="OL679" s="6"/>
      <c r="OM679" s="6"/>
      <c r="ON679" s="6"/>
      <c r="OO679" s="6"/>
      <c r="OP679" s="6"/>
      <c r="OQ679" s="6"/>
      <c r="OR679" s="6"/>
      <c r="OS679" s="6"/>
      <c r="OT679" s="6"/>
      <c r="OU679" s="6"/>
      <c r="OV679" s="6"/>
      <c r="OW679" s="6"/>
      <c r="OX679" s="6"/>
      <c r="OY679" s="6"/>
      <c r="OZ679" s="6"/>
      <c r="PA679" s="6"/>
      <c r="PB679" s="6"/>
      <c r="PC679" s="6"/>
      <c r="PD679" s="6"/>
      <c r="PE679" s="6"/>
      <c r="PF679" s="6"/>
      <c r="PG679" s="6"/>
      <c r="PH679" s="6"/>
      <c r="PI679" s="6"/>
      <c r="PJ679" s="6"/>
      <c r="PK679" s="6"/>
      <c r="PL679" s="6"/>
      <c r="PM679" s="6"/>
      <c r="PN679" s="6"/>
      <c r="PO679" s="6"/>
      <c r="PP679" s="6"/>
      <c r="PQ679" s="6"/>
      <c r="PR679" s="6"/>
      <c r="PS679" s="6"/>
      <c r="PT679" s="6"/>
      <c r="PU679" s="6"/>
      <c r="PV679" s="6"/>
      <c r="PW679" s="6"/>
      <c r="PX679" s="6"/>
      <c r="PY679" s="6"/>
      <c r="PZ679" s="6"/>
      <c r="QA679" s="6"/>
      <c r="QB679" s="6"/>
      <c r="QC679" s="6"/>
      <c r="QD679" s="6"/>
      <c r="QE679" s="6"/>
      <c r="QF679" s="6"/>
      <c r="QG679" s="6"/>
      <c r="QH679" s="6"/>
      <c r="QI679" s="6"/>
      <c r="QJ679" s="6"/>
      <c r="QK679" s="6"/>
      <c r="QL679" s="6"/>
      <c r="QM679" s="6"/>
      <c r="QN679" s="6"/>
      <c r="QO679" s="6"/>
      <c r="QP679" s="6"/>
      <c r="QQ679" s="6"/>
      <c r="QR679" s="6"/>
      <c r="QS679" s="6"/>
      <c r="QT679" s="6"/>
      <c r="QU679" s="6"/>
      <c r="QV679" s="6"/>
      <c r="QW679" s="6"/>
      <c r="QX679" s="6"/>
      <c r="QY679" s="6"/>
      <c r="QZ679" s="6"/>
      <c r="RA679" s="6"/>
      <c r="RB679" s="6"/>
      <c r="RC679" s="6"/>
      <c r="RD679" s="6"/>
      <c r="RE679" s="6"/>
      <c r="RF679" s="6"/>
      <c r="RG679" s="6"/>
      <c r="RH679" s="6"/>
      <c r="RI679" s="6"/>
      <c r="RJ679" s="6"/>
      <c r="RK679" s="6"/>
      <c r="RL679" s="6"/>
      <c r="RM679" s="6"/>
      <c r="RN679" s="6"/>
      <c r="RO679" s="6"/>
      <c r="RP679" s="6"/>
      <c r="RQ679" s="6"/>
      <c r="RR679" s="6"/>
      <c r="RS679" s="6"/>
      <c r="RT679" s="6"/>
      <c r="RU679" s="6"/>
      <c r="RV679" s="6"/>
      <c r="RW679" s="6"/>
      <c r="RX679" s="6"/>
      <c r="RY679" s="6"/>
      <c r="RZ679" s="6"/>
      <c r="SA679" s="6"/>
      <c r="SB679" s="6"/>
      <c r="SC679" s="6"/>
      <c r="SD679" s="6"/>
      <c r="SE679" s="6"/>
      <c r="SF679" s="6"/>
      <c r="SG679" s="6"/>
      <c r="SH679" s="6"/>
      <c r="SI679" s="6"/>
      <c r="SJ679" s="6"/>
      <c r="SK679" s="6"/>
      <c r="SL679" s="6"/>
      <c r="SM679" s="6"/>
      <c r="SN679" s="6"/>
      <c r="SO679" s="6"/>
      <c r="SP679" s="6"/>
      <c r="SQ679" s="6"/>
      <c r="SR679" s="6"/>
      <c r="SS679" s="6"/>
      <c r="ST679" s="6"/>
      <c r="SU679" s="6"/>
      <c r="SV679" s="6"/>
      <c r="SW679" s="6"/>
      <c r="SX679" s="6"/>
      <c r="SY679" s="6"/>
      <c r="SZ679" s="6"/>
      <c r="TA679" s="6"/>
      <c r="TB679" s="6"/>
      <c r="TC679" s="6"/>
      <c r="TD679" s="6"/>
      <c r="TE679" s="6"/>
      <c r="TF679" s="6"/>
      <c r="TG679" s="6"/>
      <c r="TH679" s="6"/>
      <c r="TI679" s="6"/>
      <c r="TJ679" s="6"/>
      <c r="TK679" s="6"/>
      <c r="TL679" s="6"/>
      <c r="TM679" s="6"/>
      <c r="TN679" s="6"/>
      <c r="TO679" s="6"/>
      <c r="TP679" s="6"/>
      <c r="TQ679" s="6"/>
      <c r="TR679" s="6"/>
      <c r="TS679" s="6"/>
      <c r="TT679" s="6"/>
      <c r="TU679" s="6"/>
      <c r="TV679" s="6"/>
      <c r="TW679" s="6"/>
      <c r="TX679" s="6"/>
      <c r="TY679" s="6"/>
      <c r="TZ679" s="6"/>
      <c r="UA679" s="6"/>
      <c r="UB679" s="6"/>
      <c r="UC679" s="6"/>
      <c r="UD679" s="6"/>
      <c r="UE679" s="6"/>
      <c r="UF679" s="6"/>
      <c r="UG679" s="6"/>
      <c r="UH679" s="6"/>
      <c r="UI679" s="6"/>
      <c r="UJ679" s="6"/>
      <c r="UK679" s="6"/>
      <c r="UL679" s="6"/>
      <c r="UM679" s="6"/>
      <c r="UN679" s="6"/>
      <c r="UO679" s="6"/>
      <c r="UP679" s="6"/>
      <c r="UQ679" s="6"/>
      <c r="UR679" s="6"/>
      <c r="US679" s="6"/>
      <c r="UT679" s="6"/>
      <c r="UU679" s="6"/>
      <c r="UV679" s="6"/>
      <c r="UW679" s="6"/>
      <c r="UX679" s="6"/>
      <c r="UY679" s="6"/>
      <c r="UZ679" s="6"/>
      <c r="VA679" s="6"/>
      <c r="VB679" s="6"/>
      <c r="VC679" s="6"/>
      <c r="VD679" s="6"/>
      <c r="VE679" s="6"/>
      <c r="VF679" s="6"/>
      <c r="VG679" s="6"/>
      <c r="VH679" s="6"/>
      <c r="VI679" s="6"/>
      <c r="VJ679" s="6"/>
      <c r="VK679" s="6"/>
      <c r="VL679" s="6"/>
      <c r="VM679" s="6"/>
      <c r="VN679" s="6"/>
      <c r="VO679" s="6"/>
      <c r="VP679" s="6"/>
      <c r="VQ679" s="6"/>
      <c r="VR679" s="6"/>
      <c r="VS679" s="6"/>
      <c r="VT679" s="6"/>
      <c r="VU679" s="6"/>
      <c r="VV679" s="6"/>
      <c r="VW679" s="6"/>
      <c r="VX679" s="6"/>
      <c r="VY679" s="6"/>
      <c r="VZ679" s="6"/>
      <c r="WA679" s="6"/>
      <c r="WB679" s="6"/>
      <c r="WC679" s="6"/>
      <c r="WD679" s="6"/>
      <c r="WE679" s="6"/>
      <c r="WF679" s="6"/>
      <c r="WG679" s="6"/>
      <c r="WH679" s="6"/>
      <c r="WI679" s="6"/>
      <c r="WJ679" s="6"/>
      <c r="WK679" s="6"/>
      <c r="WL679" s="6"/>
      <c r="WM679" s="6"/>
      <c r="WN679" s="6"/>
      <c r="WO679" s="6"/>
      <c r="WP679" s="6"/>
      <c r="WQ679" s="6"/>
      <c r="WR679" s="6"/>
      <c r="WS679" s="6"/>
      <c r="WT679" s="6"/>
      <c r="WU679" s="6"/>
      <c r="WV679" s="6"/>
      <c r="WW679" s="6"/>
      <c r="WX679" s="6"/>
      <c r="WY679" s="6"/>
      <c r="WZ679" s="6"/>
      <c r="XA679" s="6"/>
      <c r="XB679" s="6"/>
      <c r="XC679" s="6"/>
      <c r="XD679" s="6"/>
      <c r="XE679" s="6"/>
      <c r="XF679" s="6"/>
      <c r="XG679" s="6"/>
      <c r="XH679" s="6"/>
      <c r="XI679" s="6"/>
      <c r="XJ679" s="6"/>
      <c r="XK679" s="6"/>
      <c r="XL679" s="6"/>
      <c r="XM679" s="6"/>
      <c r="XN679" s="6"/>
      <c r="XO679" s="6"/>
      <c r="XP679" s="6"/>
      <c r="XQ679" s="6"/>
      <c r="XR679" s="6"/>
      <c r="XS679" s="6"/>
      <c r="XT679" s="6"/>
      <c r="XU679" s="6"/>
      <c r="XV679" s="6"/>
      <c r="XW679" s="6"/>
      <c r="XX679" s="6"/>
      <c r="XY679" s="6"/>
      <c r="XZ679" s="6"/>
      <c r="YA679" s="6"/>
      <c r="YB679" s="6"/>
      <c r="YC679" s="6"/>
      <c r="YD679" s="6"/>
      <c r="YE679" s="6"/>
      <c r="YF679" s="6"/>
      <c r="YG679" s="6"/>
      <c r="YH679" s="6"/>
      <c r="YI679" s="6"/>
      <c r="YJ679" s="6"/>
      <c r="YK679" s="6"/>
      <c r="YL679" s="6"/>
      <c r="YM679" s="6"/>
      <c r="YN679" s="6"/>
      <c r="YO679" s="6"/>
      <c r="YP679" s="6"/>
      <c r="YQ679" s="6"/>
      <c r="YR679" s="6"/>
      <c r="YS679" s="6"/>
      <c r="YT679" s="6"/>
      <c r="YU679" s="6"/>
      <c r="YV679" s="6"/>
      <c r="YW679" s="6"/>
      <c r="YX679" s="6"/>
      <c r="YY679" s="6"/>
      <c r="YZ679" s="6"/>
      <c r="ZA679" s="6"/>
      <c r="ZB679" s="6"/>
      <c r="ZC679" s="6"/>
      <c r="ZD679" s="6"/>
      <c r="ZE679" s="6"/>
      <c r="ZF679" s="6"/>
      <c r="ZG679" s="6"/>
      <c r="ZH679" s="6"/>
      <c r="ZI679" s="6"/>
      <c r="ZJ679" s="6"/>
      <c r="ZK679" s="6"/>
      <c r="ZL679" s="6"/>
      <c r="ZM679" s="6"/>
      <c r="ZN679" s="6"/>
      <c r="ZO679" s="6"/>
      <c r="ZP679" s="6"/>
      <c r="ZQ679" s="6"/>
      <c r="ZR679" s="6"/>
      <c r="ZS679" s="6"/>
      <c r="ZT679" s="6"/>
      <c r="ZU679" s="6"/>
      <c r="ZV679" s="6"/>
      <c r="ZW679" s="6"/>
      <c r="ZX679" s="6"/>
      <c r="ZY679" s="6"/>
      <c r="ZZ679" s="6"/>
      <c r="AAA679" s="6"/>
      <c r="AAB679" s="6"/>
      <c r="AAC679" s="6"/>
      <c r="AAD679" s="6"/>
      <c r="AAE679" s="6"/>
      <c r="AAF679" s="6"/>
      <c r="AAG679" s="6"/>
      <c r="AAH679" s="6"/>
      <c r="AAI679" s="6"/>
      <c r="AAJ679" s="6"/>
      <c r="AAK679" s="6"/>
      <c r="AAL679" s="6"/>
      <c r="AAM679" s="6"/>
      <c r="AAN679" s="6"/>
      <c r="AAO679" s="6"/>
      <c r="AAP679" s="6"/>
      <c r="AAQ679" s="6"/>
      <c r="AAR679" s="6"/>
      <c r="AAS679" s="6"/>
      <c r="AAT679" s="6"/>
      <c r="AAU679" s="6"/>
      <c r="AAV679" s="6"/>
      <c r="AAW679" s="6"/>
      <c r="AAX679" s="6"/>
      <c r="AAY679" s="6"/>
      <c r="AAZ679" s="6"/>
      <c r="ABA679" s="6"/>
      <c r="ABB679" s="6"/>
      <c r="ABC679" s="6"/>
      <c r="ABD679" s="6"/>
      <c r="ABE679" s="6"/>
      <c r="ABF679" s="6"/>
      <c r="ABG679" s="6"/>
      <c r="ABH679" s="6"/>
      <c r="ABI679" s="6"/>
      <c r="ABJ679" s="6"/>
      <c r="ABK679" s="6"/>
      <c r="ABL679" s="6"/>
      <c r="ABM679" s="6"/>
      <c r="ABN679" s="6"/>
      <c r="ABO679" s="6"/>
      <c r="ABP679" s="6"/>
      <c r="ABQ679" s="6"/>
      <c r="ABR679" s="6"/>
      <c r="ABS679" s="6"/>
      <c r="ABT679" s="6"/>
      <c r="ABU679" s="6"/>
      <c r="ABV679" s="6"/>
      <c r="ABW679" s="6"/>
      <c r="ABX679" s="6"/>
      <c r="ABY679" s="6"/>
      <c r="ABZ679" s="6"/>
      <c r="ACA679" s="6"/>
      <c r="ACB679" s="6"/>
      <c r="ACC679" s="6"/>
      <c r="ACD679" s="6"/>
      <c r="ACE679" s="6"/>
      <c r="ACF679" s="6"/>
      <c r="ACG679" s="6"/>
      <c r="ACH679" s="6"/>
      <c r="ACI679" s="6"/>
      <c r="ACJ679" s="6"/>
      <c r="ACK679" s="6"/>
      <c r="ACL679" s="6"/>
      <c r="ACM679" s="6"/>
      <c r="ACN679" s="6"/>
      <c r="ACO679" s="6"/>
      <c r="ACP679" s="6"/>
      <c r="ACQ679" s="6"/>
      <c r="ACR679" s="6"/>
      <c r="ACS679" s="6"/>
      <c r="ACT679" s="6"/>
      <c r="ACU679" s="6"/>
      <c r="ACV679" s="6"/>
      <c r="ACW679" s="6"/>
      <c r="ACX679" s="6"/>
      <c r="ACY679" s="6"/>
      <c r="ACZ679" s="6"/>
      <c r="ADA679" s="6"/>
      <c r="ADB679" s="6"/>
      <c r="ADC679" s="6"/>
      <c r="ADD679" s="6"/>
      <c r="ADE679" s="6"/>
      <c r="ADF679" s="6"/>
      <c r="ADG679" s="6"/>
      <c r="ADH679" s="6"/>
      <c r="ADI679" s="6"/>
      <c r="ADJ679" s="6"/>
      <c r="ADK679" s="6"/>
      <c r="ADL679" s="6"/>
      <c r="ADM679" s="6"/>
      <c r="ADN679" s="6"/>
      <c r="ADO679" s="6"/>
      <c r="ADP679" s="6"/>
      <c r="ADQ679" s="6"/>
      <c r="ADR679" s="6"/>
      <c r="ADS679" s="6"/>
      <c r="ADT679" s="6"/>
      <c r="ADU679" s="6"/>
      <c r="ADV679" s="6"/>
      <c r="ADW679" s="6"/>
      <c r="ADX679" s="6"/>
      <c r="ADY679" s="6"/>
      <c r="ADZ679" s="6"/>
      <c r="AEA679" s="6"/>
      <c r="AEB679" s="6"/>
      <c r="AEC679" s="6"/>
      <c r="AED679" s="6"/>
      <c r="AEE679" s="6"/>
      <c r="AEF679" s="6"/>
      <c r="AEG679" s="6"/>
      <c r="AEH679" s="6"/>
      <c r="AEI679" s="6"/>
      <c r="AEJ679" s="6"/>
      <c r="AEK679" s="6"/>
      <c r="AEL679" s="6"/>
      <c r="AEM679" s="6"/>
      <c r="AEN679" s="6"/>
      <c r="AEO679" s="6"/>
      <c r="AEP679" s="6"/>
      <c r="AEQ679" s="6"/>
      <c r="AER679" s="6"/>
      <c r="AES679" s="6"/>
      <c r="AET679" s="6"/>
      <c r="AEU679" s="6"/>
      <c r="AEV679" s="6"/>
      <c r="AEW679" s="6"/>
      <c r="AEX679" s="6"/>
      <c r="AEY679" s="6"/>
      <c r="AEZ679" s="6"/>
      <c r="AFA679" s="6"/>
      <c r="AFB679" s="6"/>
      <c r="AFC679" s="6"/>
      <c r="AFD679" s="6"/>
      <c r="AFE679" s="6"/>
      <c r="AFF679" s="6"/>
      <c r="AFG679" s="6"/>
      <c r="AFH679" s="6"/>
      <c r="AFI679" s="6"/>
      <c r="AFJ679" s="6"/>
      <c r="AFK679" s="6"/>
      <c r="AFL679" s="6"/>
      <c r="AFM679" s="6"/>
      <c r="AFN679" s="6"/>
      <c r="AFO679" s="6"/>
      <c r="AFP679" s="6"/>
      <c r="AFQ679" s="6"/>
      <c r="AFR679" s="6"/>
      <c r="AFS679" s="6"/>
      <c r="AFT679" s="6"/>
      <c r="AFU679" s="6"/>
      <c r="AFV679" s="6"/>
      <c r="AFW679" s="6"/>
      <c r="AFX679" s="6"/>
      <c r="AFY679" s="6"/>
      <c r="AFZ679" s="6"/>
      <c r="AGA679" s="6"/>
      <c r="AGB679" s="6"/>
      <c r="AGC679" s="6"/>
      <c r="AGD679" s="6"/>
      <c r="AGE679" s="6"/>
      <c r="AGF679" s="6"/>
      <c r="AGG679" s="6"/>
      <c r="AGH679" s="6"/>
      <c r="AGI679" s="6"/>
      <c r="AGJ679" s="6"/>
      <c r="AGK679" s="6"/>
      <c r="AGL679" s="6"/>
      <c r="AGM679" s="6"/>
      <c r="AGN679" s="6"/>
      <c r="AGO679" s="6"/>
      <c r="AGP679" s="6"/>
      <c r="AGQ679" s="6"/>
      <c r="AGR679" s="6"/>
      <c r="AGS679" s="6"/>
      <c r="AGT679" s="6"/>
      <c r="AGU679" s="6"/>
      <c r="AGV679" s="6"/>
      <c r="AGW679" s="6"/>
      <c r="AGX679" s="6"/>
      <c r="AGY679" s="6"/>
      <c r="AGZ679" s="6"/>
      <c r="AHA679" s="6"/>
      <c r="AHB679" s="6"/>
      <c r="AHC679" s="6"/>
      <c r="AHD679" s="6"/>
      <c r="AHE679" s="6"/>
      <c r="AHF679" s="6"/>
      <c r="AHG679" s="6"/>
      <c r="AHH679" s="6"/>
      <c r="AHI679" s="6"/>
      <c r="AHJ679" s="6"/>
      <c r="AHK679" s="6"/>
      <c r="AHL679" s="6"/>
      <c r="AHM679" s="6"/>
      <c r="AHN679" s="6"/>
      <c r="AHO679" s="6"/>
      <c r="AHP679" s="6"/>
      <c r="AHQ679" s="6"/>
      <c r="AHR679" s="6"/>
      <c r="AHS679" s="6"/>
      <c r="AHT679" s="6"/>
      <c r="AHU679" s="6"/>
      <c r="AHV679" s="6"/>
      <c r="AHW679" s="6"/>
      <c r="AHX679" s="6"/>
      <c r="AHY679" s="6"/>
    </row>
    <row r="680" spans="3:909" x14ac:dyDescent="0.25">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c r="JV680" s="6"/>
      <c r="JW680" s="6"/>
      <c r="JX680" s="6"/>
      <c r="JY680" s="6"/>
      <c r="JZ680" s="6"/>
      <c r="KA680" s="6"/>
      <c r="KB680" s="6"/>
      <c r="KC680" s="6"/>
      <c r="KD680" s="6"/>
      <c r="KE680" s="6"/>
      <c r="KF680" s="6"/>
      <c r="KG680" s="6"/>
      <c r="KH680" s="6"/>
      <c r="KI680" s="6"/>
      <c r="KJ680" s="6"/>
      <c r="KK680" s="6"/>
      <c r="KL680" s="6"/>
      <c r="KM680" s="6"/>
      <c r="KN680" s="6"/>
      <c r="KO680" s="6"/>
      <c r="KP680" s="6"/>
      <c r="KQ680" s="6"/>
      <c r="KR680" s="6"/>
      <c r="KS680" s="6"/>
      <c r="KT680" s="6"/>
      <c r="KU680" s="6"/>
      <c r="KV680" s="6"/>
      <c r="KW680" s="6"/>
      <c r="KX680" s="6"/>
      <c r="KY680" s="6"/>
      <c r="KZ680" s="6"/>
      <c r="LA680" s="6"/>
      <c r="LB680" s="6"/>
      <c r="LC680" s="6"/>
      <c r="LD680" s="6"/>
      <c r="LE680" s="6"/>
      <c r="LF680" s="6"/>
      <c r="LG680" s="6"/>
      <c r="LH680" s="6"/>
      <c r="LI680" s="6"/>
      <c r="LJ680" s="6"/>
      <c r="LK680" s="6"/>
      <c r="LL680" s="6"/>
      <c r="LM680" s="6"/>
      <c r="LN680" s="6"/>
      <c r="LO680" s="6"/>
      <c r="LP680" s="6"/>
      <c r="LQ680" s="6"/>
      <c r="LR680" s="6"/>
      <c r="LS680" s="6"/>
      <c r="LT680" s="6"/>
      <c r="LU680" s="6"/>
      <c r="LV680" s="6"/>
      <c r="LW680" s="6"/>
      <c r="LX680" s="6"/>
      <c r="LY680" s="6"/>
      <c r="LZ680" s="6"/>
      <c r="MA680" s="6"/>
      <c r="MB680" s="6"/>
      <c r="MC680" s="6"/>
      <c r="MD680" s="6"/>
      <c r="ME680" s="6"/>
      <c r="MF680" s="6"/>
      <c r="MG680" s="6"/>
      <c r="MH680" s="6"/>
      <c r="MI680" s="6"/>
      <c r="MJ680" s="6"/>
      <c r="MK680" s="6"/>
      <c r="ML680" s="6"/>
      <c r="MM680" s="6"/>
      <c r="MN680" s="6"/>
      <c r="MO680" s="6"/>
      <c r="MP680" s="6"/>
      <c r="MQ680" s="6"/>
      <c r="MR680" s="6"/>
      <c r="MS680" s="6"/>
      <c r="MT680" s="6"/>
      <c r="MU680" s="6"/>
      <c r="MV680" s="6"/>
      <c r="MW680" s="6"/>
      <c r="MX680" s="6"/>
      <c r="MY680" s="6"/>
      <c r="MZ680" s="6"/>
      <c r="NA680" s="6"/>
      <c r="NB680" s="6"/>
      <c r="NC680" s="6"/>
      <c r="ND680" s="6"/>
      <c r="NE680" s="6"/>
      <c r="NF680" s="6"/>
      <c r="NG680" s="6"/>
      <c r="NH680" s="6"/>
      <c r="NI680" s="6"/>
      <c r="NJ680" s="6"/>
      <c r="NK680" s="6"/>
      <c r="NL680" s="6"/>
      <c r="NM680" s="6"/>
      <c r="NN680" s="6"/>
      <c r="NO680" s="6"/>
      <c r="NP680" s="6"/>
      <c r="NQ680" s="6"/>
      <c r="NR680" s="6"/>
      <c r="NS680" s="6"/>
      <c r="NT680" s="6"/>
      <c r="NU680" s="6"/>
      <c r="NV680" s="6"/>
      <c r="NW680" s="6"/>
      <c r="NX680" s="6"/>
      <c r="NY680" s="6"/>
      <c r="NZ680" s="6"/>
      <c r="OA680" s="6"/>
      <c r="OB680" s="6"/>
      <c r="OC680" s="6"/>
      <c r="OD680" s="6"/>
      <c r="OE680" s="6"/>
      <c r="OF680" s="6"/>
      <c r="OG680" s="6"/>
      <c r="OH680" s="6"/>
      <c r="OI680" s="6"/>
      <c r="OJ680" s="6"/>
      <c r="OK680" s="6"/>
      <c r="OL680" s="6"/>
      <c r="OM680" s="6"/>
      <c r="ON680" s="6"/>
      <c r="OO680" s="6"/>
      <c r="OP680" s="6"/>
      <c r="OQ680" s="6"/>
      <c r="OR680" s="6"/>
      <c r="OS680" s="6"/>
      <c r="OT680" s="6"/>
      <c r="OU680" s="6"/>
      <c r="OV680" s="6"/>
      <c r="OW680" s="6"/>
      <c r="OX680" s="6"/>
      <c r="OY680" s="6"/>
      <c r="OZ680" s="6"/>
      <c r="PA680" s="6"/>
      <c r="PB680" s="6"/>
      <c r="PC680" s="6"/>
      <c r="PD680" s="6"/>
      <c r="PE680" s="6"/>
      <c r="PF680" s="6"/>
      <c r="PG680" s="6"/>
      <c r="PH680" s="6"/>
      <c r="PI680" s="6"/>
      <c r="PJ680" s="6"/>
      <c r="PK680" s="6"/>
      <c r="PL680" s="6"/>
      <c r="PM680" s="6"/>
      <c r="PN680" s="6"/>
      <c r="PO680" s="6"/>
      <c r="PP680" s="6"/>
      <c r="PQ680" s="6"/>
      <c r="PR680" s="6"/>
      <c r="PS680" s="6"/>
      <c r="PT680" s="6"/>
      <c r="PU680" s="6"/>
      <c r="PV680" s="6"/>
      <c r="PW680" s="6"/>
      <c r="PX680" s="6"/>
      <c r="PY680" s="6"/>
      <c r="PZ680" s="6"/>
      <c r="QA680" s="6"/>
      <c r="QB680" s="6"/>
      <c r="QC680" s="6"/>
      <c r="QD680" s="6"/>
      <c r="QE680" s="6"/>
      <c r="QF680" s="6"/>
      <c r="QG680" s="6"/>
      <c r="QH680" s="6"/>
      <c r="QI680" s="6"/>
      <c r="QJ680" s="6"/>
      <c r="QK680" s="6"/>
      <c r="QL680" s="6"/>
      <c r="QM680" s="6"/>
      <c r="QN680" s="6"/>
      <c r="QO680" s="6"/>
      <c r="QP680" s="6"/>
      <c r="QQ680" s="6"/>
      <c r="QR680" s="6"/>
      <c r="QS680" s="6"/>
      <c r="QT680" s="6"/>
      <c r="QU680" s="6"/>
      <c r="QV680" s="6"/>
      <c r="QW680" s="6"/>
      <c r="QX680" s="6"/>
      <c r="QY680" s="6"/>
      <c r="QZ680" s="6"/>
      <c r="RA680" s="6"/>
      <c r="RB680" s="6"/>
      <c r="RC680" s="6"/>
      <c r="RD680" s="6"/>
      <c r="RE680" s="6"/>
      <c r="RF680" s="6"/>
      <c r="RG680" s="6"/>
      <c r="RH680" s="6"/>
      <c r="RI680" s="6"/>
      <c r="RJ680" s="6"/>
      <c r="RK680" s="6"/>
      <c r="RL680" s="6"/>
      <c r="RM680" s="6"/>
      <c r="RN680" s="6"/>
      <c r="RO680" s="6"/>
      <c r="RP680" s="6"/>
      <c r="RQ680" s="6"/>
      <c r="RR680" s="6"/>
      <c r="RS680" s="6"/>
      <c r="RT680" s="6"/>
      <c r="RU680" s="6"/>
      <c r="RV680" s="6"/>
      <c r="RW680" s="6"/>
      <c r="RX680" s="6"/>
      <c r="RY680" s="6"/>
      <c r="RZ680" s="6"/>
      <c r="SA680" s="6"/>
      <c r="SB680" s="6"/>
      <c r="SC680" s="6"/>
      <c r="SD680" s="6"/>
      <c r="SE680" s="6"/>
      <c r="SF680" s="6"/>
      <c r="SG680" s="6"/>
      <c r="SH680" s="6"/>
      <c r="SI680" s="6"/>
      <c r="SJ680" s="6"/>
      <c r="SK680" s="6"/>
      <c r="SL680" s="6"/>
      <c r="SM680" s="6"/>
      <c r="SN680" s="6"/>
      <c r="SO680" s="6"/>
      <c r="SP680" s="6"/>
      <c r="SQ680" s="6"/>
      <c r="SR680" s="6"/>
      <c r="SS680" s="6"/>
      <c r="ST680" s="6"/>
      <c r="SU680" s="6"/>
      <c r="SV680" s="6"/>
      <c r="SW680" s="6"/>
      <c r="SX680" s="6"/>
      <c r="SY680" s="6"/>
      <c r="SZ680" s="6"/>
      <c r="TA680" s="6"/>
      <c r="TB680" s="6"/>
      <c r="TC680" s="6"/>
      <c r="TD680" s="6"/>
      <c r="TE680" s="6"/>
      <c r="TF680" s="6"/>
      <c r="TG680" s="6"/>
      <c r="TH680" s="6"/>
      <c r="TI680" s="6"/>
      <c r="TJ680" s="6"/>
      <c r="TK680" s="6"/>
      <c r="TL680" s="6"/>
      <c r="TM680" s="6"/>
      <c r="TN680" s="6"/>
      <c r="TO680" s="6"/>
      <c r="TP680" s="6"/>
      <c r="TQ680" s="6"/>
      <c r="TR680" s="6"/>
      <c r="TS680" s="6"/>
      <c r="TT680" s="6"/>
      <c r="TU680" s="6"/>
      <c r="TV680" s="6"/>
      <c r="TW680" s="6"/>
      <c r="TX680" s="6"/>
      <c r="TY680" s="6"/>
      <c r="TZ680" s="6"/>
      <c r="UA680" s="6"/>
      <c r="UB680" s="6"/>
      <c r="UC680" s="6"/>
      <c r="UD680" s="6"/>
      <c r="UE680" s="6"/>
      <c r="UF680" s="6"/>
      <c r="UG680" s="6"/>
      <c r="UH680" s="6"/>
      <c r="UI680" s="6"/>
      <c r="UJ680" s="6"/>
      <c r="UK680" s="6"/>
      <c r="UL680" s="6"/>
      <c r="UM680" s="6"/>
      <c r="UN680" s="6"/>
      <c r="UO680" s="6"/>
      <c r="UP680" s="6"/>
      <c r="UQ680" s="6"/>
      <c r="UR680" s="6"/>
      <c r="US680" s="6"/>
      <c r="UT680" s="6"/>
      <c r="UU680" s="6"/>
      <c r="UV680" s="6"/>
      <c r="UW680" s="6"/>
      <c r="UX680" s="6"/>
      <c r="UY680" s="6"/>
      <c r="UZ680" s="6"/>
      <c r="VA680" s="6"/>
      <c r="VB680" s="6"/>
      <c r="VC680" s="6"/>
      <c r="VD680" s="6"/>
      <c r="VE680" s="6"/>
      <c r="VF680" s="6"/>
      <c r="VG680" s="6"/>
      <c r="VH680" s="6"/>
      <c r="VI680" s="6"/>
      <c r="VJ680" s="6"/>
      <c r="VK680" s="6"/>
      <c r="VL680" s="6"/>
      <c r="VM680" s="6"/>
      <c r="VN680" s="6"/>
      <c r="VO680" s="6"/>
      <c r="VP680" s="6"/>
      <c r="VQ680" s="6"/>
      <c r="VR680" s="6"/>
      <c r="VS680" s="6"/>
      <c r="VT680" s="6"/>
      <c r="VU680" s="6"/>
      <c r="VV680" s="6"/>
      <c r="VW680" s="6"/>
      <c r="VX680" s="6"/>
      <c r="VY680" s="6"/>
      <c r="VZ680" s="6"/>
      <c r="WA680" s="6"/>
      <c r="WB680" s="6"/>
      <c r="WC680" s="6"/>
      <c r="WD680" s="6"/>
      <c r="WE680" s="6"/>
      <c r="WF680" s="6"/>
      <c r="WG680" s="6"/>
      <c r="WH680" s="6"/>
      <c r="WI680" s="6"/>
      <c r="WJ680" s="6"/>
      <c r="WK680" s="6"/>
      <c r="WL680" s="6"/>
      <c r="WM680" s="6"/>
      <c r="WN680" s="6"/>
      <c r="WO680" s="6"/>
      <c r="WP680" s="6"/>
      <c r="WQ680" s="6"/>
      <c r="WR680" s="6"/>
      <c r="WS680" s="6"/>
      <c r="WT680" s="6"/>
      <c r="WU680" s="6"/>
      <c r="WV680" s="6"/>
      <c r="WW680" s="6"/>
      <c r="WX680" s="6"/>
      <c r="WY680" s="6"/>
      <c r="WZ680" s="6"/>
      <c r="XA680" s="6"/>
      <c r="XB680" s="6"/>
      <c r="XC680" s="6"/>
      <c r="XD680" s="6"/>
      <c r="XE680" s="6"/>
      <c r="XF680" s="6"/>
      <c r="XG680" s="6"/>
      <c r="XH680" s="6"/>
      <c r="XI680" s="6"/>
      <c r="XJ680" s="6"/>
      <c r="XK680" s="6"/>
      <c r="XL680" s="6"/>
      <c r="XM680" s="6"/>
      <c r="XN680" s="6"/>
      <c r="XO680" s="6"/>
      <c r="XP680" s="6"/>
      <c r="XQ680" s="6"/>
      <c r="XR680" s="6"/>
      <c r="XS680" s="6"/>
      <c r="XT680" s="6"/>
      <c r="XU680" s="6"/>
      <c r="XV680" s="6"/>
      <c r="XW680" s="6"/>
      <c r="XX680" s="6"/>
      <c r="XY680" s="6"/>
      <c r="XZ680" s="6"/>
      <c r="YA680" s="6"/>
      <c r="YB680" s="6"/>
      <c r="YC680" s="6"/>
      <c r="YD680" s="6"/>
      <c r="YE680" s="6"/>
      <c r="YF680" s="6"/>
      <c r="YG680" s="6"/>
      <c r="YH680" s="6"/>
      <c r="YI680" s="6"/>
      <c r="YJ680" s="6"/>
      <c r="YK680" s="6"/>
      <c r="YL680" s="6"/>
      <c r="YM680" s="6"/>
      <c r="YN680" s="6"/>
      <c r="YO680" s="6"/>
      <c r="YP680" s="6"/>
      <c r="YQ680" s="6"/>
      <c r="YR680" s="6"/>
      <c r="YS680" s="6"/>
      <c r="YT680" s="6"/>
      <c r="YU680" s="6"/>
      <c r="YV680" s="6"/>
      <c r="YW680" s="6"/>
      <c r="YX680" s="6"/>
      <c r="YY680" s="6"/>
      <c r="YZ680" s="6"/>
      <c r="ZA680" s="6"/>
      <c r="ZB680" s="6"/>
      <c r="ZC680" s="6"/>
      <c r="ZD680" s="6"/>
      <c r="ZE680" s="6"/>
      <c r="ZF680" s="6"/>
      <c r="ZG680" s="6"/>
      <c r="ZH680" s="6"/>
      <c r="ZI680" s="6"/>
      <c r="ZJ680" s="6"/>
      <c r="ZK680" s="6"/>
      <c r="ZL680" s="6"/>
      <c r="ZM680" s="6"/>
      <c r="ZN680" s="6"/>
      <c r="ZO680" s="6"/>
      <c r="ZP680" s="6"/>
      <c r="ZQ680" s="6"/>
      <c r="ZR680" s="6"/>
      <c r="ZS680" s="6"/>
      <c r="ZT680" s="6"/>
      <c r="ZU680" s="6"/>
      <c r="ZV680" s="6"/>
      <c r="ZW680" s="6"/>
      <c r="ZX680" s="6"/>
      <c r="ZY680" s="6"/>
      <c r="ZZ680" s="6"/>
      <c r="AAA680" s="6"/>
      <c r="AAB680" s="6"/>
      <c r="AAC680" s="6"/>
      <c r="AAD680" s="6"/>
      <c r="AAE680" s="6"/>
      <c r="AAF680" s="6"/>
      <c r="AAG680" s="6"/>
      <c r="AAH680" s="6"/>
      <c r="AAI680" s="6"/>
      <c r="AAJ680" s="6"/>
      <c r="AAK680" s="6"/>
      <c r="AAL680" s="6"/>
      <c r="AAM680" s="6"/>
      <c r="AAN680" s="6"/>
      <c r="AAO680" s="6"/>
      <c r="AAP680" s="6"/>
      <c r="AAQ680" s="6"/>
      <c r="AAR680" s="6"/>
      <c r="AAS680" s="6"/>
      <c r="AAT680" s="6"/>
      <c r="AAU680" s="6"/>
      <c r="AAV680" s="6"/>
      <c r="AAW680" s="6"/>
      <c r="AAX680" s="6"/>
      <c r="AAY680" s="6"/>
      <c r="AAZ680" s="6"/>
      <c r="ABA680" s="6"/>
      <c r="ABB680" s="6"/>
      <c r="ABC680" s="6"/>
      <c r="ABD680" s="6"/>
      <c r="ABE680" s="6"/>
      <c r="ABF680" s="6"/>
      <c r="ABG680" s="6"/>
      <c r="ABH680" s="6"/>
      <c r="ABI680" s="6"/>
      <c r="ABJ680" s="6"/>
      <c r="ABK680" s="6"/>
      <c r="ABL680" s="6"/>
      <c r="ABM680" s="6"/>
      <c r="ABN680" s="6"/>
      <c r="ABO680" s="6"/>
      <c r="ABP680" s="6"/>
      <c r="ABQ680" s="6"/>
      <c r="ABR680" s="6"/>
      <c r="ABS680" s="6"/>
      <c r="ABT680" s="6"/>
      <c r="ABU680" s="6"/>
      <c r="ABV680" s="6"/>
      <c r="ABW680" s="6"/>
      <c r="ABX680" s="6"/>
      <c r="ABY680" s="6"/>
      <c r="ABZ680" s="6"/>
      <c r="ACA680" s="6"/>
      <c r="ACB680" s="6"/>
      <c r="ACC680" s="6"/>
      <c r="ACD680" s="6"/>
      <c r="ACE680" s="6"/>
      <c r="ACF680" s="6"/>
      <c r="ACG680" s="6"/>
      <c r="ACH680" s="6"/>
      <c r="ACI680" s="6"/>
      <c r="ACJ680" s="6"/>
      <c r="ACK680" s="6"/>
      <c r="ACL680" s="6"/>
      <c r="ACM680" s="6"/>
      <c r="ACN680" s="6"/>
      <c r="ACO680" s="6"/>
      <c r="ACP680" s="6"/>
      <c r="ACQ680" s="6"/>
      <c r="ACR680" s="6"/>
      <c r="ACS680" s="6"/>
      <c r="ACT680" s="6"/>
      <c r="ACU680" s="6"/>
      <c r="ACV680" s="6"/>
      <c r="ACW680" s="6"/>
      <c r="ACX680" s="6"/>
      <c r="ACY680" s="6"/>
      <c r="ACZ680" s="6"/>
      <c r="ADA680" s="6"/>
      <c r="ADB680" s="6"/>
      <c r="ADC680" s="6"/>
      <c r="ADD680" s="6"/>
      <c r="ADE680" s="6"/>
      <c r="ADF680" s="6"/>
      <c r="ADG680" s="6"/>
      <c r="ADH680" s="6"/>
      <c r="ADI680" s="6"/>
      <c r="ADJ680" s="6"/>
      <c r="ADK680" s="6"/>
      <c r="ADL680" s="6"/>
      <c r="ADM680" s="6"/>
      <c r="ADN680" s="6"/>
      <c r="ADO680" s="6"/>
      <c r="ADP680" s="6"/>
      <c r="ADQ680" s="6"/>
      <c r="ADR680" s="6"/>
      <c r="ADS680" s="6"/>
      <c r="ADT680" s="6"/>
      <c r="ADU680" s="6"/>
      <c r="ADV680" s="6"/>
      <c r="ADW680" s="6"/>
      <c r="ADX680" s="6"/>
      <c r="ADY680" s="6"/>
      <c r="ADZ680" s="6"/>
      <c r="AEA680" s="6"/>
      <c r="AEB680" s="6"/>
      <c r="AEC680" s="6"/>
      <c r="AED680" s="6"/>
      <c r="AEE680" s="6"/>
      <c r="AEF680" s="6"/>
      <c r="AEG680" s="6"/>
      <c r="AEH680" s="6"/>
      <c r="AEI680" s="6"/>
      <c r="AEJ680" s="6"/>
      <c r="AEK680" s="6"/>
      <c r="AEL680" s="6"/>
      <c r="AEM680" s="6"/>
      <c r="AEN680" s="6"/>
      <c r="AEO680" s="6"/>
      <c r="AEP680" s="6"/>
      <c r="AEQ680" s="6"/>
      <c r="AER680" s="6"/>
      <c r="AES680" s="6"/>
      <c r="AET680" s="6"/>
      <c r="AEU680" s="6"/>
      <c r="AEV680" s="6"/>
      <c r="AEW680" s="6"/>
      <c r="AEX680" s="6"/>
      <c r="AEY680" s="6"/>
      <c r="AEZ680" s="6"/>
      <c r="AFA680" s="6"/>
      <c r="AFB680" s="6"/>
      <c r="AFC680" s="6"/>
      <c r="AFD680" s="6"/>
      <c r="AFE680" s="6"/>
      <c r="AFF680" s="6"/>
      <c r="AFG680" s="6"/>
      <c r="AFH680" s="6"/>
      <c r="AFI680" s="6"/>
      <c r="AFJ680" s="6"/>
      <c r="AFK680" s="6"/>
      <c r="AFL680" s="6"/>
      <c r="AFM680" s="6"/>
      <c r="AFN680" s="6"/>
      <c r="AFO680" s="6"/>
      <c r="AFP680" s="6"/>
      <c r="AFQ680" s="6"/>
      <c r="AFR680" s="6"/>
      <c r="AFS680" s="6"/>
      <c r="AFT680" s="6"/>
      <c r="AFU680" s="6"/>
      <c r="AFV680" s="6"/>
      <c r="AFW680" s="6"/>
      <c r="AFX680" s="6"/>
      <c r="AFY680" s="6"/>
      <c r="AFZ680" s="6"/>
      <c r="AGA680" s="6"/>
      <c r="AGB680" s="6"/>
      <c r="AGC680" s="6"/>
      <c r="AGD680" s="6"/>
      <c r="AGE680" s="6"/>
      <c r="AGF680" s="6"/>
      <c r="AGG680" s="6"/>
      <c r="AGH680" s="6"/>
      <c r="AGI680" s="6"/>
      <c r="AGJ680" s="6"/>
      <c r="AGK680" s="6"/>
      <c r="AGL680" s="6"/>
      <c r="AGM680" s="6"/>
      <c r="AGN680" s="6"/>
      <c r="AGO680" s="6"/>
      <c r="AGP680" s="6"/>
      <c r="AGQ680" s="6"/>
      <c r="AGR680" s="6"/>
      <c r="AGS680" s="6"/>
      <c r="AGT680" s="6"/>
      <c r="AGU680" s="6"/>
      <c r="AGV680" s="6"/>
      <c r="AGW680" s="6"/>
      <c r="AGX680" s="6"/>
      <c r="AGY680" s="6"/>
      <c r="AGZ680" s="6"/>
      <c r="AHA680" s="6"/>
      <c r="AHB680" s="6"/>
      <c r="AHC680" s="6"/>
      <c r="AHD680" s="6"/>
      <c r="AHE680" s="6"/>
      <c r="AHF680" s="6"/>
      <c r="AHG680" s="6"/>
      <c r="AHH680" s="6"/>
      <c r="AHI680" s="6"/>
      <c r="AHJ680" s="6"/>
      <c r="AHK680" s="6"/>
      <c r="AHL680" s="6"/>
      <c r="AHM680" s="6"/>
      <c r="AHN680" s="6"/>
      <c r="AHO680" s="6"/>
      <c r="AHP680" s="6"/>
      <c r="AHQ680" s="6"/>
      <c r="AHR680" s="6"/>
      <c r="AHS680" s="6"/>
      <c r="AHT680" s="6"/>
      <c r="AHU680" s="6"/>
      <c r="AHV680" s="6"/>
      <c r="AHW680" s="6"/>
      <c r="AHX680" s="6"/>
      <c r="AHY680" s="6"/>
    </row>
    <row r="681" spans="3:909" x14ac:dyDescent="0.25">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c r="JV681" s="6"/>
      <c r="JW681" s="6"/>
      <c r="JX681" s="6"/>
      <c r="JY681" s="6"/>
      <c r="JZ681" s="6"/>
      <c r="KA681" s="6"/>
      <c r="KB681" s="6"/>
      <c r="KC681" s="6"/>
      <c r="KD681" s="6"/>
      <c r="KE681" s="6"/>
      <c r="KF681" s="6"/>
      <c r="KG681" s="6"/>
      <c r="KH681" s="6"/>
      <c r="KI681" s="6"/>
      <c r="KJ681" s="6"/>
      <c r="KK681" s="6"/>
      <c r="KL681" s="6"/>
      <c r="KM681" s="6"/>
      <c r="KN681" s="6"/>
      <c r="KO681" s="6"/>
      <c r="KP681" s="6"/>
      <c r="KQ681" s="6"/>
      <c r="KR681" s="6"/>
      <c r="KS681" s="6"/>
      <c r="KT681" s="6"/>
      <c r="KU681" s="6"/>
      <c r="KV681" s="6"/>
      <c r="KW681" s="6"/>
      <c r="KX681" s="6"/>
      <c r="KY681" s="6"/>
      <c r="KZ681" s="6"/>
      <c r="LA681" s="6"/>
      <c r="LB681" s="6"/>
      <c r="LC681" s="6"/>
      <c r="LD681" s="6"/>
      <c r="LE681" s="6"/>
      <c r="LF681" s="6"/>
      <c r="LG681" s="6"/>
      <c r="LH681" s="6"/>
      <c r="LI681" s="6"/>
      <c r="LJ681" s="6"/>
      <c r="LK681" s="6"/>
      <c r="LL681" s="6"/>
      <c r="LM681" s="6"/>
      <c r="LN681" s="6"/>
      <c r="LO681" s="6"/>
      <c r="LP681" s="6"/>
      <c r="LQ681" s="6"/>
      <c r="LR681" s="6"/>
      <c r="LS681" s="6"/>
      <c r="LT681" s="6"/>
      <c r="LU681" s="6"/>
      <c r="LV681" s="6"/>
      <c r="LW681" s="6"/>
      <c r="LX681" s="6"/>
      <c r="LY681" s="6"/>
      <c r="LZ681" s="6"/>
      <c r="MA681" s="6"/>
      <c r="MB681" s="6"/>
      <c r="MC681" s="6"/>
      <c r="MD681" s="6"/>
      <c r="ME681" s="6"/>
      <c r="MF681" s="6"/>
      <c r="MG681" s="6"/>
      <c r="MH681" s="6"/>
      <c r="MI681" s="6"/>
      <c r="MJ681" s="6"/>
      <c r="MK681" s="6"/>
      <c r="ML681" s="6"/>
      <c r="MM681" s="6"/>
      <c r="MN681" s="6"/>
      <c r="MO681" s="6"/>
      <c r="MP681" s="6"/>
      <c r="MQ681" s="6"/>
      <c r="MR681" s="6"/>
      <c r="MS681" s="6"/>
      <c r="MT681" s="6"/>
      <c r="MU681" s="6"/>
      <c r="MV681" s="6"/>
      <c r="MW681" s="6"/>
      <c r="MX681" s="6"/>
      <c r="MY681" s="6"/>
      <c r="MZ681" s="6"/>
      <c r="NA681" s="6"/>
      <c r="NB681" s="6"/>
      <c r="NC681" s="6"/>
      <c r="ND681" s="6"/>
      <c r="NE681" s="6"/>
      <c r="NF681" s="6"/>
      <c r="NG681" s="6"/>
      <c r="NH681" s="6"/>
      <c r="NI681" s="6"/>
      <c r="NJ681" s="6"/>
      <c r="NK681" s="6"/>
      <c r="NL681" s="6"/>
      <c r="NM681" s="6"/>
      <c r="NN681" s="6"/>
      <c r="NO681" s="6"/>
      <c r="NP681" s="6"/>
      <c r="NQ681" s="6"/>
      <c r="NR681" s="6"/>
      <c r="NS681" s="6"/>
      <c r="NT681" s="6"/>
      <c r="NU681" s="6"/>
      <c r="NV681" s="6"/>
      <c r="NW681" s="6"/>
      <c r="NX681" s="6"/>
      <c r="NY681" s="6"/>
      <c r="NZ681" s="6"/>
      <c r="OA681" s="6"/>
      <c r="OB681" s="6"/>
      <c r="OC681" s="6"/>
      <c r="OD681" s="6"/>
      <c r="OE681" s="6"/>
      <c r="OF681" s="6"/>
      <c r="OG681" s="6"/>
      <c r="OH681" s="6"/>
      <c r="OI681" s="6"/>
      <c r="OJ681" s="6"/>
      <c r="OK681" s="6"/>
      <c r="OL681" s="6"/>
      <c r="OM681" s="6"/>
      <c r="ON681" s="6"/>
      <c r="OO681" s="6"/>
      <c r="OP681" s="6"/>
      <c r="OQ681" s="6"/>
      <c r="OR681" s="6"/>
      <c r="OS681" s="6"/>
      <c r="OT681" s="6"/>
      <c r="OU681" s="6"/>
      <c r="OV681" s="6"/>
      <c r="OW681" s="6"/>
      <c r="OX681" s="6"/>
      <c r="OY681" s="6"/>
      <c r="OZ681" s="6"/>
      <c r="PA681" s="6"/>
      <c r="PB681" s="6"/>
      <c r="PC681" s="6"/>
      <c r="PD681" s="6"/>
      <c r="PE681" s="6"/>
      <c r="PF681" s="6"/>
      <c r="PG681" s="6"/>
      <c r="PH681" s="6"/>
      <c r="PI681" s="6"/>
      <c r="PJ681" s="6"/>
      <c r="PK681" s="6"/>
      <c r="PL681" s="6"/>
      <c r="PM681" s="6"/>
      <c r="PN681" s="6"/>
      <c r="PO681" s="6"/>
      <c r="PP681" s="6"/>
      <c r="PQ681" s="6"/>
      <c r="PR681" s="6"/>
      <c r="PS681" s="6"/>
      <c r="PT681" s="6"/>
      <c r="PU681" s="6"/>
      <c r="PV681" s="6"/>
      <c r="PW681" s="6"/>
      <c r="PX681" s="6"/>
      <c r="PY681" s="6"/>
      <c r="PZ681" s="6"/>
      <c r="QA681" s="6"/>
      <c r="QB681" s="6"/>
      <c r="QC681" s="6"/>
      <c r="QD681" s="6"/>
      <c r="QE681" s="6"/>
      <c r="QF681" s="6"/>
      <c r="QG681" s="6"/>
      <c r="QH681" s="6"/>
      <c r="QI681" s="6"/>
      <c r="QJ681" s="6"/>
      <c r="QK681" s="6"/>
      <c r="QL681" s="6"/>
      <c r="QM681" s="6"/>
      <c r="QN681" s="6"/>
      <c r="QO681" s="6"/>
      <c r="QP681" s="6"/>
      <c r="QQ681" s="6"/>
      <c r="QR681" s="6"/>
      <c r="QS681" s="6"/>
      <c r="QT681" s="6"/>
      <c r="QU681" s="6"/>
      <c r="QV681" s="6"/>
      <c r="QW681" s="6"/>
      <c r="QX681" s="6"/>
      <c r="QY681" s="6"/>
      <c r="QZ681" s="6"/>
      <c r="RA681" s="6"/>
      <c r="RB681" s="6"/>
      <c r="RC681" s="6"/>
      <c r="RD681" s="6"/>
      <c r="RE681" s="6"/>
      <c r="RF681" s="6"/>
      <c r="RG681" s="6"/>
      <c r="RH681" s="6"/>
      <c r="RI681" s="6"/>
      <c r="RJ681" s="6"/>
      <c r="RK681" s="6"/>
      <c r="RL681" s="6"/>
      <c r="RM681" s="6"/>
      <c r="RN681" s="6"/>
      <c r="RO681" s="6"/>
      <c r="RP681" s="6"/>
      <c r="RQ681" s="6"/>
      <c r="RR681" s="6"/>
      <c r="RS681" s="6"/>
      <c r="RT681" s="6"/>
      <c r="RU681" s="6"/>
      <c r="RV681" s="6"/>
      <c r="RW681" s="6"/>
      <c r="RX681" s="6"/>
      <c r="RY681" s="6"/>
      <c r="RZ681" s="6"/>
      <c r="SA681" s="6"/>
      <c r="SB681" s="6"/>
      <c r="SC681" s="6"/>
      <c r="SD681" s="6"/>
      <c r="SE681" s="6"/>
      <c r="SF681" s="6"/>
      <c r="SG681" s="6"/>
      <c r="SH681" s="6"/>
      <c r="SI681" s="6"/>
      <c r="SJ681" s="6"/>
      <c r="SK681" s="6"/>
      <c r="SL681" s="6"/>
      <c r="SM681" s="6"/>
      <c r="SN681" s="6"/>
      <c r="SO681" s="6"/>
      <c r="SP681" s="6"/>
      <c r="SQ681" s="6"/>
      <c r="SR681" s="6"/>
      <c r="SS681" s="6"/>
      <c r="ST681" s="6"/>
      <c r="SU681" s="6"/>
      <c r="SV681" s="6"/>
      <c r="SW681" s="6"/>
      <c r="SX681" s="6"/>
      <c r="SY681" s="6"/>
      <c r="SZ681" s="6"/>
      <c r="TA681" s="6"/>
      <c r="TB681" s="6"/>
      <c r="TC681" s="6"/>
      <c r="TD681" s="6"/>
      <c r="TE681" s="6"/>
      <c r="TF681" s="6"/>
      <c r="TG681" s="6"/>
      <c r="TH681" s="6"/>
      <c r="TI681" s="6"/>
      <c r="TJ681" s="6"/>
      <c r="TK681" s="6"/>
      <c r="TL681" s="6"/>
      <c r="TM681" s="6"/>
      <c r="TN681" s="6"/>
      <c r="TO681" s="6"/>
      <c r="TP681" s="6"/>
      <c r="TQ681" s="6"/>
      <c r="TR681" s="6"/>
      <c r="TS681" s="6"/>
      <c r="TT681" s="6"/>
      <c r="TU681" s="6"/>
      <c r="TV681" s="6"/>
      <c r="TW681" s="6"/>
      <c r="TX681" s="6"/>
      <c r="TY681" s="6"/>
      <c r="TZ681" s="6"/>
      <c r="UA681" s="6"/>
      <c r="UB681" s="6"/>
      <c r="UC681" s="6"/>
      <c r="UD681" s="6"/>
      <c r="UE681" s="6"/>
      <c r="UF681" s="6"/>
      <c r="UG681" s="6"/>
      <c r="UH681" s="6"/>
      <c r="UI681" s="6"/>
      <c r="UJ681" s="6"/>
      <c r="UK681" s="6"/>
      <c r="UL681" s="6"/>
      <c r="UM681" s="6"/>
      <c r="UN681" s="6"/>
      <c r="UO681" s="6"/>
      <c r="UP681" s="6"/>
      <c r="UQ681" s="6"/>
      <c r="UR681" s="6"/>
      <c r="US681" s="6"/>
      <c r="UT681" s="6"/>
      <c r="UU681" s="6"/>
      <c r="UV681" s="6"/>
      <c r="UW681" s="6"/>
      <c r="UX681" s="6"/>
      <c r="UY681" s="6"/>
      <c r="UZ681" s="6"/>
      <c r="VA681" s="6"/>
      <c r="VB681" s="6"/>
      <c r="VC681" s="6"/>
      <c r="VD681" s="6"/>
      <c r="VE681" s="6"/>
      <c r="VF681" s="6"/>
      <c r="VG681" s="6"/>
      <c r="VH681" s="6"/>
      <c r="VI681" s="6"/>
      <c r="VJ681" s="6"/>
      <c r="VK681" s="6"/>
      <c r="VL681" s="6"/>
      <c r="VM681" s="6"/>
      <c r="VN681" s="6"/>
      <c r="VO681" s="6"/>
      <c r="VP681" s="6"/>
      <c r="VQ681" s="6"/>
      <c r="VR681" s="6"/>
      <c r="VS681" s="6"/>
      <c r="VT681" s="6"/>
      <c r="VU681" s="6"/>
      <c r="VV681" s="6"/>
      <c r="VW681" s="6"/>
      <c r="VX681" s="6"/>
      <c r="VY681" s="6"/>
      <c r="VZ681" s="6"/>
      <c r="WA681" s="6"/>
      <c r="WB681" s="6"/>
      <c r="WC681" s="6"/>
      <c r="WD681" s="6"/>
      <c r="WE681" s="6"/>
      <c r="WF681" s="6"/>
      <c r="WG681" s="6"/>
      <c r="WH681" s="6"/>
      <c r="WI681" s="6"/>
      <c r="WJ681" s="6"/>
      <c r="WK681" s="6"/>
      <c r="WL681" s="6"/>
      <c r="WM681" s="6"/>
      <c r="WN681" s="6"/>
      <c r="WO681" s="6"/>
      <c r="WP681" s="6"/>
      <c r="WQ681" s="6"/>
      <c r="WR681" s="6"/>
      <c r="WS681" s="6"/>
      <c r="WT681" s="6"/>
      <c r="WU681" s="6"/>
      <c r="WV681" s="6"/>
      <c r="WW681" s="6"/>
      <c r="WX681" s="6"/>
      <c r="WY681" s="6"/>
      <c r="WZ681" s="6"/>
      <c r="XA681" s="6"/>
      <c r="XB681" s="6"/>
      <c r="XC681" s="6"/>
      <c r="XD681" s="6"/>
      <c r="XE681" s="6"/>
      <c r="XF681" s="6"/>
      <c r="XG681" s="6"/>
      <c r="XH681" s="6"/>
      <c r="XI681" s="6"/>
      <c r="XJ681" s="6"/>
      <c r="XK681" s="6"/>
      <c r="XL681" s="6"/>
      <c r="XM681" s="6"/>
      <c r="XN681" s="6"/>
      <c r="XO681" s="6"/>
      <c r="XP681" s="6"/>
      <c r="XQ681" s="6"/>
      <c r="XR681" s="6"/>
      <c r="XS681" s="6"/>
      <c r="XT681" s="6"/>
      <c r="XU681" s="6"/>
      <c r="XV681" s="6"/>
      <c r="XW681" s="6"/>
      <c r="XX681" s="6"/>
      <c r="XY681" s="6"/>
      <c r="XZ681" s="6"/>
      <c r="YA681" s="6"/>
      <c r="YB681" s="6"/>
      <c r="YC681" s="6"/>
      <c r="YD681" s="6"/>
      <c r="YE681" s="6"/>
      <c r="YF681" s="6"/>
      <c r="YG681" s="6"/>
      <c r="YH681" s="6"/>
      <c r="YI681" s="6"/>
      <c r="YJ681" s="6"/>
      <c r="YK681" s="6"/>
      <c r="YL681" s="6"/>
      <c r="YM681" s="6"/>
      <c r="YN681" s="6"/>
      <c r="YO681" s="6"/>
      <c r="YP681" s="6"/>
      <c r="YQ681" s="6"/>
      <c r="YR681" s="6"/>
      <c r="YS681" s="6"/>
      <c r="YT681" s="6"/>
      <c r="YU681" s="6"/>
      <c r="YV681" s="6"/>
      <c r="YW681" s="6"/>
      <c r="YX681" s="6"/>
      <c r="YY681" s="6"/>
      <c r="YZ681" s="6"/>
      <c r="ZA681" s="6"/>
      <c r="ZB681" s="6"/>
      <c r="ZC681" s="6"/>
      <c r="ZD681" s="6"/>
      <c r="ZE681" s="6"/>
      <c r="ZF681" s="6"/>
      <c r="ZG681" s="6"/>
      <c r="ZH681" s="6"/>
      <c r="ZI681" s="6"/>
      <c r="ZJ681" s="6"/>
      <c r="ZK681" s="6"/>
      <c r="ZL681" s="6"/>
      <c r="ZM681" s="6"/>
      <c r="ZN681" s="6"/>
      <c r="ZO681" s="6"/>
      <c r="ZP681" s="6"/>
      <c r="ZQ681" s="6"/>
      <c r="ZR681" s="6"/>
      <c r="ZS681" s="6"/>
      <c r="ZT681" s="6"/>
      <c r="ZU681" s="6"/>
      <c r="ZV681" s="6"/>
      <c r="ZW681" s="6"/>
      <c r="ZX681" s="6"/>
      <c r="ZY681" s="6"/>
      <c r="ZZ681" s="6"/>
      <c r="AAA681" s="6"/>
      <c r="AAB681" s="6"/>
      <c r="AAC681" s="6"/>
      <c r="AAD681" s="6"/>
      <c r="AAE681" s="6"/>
      <c r="AAF681" s="6"/>
      <c r="AAG681" s="6"/>
      <c r="AAH681" s="6"/>
      <c r="AAI681" s="6"/>
      <c r="AAJ681" s="6"/>
      <c r="AAK681" s="6"/>
      <c r="AAL681" s="6"/>
      <c r="AAM681" s="6"/>
      <c r="AAN681" s="6"/>
      <c r="AAO681" s="6"/>
      <c r="AAP681" s="6"/>
      <c r="AAQ681" s="6"/>
      <c r="AAR681" s="6"/>
      <c r="AAS681" s="6"/>
      <c r="AAT681" s="6"/>
      <c r="AAU681" s="6"/>
      <c r="AAV681" s="6"/>
      <c r="AAW681" s="6"/>
      <c r="AAX681" s="6"/>
      <c r="AAY681" s="6"/>
      <c r="AAZ681" s="6"/>
      <c r="ABA681" s="6"/>
      <c r="ABB681" s="6"/>
      <c r="ABC681" s="6"/>
      <c r="ABD681" s="6"/>
      <c r="ABE681" s="6"/>
      <c r="ABF681" s="6"/>
      <c r="ABG681" s="6"/>
      <c r="ABH681" s="6"/>
      <c r="ABI681" s="6"/>
      <c r="ABJ681" s="6"/>
      <c r="ABK681" s="6"/>
      <c r="ABL681" s="6"/>
      <c r="ABM681" s="6"/>
      <c r="ABN681" s="6"/>
      <c r="ABO681" s="6"/>
      <c r="ABP681" s="6"/>
      <c r="ABQ681" s="6"/>
      <c r="ABR681" s="6"/>
      <c r="ABS681" s="6"/>
      <c r="ABT681" s="6"/>
      <c r="ABU681" s="6"/>
      <c r="ABV681" s="6"/>
      <c r="ABW681" s="6"/>
      <c r="ABX681" s="6"/>
      <c r="ABY681" s="6"/>
      <c r="ABZ681" s="6"/>
      <c r="ACA681" s="6"/>
      <c r="ACB681" s="6"/>
      <c r="ACC681" s="6"/>
      <c r="ACD681" s="6"/>
      <c r="ACE681" s="6"/>
      <c r="ACF681" s="6"/>
      <c r="ACG681" s="6"/>
      <c r="ACH681" s="6"/>
      <c r="ACI681" s="6"/>
      <c r="ACJ681" s="6"/>
      <c r="ACK681" s="6"/>
      <c r="ACL681" s="6"/>
      <c r="ACM681" s="6"/>
      <c r="ACN681" s="6"/>
      <c r="ACO681" s="6"/>
      <c r="ACP681" s="6"/>
      <c r="ACQ681" s="6"/>
      <c r="ACR681" s="6"/>
      <c r="ACS681" s="6"/>
      <c r="ACT681" s="6"/>
      <c r="ACU681" s="6"/>
      <c r="ACV681" s="6"/>
      <c r="ACW681" s="6"/>
      <c r="ACX681" s="6"/>
      <c r="ACY681" s="6"/>
      <c r="ACZ681" s="6"/>
      <c r="ADA681" s="6"/>
      <c r="ADB681" s="6"/>
      <c r="ADC681" s="6"/>
      <c r="ADD681" s="6"/>
      <c r="ADE681" s="6"/>
      <c r="ADF681" s="6"/>
      <c r="ADG681" s="6"/>
      <c r="ADH681" s="6"/>
      <c r="ADI681" s="6"/>
      <c r="ADJ681" s="6"/>
      <c r="ADK681" s="6"/>
      <c r="ADL681" s="6"/>
      <c r="ADM681" s="6"/>
      <c r="ADN681" s="6"/>
      <c r="ADO681" s="6"/>
      <c r="ADP681" s="6"/>
      <c r="ADQ681" s="6"/>
      <c r="ADR681" s="6"/>
      <c r="ADS681" s="6"/>
      <c r="ADT681" s="6"/>
      <c r="ADU681" s="6"/>
      <c r="ADV681" s="6"/>
      <c r="ADW681" s="6"/>
      <c r="ADX681" s="6"/>
      <c r="ADY681" s="6"/>
      <c r="ADZ681" s="6"/>
      <c r="AEA681" s="6"/>
      <c r="AEB681" s="6"/>
      <c r="AEC681" s="6"/>
      <c r="AED681" s="6"/>
      <c r="AEE681" s="6"/>
      <c r="AEF681" s="6"/>
      <c r="AEG681" s="6"/>
      <c r="AEH681" s="6"/>
      <c r="AEI681" s="6"/>
      <c r="AEJ681" s="6"/>
      <c r="AEK681" s="6"/>
      <c r="AEL681" s="6"/>
      <c r="AEM681" s="6"/>
      <c r="AEN681" s="6"/>
      <c r="AEO681" s="6"/>
      <c r="AEP681" s="6"/>
      <c r="AEQ681" s="6"/>
      <c r="AER681" s="6"/>
      <c r="AES681" s="6"/>
      <c r="AET681" s="6"/>
      <c r="AEU681" s="6"/>
      <c r="AEV681" s="6"/>
      <c r="AEW681" s="6"/>
      <c r="AEX681" s="6"/>
      <c r="AEY681" s="6"/>
      <c r="AEZ681" s="6"/>
      <c r="AFA681" s="6"/>
      <c r="AFB681" s="6"/>
      <c r="AFC681" s="6"/>
      <c r="AFD681" s="6"/>
      <c r="AFE681" s="6"/>
      <c r="AFF681" s="6"/>
      <c r="AFG681" s="6"/>
      <c r="AFH681" s="6"/>
      <c r="AFI681" s="6"/>
      <c r="AFJ681" s="6"/>
      <c r="AFK681" s="6"/>
      <c r="AFL681" s="6"/>
      <c r="AFM681" s="6"/>
      <c r="AFN681" s="6"/>
      <c r="AFO681" s="6"/>
      <c r="AFP681" s="6"/>
      <c r="AFQ681" s="6"/>
      <c r="AFR681" s="6"/>
      <c r="AFS681" s="6"/>
      <c r="AFT681" s="6"/>
      <c r="AFU681" s="6"/>
      <c r="AFV681" s="6"/>
      <c r="AFW681" s="6"/>
      <c r="AFX681" s="6"/>
      <c r="AFY681" s="6"/>
      <c r="AFZ681" s="6"/>
      <c r="AGA681" s="6"/>
      <c r="AGB681" s="6"/>
      <c r="AGC681" s="6"/>
      <c r="AGD681" s="6"/>
      <c r="AGE681" s="6"/>
      <c r="AGF681" s="6"/>
      <c r="AGG681" s="6"/>
      <c r="AGH681" s="6"/>
      <c r="AGI681" s="6"/>
      <c r="AGJ681" s="6"/>
      <c r="AGK681" s="6"/>
      <c r="AGL681" s="6"/>
      <c r="AGM681" s="6"/>
      <c r="AGN681" s="6"/>
      <c r="AGO681" s="6"/>
      <c r="AGP681" s="6"/>
      <c r="AGQ681" s="6"/>
      <c r="AGR681" s="6"/>
      <c r="AGS681" s="6"/>
      <c r="AGT681" s="6"/>
      <c r="AGU681" s="6"/>
      <c r="AGV681" s="6"/>
      <c r="AGW681" s="6"/>
      <c r="AGX681" s="6"/>
      <c r="AGY681" s="6"/>
      <c r="AGZ681" s="6"/>
      <c r="AHA681" s="6"/>
      <c r="AHB681" s="6"/>
      <c r="AHC681" s="6"/>
      <c r="AHD681" s="6"/>
      <c r="AHE681" s="6"/>
      <c r="AHF681" s="6"/>
      <c r="AHG681" s="6"/>
      <c r="AHH681" s="6"/>
      <c r="AHI681" s="6"/>
      <c r="AHJ681" s="6"/>
      <c r="AHK681" s="6"/>
      <c r="AHL681" s="6"/>
      <c r="AHM681" s="6"/>
      <c r="AHN681" s="6"/>
      <c r="AHO681" s="6"/>
      <c r="AHP681" s="6"/>
      <c r="AHQ681" s="6"/>
      <c r="AHR681" s="6"/>
      <c r="AHS681" s="6"/>
      <c r="AHT681" s="6"/>
      <c r="AHU681" s="6"/>
      <c r="AHV681" s="6"/>
      <c r="AHW681" s="6"/>
      <c r="AHX681" s="6"/>
      <c r="AHY681" s="6"/>
    </row>
    <row r="682" spans="3:909" x14ac:dyDescent="0.25">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c r="JV682" s="6"/>
      <c r="JW682" s="6"/>
      <c r="JX682" s="6"/>
      <c r="JY682" s="6"/>
      <c r="JZ682" s="6"/>
      <c r="KA682" s="6"/>
      <c r="KB682" s="6"/>
      <c r="KC682" s="6"/>
      <c r="KD682" s="6"/>
      <c r="KE682" s="6"/>
      <c r="KF682" s="6"/>
      <c r="KG682" s="6"/>
      <c r="KH682" s="6"/>
      <c r="KI682" s="6"/>
      <c r="KJ682" s="6"/>
      <c r="KK682" s="6"/>
      <c r="KL682" s="6"/>
      <c r="KM682" s="6"/>
      <c r="KN682" s="6"/>
      <c r="KO682" s="6"/>
      <c r="KP682" s="6"/>
      <c r="KQ682" s="6"/>
      <c r="KR682" s="6"/>
      <c r="KS682" s="6"/>
      <c r="KT682" s="6"/>
      <c r="KU682" s="6"/>
      <c r="KV682" s="6"/>
      <c r="KW682" s="6"/>
      <c r="KX682" s="6"/>
      <c r="KY682" s="6"/>
      <c r="KZ682" s="6"/>
      <c r="LA682" s="6"/>
      <c r="LB682" s="6"/>
      <c r="LC682" s="6"/>
      <c r="LD682" s="6"/>
      <c r="LE682" s="6"/>
      <c r="LF682" s="6"/>
      <c r="LG682" s="6"/>
      <c r="LH682" s="6"/>
      <c r="LI682" s="6"/>
      <c r="LJ682" s="6"/>
      <c r="LK682" s="6"/>
      <c r="LL682" s="6"/>
      <c r="LM682" s="6"/>
      <c r="LN682" s="6"/>
      <c r="LO682" s="6"/>
      <c r="LP682" s="6"/>
      <c r="LQ682" s="6"/>
      <c r="LR682" s="6"/>
      <c r="LS682" s="6"/>
      <c r="LT682" s="6"/>
      <c r="LU682" s="6"/>
      <c r="LV682" s="6"/>
      <c r="LW682" s="6"/>
      <c r="LX682" s="6"/>
      <c r="LY682" s="6"/>
      <c r="LZ682" s="6"/>
      <c r="MA682" s="6"/>
      <c r="MB682" s="6"/>
      <c r="MC682" s="6"/>
      <c r="MD682" s="6"/>
      <c r="ME682" s="6"/>
      <c r="MF682" s="6"/>
      <c r="MG682" s="6"/>
      <c r="MH682" s="6"/>
      <c r="MI682" s="6"/>
      <c r="MJ682" s="6"/>
      <c r="MK682" s="6"/>
      <c r="ML682" s="6"/>
      <c r="MM682" s="6"/>
      <c r="MN682" s="6"/>
      <c r="MO682" s="6"/>
      <c r="MP682" s="6"/>
      <c r="MQ682" s="6"/>
      <c r="MR682" s="6"/>
      <c r="MS682" s="6"/>
      <c r="MT682" s="6"/>
      <c r="MU682" s="6"/>
      <c r="MV682" s="6"/>
      <c r="MW682" s="6"/>
      <c r="MX682" s="6"/>
      <c r="MY682" s="6"/>
      <c r="MZ682" s="6"/>
      <c r="NA682" s="6"/>
      <c r="NB682" s="6"/>
      <c r="NC682" s="6"/>
      <c r="ND682" s="6"/>
      <c r="NE682" s="6"/>
      <c r="NF682" s="6"/>
      <c r="NG682" s="6"/>
      <c r="NH682" s="6"/>
      <c r="NI682" s="6"/>
      <c r="NJ682" s="6"/>
      <c r="NK682" s="6"/>
      <c r="NL682" s="6"/>
      <c r="NM682" s="6"/>
      <c r="NN682" s="6"/>
      <c r="NO682" s="6"/>
      <c r="NP682" s="6"/>
      <c r="NQ682" s="6"/>
      <c r="NR682" s="6"/>
      <c r="NS682" s="6"/>
      <c r="NT682" s="6"/>
      <c r="NU682" s="6"/>
      <c r="NV682" s="6"/>
      <c r="NW682" s="6"/>
      <c r="NX682" s="6"/>
      <c r="NY682" s="6"/>
      <c r="NZ682" s="6"/>
      <c r="OA682" s="6"/>
      <c r="OB682" s="6"/>
      <c r="OC682" s="6"/>
      <c r="OD682" s="6"/>
      <c r="OE682" s="6"/>
      <c r="OF682" s="6"/>
      <c r="OG682" s="6"/>
      <c r="OH682" s="6"/>
      <c r="OI682" s="6"/>
      <c r="OJ682" s="6"/>
      <c r="OK682" s="6"/>
      <c r="OL682" s="6"/>
      <c r="OM682" s="6"/>
      <c r="ON682" s="6"/>
      <c r="OO682" s="6"/>
      <c r="OP682" s="6"/>
      <c r="OQ682" s="6"/>
      <c r="OR682" s="6"/>
      <c r="OS682" s="6"/>
      <c r="OT682" s="6"/>
      <c r="OU682" s="6"/>
      <c r="OV682" s="6"/>
      <c r="OW682" s="6"/>
      <c r="OX682" s="6"/>
      <c r="OY682" s="6"/>
      <c r="OZ682" s="6"/>
      <c r="PA682" s="6"/>
      <c r="PB682" s="6"/>
      <c r="PC682" s="6"/>
      <c r="PD682" s="6"/>
      <c r="PE682" s="6"/>
      <c r="PF682" s="6"/>
      <c r="PG682" s="6"/>
      <c r="PH682" s="6"/>
      <c r="PI682" s="6"/>
      <c r="PJ682" s="6"/>
      <c r="PK682" s="6"/>
      <c r="PL682" s="6"/>
      <c r="PM682" s="6"/>
      <c r="PN682" s="6"/>
      <c r="PO682" s="6"/>
      <c r="PP682" s="6"/>
      <c r="PQ682" s="6"/>
      <c r="PR682" s="6"/>
      <c r="PS682" s="6"/>
      <c r="PT682" s="6"/>
      <c r="PU682" s="6"/>
      <c r="PV682" s="6"/>
      <c r="PW682" s="6"/>
      <c r="PX682" s="6"/>
      <c r="PY682" s="6"/>
      <c r="PZ682" s="6"/>
      <c r="QA682" s="6"/>
      <c r="QB682" s="6"/>
      <c r="QC682" s="6"/>
      <c r="QD682" s="6"/>
      <c r="QE682" s="6"/>
      <c r="QF682" s="6"/>
      <c r="QG682" s="6"/>
      <c r="QH682" s="6"/>
      <c r="QI682" s="6"/>
      <c r="QJ682" s="6"/>
      <c r="QK682" s="6"/>
      <c r="QL682" s="6"/>
      <c r="QM682" s="6"/>
      <c r="QN682" s="6"/>
      <c r="QO682" s="6"/>
      <c r="QP682" s="6"/>
      <c r="QQ682" s="6"/>
      <c r="QR682" s="6"/>
      <c r="QS682" s="6"/>
      <c r="QT682" s="6"/>
      <c r="QU682" s="6"/>
      <c r="QV682" s="6"/>
      <c r="QW682" s="6"/>
      <c r="QX682" s="6"/>
      <c r="QY682" s="6"/>
      <c r="QZ682" s="6"/>
      <c r="RA682" s="6"/>
      <c r="RB682" s="6"/>
      <c r="RC682" s="6"/>
      <c r="RD682" s="6"/>
      <c r="RE682" s="6"/>
      <c r="RF682" s="6"/>
      <c r="RG682" s="6"/>
      <c r="RH682" s="6"/>
      <c r="RI682" s="6"/>
      <c r="RJ682" s="6"/>
      <c r="RK682" s="6"/>
      <c r="RL682" s="6"/>
      <c r="RM682" s="6"/>
      <c r="RN682" s="6"/>
      <c r="RO682" s="6"/>
      <c r="RP682" s="6"/>
      <c r="RQ682" s="6"/>
      <c r="RR682" s="6"/>
      <c r="RS682" s="6"/>
      <c r="RT682" s="6"/>
      <c r="RU682" s="6"/>
      <c r="RV682" s="6"/>
      <c r="RW682" s="6"/>
      <c r="RX682" s="6"/>
      <c r="RY682" s="6"/>
      <c r="RZ682" s="6"/>
      <c r="SA682" s="6"/>
      <c r="SB682" s="6"/>
      <c r="SC682" s="6"/>
      <c r="SD682" s="6"/>
      <c r="SE682" s="6"/>
      <c r="SF682" s="6"/>
      <c r="SG682" s="6"/>
      <c r="SH682" s="6"/>
      <c r="SI682" s="6"/>
      <c r="SJ682" s="6"/>
      <c r="SK682" s="6"/>
      <c r="SL682" s="6"/>
      <c r="SM682" s="6"/>
      <c r="SN682" s="6"/>
      <c r="SO682" s="6"/>
      <c r="SP682" s="6"/>
      <c r="SQ682" s="6"/>
      <c r="SR682" s="6"/>
      <c r="SS682" s="6"/>
      <c r="ST682" s="6"/>
      <c r="SU682" s="6"/>
      <c r="SV682" s="6"/>
      <c r="SW682" s="6"/>
      <c r="SX682" s="6"/>
      <c r="SY682" s="6"/>
      <c r="SZ682" s="6"/>
      <c r="TA682" s="6"/>
      <c r="TB682" s="6"/>
      <c r="TC682" s="6"/>
      <c r="TD682" s="6"/>
      <c r="TE682" s="6"/>
      <c r="TF682" s="6"/>
      <c r="TG682" s="6"/>
      <c r="TH682" s="6"/>
      <c r="TI682" s="6"/>
      <c r="TJ682" s="6"/>
      <c r="TK682" s="6"/>
      <c r="TL682" s="6"/>
      <c r="TM682" s="6"/>
      <c r="TN682" s="6"/>
      <c r="TO682" s="6"/>
      <c r="TP682" s="6"/>
      <c r="TQ682" s="6"/>
      <c r="TR682" s="6"/>
      <c r="TS682" s="6"/>
      <c r="TT682" s="6"/>
      <c r="TU682" s="6"/>
      <c r="TV682" s="6"/>
      <c r="TW682" s="6"/>
      <c r="TX682" s="6"/>
      <c r="TY682" s="6"/>
      <c r="TZ682" s="6"/>
      <c r="UA682" s="6"/>
      <c r="UB682" s="6"/>
      <c r="UC682" s="6"/>
      <c r="UD682" s="6"/>
      <c r="UE682" s="6"/>
      <c r="UF682" s="6"/>
      <c r="UG682" s="6"/>
      <c r="UH682" s="6"/>
      <c r="UI682" s="6"/>
      <c r="UJ682" s="6"/>
      <c r="UK682" s="6"/>
      <c r="UL682" s="6"/>
      <c r="UM682" s="6"/>
      <c r="UN682" s="6"/>
      <c r="UO682" s="6"/>
      <c r="UP682" s="6"/>
      <c r="UQ682" s="6"/>
      <c r="UR682" s="6"/>
      <c r="US682" s="6"/>
      <c r="UT682" s="6"/>
      <c r="UU682" s="6"/>
      <c r="UV682" s="6"/>
      <c r="UW682" s="6"/>
      <c r="UX682" s="6"/>
      <c r="UY682" s="6"/>
      <c r="UZ682" s="6"/>
      <c r="VA682" s="6"/>
      <c r="VB682" s="6"/>
      <c r="VC682" s="6"/>
      <c r="VD682" s="6"/>
      <c r="VE682" s="6"/>
      <c r="VF682" s="6"/>
      <c r="VG682" s="6"/>
      <c r="VH682" s="6"/>
      <c r="VI682" s="6"/>
      <c r="VJ682" s="6"/>
      <c r="VK682" s="6"/>
      <c r="VL682" s="6"/>
      <c r="VM682" s="6"/>
      <c r="VN682" s="6"/>
      <c r="VO682" s="6"/>
      <c r="VP682" s="6"/>
      <c r="VQ682" s="6"/>
      <c r="VR682" s="6"/>
      <c r="VS682" s="6"/>
      <c r="VT682" s="6"/>
      <c r="VU682" s="6"/>
      <c r="VV682" s="6"/>
      <c r="VW682" s="6"/>
      <c r="VX682" s="6"/>
      <c r="VY682" s="6"/>
      <c r="VZ682" s="6"/>
      <c r="WA682" s="6"/>
      <c r="WB682" s="6"/>
      <c r="WC682" s="6"/>
      <c r="WD682" s="6"/>
      <c r="WE682" s="6"/>
      <c r="WF682" s="6"/>
      <c r="WG682" s="6"/>
      <c r="WH682" s="6"/>
      <c r="WI682" s="6"/>
      <c r="WJ682" s="6"/>
      <c r="WK682" s="6"/>
      <c r="WL682" s="6"/>
      <c r="WM682" s="6"/>
      <c r="WN682" s="6"/>
      <c r="WO682" s="6"/>
      <c r="WP682" s="6"/>
      <c r="WQ682" s="6"/>
      <c r="WR682" s="6"/>
      <c r="WS682" s="6"/>
      <c r="WT682" s="6"/>
      <c r="WU682" s="6"/>
      <c r="WV682" s="6"/>
      <c r="WW682" s="6"/>
      <c r="WX682" s="6"/>
      <c r="WY682" s="6"/>
      <c r="WZ682" s="6"/>
      <c r="XA682" s="6"/>
      <c r="XB682" s="6"/>
      <c r="XC682" s="6"/>
      <c r="XD682" s="6"/>
      <c r="XE682" s="6"/>
      <c r="XF682" s="6"/>
      <c r="XG682" s="6"/>
      <c r="XH682" s="6"/>
      <c r="XI682" s="6"/>
      <c r="XJ682" s="6"/>
      <c r="XK682" s="6"/>
      <c r="XL682" s="6"/>
      <c r="XM682" s="6"/>
      <c r="XN682" s="6"/>
      <c r="XO682" s="6"/>
      <c r="XP682" s="6"/>
      <c r="XQ682" s="6"/>
      <c r="XR682" s="6"/>
      <c r="XS682" s="6"/>
      <c r="XT682" s="6"/>
      <c r="XU682" s="6"/>
      <c r="XV682" s="6"/>
      <c r="XW682" s="6"/>
      <c r="XX682" s="6"/>
      <c r="XY682" s="6"/>
      <c r="XZ682" s="6"/>
      <c r="YA682" s="6"/>
      <c r="YB682" s="6"/>
      <c r="YC682" s="6"/>
      <c r="YD682" s="6"/>
      <c r="YE682" s="6"/>
      <c r="YF682" s="6"/>
      <c r="YG682" s="6"/>
      <c r="YH682" s="6"/>
      <c r="YI682" s="6"/>
      <c r="YJ682" s="6"/>
      <c r="YK682" s="6"/>
      <c r="YL682" s="6"/>
      <c r="YM682" s="6"/>
      <c r="YN682" s="6"/>
      <c r="YO682" s="6"/>
      <c r="YP682" s="6"/>
      <c r="YQ682" s="6"/>
      <c r="YR682" s="6"/>
      <c r="YS682" s="6"/>
      <c r="YT682" s="6"/>
      <c r="YU682" s="6"/>
      <c r="YV682" s="6"/>
      <c r="YW682" s="6"/>
      <c r="YX682" s="6"/>
      <c r="YY682" s="6"/>
      <c r="YZ682" s="6"/>
      <c r="ZA682" s="6"/>
      <c r="ZB682" s="6"/>
      <c r="ZC682" s="6"/>
      <c r="ZD682" s="6"/>
      <c r="ZE682" s="6"/>
      <c r="ZF682" s="6"/>
      <c r="ZG682" s="6"/>
      <c r="ZH682" s="6"/>
      <c r="ZI682" s="6"/>
      <c r="ZJ682" s="6"/>
      <c r="ZK682" s="6"/>
      <c r="ZL682" s="6"/>
      <c r="ZM682" s="6"/>
      <c r="ZN682" s="6"/>
      <c r="ZO682" s="6"/>
      <c r="ZP682" s="6"/>
      <c r="ZQ682" s="6"/>
      <c r="ZR682" s="6"/>
      <c r="ZS682" s="6"/>
      <c r="ZT682" s="6"/>
      <c r="ZU682" s="6"/>
      <c r="ZV682" s="6"/>
      <c r="ZW682" s="6"/>
      <c r="ZX682" s="6"/>
      <c r="ZY682" s="6"/>
      <c r="ZZ682" s="6"/>
      <c r="AAA682" s="6"/>
      <c r="AAB682" s="6"/>
      <c r="AAC682" s="6"/>
      <c r="AAD682" s="6"/>
      <c r="AAE682" s="6"/>
      <c r="AAF682" s="6"/>
      <c r="AAG682" s="6"/>
      <c r="AAH682" s="6"/>
      <c r="AAI682" s="6"/>
      <c r="AAJ682" s="6"/>
      <c r="AAK682" s="6"/>
      <c r="AAL682" s="6"/>
      <c r="AAM682" s="6"/>
      <c r="AAN682" s="6"/>
      <c r="AAO682" s="6"/>
      <c r="AAP682" s="6"/>
      <c r="AAQ682" s="6"/>
      <c r="AAR682" s="6"/>
      <c r="AAS682" s="6"/>
      <c r="AAT682" s="6"/>
      <c r="AAU682" s="6"/>
      <c r="AAV682" s="6"/>
      <c r="AAW682" s="6"/>
      <c r="AAX682" s="6"/>
      <c r="AAY682" s="6"/>
      <c r="AAZ682" s="6"/>
      <c r="ABA682" s="6"/>
      <c r="ABB682" s="6"/>
      <c r="ABC682" s="6"/>
      <c r="ABD682" s="6"/>
      <c r="ABE682" s="6"/>
      <c r="ABF682" s="6"/>
      <c r="ABG682" s="6"/>
      <c r="ABH682" s="6"/>
      <c r="ABI682" s="6"/>
      <c r="ABJ682" s="6"/>
      <c r="ABK682" s="6"/>
      <c r="ABL682" s="6"/>
      <c r="ABM682" s="6"/>
      <c r="ABN682" s="6"/>
      <c r="ABO682" s="6"/>
      <c r="ABP682" s="6"/>
      <c r="ABQ682" s="6"/>
      <c r="ABR682" s="6"/>
      <c r="ABS682" s="6"/>
      <c r="ABT682" s="6"/>
      <c r="ABU682" s="6"/>
      <c r="ABV682" s="6"/>
      <c r="ABW682" s="6"/>
      <c r="ABX682" s="6"/>
      <c r="ABY682" s="6"/>
      <c r="ABZ682" s="6"/>
      <c r="ACA682" s="6"/>
      <c r="ACB682" s="6"/>
      <c r="ACC682" s="6"/>
      <c r="ACD682" s="6"/>
      <c r="ACE682" s="6"/>
      <c r="ACF682" s="6"/>
      <c r="ACG682" s="6"/>
      <c r="ACH682" s="6"/>
      <c r="ACI682" s="6"/>
      <c r="ACJ682" s="6"/>
      <c r="ACK682" s="6"/>
      <c r="ACL682" s="6"/>
      <c r="ACM682" s="6"/>
      <c r="ACN682" s="6"/>
      <c r="ACO682" s="6"/>
      <c r="ACP682" s="6"/>
      <c r="ACQ682" s="6"/>
      <c r="ACR682" s="6"/>
      <c r="ACS682" s="6"/>
      <c r="ACT682" s="6"/>
      <c r="ACU682" s="6"/>
      <c r="ACV682" s="6"/>
      <c r="ACW682" s="6"/>
      <c r="ACX682" s="6"/>
      <c r="ACY682" s="6"/>
      <c r="ACZ682" s="6"/>
      <c r="ADA682" s="6"/>
      <c r="ADB682" s="6"/>
      <c r="ADC682" s="6"/>
      <c r="ADD682" s="6"/>
      <c r="ADE682" s="6"/>
      <c r="ADF682" s="6"/>
      <c r="ADG682" s="6"/>
      <c r="ADH682" s="6"/>
      <c r="ADI682" s="6"/>
      <c r="ADJ682" s="6"/>
      <c r="ADK682" s="6"/>
      <c r="ADL682" s="6"/>
      <c r="ADM682" s="6"/>
      <c r="ADN682" s="6"/>
      <c r="ADO682" s="6"/>
      <c r="ADP682" s="6"/>
      <c r="ADQ682" s="6"/>
      <c r="ADR682" s="6"/>
      <c r="ADS682" s="6"/>
      <c r="ADT682" s="6"/>
      <c r="ADU682" s="6"/>
      <c r="ADV682" s="6"/>
      <c r="ADW682" s="6"/>
      <c r="ADX682" s="6"/>
      <c r="ADY682" s="6"/>
      <c r="ADZ682" s="6"/>
      <c r="AEA682" s="6"/>
      <c r="AEB682" s="6"/>
      <c r="AEC682" s="6"/>
      <c r="AED682" s="6"/>
      <c r="AEE682" s="6"/>
      <c r="AEF682" s="6"/>
      <c r="AEG682" s="6"/>
      <c r="AEH682" s="6"/>
      <c r="AEI682" s="6"/>
      <c r="AEJ682" s="6"/>
      <c r="AEK682" s="6"/>
      <c r="AEL682" s="6"/>
      <c r="AEM682" s="6"/>
      <c r="AEN682" s="6"/>
      <c r="AEO682" s="6"/>
      <c r="AEP682" s="6"/>
      <c r="AEQ682" s="6"/>
      <c r="AER682" s="6"/>
      <c r="AES682" s="6"/>
      <c r="AET682" s="6"/>
      <c r="AEU682" s="6"/>
      <c r="AEV682" s="6"/>
      <c r="AEW682" s="6"/>
      <c r="AEX682" s="6"/>
      <c r="AEY682" s="6"/>
      <c r="AEZ682" s="6"/>
      <c r="AFA682" s="6"/>
      <c r="AFB682" s="6"/>
      <c r="AFC682" s="6"/>
      <c r="AFD682" s="6"/>
      <c r="AFE682" s="6"/>
      <c r="AFF682" s="6"/>
      <c r="AFG682" s="6"/>
      <c r="AFH682" s="6"/>
      <c r="AFI682" s="6"/>
      <c r="AFJ682" s="6"/>
      <c r="AFK682" s="6"/>
      <c r="AFL682" s="6"/>
      <c r="AFM682" s="6"/>
      <c r="AFN682" s="6"/>
      <c r="AFO682" s="6"/>
      <c r="AFP682" s="6"/>
      <c r="AFQ682" s="6"/>
      <c r="AFR682" s="6"/>
      <c r="AFS682" s="6"/>
      <c r="AFT682" s="6"/>
      <c r="AFU682" s="6"/>
      <c r="AFV682" s="6"/>
      <c r="AFW682" s="6"/>
      <c r="AFX682" s="6"/>
      <c r="AFY682" s="6"/>
      <c r="AFZ682" s="6"/>
      <c r="AGA682" s="6"/>
      <c r="AGB682" s="6"/>
      <c r="AGC682" s="6"/>
      <c r="AGD682" s="6"/>
      <c r="AGE682" s="6"/>
      <c r="AGF682" s="6"/>
      <c r="AGG682" s="6"/>
      <c r="AGH682" s="6"/>
      <c r="AGI682" s="6"/>
      <c r="AGJ682" s="6"/>
      <c r="AGK682" s="6"/>
      <c r="AGL682" s="6"/>
      <c r="AGM682" s="6"/>
      <c r="AGN682" s="6"/>
      <c r="AGO682" s="6"/>
      <c r="AGP682" s="6"/>
      <c r="AGQ682" s="6"/>
      <c r="AGR682" s="6"/>
      <c r="AGS682" s="6"/>
      <c r="AGT682" s="6"/>
      <c r="AGU682" s="6"/>
      <c r="AGV682" s="6"/>
      <c r="AGW682" s="6"/>
      <c r="AGX682" s="6"/>
      <c r="AGY682" s="6"/>
      <c r="AGZ682" s="6"/>
      <c r="AHA682" s="6"/>
      <c r="AHB682" s="6"/>
      <c r="AHC682" s="6"/>
      <c r="AHD682" s="6"/>
      <c r="AHE682" s="6"/>
      <c r="AHF682" s="6"/>
      <c r="AHG682" s="6"/>
      <c r="AHH682" s="6"/>
      <c r="AHI682" s="6"/>
      <c r="AHJ682" s="6"/>
      <c r="AHK682" s="6"/>
      <c r="AHL682" s="6"/>
      <c r="AHM682" s="6"/>
      <c r="AHN682" s="6"/>
      <c r="AHO682" s="6"/>
      <c r="AHP682" s="6"/>
      <c r="AHQ682" s="6"/>
      <c r="AHR682" s="6"/>
      <c r="AHS682" s="6"/>
      <c r="AHT682" s="6"/>
      <c r="AHU682" s="6"/>
      <c r="AHV682" s="6"/>
      <c r="AHW682" s="6"/>
      <c r="AHX682" s="6"/>
      <c r="AHY682" s="6"/>
    </row>
    <row r="683" spans="3:909" x14ac:dyDescent="0.25">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c r="JV683" s="6"/>
      <c r="JW683" s="6"/>
      <c r="JX683" s="6"/>
      <c r="JY683" s="6"/>
      <c r="JZ683" s="6"/>
      <c r="KA683" s="6"/>
      <c r="KB683" s="6"/>
      <c r="KC683" s="6"/>
      <c r="KD683" s="6"/>
      <c r="KE683" s="6"/>
      <c r="KF683" s="6"/>
      <c r="KG683" s="6"/>
      <c r="KH683" s="6"/>
      <c r="KI683" s="6"/>
      <c r="KJ683" s="6"/>
      <c r="KK683" s="6"/>
      <c r="KL683" s="6"/>
      <c r="KM683" s="6"/>
      <c r="KN683" s="6"/>
      <c r="KO683" s="6"/>
      <c r="KP683" s="6"/>
      <c r="KQ683" s="6"/>
      <c r="KR683" s="6"/>
      <c r="KS683" s="6"/>
      <c r="KT683" s="6"/>
      <c r="KU683" s="6"/>
      <c r="KV683" s="6"/>
      <c r="KW683" s="6"/>
      <c r="KX683" s="6"/>
      <c r="KY683" s="6"/>
      <c r="KZ683" s="6"/>
      <c r="LA683" s="6"/>
      <c r="LB683" s="6"/>
      <c r="LC683" s="6"/>
      <c r="LD683" s="6"/>
      <c r="LE683" s="6"/>
      <c r="LF683" s="6"/>
      <c r="LG683" s="6"/>
      <c r="LH683" s="6"/>
      <c r="LI683" s="6"/>
      <c r="LJ683" s="6"/>
      <c r="LK683" s="6"/>
      <c r="LL683" s="6"/>
      <c r="LM683" s="6"/>
      <c r="LN683" s="6"/>
      <c r="LO683" s="6"/>
      <c r="LP683" s="6"/>
      <c r="LQ683" s="6"/>
      <c r="LR683" s="6"/>
      <c r="LS683" s="6"/>
      <c r="LT683" s="6"/>
      <c r="LU683" s="6"/>
      <c r="LV683" s="6"/>
      <c r="LW683" s="6"/>
      <c r="LX683" s="6"/>
      <c r="LY683" s="6"/>
      <c r="LZ683" s="6"/>
      <c r="MA683" s="6"/>
      <c r="MB683" s="6"/>
      <c r="MC683" s="6"/>
      <c r="MD683" s="6"/>
      <c r="ME683" s="6"/>
      <c r="MF683" s="6"/>
      <c r="MG683" s="6"/>
      <c r="MH683" s="6"/>
      <c r="MI683" s="6"/>
      <c r="MJ683" s="6"/>
      <c r="MK683" s="6"/>
      <c r="ML683" s="6"/>
      <c r="MM683" s="6"/>
      <c r="MN683" s="6"/>
      <c r="MO683" s="6"/>
      <c r="MP683" s="6"/>
      <c r="MQ683" s="6"/>
      <c r="MR683" s="6"/>
      <c r="MS683" s="6"/>
      <c r="MT683" s="6"/>
      <c r="MU683" s="6"/>
      <c r="MV683" s="6"/>
      <c r="MW683" s="6"/>
      <c r="MX683" s="6"/>
      <c r="MY683" s="6"/>
      <c r="MZ683" s="6"/>
      <c r="NA683" s="6"/>
      <c r="NB683" s="6"/>
      <c r="NC683" s="6"/>
      <c r="ND683" s="6"/>
      <c r="NE683" s="6"/>
      <c r="NF683" s="6"/>
      <c r="NG683" s="6"/>
      <c r="NH683" s="6"/>
      <c r="NI683" s="6"/>
      <c r="NJ683" s="6"/>
      <c r="NK683" s="6"/>
      <c r="NL683" s="6"/>
      <c r="NM683" s="6"/>
      <c r="NN683" s="6"/>
      <c r="NO683" s="6"/>
      <c r="NP683" s="6"/>
      <c r="NQ683" s="6"/>
      <c r="NR683" s="6"/>
      <c r="NS683" s="6"/>
      <c r="NT683" s="6"/>
      <c r="NU683" s="6"/>
      <c r="NV683" s="6"/>
      <c r="NW683" s="6"/>
      <c r="NX683" s="6"/>
      <c r="NY683" s="6"/>
      <c r="NZ683" s="6"/>
      <c r="OA683" s="6"/>
      <c r="OB683" s="6"/>
      <c r="OC683" s="6"/>
      <c r="OD683" s="6"/>
      <c r="OE683" s="6"/>
      <c r="OF683" s="6"/>
      <c r="OG683" s="6"/>
      <c r="OH683" s="6"/>
      <c r="OI683" s="6"/>
      <c r="OJ683" s="6"/>
      <c r="OK683" s="6"/>
      <c r="OL683" s="6"/>
      <c r="OM683" s="6"/>
      <c r="ON683" s="6"/>
      <c r="OO683" s="6"/>
      <c r="OP683" s="6"/>
      <c r="OQ683" s="6"/>
      <c r="OR683" s="6"/>
      <c r="OS683" s="6"/>
      <c r="OT683" s="6"/>
      <c r="OU683" s="6"/>
      <c r="OV683" s="6"/>
      <c r="OW683" s="6"/>
      <c r="OX683" s="6"/>
      <c r="OY683" s="6"/>
      <c r="OZ683" s="6"/>
      <c r="PA683" s="6"/>
      <c r="PB683" s="6"/>
      <c r="PC683" s="6"/>
      <c r="PD683" s="6"/>
      <c r="PE683" s="6"/>
      <c r="PF683" s="6"/>
      <c r="PG683" s="6"/>
      <c r="PH683" s="6"/>
      <c r="PI683" s="6"/>
      <c r="PJ683" s="6"/>
      <c r="PK683" s="6"/>
      <c r="PL683" s="6"/>
      <c r="PM683" s="6"/>
      <c r="PN683" s="6"/>
      <c r="PO683" s="6"/>
      <c r="PP683" s="6"/>
      <c r="PQ683" s="6"/>
      <c r="PR683" s="6"/>
      <c r="PS683" s="6"/>
      <c r="PT683" s="6"/>
      <c r="PU683" s="6"/>
      <c r="PV683" s="6"/>
      <c r="PW683" s="6"/>
      <c r="PX683" s="6"/>
      <c r="PY683" s="6"/>
      <c r="PZ683" s="6"/>
      <c r="QA683" s="6"/>
      <c r="QB683" s="6"/>
      <c r="QC683" s="6"/>
      <c r="QD683" s="6"/>
      <c r="QE683" s="6"/>
      <c r="QF683" s="6"/>
      <c r="QG683" s="6"/>
      <c r="QH683" s="6"/>
      <c r="QI683" s="6"/>
      <c r="QJ683" s="6"/>
      <c r="QK683" s="6"/>
      <c r="QL683" s="6"/>
      <c r="QM683" s="6"/>
      <c r="QN683" s="6"/>
      <c r="QO683" s="6"/>
      <c r="QP683" s="6"/>
      <c r="QQ683" s="6"/>
      <c r="QR683" s="6"/>
      <c r="QS683" s="6"/>
      <c r="QT683" s="6"/>
      <c r="QU683" s="6"/>
      <c r="QV683" s="6"/>
      <c r="QW683" s="6"/>
      <c r="QX683" s="6"/>
      <c r="QY683" s="6"/>
      <c r="QZ683" s="6"/>
      <c r="RA683" s="6"/>
      <c r="RB683" s="6"/>
      <c r="RC683" s="6"/>
      <c r="RD683" s="6"/>
      <c r="RE683" s="6"/>
      <c r="RF683" s="6"/>
      <c r="RG683" s="6"/>
      <c r="RH683" s="6"/>
      <c r="RI683" s="6"/>
      <c r="RJ683" s="6"/>
      <c r="RK683" s="6"/>
      <c r="RL683" s="6"/>
      <c r="RM683" s="6"/>
      <c r="RN683" s="6"/>
      <c r="RO683" s="6"/>
      <c r="RP683" s="6"/>
      <c r="RQ683" s="6"/>
      <c r="RR683" s="6"/>
      <c r="RS683" s="6"/>
      <c r="RT683" s="6"/>
      <c r="RU683" s="6"/>
      <c r="RV683" s="6"/>
      <c r="RW683" s="6"/>
      <c r="RX683" s="6"/>
      <c r="RY683" s="6"/>
      <c r="RZ683" s="6"/>
      <c r="SA683" s="6"/>
      <c r="SB683" s="6"/>
      <c r="SC683" s="6"/>
      <c r="SD683" s="6"/>
      <c r="SE683" s="6"/>
      <c r="SF683" s="6"/>
      <c r="SG683" s="6"/>
      <c r="SH683" s="6"/>
      <c r="SI683" s="6"/>
      <c r="SJ683" s="6"/>
      <c r="SK683" s="6"/>
      <c r="SL683" s="6"/>
      <c r="SM683" s="6"/>
      <c r="SN683" s="6"/>
      <c r="SO683" s="6"/>
      <c r="SP683" s="6"/>
      <c r="SQ683" s="6"/>
      <c r="SR683" s="6"/>
      <c r="SS683" s="6"/>
      <c r="ST683" s="6"/>
      <c r="SU683" s="6"/>
      <c r="SV683" s="6"/>
      <c r="SW683" s="6"/>
      <c r="SX683" s="6"/>
      <c r="SY683" s="6"/>
      <c r="SZ683" s="6"/>
      <c r="TA683" s="6"/>
      <c r="TB683" s="6"/>
      <c r="TC683" s="6"/>
      <c r="TD683" s="6"/>
      <c r="TE683" s="6"/>
      <c r="TF683" s="6"/>
      <c r="TG683" s="6"/>
      <c r="TH683" s="6"/>
      <c r="TI683" s="6"/>
      <c r="TJ683" s="6"/>
      <c r="TK683" s="6"/>
      <c r="TL683" s="6"/>
      <c r="TM683" s="6"/>
      <c r="TN683" s="6"/>
      <c r="TO683" s="6"/>
      <c r="TP683" s="6"/>
      <c r="TQ683" s="6"/>
      <c r="TR683" s="6"/>
      <c r="TS683" s="6"/>
      <c r="TT683" s="6"/>
      <c r="TU683" s="6"/>
      <c r="TV683" s="6"/>
      <c r="TW683" s="6"/>
      <c r="TX683" s="6"/>
      <c r="TY683" s="6"/>
      <c r="TZ683" s="6"/>
      <c r="UA683" s="6"/>
      <c r="UB683" s="6"/>
      <c r="UC683" s="6"/>
      <c r="UD683" s="6"/>
      <c r="UE683" s="6"/>
      <c r="UF683" s="6"/>
      <c r="UG683" s="6"/>
      <c r="UH683" s="6"/>
      <c r="UI683" s="6"/>
      <c r="UJ683" s="6"/>
      <c r="UK683" s="6"/>
      <c r="UL683" s="6"/>
      <c r="UM683" s="6"/>
      <c r="UN683" s="6"/>
      <c r="UO683" s="6"/>
      <c r="UP683" s="6"/>
      <c r="UQ683" s="6"/>
      <c r="UR683" s="6"/>
      <c r="US683" s="6"/>
      <c r="UT683" s="6"/>
      <c r="UU683" s="6"/>
      <c r="UV683" s="6"/>
      <c r="UW683" s="6"/>
      <c r="UX683" s="6"/>
      <c r="UY683" s="6"/>
      <c r="UZ683" s="6"/>
      <c r="VA683" s="6"/>
      <c r="VB683" s="6"/>
      <c r="VC683" s="6"/>
      <c r="VD683" s="6"/>
      <c r="VE683" s="6"/>
      <c r="VF683" s="6"/>
      <c r="VG683" s="6"/>
      <c r="VH683" s="6"/>
      <c r="VI683" s="6"/>
      <c r="VJ683" s="6"/>
      <c r="VK683" s="6"/>
      <c r="VL683" s="6"/>
      <c r="VM683" s="6"/>
      <c r="VN683" s="6"/>
      <c r="VO683" s="6"/>
      <c r="VP683" s="6"/>
      <c r="VQ683" s="6"/>
      <c r="VR683" s="6"/>
      <c r="VS683" s="6"/>
      <c r="VT683" s="6"/>
      <c r="VU683" s="6"/>
      <c r="VV683" s="6"/>
      <c r="VW683" s="6"/>
      <c r="VX683" s="6"/>
      <c r="VY683" s="6"/>
      <c r="VZ683" s="6"/>
      <c r="WA683" s="6"/>
      <c r="WB683" s="6"/>
      <c r="WC683" s="6"/>
      <c r="WD683" s="6"/>
      <c r="WE683" s="6"/>
      <c r="WF683" s="6"/>
      <c r="WG683" s="6"/>
      <c r="WH683" s="6"/>
      <c r="WI683" s="6"/>
      <c r="WJ683" s="6"/>
      <c r="WK683" s="6"/>
      <c r="WL683" s="6"/>
      <c r="WM683" s="6"/>
      <c r="WN683" s="6"/>
      <c r="WO683" s="6"/>
      <c r="WP683" s="6"/>
      <c r="WQ683" s="6"/>
      <c r="WR683" s="6"/>
      <c r="WS683" s="6"/>
      <c r="WT683" s="6"/>
      <c r="WU683" s="6"/>
      <c r="WV683" s="6"/>
      <c r="WW683" s="6"/>
      <c r="WX683" s="6"/>
      <c r="WY683" s="6"/>
      <c r="WZ683" s="6"/>
      <c r="XA683" s="6"/>
      <c r="XB683" s="6"/>
      <c r="XC683" s="6"/>
      <c r="XD683" s="6"/>
      <c r="XE683" s="6"/>
      <c r="XF683" s="6"/>
      <c r="XG683" s="6"/>
      <c r="XH683" s="6"/>
      <c r="XI683" s="6"/>
      <c r="XJ683" s="6"/>
      <c r="XK683" s="6"/>
      <c r="XL683" s="6"/>
      <c r="XM683" s="6"/>
      <c r="XN683" s="6"/>
      <c r="XO683" s="6"/>
      <c r="XP683" s="6"/>
      <c r="XQ683" s="6"/>
      <c r="XR683" s="6"/>
      <c r="XS683" s="6"/>
      <c r="XT683" s="6"/>
      <c r="XU683" s="6"/>
      <c r="XV683" s="6"/>
      <c r="XW683" s="6"/>
      <c r="XX683" s="6"/>
      <c r="XY683" s="6"/>
      <c r="XZ683" s="6"/>
      <c r="YA683" s="6"/>
      <c r="YB683" s="6"/>
      <c r="YC683" s="6"/>
      <c r="YD683" s="6"/>
      <c r="YE683" s="6"/>
      <c r="YF683" s="6"/>
      <c r="YG683" s="6"/>
      <c r="YH683" s="6"/>
      <c r="YI683" s="6"/>
      <c r="YJ683" s="6"/>
      <c r="YK683" s="6"/>
      <c r="YL683" s="6"/>
      <c r="YM683" s="6"/>
      <c r="YN683" s="6"/>
      <c r="YO683" s="6"/>
      <c r="YP683" s="6"/>
      <c r="YQ683" s="6"/>
      <c r="YR683" s="6"/>
      <c r="YS683" s="6"/>
      <c r="YT683" s="6"/>
      <c r="YU683" s="6"/>
      <c r="YV683" s="6"/>
      <c r="YW683" s="6"/>
      <c r="YX683" s="6"/>
      <c r="YY683" s="6"/>
      <c r="YZ683" s="6"/>
      <c r="ZA683" s="6"/>
      <c r="ZB683" s="6"/>
      <c r="ZC683" s="6"/>
      <c r="ZD683" s="6"/>
      <c r="ZE683" s="6"/>
      <c r="ZF683" s="6"/>
      <c r="ZG683" s="6"/>
      <c r="ZH683" s="6"/>
      <c r="ZI683" s="6"/>
      <c r="ZJ683" s="6"/>
      <c r="ZK683" s="6"/>
      <c r="ZL683" s="6"/>
      <c r="ZM683" s="6"/>
      <c r="ZN683" s="6"/>
      <c r="ZO683" s="6"/>
      <c r="ZP683" s="6"/>
      <c r="ZQ683" s="6"/>
      <c r="ZR683" s="6"/>
      <c r="ZS683" s="6"/>
      <c r="ZT683" s="6"/>
      <c r="ZU683" s="6"/>
      <c r="ZV683" s="6"/>
      <c r="ZW683" s="6"/>
      <c r="ZX683" s="6"/>
      <c r="ZY683" s="6"/>
      <c r="ZZ683" s="6"/>
      <c r="AAA683" s="6"/>
      <c r="AAB683" s="6"/>
      <c r="AAC683" s="6"/>
      <c r="AAD683" s="6"/>
      <c r="AAE683" s="6"/>
      <c r="AAF683" s="6"/>
      <c r="AAG683" s="6"/>
      <c r="AAH683" s="6"/>
      <c r="AAI683" s="6"/>
      <c r="AAJ683" s="6"/>
      <c r="AAK683" s="6"/>
      <c r="AAL683" s="6"/>
      <c r="AAM683" s="6"/>
      <c r="AAN683" s="6"/>
      <c r="AAO683" s="6"/>
      <c r="AAP683" s="6"/>
      <c r="AAQ683" s="6"/>
      <c r="AAR683" s="6"/>
      <c r="AAS683" s="6"/>
      <c r="AAT683" s="6"/>
      <c r="AAU683" s="6"/>
      <c r="AAV683" s="6"/>
      <c r="AAW683" s="6"/>
      <c r="AAX683" s="6"/>
      <c r="AAY683" s="6"/>
      <c r="AAZ683" s="6"/>
      <c r="ABA683" s="6"/>
      <c r="ABB683" s="6"/>
      <c r="ABC683" s="6"/>
      <c r="ABD683" s="6"/>
      <c r="ABE683" s="6"/>
      <c r="ABF683" s="6"/>
      <c r="ABG683" s="6"/>
      <c r="ABH683" s="6"/>
      <c r="ABI683" s="6"/>
      <c r="ABJ683" s="6"/>
      <c r="ABK683" s="6"/>
      <c r="ABL683" s="6"/>
      <c r="ABM683" s="6"/>
      <c r="ABN683" s="6"/>
      <c r="ABO683" s="6"/>
      <c r="ABP683" s="6"/>
      <c r="ABQ683" s="6"/>
      <c r="ABR683" s="6"/>
      <c r="ABS683" s="6"/>
      <c r="ABT683" s="6"/>
      <c r="ABU683" s="6"/>
      <c r="ABV683" s="6"/>
      <c r="ABW683" s="6"/>
      <c r="ABX683" s="6"/>
      <c r="ABY683" s="6"/>
      <c r="ABZ683" s="6"/>
      <c r="ACA683" s="6"/>
      <c r="ACB683" s="6"/>
      <c r="ACC683" s="6"/>
      <c r="ACD683" s="6"/>
      <c r="ACE683" s="6"/>
      <c r="ACF683" s="6"/>
      <c r="ACG683" s="6"/>
      <c r="ACH683" s="6"/>
      <c r="ACI683" s="6"/>
      <c r="ACJ683" s="6"/>
      <c r="ACK683" s="6"/>
      <c r="ACL683" s="6"/>
      <c r="ACM683" s="6"/>
      <c r="ACN683" s="6"/>
      <c r="ACO683" s="6"/>
      <c r="ACP683" s="6"/>
      <c r="ACQ683" s="6"/>
      <c r="ACR683" s="6"/>
      <c r="ACS683" s="6"/>
      <c r="ACT683" s="6"/>
      <c r="ACU683" s="6"/>
      <c r="ACV683" s="6"/>
      <c r="ACW683" s="6"/>
      <c r="ACX683" s="6"/>
      <c r="ACY683" s="6"/>
      <c r="ACZ683" s="6"/>
      <c r="ADA683" s="6"/>
      <c r="ADB683" s="6"/>
      <c r="ADC683" s="6"/>
      <c r="ADD683" s="6"/>
      <c r="ADE683" s="6"/>
      <c r="ADF683" s="6"/>
      <c r="ADG683" s="6"/>
      <c r="ADH683" s="6"/>
      <c r="ADI683" s="6"/>
      <c r="ADJ683" s="6"/>
      <c r="ADK683" s="6"/>
      <c r="ADL683" s="6"/>
      <c r="ADM683" s="6"/>
      <c r="ADN683" s="6"/>
      <c r="ADO683" s="6"/>
      <c r="ADP683" s="6"/>
      <c r="ADQ683" s="6"/>
      <c r="ADR683" s="6"/>
      <c r="ADS683" s="6"/>
      <c r="ADT683" s="6"/>
      <c r="ADU683" s="6"/>
      <c r="ADV683" s="6"/>
      <c r="ADW683" s="6"/>
      <c r="ADX683" s="6"/>
      <c r="ADY683" s="6"/>
      <c r="ADZ683" s="6"/>
      <c r="AEA683" s="6"/>
      <c r="AEB683" s="6"/>
      <c r="AEC683" s="6"/>
      <c r="AED683" s="6"/>
      <c r="AEE683" s="6"/>
      <c r="AEF683" s="6"/>
      <c r="AEG683" s="6"/>
      <c r="AEH683" s="6"/>
      <c r="AEI683" s="6"/>
      <c r="AEJ683" s="6"/>
      <c r="AEK683" s="6"/>
      <c r="AEL683" s="6"/>
      <c r="AEM683" s="6"/>
      <c r="AEN683" s="6"/>
      <c r="AEO683" s="6"/>
      <c r="AEP683" s="6"/>
      <c r="AEQ683" s="6"/>
      <c r="AER683" s="6"/>
      <c r="AES683" s="6"/>
      <c r="AET683" s="6"/>
      <c r="AEU683" s="6"/>
      <c r="AEV683" s="6"/>
      <c r="AEW683" s="6"/>
      <c r="AEX683" s="6"/>
      <c r="AEY683" s="6"/>
      <c r="AEZ683" s="6"/>
      <c r="AFA683" s="6"/>
      <c r="AFB683" s="6"/>
      <c r="AFC683" s="6"/>
      <c r="AFD683" s="6"/>
      <c r="AFE683" s="6"/>
      <c r="AFF683" s="6"/>
      <c r="AFG683" s="6"/>
      <c r="AFH683" s="6"/>
      <c r="AFI683" s="6"/>
      <c r="AFJ683" s="6"/>
      <c r="AFK683" s="6"/>
      <c r="AFL683" s="6"/>
      <c r="AFM683" s="6"/>
      <c r="AFN683" s="6"/>
      <c r="AFO683" s="6"/>
      <c r="AFP683" s="6"/>
      <c r="AFQ683" s="6"/>
      <c r="AFR683" s="6"/>
      <c r="AFS683" s="6"/>
      <c r="AFT683" s="6"/>
      <c r="AFU683" s="6"/>
      <c r="AFV683" s="6"/>
      <c r="AFW683" s="6"/>
      <c r="AFX683" s="6"/>
      <c r="AFY683" s="6"/>
      <c r="AFZ683" s="6"/>
      <c r="AGA683" s="6"/>
      <c r="AGB683" s="6"/>
      <c r="AGC683" s="6"/>
      <c r="AGD683" s="6"/>
      <c r="AGE683" s="6"/>
      <c r="AGF683" s="6"/>
      <c r="AGG683" s="6"/>
      <c r="AGH683" s="6"/>
      <c r="AGI683" s="6"/>
      <c r="AGJ683" s="6"/>
      <c r="AGK683" s="6"/>
      <c r="AGL683" s="6"/>
      <c r="AGM683" s="6"/>
      <c r="AGN683" s="6"/>
      <c r="AGO683" s="6"/>
      <c r="AGP683" s="6"/>
      <c r="AGQ683" s="6"/>
      <c r="AGR683" s="6"/>
      <c r="AGS683" s="6"/>
      <c r="AGT683" s="6"/>
      <c r="AGU683" s="6"/>
      <c r="AGV683" s="6"/>
      <c r="AGW683" s="6"/>
      <c r="AGX683" s="6"/>
      <c r="AGY683" s="6"/>
      <c r="AGZ683" s="6"/>
      <c r="AHA683" s="6"/>
      <c r="AHB683" s="6"/>
      <c r="AHC683" s="6"/>
      <c r="AHD683" s="6"/>
      <c r="AHE683" s="6"/>
      <c r="AHF683" s="6"/>
      <c r="AHG683" s="6"/>
      <c r="AHH683" s="6"/>
      <c r="AHI683" s="6"/>
      <c r="AHJ683" s="6"/>
      <c r="AHK683" s="6"/>
      <c r="AHL683" s="6"/>
      <c r="AHM683" s="6"/>
      <c r="AHN683" s="6"/>
      <c r="AHO683" s="6"/>
      <c r="AHP683" s="6"/>
      <c r="AHQ683" s="6"/>
      <c r="AHR683" s="6"/>
      <c r="AHS683" s="6"/>
      <c r="AHT683" s="6"/>
      <c r="AHU683" s="6"/>
      <c r="AHV683" s="6"/>
      <c r="AHW683" s="6"/>
      <c r="AHX683" s="6"/>
      <c r="AHY683" s="6"/>
    </row>
    <row r="684" spans="3:909" x14ac:dyDescent="0.25">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c r="JV684" s="6"/>
      <c r="JW684" s="6"/>
      <c r="JX684" s="6"/>
      <c r="JY684" s="6"/>
      <c r="JZ684" s="6"/>
      <c r="KA684" s="6"/>
      <c r="KB684" s="6"/>
      <c r="KC684" s="6"/>
      <c r="KD684" s="6"/>
      <c r="KE684" s="6"/>
      <c r="KF684" s="6"/>
      <c r="KG684" s="6"/>
      <c r="KH684" s="6"/>
      <c r="KI684" s="6"/>
      <c r="KJ684" s="6"/>
      <c r="KK684" s="6"/>
      <c r="KL684" s="6"/>
      <c r="KM684" s="6"/>
      <c r="KN684" s="6"/>
      <c r="KO684" s="6"/>
      <c r="KP684" s="6"/>
      <c r="KQ684" s="6"/>
      <c r="KR684" s="6"/>
      <c r="KS684" s="6"/>
      <c r="KT684" s="6"/>
      <c r="KU684" s="6"/>
      <c r="KV684" s="6"/>
      <c r="KW684" s="6"/>
      <c r="KX684" s="6"/>
      <c r="KY684" s="6"/>
      <c r="KZ684" s="6"/>
      <c r="LA684" s="6"/>
      <c r="LB684" s="6"/>
      <c r="LC684" s="6"/>
      <c r="LD684" s="6"/>
      <c r="LE684" s="6"/>
      <c r="LF684" s="6"/>
      <c r="LG684" s="6"/>
      <c r="LH684" s="6"/>
      <c r="LI684" s="6"/>
      <c r="LJ684" s="6"/>
      <c r="LK684" s="6"/>
      <c r="LL684" s="6"/>
      <c r="LM684" s="6"/>
      <c r="LN684" s="6"/>
      <c r="LO684" s="6"/>
      <c r="LP684" s="6"/>
      <c r="LQ684" s="6"/>
      <c r="LR684" s="6"/>
      <c r="LS684" s="6"/>
      <c r="LT684" s="6"/>
      <c r="LU684" s="6"/>
      <c r="LV684" s="6"/>
      <c r="LW684" s="6"/>
      <c r="LX684" s="6"/>
      <c r="LY684" s="6"/>
      <c r="LZ684" s="6"/>
      <c r="MA684" s="6"/>
      <c r="MB684" s="6"/>
      <c r="MC684" s="6"/>
      <c r="MD684" s="6"/>
      <c r="ME684" s="6"/>
      <c r="MF684" s="6"/>
      <c r="MG684" s="6"/>
      <c r="MH684" s="6"/>
      <c r="MI684" s="6"/>
      <c r="MJ684" s="6"/>
      <c r="MK684" s="6"/>
      <c r="ML684" s="6"/>
      <c r="MM684" s="6"/>
      <c r="MN684" s="6"/>
      <c r="MO684" s="6"/>
      <c r="MP684" s="6"/>
      <c r="MQ684" s="6"/>
      <c r="MR684" s="6"/>
      <c r="MS684" s="6"/>
      <c r="MT684" s="6"/>
      <c r="MU684" s="6"/>
      <c r="MV684" s="6"/>
      <c r="MW684" s="6"/>
      <c r="MX684" s="6"/>
      <c r="MY684" s="6"/>
      <c r="MZ684" s="6"/>
      <c r="NA684" s="6"/>
      <c r="NB684" s="6"/>
      <c r="NC684" s="6"/>
      <c r="ND684" s="6"/>
      <c r="NE684" s="6"/>
      <c r="NF684" s="6"/>
      <c r="NG684" s="6"/>
      <c r="NH684" s="6"/>
      <c r="NI684" s="6"/>
      <c r="NJ684" s="6"/>
      <c r="NK684" s="6"/>
      <c r="NL684" s="6"/>
      <c r="NM684" s="6"/>
      <c r="NN684" s="6"/>
      <c r="NO684" s="6"/>
      <c r="NP684" s="6"/>
      <c r="NQ684" s="6"/>
      <c r="NR684" s="6"/>
      <c r="NS684" s="6"/>
      <c r="NT684" s="6"/>
      <c r="NU684" s="6"/>
      <c r="NV684" s="6"/>
      <c r="NW684" s="6"/>
      <c r="NX684" s="6"/>
      <c r="NY684" s="6"/>
      <c r="NZ684" s="6"/>
      <c r="OA684" s="6"/>
      <c r="OB684" s="6"/>
      <c r="OC684" s="6"/>
      <c r="OD684" s="6"/>
      <c r="OE684" s="6"/>
      <c r="OF684" s="6"/>
      <c r="OG684" s="6"/>
      <c r="OH684" s="6"/>
      <c r="OI684" s="6"/>
      <c r="OJ684" s="6"/>
      <c r="OK684" s="6"/>
      <c r="OL684" s="6"/>
      <c r="OM684" s="6"/>
      <c r="ON684" s="6"/>
      <c r="OO684" s="6"/>
      <c r="OP684" s="6"/>
      <c r="OQ684" s="6"/>
      <c r="OR684" s="6"/>
      <c r="OS684" s="6"/>
      <c r="OT684" s="6"/>
      <c r="OU684" s="6"/>
      <c r="OV684" s="6"/>
      <c r="OW684" s="6"/>
      <c r="OX684" s="6"/>
      <c r="OY684" s="6"/>
      <c r="OZ684" s="6"/>
      <c r="PA684" s="6"/>
      <c r="PB684" s="6"/>
      <c r="PC684" s="6"/>
      <c r="PD684" s="6"/>
      <c r="PE684" s="6"/>
      <c r="PF684" s="6"/>
      <c r="PG684" s="6"/>
      <c r="PH684" s="6"/>
      <c r="PI684" s="6"/>
      <c r="PJ684" s="6"/>
      <c r="PK684" s="6"/>
      <c r="PL684" s="6"/>
      <c r="PM684" s="6"/>
      <c r="PN684" s="6"/>
      <c r="PO684" s="6"/>
      <c r="PP684" s="6"/>
      <c r="PQ684" s="6"/>
      <c r="PR684" s="6"/>
      <c r="PS684" s="6"/>
      <c r="PT684" s="6"/>
      <c r="PU684" s="6"/>
      <c r="PV684" s="6"/>
      <c r="PW684" s="6"/>
      <c r="PX684" s="6"/>
      <c r="PY684" s="6"/>
      <c r="PZ684" s="6"/>
      <c r="QA684" s="6"/>
      <c r="QB684" s="6"/>
      <c r="QC684" s="6"/>
      <c r="QD684" s="6"/>
      <c r="QE684" s="6"/>
      <c r="QF684" s="6"/>
      <c r="QG684" s="6"/>
      <c r="QH684" s="6"/>
      <c r="QI684" s="6"/>
      <c r="QJ684" s="6"/>
      <c r="QK684" s="6"/>
      <c r="QL684" s="6"/>
      <c r="QM684" s="6"/>
      <c r="QN684" s="6"/>
      <c r="QO684" s="6"/>
      <c r="QP684" s="6"/>
      <c r="QQ684" s="6"/>
      <c r="QR684" s="6"/>
      <c r="QS684" s="6"/>
      <c r="QT684" s="6"/>
      <c r="QU684" s="6"/>
      <c r="QV684" s="6"/>
      <c r="QW684" s="6"/>
      <c r="QX684" s="6"/>
      <c r="QY684" s="6"/>
      <c r="QZ684" s="6"/>
      <c r="RA684" s="6"/>
      <c r="RB684" s="6"/>
      <c r="RC684" s="6"/>
      <c r="RD684" s="6"/>
      <c r="RE684" s="6"/>
      <c r="RF684" s="6"/>
      <c r="RG684" s="6"/>
      <c r="RH684" s="6"/>
      <c r="RI684" s="6"/>
      <c r="RJ684" s="6"/>
      <c r="RK684" s="6"/>
      <c r="RL684" s="6"/>
      <c r="RM684" s="6"/>
      <c r="RN684" s="6"/>
      <c r="RO684" s="6"/>
      <c r="RP684" s="6"/>
      <c r="RQ684" s="6"/>
      <c r="RR684" s="6"/>
      <c r="RS684" s="6"/>
      <c r="RT684" s="6"/>
      <c r="RU684" s="6"/>
      <c r="RV684" s="6"/>
      <c r="RW684" s="6"/>
      <c r="RX684" s="6"/>
      <c r="RY684" s="6"/>
      <c r="RZ684" s="6"/>
      <c r="SA684" s="6"/>
      <c r="SB684" s="6"/>
      <c r="SC684" s="6"/>
      <c r="SD684" s="6"/>
      <c r="SE684" s="6"/>
      <c r="SF684" s="6"/>
      <c r="SG684" s="6"/>
      <c r="SH684" s="6"/>
      <c r="SI684" s="6"/>
      <c r="SJ684" s="6"/>
      <c r="SK684" s="6"/>
      <c r="SL684" s="6"/>
      <c r="SM684" s="6"/>
      <c r="SN684" s="6"/>
      <c r="SO684" s="6"/>
      <c r="SP684" s="6"/>
      <c r="SQ684" s="6"/>
      <c r="SR684" s="6"/>
      <c r="SS684" s="6"/>
      <c r="ST684" s="6"/>
      <c r="SU684" s="6"/>
      <c r="SV684" s="6"/>
      <c r="SW684" s="6"/>
      <c r="SX684" s="6"/>
      <c r="SY684" s="6"/>
      <c r="SZ684" s="6"/>
      <c r="TA684" s="6"/>
      <c r="TB684" s="6"/>
      <c r="TC684" s="6"/>
      <c r="TD684" s="6"/>
      <c r="TE684" s="6"/>
      <c r="TF684" s="6"/>
      <c r="TG684" s="6"/>
      <c r="TH684" s="6"/>
      <c r="TI684" s="6"/>
      <c r="TJ684" s="6"/>
      <c r="TK684" s="6"/>
      <c r="TL684" s="6"/>
      <c r="TM684" s="6"/>
      <c r="TN684" s="6"/>
      <c r="TO684" s="6"/>
      <c r="TP684" s="6"/>
      <c r="TQ684" s="6"/>
      <c r="TR684" s="6"/>
      <c r="TS684" s="6"/>
      <c r="TT684" s="6"/>
      <c r="TU684" s="6"/>
      <c r="TV684" s="6"/>
      <c r="TW684" s="6"/>
      <c r="TX684" s="6"/>
      <c r="TY684" s="6"/>
      <c r="TZ684" s="6"/>
      <c r="UA684" s="6"/>
      <c r="UB684" s="6"/>
      <c r="UC684" s="6"/>
      <c r="UD684" s="6"/>
      <c r="UE684" s="6"/>
      <c r="UF684" s="6"/>
      <c r="UG684" s="6"/>
      <c r="UH684" s="6"/>
      <c r="UI684" s="6"/>
      <c r="UJ684" s="6"/>
      <c r="UK684" s="6"/>
      <c r="UL684" s="6"/>
      <c r="UM684" s="6"/>
      <c r="UN684" s="6"/>
      <c r="UO684" s="6"/>
      <c r="UP684" s="6"/>
      <c r="UQ684" s="6"/>
      <c r="UR684" s="6"/>
      <c r="US684" s="6"/>
      <c r="UT684" s="6"/>
      <c r="UU684" s="6"/>
      <c r="UV684" s="6"/>
      <c r="UW684" s="6"/>
      <c r="UX684" s="6"/>
      <c r="UY684" s="6"/>
      <c r="UZ684" s="6"/>
      <c r="VA684" s="6"/>
      <c r="VB684" s="6"/>
      <c r="VC684" s="6"/>
      <c r="VD684" s="6"/>
      <c r="VE684" s="6"/>
      <c r="VF684" s="6"/>
      <c r="VG684" s="6"/>
      <c r="VH684" s="6"/>
      <c r="VI684" s="6"/>
      <c r="VJ684" s="6"/>
      <c r="VK684" s="6"/>
      <c r="VL684" s="6"/>
      <c r="VM684" s="6"/>
      <c r="VN684" s="6"/>
      <c r="VO684" s="6"/>
      <c r="VP684" s="6"/>
      <c r="VQ684" s="6"/>
      <c r="VR684" s="6"/>
      <c r="VS684" s="6"/>
      <c r="VT684" s="6"/>
      <c r="VU684" s="6"/>
      <c r="VV684" s="6"/>
      <c r="VW684" s="6"/>
      <c r="VX684" s="6"/>
      <c r="VY684" s="6"/>
      <c r="VZ684" s="6"/>
      <c r="WA684" s="6"/>
      <c r="WB684" s="6"/>
      <c r="WC684" s="6"/>
      <c r="WD684" s="6"/>
      <c r="WE684" s="6"/>
      <c r="WF684" s="6"/>
      <c r="WG684" s="6"/>
      <c r="WH684" s="6"/>
      <c r="WI684" s="6"/>
      <c r="WJ684" s="6"/>
      <c r="WK684" s="6"/>
      <c r="WL684" s="6"/>
      <c r="WM684" s="6"/>
      <c r="WN684" s="6"/>
      <c r="WO684" s="6"/>
      <c r="WP684" s="6"/>
      <c r="WQ684" s="6"/>
      <c r="WR684" s="6"/>
      <c r="WS684" s="6"/>
      <c r="WT684" s="6"/>
      <c r="WU684" s="6"/>
      <c r="WV684" s="6"/>
      <c r="WW684" s="6"/>
      <c r="WX684" s="6"/>
      <c r="WY684" s="6"/>
      <c r="WZ684" s="6"/>
      <c r="XA684" s="6"/>
      <c r="XB684" s="6"/>
      <c r="XC684" s="6"/>
      <c r="XD684" s="6"/>
      <c r="XE684" s="6"/>
      <c r="XF684" s="6"/>
      <c r="XG684" s="6"/>
      <c r="XH684" s="6"/>
      <c r="XI684" s="6"/>
      <c r="XJ684" s="6"/>
      <c r="XK684" s="6"/>
      <c r="XL684" s="6"/>
      <c r="XM684" s="6"/>
      <c r="XN684" s="6"/>
      <c r="XO684" s="6"/>
      <c r="XP684" s="6"/>
      <c r="XQ684" s="6"/>
      <c r="XR684" s="6"/>
      <c r="XS684" s="6"/>
      <c r="XT684" s="6"/>
      <c r="XU684" s="6"/>
      <c r="XV684" s="6"/>
      <c r="XW684" s="6"/>
      <c r="XX684" s="6"/>
      <c r="XY684" s="6"/>
      <c r="XZ684" s="6"/>
      <c r="YA684" s="6"/>
      <c r="YB684" s="6"/>
      <c r="YC684" s="6"/>
      <c r="YD684" s="6"/>
      <c r="YE684" s="6"/>
      <c r="YF684" s="6"/>
      <c r="YG684" s="6"/>
      <c r="YH684" s="6"/>
      <c r="YI684" s="6"/>
      <c r="YJ684" s="6"/>
      <c r="YK684" s="6"/>
      <c r="YL684" s="6"/>
      <c r="YM684" s="6"/>
      <c r="YN684" s="6"/>
      <c r="YO684" s="6"/>
      <c r="YP684" s="6"/>
      <c r="YQ684" s="6"/>
      <c r="YR684" s="6"/>
      <c r="YS684" s="6"/>
      <c r="YT684" s="6"/>
      <c r="YU684" s="6"/>
      <c r="YV684" s="6"/>
      <c r="YW684" s="6"/>
      <c r="YX684" s="6"/>
      <c r="YY684" s="6"/>
      <c r="YZ684" s="6"/>
      <c r="ZA684" s="6"/>
      <c r="ZB684" s="6"/>
      <c r="ZC684" s="6"/>
      <c r="ZD684" s="6"/>
      <c r="ZE684" s="6"/>
      <c r="ZF684" s="6"/>
      <c r="ZG684" s="6"/>
      <c r="ZH684" s="6"/>
      <c r="ZI684" s="6"/>
      <c r="ZJ684" s="6"/>
      <c r="ZK684" s="6"/>
      <c r="ZL684" s="6"/>
      <c r="ZM684" s="6"/>
      <c r="ZN684" s="6"/>
      <c r="ZO684" s="6"/>
      <c r="ZP684" s="6"/>
      <c r="ZQ684" s="6"/>
      <c r="ZR684" s="6"/>
      <c r="ZS684" s="6"/>
      <c r="ZT684" s="6"/>
      <c r="ZU684" s="6"/>
      <c r="ZV684" s="6"/>
      <c r="ZW684" s="6"/>
      <c r="ZX684" s="6"/>
      <c r="ZY684" s="6"/>
      <c r="ZZ684" s="6"/>
      <c r="AAA684" s="6"/>
      <c r="AAB684" s="6"/>
      <c r="AAC684" s="6"/>
      <c r="AAD684" s="6"/>
      <c r="AAE684" s="6"/>
      <c r="AAF684" s="6"/>
      <c r="AAG684" s="6"/>
      <c r="AAH684" s="6"/>
      <c r="AAI684" s="6"/>
      <c r="AAJ684" s="6"/>
      <c r="AAK684" s="6"/>
      <c r="AAL684" s="6"/>
      <c r="AAM684" s="6"/>
      <c r="AAN684" s="6"/>
      <c r="AAO684" s="6"/>
      <c r="AAP684" s="6"/>
      <c r="AAQ684" s="6"/>
      <c r="AAR684" s="6"/>
      <c r="AAS684" s="6"/>
      <c r="AAT684" s="6"/>
      <c r="AAU684" s="6"/>
      <c r="AAV684" s="6"/>
      <c r="AAW684" s="6"/>
      <c r="AAX684" s="6"/>
      <c r="AAY684" s="6"/>
      <c r="AAZ684" s="6"/>
      <c r="ABA684" s="6"/>
      <c r="ABB684" s="6"/>
      <c r="ABC684" s="6"/>
      <c r="ABD684" s="6"/>
      <c r="ABE684" s="6"/>
      <c r="ABF684" s="6"/>
      <c r="ABG684" s="6"/>
      <c r="ABH684" s="6"/>
      <c r="ABI684" s="6"/>
      <c r="ABJ684" s="6"/>
      <c r="ABK684" s="6"/>
      <c r="ABL684" s="6"/>
      <c r="ABM684" s="6"/>
      <c r="ABN684" s="6"/>
      <c r="ABO684" s="6"/>
      <c r="ABP684" s="6"/>
      <c r="ABQ684" s="6"/>
      <c r="ABR684" s="6"/>
      <c r="ABS684" s="6"/>
      <c r="ABT684" s="6"/>
      <c r="ABU684" s="6"/>
      <c r="ABV684" s="6"/>
      <c r="ABW684" s="6"/>
      <c r="ABX684" s="6"/>
      <c r="ABY684" s="6"/>
      <c r="ABZ684" s="6"/>
      <c r="ACA684" s="6"/>
      <c r="ACB684" s="6"/>
      <c r="ACC684" s="6"/>
      <c r="ACD684" s="6"/>
      <c r="ACE684" s="6"/>
      <c r="ACF684" s="6"/>
      <c r="ACG684" s="6"/>
      <c r="ACH684" s="6"/>
      <c r="ACI684" s="6"/>
      <c r="ACJ684" s="6"/>
      <c r="ACK684" s="6"/>
      <c r="ACL684" s="6"/>
      <c r="ACM684" s="6"/>
      <c r="ACN684" s="6"/>
      <c r="ACO684" s="6"/>
      <c r="ACP684" s="6"/>
      <c r="ACQ684" s="6"/>
      <c r="ACR684" s="6"/>
      <c r="ACS684" s="6"/>
      <c r="ACT684" s="6"/>
      <c r="ACU684" s="6"/>
      <c r="ACV684" s="6"/>
      <c r="ACW684" s="6"/>
      <c r="ACX684" s="6"/>
      <c r="ACY684" s="6"/>
      <c r="ACZ684" s="6"/>
      <c r="ADA684" s="6"/>
      <c r="ADB684" s="6"/>
      <c r="ADC684" s="6"/>
      <c r="ADD684" s="6"/>
      <c r="ADE684" s="6"/>
      <c r="ADF684" s="6"/>
      <c r="ADG684" s="6"/>
      <c r="ADH684" s="6"/>
      <c r="ADI684" s="6"/>
      <c r="ADJ684" s="6"/>
      <c r="ADK684" s="6"/>
      <c r="ADL684" s="6"/>
      <c r="ADM684" s="6"/>
      <c r="ADN684" s="6"/>
      <c r="ADO684" s="6"/>
      <c r="ADP684" s="6"/>
      <c r="ADQ684" s="6"/>
      <c r="ADR684" s="6"/>
      <c r="ADS684" s="6"/>
      <c r="ADT684" s="6"/>
      <c r="ADU684" s="6"/>
      <c r="ADV684" s="6"/>
      <c r="ADW684" s="6"/>
      <c r="ADX684" s="6"/>
      <c r="ADY684" s="6"/>
      <c r="ADZ684" s="6"/>
      <c r="AEA684" s="6"/>
      <c r="AEB684" s="6"/>
      <c r="AEC684" s="6"/>
      <c r="AED684" s="6"/>
      <c r="AEE684" s="6"/>
      <c r="AEF684" s="6"/>
      <c r="AEG684" s="6"/>
      <c r="AEH684" s="6"/>
      <c r="AEI684" s="6"/>
      <c r="AEJ684" s="6"/>
      <c r="AEK684" s="6"/>
      <c r="AEL684" s="6"/>
      <c r="AEM684" s="6"/>
      <c r="AEN684" s="6"/>
      <c r="AEO684" s="6"/>
      <c r="AEP684" s="6"/>
      <c r="AEQ684" s="6"/>
      <c r="AER684" s="6"/>
      <c r="AES684" s="6"/>
      <c r="AET684" s="6"/>
      <c r="AEU684" s="6"/>
      <c r="AEV684" s="6"/>
      <c r="AEW684" s="6"/>
      <c r="AEX684" s="6"/>
      <c r="AEY684" s="6"/>
      <c r="AEZ684" s="6"/>
      <c r="AFA684" s="6"/>
      <c r="AFB684" s="6"/>
      <c r="AFC684" s="6"/>
      <c r="AFD684" s="6"/>
      <c r="AFE684" s="6"/>
      <c r="AFF684" s="6"/>
      <c r="AFG684" s="6"/>
      <c r="AFH684" s="6"/>
      <c r="AFI684" s="6"/>
      <c r="AFJ684" s="6"/>
      <c r="AFK684" s="6"/>
      <c r="AFL684" s="6"/>
      <c r="AFM684" s="6"/>
      <c r="AFN684" s="6"/>
      <c r="AFO684" s="6"/>
      <c r="AFP684" s="6"/>
      <c r="AFQ684" s="6"/>
      <c r="AFR684" s="6"/>
      <c r="AFS684" s="6"/>
      <c r="AFT684" s="6"/>
      <c r="AFU684" s="6"/>
      <c r="AFV684" s="6"/>
      <c r="AFW684" s="6"/>
      <c r="AFX684" s="6"/>
      <c r="AFY684" s="6"/>
      <c r="AFZ684" s="6"/>
      <c r="AGA684" s="6"/>
      <c r="AGB684" s="6"/>
      <c r="AGC684" s="6"/>
      <c r="AGD684" s="6"/>
      <c r="AGE684" s="6"/>
      <c r="AGF684" s="6"/>
      <c r="AGG684" s="6"/>
      <c r="AGH684" s="6"/>
      <c r="AGI684" s="6"/>
      <c r="AGJ684" s="6"/>
      <c r="AGK684" s="6"/>
      <c r="AGL684" s="6"/>
      <c r="AGM684" s="6"/>
      <c r="AGN684" s="6"/>
      <c r="AGO684" s="6"/>
      <c r="AGP684" s="6"/>
      <c r="AGQ684" s="6"/>
      <c r="AGR684" s="6"/>
      <c r="AGS684" s="6"/>
      <c r="AGT684" s="6"/>
      <c r="AGU684" s="6"/>
      <c r="AGV684" s="6"/>
      <c r="AGW684" s="6"/>
      <c r="AGX684" s="6"/>
      <c r="AGY684" s="6"/>
      <c r="AGZ684" s="6"/>
      <c r="AHA684" s="6"/>
      <c r="AHB684" s="6"/>
      <c r="AHC684" s="6"/>
      <c r="AHD684" s="6"/>
      <c r="AHE684" s="6"/>
      <c r="AHF684" s="6"/>
      <c r="AHG684" s="6"/>
      <c r="AHH684" s="6"/>
      <c r="AHI684" s="6"/>
      <c r="AHJ684" s="6"/>
      <c r="AHK684" s="6"/>
      <c r="AHL684" s="6"/>
      <c r="AHM684" s="6"/>
      <c r="AHN684" s="6"/>
      <c r="AHO684" s="6"/>
      <c r="AHP684" s="6"/>
      <c r="AHQ684" s="6"/>
      <c r="AHR684" s="6"/>
      <c r="AHS684" s="6"/>
      <c r="AHT684" s="6"/>
      <c r="AHU684" s="6"/>
      <c r="AHV684" s="6"/>
      <c r="AHW684" s="6"/>
      <c r="AHX684" s="6"/>
      <c r="AHY684" s="6"/>
    </row>
    <row r="685" spans="3:909" x14ac:dyDescent="0.25">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c r="JV685" s="6"/>
      <c r="JW685" s="6"/>
      <c r="JX685" s="6"/>
      <c r="JY685" s="6"/>
      <c r="JZ685" s="6"/>
      <c r="KA685" s="6"/>
      <c r="KB685" s="6"/>
      <c r="KC685" s="6"/>
      <c r="KD685" s="6"/>
      <c r="KE685" s="6"/>
      <c r="KF685" s="6"/>
      <c r="KG685" s="6"/>
      <c r="KH685" s="6"/>
      <c r="KI685" s="6"/>
      <c r="KJ685" s="6"/>
      <c r="KK685" s="6"/>
      <c r="KL685" s="6"/>
      <c r="KM685" s="6"/>
      <c r="KN685" s="6"/>
      <c r="KO685" s="6"/>
      <c r="KP685" s="6"/>
      <c r="KQ685" s="6"/>
      <c r="KR685" s="6"/>
      <c r="KS685" s="6"/>
      <c r="KT685" s="6"/>
      <c r="KU685" s="6"/>
      <c r="KV685" s="6"/>
      <c r="KW685" s="6"/>
      <c r="KX685" s="6"/>
      <c r="KY685" s="6"/>
      <c r="KZ685" s="6"/>
      <c r="LA685" s="6"/>
      <c r="LB685" s="6"/>
      <c r="LC685" s="6"/>
      <c r="LD685" s="6"/>
      <c r="LE685" s="6"/>
      <c r="LF685" s="6"/>
      <c r="LG685" s="6"/>
      <c r="LH685" s="6"/>
      <c r="LI685" s="6"/>
      <c r="LJ685" s="6"/>
      <c r="LK685" s="6"/>
      <c r="LL685" s="6"/>
      <c r="LM685" s="6"/>
      <c r="LN685" s="6"/>
      <c r="LO685" s="6"/>
      <c r="LP685" s="6"/>
      <c r="LQ685" s="6"/>
      <c r="LR685" s="6"/>
      <c r="LS685" s="6"/>
      <c r="LT685" s="6"/>
      <c r="LU685" s="6"/>
      <c r="LV685" s="6"/>
      <c r="LW685" s="6"/>
      <c r="LX685" s="6"/>
      <c r="LY685" s="6"/>
      <c r="LZ685" s="6"/>
      <c r="MA685" s="6"/>
      <c r="MB685" s="6"/>
      <c r="MC685" s="6"/>
      <c r="MD685" s="6"/>
      <c r="ME685" s="6"/>
      <c r="MF685" s="6"/>
      <c r="MG685" s="6"/>
      <c r="MH685" s="6"/>
      <c r="MI685" s="6"/>
      <c r="MJ685" s="6"/>
      <c r="MK685" s="6"/>
      <c r="ML685" s="6"/>
      <c r="MM685" s="6"/>
      <c r="MN685" s="6"/>
      <c r="MO685" s="6"/>
      <c r="MP685" s="6"/>
      <c r="MQ685" s="6"/>
      <c r="MR685" s="6"/>
      <c r="MS685" s="6"/>
      <c r="MT685" s="6"/>
      <c r="MU685" s="6"/>
      <c r="MV685" s="6"/>
      <c r="MW685" s="6"/>
      <c r="MX685" s="6"/>
      <c r="MY685" s="6"/>
      <c r="MZ685" s="6"/>
      <c r="NA685" s="6"/>
      <c r="NB685" s="6"/>
      <c r="NC685" s="6"/>
      <c r="ND685" s="6"/>
      <c r="NE685" s="6"/>
      <c r="NF685" s="6"/>
      <c r="NG685" s="6"/>
      <c r="NH685" s="6"/>
      <c r="NI685" s="6"/>
      <c r="NJ685" s="6"/>
      <c r="NK685" s="6"/>
      <c r="NL685" s="6"/>
      <c r="NM685" s="6"/>
      <c r="NN685" s="6"/>
      <c r="NO685" s="6"/>
      <c r="NP685" s="6"/>
      <c r="NQ685" s="6"/>
      <c r="NR685" s="6"/>
      <c r="NS685" s="6"/>
      <c r="NT685" s="6"/>
      <c r="NU685" s="6"/>
      <c r="NV685" s="6"/>
      <c r="NW685" s="6"/>
      <c r="NX685" s="6"/>
      <c r="NY685" s="6"/>
      <c r="NZ685" s="6"/>
      <c r="OA685" s="6"/>
      <c r="OB685" s="6"/>
      <c r="OC685" s="6"/>
      <c r="OD685" s="6"/>
      <c r="OE685" s="6"/>
      <c r="OF685" s="6"/>
      <c r="OG685" s="6"/>
      <c r="OH685" s="6"/>
      <c r="OI685" s="6"/>
      <c r="OJ685" s="6"/>
      <c r="OK685" s="6"/>
      <c r="OL685" s="6"/>
      <c r="OM685" s="6"/>
      <c r="ON685" s="6"/>
      <c r="OO685" s="6"/>
      <c r="OP685" s="6"/>
      <c r="OQ685" s="6"/>
      <c r="OR685" s="6"/>
      <c r="OS685" s="6"/>
      <c r="OT685" s="6"/>
      <c r="OU685" s="6"/>
      <c r="OV685" s="6"/>
      <c r="OW685" s="6"/>
      <c r="OX685" s="6"/>
      <c r="OY685" s="6"/>
      <c r="OZ685" s="6"/>
      <c r="PA685" s="6"/>
      <c r="PB685" s="6"/>
      <c r="PC685" s="6"/>
      <c r="PD685" s="6"/>
      <c r="PE685" s="6"/>
      <c r="PF685" s="6"/>
      <c r="PG685" s="6"/>
      <c r="PH685" s="6"/>
      <c r="PI685" s="6"/>
      <c r="PJ685" s="6"/>
      <c r="PK685" s="6"/>
      <c r="PL685" s="6"/>
      <c r="PM685" s="6"/>
      <c r="PN685" s="6"/>
      <c r="PO685" s="6"/>
      <c r="PP685" s="6"/>
      <c r="PQ685" s="6"/>
      <c r="PR685" s="6"/>
      <c r="PS685" s="6"/>
      <c r="PT685" s="6"/>
      <c r="PU685" s="6"/>
      <c r="PV685" s="6"/>
      <c r="PW685" s="6"/>
      <c r="PX685" s="6"/>
      <c r="PY685" s="6"/>
      <c r="PZ685" s="6"/>
      <c r="QA685" s="6"/>
      <c r="QB685" s="6"/>
      <c r="QC685" s="6"/>
      <c r="QD685" s="6"/>
      <c r="QE685" s="6"/>
      <c r="QF685" s="6"/>
      <c r="QG685" s="6"/>
      <c r="QH685" s="6"/>
      <c r="QI685" s="6"/>
      <c r="QJ685" s="6"/>
      <c r="QK685" s="6"/>
      <c r="QL685" s="6"/>
      <c r="QM685" s="6"/>
      <c r="QN685" s="6"/>
      <c r="QO685" s="6"/>
      <c r="QP685" s="6"/>
      <c r="QQ685" s="6"/>
      <c r="QR685" s="6"/>
      <c r="QS685" s="6"/>
      <c r="QT685" s="6"/>
      <c r="QU685" s="6"/>
      <c r="QV685" s="6"/>
      <c r="QW685" s="6"/>
      <c r="QX685" s="6"/>
      <c r="QY685" s="6"/>
      <c r="QZ685" s="6"/>
      <c r="RA685" s="6"/>
      <c r="RB685" s="6"/>
      <c r="RC685" s="6"/>
      <c r="RD685" s="6"/>
      <c r="RE685" s="6"/>
      <c r="RF685" s="6"/>
      <c r="RG685" s="6"/>
      <c r="RH685" s="6"/>
      <c r="RI685" s="6"/>
      <c r="RJ685" s="6"/>
      <c r="RK685" s="6"/>
      <c r="RL685" s="6"/>
      <c r="RM685" s="6"/>
      <c r="RN685" s="6"/>
      <c r="RO685" s="6"/>
      <c r="RP685" s="6"/>
      <c r="RQ685" s="6"/>
      <c r="RR685" s="6"/>
      <c r="RS685" s="6"/>
      <c r="RT685" s="6"/>
      <c r="RU685" s="6"/>
      <c r="RV685" s="6"/>
      <c r="RW685" s="6"/>
      <c r="RX685" s="6"/>
      <c r="RY685" s="6"/>
      <c r="RZ685" s="6"/>
      <c r="SA685" s="6"/>
      <c r="SB685" s="6"/>
      <c r="SC685" s="6"/>
      <c r="SD685" s="6"/>
      <c r="SE685" s="6"/>
      <c r="SF685" s="6"/>
      <c r="SG685" s="6"/>
      <c r="SH685" s="6"/>
      <c r="SI685" s="6"/>
      <c r="SJ685" s="6"/>
      <c r="SK685" s="6"/>
      <c r="SL685" s="6"/>
      <c r="SM685" s="6"/>
      <c r="SN685" s="6"/>
      <c r="SO685" s="6"/>
      <c r="SP685" s="6"/>
      <c r="SQ685" s="6"/>
      <c r="SR685" s="6"/>
      <c r="SS685" s="6"/>
      <c r="ST685" s="6"/>
      <c r="SU685" s="6"/>
      <c r="SV685" s="6"/>
      <c r="SW685" s="6"/>
      <c r="SX685" s="6"/>
      <c r="SY685" s="6"/>
      <c r="SZ685" s="6"/>
      <c r="TA685" s="6"/>
      <c r="TB685" s="6"/>
      <c r="TC685" s="6"/>
      <c r="TD685" s="6"/>
      <c r="TE685" s="6"/>
      <c r="TF685" s="6"/>
      <c r="TG685" s="6"/>
      <c r="TH685" s="6"/>
      <c r="TI685" s="6"/>
      <c r="TJ685" s="6"/>
      <c r="TK685" s="6"/>
      <c r="TL685" s="6"/>
      <c r="TM685" s="6"/>
      <c r="TN685" s="6"/>
      <c r="TO685" s="6"/>
      <c r="TP685" s="6"/>
      <c r="TQ685" s="6"/>
      <c r="TR685" s="6"/>
      <c r="TS685" s="6"/>
      <c r="TT685" s="6"/>
      <c r="TU685" s="6"/>
      <c r="TV685" s="6"/>
      <c r="TW685" s="6"/>
      <c r="TX685" s="6"/>
      <c r="TY685" s="6"/>
      <c r="TZ685" s="6"/>
      <c r="UA685" s="6"/>
      <c r="UB685" s="6"/>
      <c r="UC685" s="6"/>
      <c r="UD685" s="6"/>
      <c r="UE685" s="6"/>
      <c r="UF685" s="6"/>
      <c r="UG685" s="6"/>
      <c r="UH685" s="6"/>
      <c r="UI685" s="6"/>
      <c r="UJ685" s="6"/>
      <c r="UK685" s="6"/>
      <c r="UL685" s="6"/>
      <c r="UM685" s="6"/>
      <c r="UN685" s="6"/>
      <c r="UO685" s="6"/>
      <c r="UP685" s="6"/>
      <c r="UQ685" s="6"/>
      <c r="UR685" s="6"/>
      <c r="US685" s="6"/>
      <c r="UT685" s="6"/>
      <c r="UU685" s="6"/>
      <c r="UV685" s="6"/>
      <c r="UW685" s="6"/>
      <c r="UX685" s="6"/>
      <c r="UY685" s="6"/>
      <c r="UZ685" s="6"/>
      <c r="VA685" s="6"/>
      <c r="VB685" s="6"/>
      <c r="VC685" s="6"/>
      <c r="VD685" s="6"/>
      <c r="VE685" s="6"/>
      <c r="VF685" s="6"/>
      <c r="VG685" s="6"/>
      <c r="VH685" s="6"/>
      <c r="VI685" s="6"/>
      <c r="VJ685" s="6"/>
      <c r="VK685" s="6"/>
      <c r="VL685" s="6"/>
      <c r="VM685" s="6"/>
      <c r="VN685" s="6"/>
      <c r="VO685" s="6"/>
      <c r="VP685" s="6"/>
      <c r="VQ685" s="6"/>
      <c r="VR685" s="6"/>
      <c r="VS685" s="6"/>
      <c r="VT685" s="6"/>
      <c r="VU685" s="6"/>
      <c r="VV685" s="6"/>
      <c r="VW685" s="6"/>
      <c r="VX685" s="6"/>
      <c r="VY685" s="6"/>
      <c r="VZ685" s="6"/>
      <c r="WA685" s="6"/>
      <c r="WB685" s="6"/>
      <c r="WC685" s="6"/>
      <c r="WD685" s="6"/>
      <c r="WE685" s="6"/>
      <c r="WF685" s="6"/>
      <c r="WG685" s="6"/>
      <c r="WH685" s="6"/>
      <c r="WI685" s="6"/>
      <c r="WJ685" s="6"/>
      <c r="WK685" s="6"/>
      <c r="WL685" s="6"/>
      <c r="WM685" s="6"/>
      <c r="WN685" s="6"/>
      <c r="WO685" s="6"/>
      <c r="WP685" s="6"/>
      <c r="WQ685" s="6"/>
      <c r="WR685" s="6"/>
      <c r="WS685" s="6"/>
      <c r="WT685" s="6"/>
      <c r="WU685" s="6"/>
      <c r="WV685" s="6"/>
      <c r="WW685" s="6"/>
      <c r="WX685" s="6"/>
      <c r="WY685" s="6"/>
      <c r="WZ685" s="6"/>
      <c r="XA685" s="6"/>
      <c r="XB685" s="6"/>
      <c r="XC685" s="6"/>
      <c r="XD685" s="6"/>
      <c r="XE685" s="6"/>
      <c r="XF685" s="6"/>
      <c r="XG685" s="6"/>
      <c r="XH685" s="6"/>
      <c r="XI685" s="6"/>
      <c r="XJ685" s="6"/>
      <c r="XK685" s="6"/>
      <c r="XL685" s="6"/>
      <c r="XM685" s="6"/>
      <c r="XN685" s="6"/>
      <c r="XO685" s="6"/>
      <c r="XP685" s="6"/>
      <c r="XQ685" s="6"/>
      <c r="XR685" s="6"/>
      <c r="XS685" s="6"/>
      <c r="XT685" s="6"/>
      <c r="XU685" s="6"/>
      <c r="XV685" s="6"/>
      <c r="XW685" s="6"/>
      <c r="XX685" s="6"/>
      <c r="XY685" s="6"/>
      <c r="XZ685" s="6"/>
      <c r="YA685" s="6"/>
      <c r="YB685" s="6"/>
      <c r="YC685" s="6"/>
      <c r="YD685" s="6"/>
      <c r="YE685" s="6"/>
      <c r="YF685" s="6"/>
      <c r="YG685" s="6"/>
      <c r="YH685" s="6"/>
      <c r="YI685" s="6"/>
      <c r="YJ685" s="6"/>
      <c r="YK685" s="6"/>
      <c r="YL685" s="6"/>
      <c r="YM685" s="6"/>
      <c r="YN685" s="6"/>
      <c r="YO685" s="6"/>
      <c r="YP685" s="6"/>
      <c r="YQ685" s="6"/>
      <c r="YR685" s="6"/>
      <c r="YS685" s="6"/>
      <c r="YT685" s="6"/>
      <c r="YU685" s="6"/>
      <c r="YV685" s="6"/>
      <c r="YW685" s="6"/>
      <c r="YX685" s="6"/>
      <c r="YY685" s="6"/>
      <c r="YZ685" s="6"/>
      <c r="ZA685" s="6"/>
      <c r="ZB685" s="6"/>
      <c r="ZC685" s="6"/>
      <c r="ZD685" s="6"/>
      <c r="ZE685" s="6"/>
      <c r="ZF685" s="6"/>
      <c r="ZG685" s="6"/>
      <c r="ZH685" s="6"/>
      <c r="ZI685" s="6"/>
      <c r="ZJ685" s="6"/>
      <c r="ZK685" s="6"/>
      <c r="ZL685" s="6"/>
      <c r="ZM685" s="6"/>
      <c r="ZN685" s="6"/>
      <c r="ZO685" s="6"/>
      <c r="ZP685" s="6"/>
      <c r="ZQ685" s="6"/>
      <c r="ZR685" s="6"/>
      <c r="ZS685" s="6"/>
      <c r="ZT685" s="6"/>
      <c r="ZU685" s="6"/>
      <c r="ZV685" s="6"/>
      <c r="ZW685" s="6"/>
      <c r="ZX685" s="6"/>
      <c r="ZY685" s="6"/>
      <c r="ZZ685" s="6"/>
      <c r="AAA685" s="6"/>
      <c r="AAB685" s="6"/>
      <c r="AAC685" s="6"/>
      <c r="AAD685" s="6"/>
      <c r="AAE685" s="6"/>
      <c r="AAF685" s="6"/>
      <c r="AAG685" s="6"/>
      <c r="AAH685" s="6"/>
      <c r="AAI685" s="6"/>
      <c r="AAJ685" s="6"/>
      <c r="AAK685" s="6"/>
      <c r="AAL685" s="6"/>
      <c r="AAM685" s="6"/>
      <c r="AAN685" s="6"/>
      <c r="AAO685" s="6"/>
      <c r="AAP685" s="6"/>
      <c r="AAQ685" s="6"/>
      <c r="AAR685" s="6"/>
      <c r="AAS685" s="6"/>
      <c r="AAT685" s="6"/>
      <c r="AAU685" s="6"/>
      <c r="AAV685" s="6"/>
      <c r="AAW685" s="6"/>
      <c r="AAX685" s="6"/>
      <c r="AAY685" s="6"/>
      <c r="AAZ685" s="6"/>
      <c r="ABA685" s="6"/>
      <c r="ABB685" s="6"/>
      <c r="ABC685" s="6"/>
      <c r="ABD685" s="6"/>
      <c r="ABE685" s="6"/>
      <c r="ABF685" s="6"/>
      <c r="ABG685" s="6"/>
      <c r="ABH685" s="6"/>
      <c r="ABI685" s="6"/>
      <c r="ABJ685" s="6"/>
      <c r="ABK685" s="6"/>
      <c r="ABL685" s="6"/>
      <c r="ABM685" s="6"/>
      <c r="ABN685" s="6"/>
      <c r="ABO685" s="6"/>
      <c r="ABP685" s="6"/>
      <c r="ABQ685" s="6"/>
      <c r="ABR685" s="6"/>
      <c r="ABS685" s="6"/>
      <c r="ABT685" s="6"/>
      <c r="ABU685" s="6"/>
      <c r="ABV685" s="6"/>
      <c r="ABW685" s="6"/>
      <c r="ABX685" s="6"/>
      <c r="ABY685" s="6"/>
      <c r="ABZ685" s="6"/>
      <c r="ACA685" s="6"/>
      <c r="ACB685" s="6"/>
      <c r="ACC685" s="6"/>
      <c r="ACD685" s="6"/>
      <c r="ACE685" s="6"/>
      <c r="ACF685" s="6"/>
      <c r="ACG685" s="6"/>
      <c r="ACH685" s="6"/>
      <c r="ACI685" s="6"/>
      <c r="ACJ685" s="6"/>
      <c r="ACK685" s="6"/>
      <c r="ACL685" s="6"/>
      <c r="ACM685" s="6"/>
      <c r="ACN685" s="6"/>
      <c r="ACO685" s="6"/>
      <c r="ACP685" s="6"/>
      <c r="ACQ685" s="6"/>
      <c r="ACR685" s="6"/>
      <c r="ACS685" s="6"/>
      <c r="ACT685" s="6"/>
      <c r="ACU685" s="6"/>
      <c r="ACV685" s="6"/>
      <c r="ACW685" s="6"/>
      <c r="ACX685" s="6"/>
      <c r="ACY685" s="6"/>
      <c r="ACZ685" s="6"/>
      <c r="ADA685" s="6"/>
      <c r="ADB685" s="6"/>
      <c r="ADC685" s="6"/>
      <c r="ADD685" s="6"/>
      <c r="ADE685" s="6"/>
      <c r="ADF685" s="6"/>
      <c r="ADG685" s="6"/>
      <c r="ADH685" s="6"/>
      <c r="ADI685" s="6"/>
      <c r="ADJ685" s="6"/>
      <c r="ADK685" s="6"/>
      <c r="ADL685" s="6"/>
      <c r="ADM685" s="6"/>
      <c r="ADN685" s="6"/>
      <c r="ADO685" s="6"/>
      <c r="ADP685" s="6"/>
      <c r="ADQ685" s="6"/>
      <c r="ADR685" s="6"/>
      <c r="ADS685" s="6"/>
      <c r="ADT685" s="6"/>
      <c r="ADU685" s="6"/>
      <c r="ADV685" s="6"/>
      <c r="ADW685" s="6"/>
      <c r="ADX685" s="6"/>
      <c r="ADY685" s="6"/>
      <c r="ADZ685" s="6"/>
      <c r="AEA685" s="6"/>
      <c r="AEB685" s="6"/>
      <c r="AEC685" s="6"/>
      <c r="AED685" s="6"/>
      <c r="AEE685" s="6"/>
      <c r="AEF685" s="6"/>
      <c r="AEG685" s="6"/>
      <c r="AEH685" s="6"/>
      <c r="AEI685" s="6"/>
      <c r="AEJ685" s="6"/>
      <c r="AEK685" s="6"/>
      <c r="AEL685" s="6"/>
      <c r="AEM685" s="6"/>
      <c r="AEN685" s="6"/>
      <c r="AEO685" s="6"/>
      <c r="AEP685" s="6"/>
      <c r="AEQ685" s="6"/>
      <c r="AER685" s="6"/>
      <c r="AES685" s="6"/>
      <c r="AET685" s="6"/>
      <c r="AEU685" s="6"/>
      <c r="AEV685" s="6"/>
      <c r="AEW685" s="6"/>
      <c r="AEX685" s="6"/>
      <c r="AEY685" s="6"/>
      <c r="AEZ685" s="6"/>
      <c r="AFA685" s="6"/>
      <c r="AFB685" s="6"/>
      <c r="AFC685" s="6"/>
      <c r="AFD685" s="6"/>
      <c r="AFE685" s="6"/>
      <c r="AFF685" s="6"/>
      <c r="AFG685" s="6"/>
      <c r="AFH685" s="6"/>
      <c r="AFI685" s="6"/>
      <c r="AFJ685" s="6"/>
      <c r="AFK685" s="6"/>
      <c r="AFL685" s="6"/>
      <c r="AFM685" s="6"/>
      <c r="AFN685" s="6"/>
      <c r="AFO685" s="6"/>
      <c r="AFP685" s="6"/>
      <c r="AFQ685" s="6"/>
      <c r="AFR685" s="6"/>
      <c r="AFS685" s="6"/>
      <c r="AFT685" s="6"/>
      <c r="AFU685" s="6"/>
      <c r="AFV685" s="6"/>
      <c r="AFW685" s="6"/>
      <c r="AFX685" s="6"/>
      <c r="AFY685" s="6"/>
      <c r="AFZ685" s="6"/>
      <c r="AGA685" s="6"/>
      <c r="AGB685" s="6"/>
      <c r="AGC685" s="6"/>
      <c r="AGD685" s="6"/>
      <c r="AGE685" s="6"/>
      <c r="AGF685" s="6"/>
      <c r="AGG685" s="6"/>
      <c r="AGH685" s="6"/>
      <c r="AGI685" s="6"/>
      <c r="AGJ685" s="6"/>
      <c r="AGK685" s="6"/>
      <c r="AGL685" s="6"/>
      <c r="AGM685" s="6"/>
      <c r="AGN685" s="6"/>
      <c r="AGO685" s="6"/>
      <c r="AGP685" s="6"/>
      <c r="AGQ685" s="6"/>
      <c r="AGR685" s="6"/>
      <c r="AGS685" s="6"/>
      <c r="AGT685" s="6"/>
      <c r="AGU685" s="6"/>
      <c r="AGV685" s="6"/>
      <c r="AGW685" s="6"/>
      <c r="AGX685" s="6"/>
      <c r="AGY685" s="6"/>
      <c r="AGZ685" s="6"/>
      <c r="AHA685" s="6"/>
      <c r="AHB685" s="6"/>
      <c r="AHC685" s="6"/>
      <c r="AHD685" s="6"/>
      <c r="AHE685" s="6"/>
      <c r="AHF685" s="6"/>
      <c r="AHG685" s="6"/>
      <c r="AHH685" s="6"/>
      <c r="AHI685" s="6"/>
      <c r="AHJ685" s="6"/>
      <c r="AHK685" s="6"/>
      <c r="AHL685" s="6"/>
      <c r="AHM685" s="6"/>
      <c r="AHN685" s="6"/>
      <c r="AHO685" s="6"/>
      <c r="AHP685" s="6"/>
      <c r="AHQ685" s="6"/>
      <c r="AHR685" s="6"/>
      <c r="AHS685" s="6"/>
      <c r="AHT685" s="6"/>
      <c r="AHU685" s="6"/>
      <c r="AHV685" s="6"/>
      <c r="AHW685" s="6"/>
      <c r="AHX685" s="6"/>
      <c r="AHY685" s="6"/>
    </row>
    <row r="686" spans="3:909" x14ac:dyDescent="0.25">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c r="JV686" s="6"/>
      <c r="JW686" s="6"/>
      <c r="JX686" s="6"/>
      <c r="JY686" s="6"/>
      <c r="JZ686" s="6"/>
      <c r="KA686" s="6"/>
      <c r="KB686" s="6"/>
      <c r="KC686" s="6"/>
      <c r="KD686" s="6"/>
      <c r="KE686" s="6"/>
      <c r="KF686" s="6"/>
      <c r="KG686" s="6"/>
      <c r="KH686" s="6"/>
      <c r="KI686" s="6"/>
      <c r="KJ686" s="6"/>
      <c r="KK686" s="6"/>
      <c r="KL686" s="6"/>
      <c r="KM686" s="6"/>
      <c r="KN686" s="6"/>
      <c r="KO686" s="6"/>
      <c r="KP686" s="6"/>
      <c r="KQ686" s="6"/>
      <c r="KR686" s="6"/>
      <c r="KS686" s="6"/>
      <c r="KT686" s="6"/>
      <c r="KU686" s="6"/>
      <c r="KV686" s="6"/>
      <c r="KW686" s="6"/>
      <c r="KX686" s="6"/>
      <c r="KY686" s="6"/>
      <c r="KZ686" s="6"/>
      <c r="LA686" s="6"/>
      <c r="LB686" s="6"/>
      <c r="LC686" s="6"/>
      <c r="LD686" s="6"/>
      <c r="LE686" s="6"/>
      <c r="LF686" s="6"/>
      <c r="LG686" s="6"/>
      <c r="LH686" s="6"/>
      <c r="LI686" s="6"/>
      <c r="LJ686" s="6"/>
      <c r="LK686" s="6"/>
      <c r="LL686" s="6"/>
      <c r="LM686" s="6"/>
      <c r="LN686" s="6"/>
      <c r="LO686" s="6"/>
      <c r="LP686" s="6"/>
      <c r="LQ686" s="6"/>
      <c r="LR686" s="6"/>
      <c r="LS686" s="6"/>
      <c r="LT686" s="6"/>
      <c r="LU686" s="6"/>
      <c r="LV686" s="6"/>
      <c r="LW686" s="6"/>
      <c r="LX686" s="6"/>
      <c r="LY686" s="6"/>
      <c r="LZ686" s="6"/>
      <c r="MA686" s="6"/>
      <c r="MB686" s="6"/>
      <c r="MC686" s="6"/>
      <c r="MD686" s="6"/>
      <c r="ME686" s="6"/>
      <c r="MF686" s="6"/>
      <c r="MG686" s="6"/>
      <c r="MH686" s="6"/>
      <c r="MI686" s="6"/>
      <c r="MJ686" s="6"/>
      <c r="MK686" s="6"/>
      <c r="ML686" s="6"/>
      <c r="MM686" s="6"/>
      <c r="MN686" s="6"/>
      <c r="MO686" s="6"/>
      <c r="MP686" s="6"/>
      <c r="MQ686" s="6"/>
      <c r="MR686" s="6"/>
      <c r="MS686" s="6"/>
      <c r="MT686" s="6"/>
      <c r="MU686" s="6"/>
      <c r="MV686" s="6"/>
      <c r="MW686" s="6"/>
      <c r="MX686" s="6"/>
      <c r="MY686" s="6"/>
      <c r="MZ686" s="6"/>
      <c r="NA686" s="6"/>
      <c r="NB686" s="6"/>
      <c r="NC686" s="6"/>
      <c r="ND686" s="6"/>
      <c r="NE686" s="6"/>
      <c r="NF686" s="6"/>
      <c r="NG686" s="6"/>
      <c r="NH686" s="6"/>
      <c r="NI686" s="6"/>
      <c r="NJ686" s="6"/>
      <c r="NK686" s="6"/>
      <c r="NL686" s="6"/>
      <c r="NM686" s="6"/>
      <c r="NN686" s="6"/>
      <c r="NO686" s="6"/>
      <c r="NP686" s="6"/>
      <c r="NQ686" s="6"/>
      <c r="NR686" s="6"/>
      <c r="NS686" s="6"/>
      <c r="NT686" s="6"/>
      <c r="NU686" s="6"/>
      <c r="NV686" s="6"/>
      <c r="NW686" s="6"/>
      <c r="NX686" s="6"/>
      <c r="NY686" s="6"/>
      <c r="NZ686" s="6"/>
      <c r="OA686" s="6"/>
      <c r="OB686" s="6"/>
      <c r="OC686" s="6"/>
      <c r="OD686" s="6"/>
      <c r="OE686" s="6"/>
      <c r="OF686" s="6"/>
      <c r="OG686" s="6"/>
      <c r="OH686" s="6"/>
      <c r="OI686" s="6"/>
      <c r="OJ686" s="6"/>
      <c r="OK686" s="6"/>
      <c r="OL686" s="6"/>
      <c r="OM686" s="6"/>
      <c r="ON686" s="6"/>
      <c r="OO686" s="6"/>
      <c r="OP686" s="6"/>
      <c r="OQ686" s="6"/>
      <c r="OR686" s="6"/>
      <c r="OS686" s="6"/>
      <c r="OT686" s="6"/>
      <c r="OU686" s="6"/>
      <c r="OV686" s="6"/>
      <c r="OW686" s="6"/>
      <c r="OX686" s="6"/>
      <c r="OY686" s="6"/>
      <c r="OZ686" s="6"/>
      <c r="PA686" s="6"/>
      <c r="PB686" s="6"/>
      <c r="PC686" s="6"/>
      <c r="PD686" s="6"/>
      <c r="PE686" s="6"/>
      <c r="PF686" s="6"/>
      <c r="PG686" s="6"/>
      <c r="PH686" s="6"/>
      <c r="PI686" s="6"/>
      <c r="PJ686" s="6"/>
      <c r="PK686" s="6"/>
      <c r="PL686" s="6"/>
      <c r="PM686" s="6"/>
      <c r="PN686" s="6"/>
      <c r="PO686" s="6"/>
      <c r="PP686" s="6"/>
      <c r="PQ686" s="6"/>
      <c r="PR686" s="6"/>
      <c r="PS686" s="6"/>
      <c r="PT686" s="6"/>
      <c r="PU686" s="6"/>
      <c r="PV686" s="6"/>
      <c r="PW686" s="6"/>
      <c r="PX686" s="6"/>
      <c r="PY686" s="6"/>
      <c r="PZ686" s="6"/>
      <c r="QA686" s="6"/>
      <c r="QB686" s="6"/>
      <c r="QC686" s="6"/>
      <c r="QD686" s="6"/>
      <c r="QE686" s="6"/>
      <c r="QF686" s="6"/>
      <c r="QG686" s="6"/>
      <c r="QH686" s="6"/>
      <c r="QI686" s="6"/>
      <c r="QJ686" s="6"/>
      <c r="QK686" s="6"/>
      <c r="QL686" s="6"/>
      <c r="QM686" s="6"/>
      <c r="QN686" s="6"/>
      <c r="QO686" s="6"/>
      <c r="QP686" s="6"/>
      <c r="QQ686" s="6"/>
      <c r="QR686" s="6"/>
      <c r="QS686" s="6"/>
      <c r="QT686" s="6"/>
      <c r="QU686" s="6"/>
      <c r="QV686" s="6"/>
      <c r="QW686" s="6"/>
      <c r="QX686" s="6"/>
      <c r="QY686" s="6"/>
      <c r="QZ686" s="6"/>
      <c r="RA686" s="6"/>
      <c r="RB686" s="6"/>
      <c r="RC686" s="6"/>
      <c r="RD686" s="6"/>
      <c r="RE686" s="6"/>
      <c r="RF686" s="6"/>
      <c r="RG686" s="6"/>
      <c r="RH686" s="6"/>
      <c r="RI686" s="6"/>
      <c r="RJ686" s="6"/>
      <c r="RK686" s="6"/>
      <c r="RL686" s="6"/>
      <c r="RM686" s="6"/>
      <c r="RN686" s="6"/>
      <c r="RO686" s="6"/>
      <c r="RP686" s="6"/>
      <c r="RQ686" s="6"/>
      <c r="RR686" s="6"/>
      <c r="RS686" s="6"/>
      <c r="RT686" s="6"/>
      <c r="RU686" s="6"/>
      <c r="RV686" s="6"/>
      <c r="RW686" s="6"/>
      <c r="RX686" s="6"/>
      <c r="RY686" s="6"/>
      <c r="RZ686" s="6"/>
      <c r="SA686" s="6"/>
      <c r="SB686" s="6"/>
      <c r="SC686" s="6"/>
      <c r="SD686" s="6"/>
      <c r="SE686" s="6"/>
      <c r="SF686" s="6"/>
      <c r="SG686" s="6"/>
      <c r="SH686" s="6"/>
      <c r="SI686" s="6"/>
      <c r="SJ686" s="6"/>
      <c r="SK686" s="6"/>
      <c r="SL686" s="6"/>
      <c r="SM686" s="6"/>
      <c r="SN686" s="6"/>
      <c r="SO686" s="6"/>
      <c r="SP686" s="6"/>
      <c r="SQ686" s="6"/>
      <c r="SR686" s="6"/>
      <c r="SS686" s="6"/>
      <c r="ST686" s="6"/>
      <c r="SU686" s="6"/>
      <c r="SV686" s="6"/>
      <c r="SW686" s="6"/>
      <c r="SX686" s="6"/>
      <c r="SY686" s="6"/>
      <c r="SZ686" s="6"/>
      <c r="TA686" s="6"/>
      <c r="TB686" s="6"/>
      <c r="TC686" s="6"/>
      <c r="TD686" s="6"/>
      <c r="TE686" s="6"/>
      <c r="TF686" s="6"/>
      <c r="TG686" s="6"/>
      <c r="TH686" s="6"/>
      <c r="TI686" s="6"/>
      <c r="TJ686" s="6"/>
      <c r="TK686" s="6"/>
      <c r="TL686" s="6"/>
      <c r="TM686" s="6"/>
      <c r="TN686" s="6"/>
      <c r="TO686" s="6"/>
      <c r="TP686" s="6"/>
      <c r="TQ686" s="6"/>
      <c r="TR686" s="6"/>
      <c r="TS686" s="6"/>
      <c r="TT686" s="6"/>
      <c r="TU686" s="6"/>
      <c r="TV686" s="6"/>
      <c r="TW686" s="6"/>
      <c r="TX686" s="6"/>
      <c r="TY686" s="6"/>
      <c r="TZ686" s="6"/>
      <c r="UA686" s="6"/>
      <c r="UB686" s="6"/>
      <c r="UC686" s="6"/>
      <c r="UD686" s="6"/>
      <c r="UE686" s="6"/>
      <c r="UF686" s="6"/>
      <c r="UG686" s="6"/>
      <c r="UH686" s="6"/>
      <c r="UI686" s="6"/>
      <c r="UJ686" s="6"/>
      <c r="UK686" s="6"/>
      <c r="UL686" s="6"/>
      <c r="UM686" s="6"/>
      <c r="UN686" s="6"/>
      <c r="UO686" s="6"/>
      <c r="UP686" s="6"/>
      <c r="UQ686" s="6"/>
      <c r="UR686" s="6"/>
      <c r="US686" s="6"/>
      <c r="UT686" s="6"/>
      <c r="UU686" s="6"/>
      <c r="UV686" s="6"/>
      <c r="UW686" s="6"/>
      <c r="UX686" s="6"/>
      <c r="UY686" s="6"/>
      <c r="UZ686" s="6"/>
      <c r="VA686" s="6"/>
      <c r="VB686" s="6"/>
      <c r="VC686" s="6"/>
      <c r="VD686" s="6"/>
      <c r="VE686" s="6"/>
      <c r="VF686" s="6"/>
      <c r="VG686" s="6"/>
      <c r="VH686" s="6"/>
      <c r="VI686" s="6"/>
      <c r="VJ686" s="6"/>
      <c r="VK686" s="6"/>
      <c r="VL686" s="6"/>
      <c r="VM686" s="6"/>
      <c r="VN686" s="6"/>
      <c r="VO686" s="6"/>
      <c r="VP686" s="6"/>
      <c r="VQ686" s="6"/>
      <c r="VR686" s="6"/>
      <c r="VS686" s="6"/>
      <c r="VT686" s="6"/>
      <c r="VU686" s="6"/>
      <c r="VV686" s="6"/>
      <c r="VW686" s="6"/>
      <c r="VX686" s="6"/>
      <c r="VY686" s="6"/>
      <c r="VZ686" s="6"/>
      <c r="WA686" s="6"/>
      <c r="WB686" s="6"/>
      <c r="WC686" s="6"/>
      <c r="WD686" s="6"/>
      <c r="WE686" s="6"/>
      <c r="WF686" s="6"/>
      <c r="WG686" s="6"/>
      <c r="WH686" s="6"/>
      <c r="WI686" s="6"/>
      <c r="WJ686" s="6"/>
      <c r="WK686" s="6"/>
      <c r="WL686" s="6"/>
      <c r="WM686" s="6"/>
      <c r="WN686" s="6"/>
      <c r="WO686" s="6"/>
      <c r="WP686" s="6"/>
      <c r="WQ686" s="6"/>
      <c r="WR686" s="6"/>
      <c r="WS686" s="6"/>
      <c r="WT686" s="6"/>
      <c r="WU686" s="6"/>
      <c r="WV686" s="6"/>
      <c r="WW686" s="6"/>
      <c r="WX686" s="6"/>
      <c r="WY686" s="6"/>
      <c r="WZ686" s="6"/>
      <c r="XA686" s="6"/>
      <c r="XB686" s="6"/>
      <c r="XC686" s="6"/>
      <c r="XD686" s="6"/>
      <c r="XE686" s="6"/>
      <c r="XF686" s="6"/>
      <c r="XG686" s="6"/>
      <c r="XH686" s="6"/>
      <c r="XI686" s="6"/>
      <c r="XJ686" s="6"/>
      <c r="XK686" s="6"/>
      <c r="XL686" s="6"/>
      <c r="XM686" s="6"/>
      <c r="XN686" s="6"/>
      <c r="XO686" s="6"/>
      <c r="XP686" s="6"/>
      <c r="XQ686" s="6"/>
      <c r="XR686" s="6"/>
      <c r="XS686" s="6"/>
      <c r="XT686" s="6"/>
      <c r="XU686" s="6"/>
      <c r="XV686" s="6"/>
      <c r="XW686" s="6"/>
      <c r="XX686" s="6"/>
      <c r="XY686" s="6"/>
      <c r="XZ686" s="6"/>
      <c r="YA686" s="6"/>
      <c r="YB686" s="6"/>
      <c r="YC686" s="6"/>
      <c r="YD686" s="6"/>
      <c r="YE686" s="6"/>
      <c r="YF686" s="6"/>
      <c r="YG686" s="6"/>
      <c r="YH686" s="6"/>
      <c r="YI686" s="6"/>
      <c r="YJ686" s="6"/>
      <c r="YK686" s="6"/>
      <c r="YL686" s="6"/>
      <c r="YM686" s="6"/>
      <c r="YN686" s="6"/>
      <c r="YO686" s="6"/>
      <c r="YP686" s="6"/>
      <c r="YQ686" s="6"/>
      <c r="YR686" s="6"/>
      <c r="YS686" s="6"/>
      <c r="YT686" s="6"/>
      <c r="YU686" s="6"/>
      <c r="YV686" s="6"/>
      <c r="YW686" s="6"/>
      <c r="YX686" s="6"/>
      <c r="YY686" s="6"/>
      <c r="YZ686" s="6"/>
      <c r="ZA686" s="6"/>
      <c r="ZB686" s="6"/>
      <c r="ZC686" s="6"/>
      <c r="ZD686" s="6"/>
      <c r="ZE686" s="6"/>
      <c r="ZF686" s="6"/>
      <c r="ZG686" s="6"/>
      <c r="ZH686" s="6"/>
      <c r="ZI686" s="6"/>
      <c r="ZJ686" s="6"/>
      <c r="ZK686" s="6"/>
      <c r="ZL686" s="6"/>
      <c r="ZM686" s="6"/>
      <c r="ZN686" s="6"/>
      <c r="ZO686" s="6"/>
      <c r="ZP686" s="6"/>
      <c r="ZQ686" s="6"/>
      <c r="ZR686" s="6"/>
      <c r="ZS686" s="6"/>
      <c r="ZT686" s="6"/>
      <c r="ZU686" s="6"/>
      <c r="ZV686" s="6"/>
      <c r="ZW686" s="6"/>
      <c r="ZX686" s="6"/>
      <c r="ZY686" s="6"/>
      <c r="ZZ686" s="6"/>
      <c r="AAA686" s="6"/>
      <c r="AAB686" s="6"/>
      <c r="AAC686" s="6"/>
      <c r="AAD686" s="6"/>
      <c r="AAE686" s="6"/>
      <c r="AAF686" s="6"/>
      <c r="AAG686" s="6"/>
      <c r="AAH686" s="6"/>
      <c r="AAI686" s="6"/>
      <c r="AAJ686" s="6"/>
      <c r="AAK686" s="6"/>
      <c r="AAL686" s="6"/>
      <c r="AAM686" s="6"/>
      <c r="AAN686" s="6"/>
      <c r="AAO686" s="6"/>
      <c r="AAP686" s="6"/>
      <c r="AAQ686" s="6"/>
      <c r="AAR686" s="6"/>
      <c r="AAS686" s="6"/>
      <c r="AAT686" s="6"/>
      <c r="AAU686" s="6"/>
      <c r="AAV686" s="6"/>
      <c r="AAW686" s="6"/>
      <c r="AAX686" s="6"/>
      <c r="AAY686" s="6"/>
      <c r="AAZ686" s="6"/>
      <c r="ABA686" s="6"/>
      <c r="ABB686" s="6"/>
      <c r="ABC686" s="6"/>
      <c r="ABD686" s="6"/>
      <c r="ABE686" s="6"/>
      <c r="ABF686" s="6"/>
      <c r="ABG686" s="6"/>
      <c r="ABH686" s="6"/>
      <c r="ABI686" s="6"/>
      <c r="ABJ686" s="6"/>
      <c r="ABK686" s="6"/>
      <c r="ABL686" s="6"/>
      <c r="ABM686" s="6"/>
      <c r="ABN686" s="6"/>
      <c r="ABO686" s="6"/>
      <c r="ABP686" s="6"/>
      <c r="ABQ686" s="6"/>
      <c r="ABR686" s="6"/>
      <c r="ABS686" s="6"/>
      <c r="ABT686" s="6"/>
      <c r="ABU686" s="6"/>
      <c r="ABV686" s="6"/>
      <c r="ABW686" s="6"/>
      <c r="ABX686" s="6"/>
      <c r="ABY686" s="6"/>
      <c r="ABZ686" s="6"/>
      <c r="ACA686" s="6"/>
      <c r="ACB686" s="6"/>
      <c r="ACC686" s="6"/>
      <c r="ACD686" s="6"/>
      <c r="ACE686" s="6"/>
      <c r="ACF686" s="6"/>
      <c r="ACG686" s="6"/>
      <c r="ACH686" s="6"/>
      <c r="ACI686" s="6"/>
      <c r="ACJ686" s="6"/>
      <c r="ACK686" s="6"/>
      <c r="ACL686" s="6"/>
      <c r="ACM686" s="6"/>
      <c r="ACN686" s="6"/>
      <c r="ACO686" s="6"/>
      <c r="ACP686" s="6"/>
      <c r="ACQ686" s="6"/>
      <c r="ACR686" s="6"/>
      <c r="ACS686" s="6"/>
      <c r="ACT686" s="6"/>
      <c r="ACU686" s="6"/>
      <c r="ACV686" s="6"/>
      <c r="ACW686" s="6"/>
      <c r="ACX686" s="6"/>
      <c r="ACY686" s="6"/>
      <c r="ACZ686" s="6"/>
      <c r="ADA686" s="6"/>
      <c r="ADB686" s="6"/>
      <c r="ADC686" s="6"/>
      <c r="ADD686" s="6"/>
      <c r="ADE686" s="6"/>
      <c r="ADF686" s="6"/>
      <c r="ADG686" s="6"/>
      <c r="ADH686" s="6"/>
      <c r="ADI686" s="6"/>
      <c r="ADJ686" s="6"/>
      <c r="ADK686" s="6"/>
      <c r="ADL686" s="6"/>
      <c r="ADM686" s="6"/>
      <c r="ADN686" s="6"/>
      <c r="ADO686" s="6"/>
      <c r="ADP686" s="6"/>
      <c r="ADQ686" s="6"/>
      <c r="ADR686" s="6"/>
      <c r="ADS686" s="6"/>
      <c r="ADT686" s="6"/>
      <c r="ADU686" s="6"/>
      <c r="ADV686" s="6"/>
      <c r="ADW686" s="6"/>
      <c r="ADX686" s="6"/>
      <c r="ADY686" s="6"/>
      <c r="ADZ686" s="6"/>
      <c r="AEA686" s="6"/>
      <c r="AEB686" s="6"/>
      <c r="AEC686" s="6"/>
      <c r="AED686" s="6"/>
      <c r="AEE686" s="6"/>
      <c r="AEF686" s="6"/>
      <c r="AEG686" s="6"/>
      <c r="AEH686" s="6"/>
      <c r="AEI686" s="6"/>
      <c r="AEJ686" s="6"/>
      <c r="AEK686" s="6"/>
      <c r="AEL686" s="6"/>
      <c r="AEM686" s="6"/>
      <c r="AEN686" s="6"/>
      <c r="AEO686" s="6"/>
      <c r="AEP686" s="6"/>
      <c r="AEQ686" s="6"/>
      <c r="AER686" s="6"/>
      <c r="AES686" s="6"/>
      <c r="AET686" s="6"/>
      <c r="AEU686" s="6"/>
      <c r="AEV686" s="6"/>
      <c r="AEW686" s="6"/>
      <c r="AEX686" s="6"/>
      <c r="AEY686" s="6"/>
      <c r="AEZ686" s="6"/>
      <c r="AFA686" s="6"/>
      <c r="AFB686" s="6"/>
      <c r="AFC686" s="6"/>
      <c r="AFD686" s="6"/>
      <c r="AFE686" s="6"/>
      <c r="AFF686" s="6"/>
      <c r="AFG686" s="6"/>
      <c r="AFH686" s="6"/>
      <c r="AFI686" s="6"/>
      <c r="AFJ686" s="6"/>
      <c r="AFK686" s="6"/>
      <c r="AFL686" s="6"/>
      <c r="AFM686" s="6"/>
      <c r="AFN686" s="6"/>
      <c r="AFO686" s="6"/>
      <c r="AFP686" s="6"/>
      <c r="AFQ686" s="6"/>
      <c r="AFR686" s="6"/>
      <c r="AFS686" s="6"/>
      <c r="AFT686" s="6"/>
      <c r="AFU686" s="6"/>
      <c r="AFV686" s="6"/>
      <c r="AFW686" s="6"/>
      <c r="AFX686" s="6"/>
      <c r="AFY686" s="6"/>
      <c r="AFZ686" s="6"/>
      <c r="AGA686" s="6"/>
      <c r="AGB686" s="6"/>
      <c r="AGC686" s="6"/>
      <c r="AGD686" s="6"/>
      <c r="AGE686" s="6"/>
      <c r="AGF686" s="6"/>
      <c r="AGG686" s="6"/>
      <c r="AGH686" s="6"/>
      <c r="AGI686" s="6"/>
      <c r="AGJ686" s="6"/>
      <c r="AGK686" s="6"/>
      <c r="AGL686" s="6"/>
      <c r="AGM686" s="6"/>
      <c r="AGN686" s="6"/>
      <c r="AGO686" s="6"/>
      <c r="AGP686" s="6"/>
      <c r="AGQ686" s="6"/>
      <c r="AGR686" s="6"/>
      <c r="AGS686" s="6"/>
      <c r="AGT686" s="6"/>
      <c r="AGU686" s="6"/>
      <c r="AGV686" s="6"/>
      <c r="AGW686" s="6"/>
      <c r="AGX686" s="6"/>
      <c r="AGY686" s="6"/>
      <c r="AGZ686" s="6"/>
      <c r="AHA686" s="6"/>
      <c r="AHB686" s="6"/>
      <c r="AHC686" s="6"/>
      <c r="AHD686" s="6"/>
      <c r="AHE686" s="6"/>
      <c r="AHF686" s="6"/>
      <c r="AHG686" s="6"/>
      <c r="AHH686" s="6"/>
      <c r="AHI686" s="6"/>
      <c r="AHJ686" s="6"/>
      <c r="AHK686" s="6"/>
      <c r="AHL686" s="6"/>
      <c r="AHM686" s="6"/>
      <c r="AHN686" s="6"/>
      <c r="AHO686" s="6"/>
      <c r="AHP686" s="6"/>
      <c r="AHQ686" s="6"/>
      <c r="AHR686" s="6"/>
      <c r="AHS686" s="6"/>
      <c r="AHT686" s="6"/>
      <c r="AHU686" s="6"/>
      <c r="AHV686" s="6"/>
      <c r="AHW686" s="6"/>
      <c r="AHX686" s="6"/>
      <c r="AHY686" s="6"/>
    </row>
    <row r="687" spans="3:909" x14ac:dyDescent="0.25">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c r="JV687" s="6"/>
      <c r="JW687" s="6"/>
      <c r="JX687" s="6"/>
      <c r="JY687" s="6"/>
      <c r="JZ687" s="6"/>
      <c r="KA687" s="6"/>
      <c r="KB687" s="6"/>
      <c r="KC687" s="6"/>
      <c r="KD687" s="6"/>
      <c r="KE687" s="6"/>
      <c r="KF687" s="6"/>
      <c r="KG687" s="6"/>
      <c r="KH687" s="6"/>
      <c r="KI687" s="6"/>
      <c r="KJ687" s="6"/>
      <c r="KK687" s="6"/>
      <c r="KL687" s="6"/>
      <c r="KM687" s="6"/>
      <c r="KN687" s="6"/>
      <c r="KO687" s="6"/>
      <c r="KP687" s="6"/>
      <c r="KQ687" s="6"/>
      <c r="KR687" s="6"/>
      <c r="KS687" s="6"/>
      <c r="KT687" s="6"/>
      <c r="KU687" s="6"/>
      <c r="KV687" s="6"/>
      <c r="KW687" s="6"/>
      <c r="KX687" s="6"/>
      <c r="KY687" s="6"/>
      <c r="KZ687" s="6"/>
      <c r="LA687" s="6"/>
      <c r="LB687" s="6"/>
      <c r="LC687" s="6"/>
      <c r="LD687" s="6"/>
      <c r="LE687" s="6"/>
      <c r="LF687" s="6"/>
      <c r="LG687" s="6"/>
      <c r="LH687" s="6"/>
      <c r="LI687" s="6"/>
      <c r="LJ687" s="6"/>
      <c r="LK687" s="6"/>
      <c r="LL687" s="6"/>
      <c r="LM687" s="6"/>
      <c r="LN687" s="6"/>
      <c r="LO687" s="6"/>
      <c r="LP687" s="6"/>
      <c r="LQ687" s="6"/>
      <c r="LR687" s="6"/>
      <c r="LS687" s="6"/>
      <c r="LT687" s="6"/>
      <c r="LU687" s="6"/>
      <c r="LV687" s="6"/>
      <c r="LW687" s="6"/>
      <c r="LX687" s="6"/>
      <c r="LY687" s="6"/>
      <c r="LZ687" s="6"/>
      <c r="MA687" s="6"/>
      <c r="MB687" s="6"/>
      <c r="MC687" s="6"/>
      <c r="MD687" s="6"/>
      <c r="ME687" s="6"/>
      <c r="MF687" s="6"/>
      <c r="MG687" s="6"/>
      <c r="MH687" s="6"/>
      <c r="MI687" s="6"/>
      <c r="MJ687" s="6"/>
      <c r="MK687" s="6"/>
      <c r="ML687" s="6"/>
      <c r="MM687" s="6"/>
      <c r="MN687" s="6"/>
      <c r="MO687" s="6"/>
      <c r="MP687" s="6"/>
      <c r="MQ687" s="6"/>
      <c r="MR687" s="6"/>
      <c r="MS687" s="6"/>
      <c r="MT687" s="6"/>
      <c r="MU687" s="6"/>
      <c r="MV687" s="6"/>
      <c r="MW687" s="6"/>
      <c r="MX687" s="6"/>
      <c r="MY687" s="6"/>
      <c r="MZ687" s="6"/>
      <c r="NA687" s="6"/>
      <c r="NB687" s="6"/>
      <c r="NC687" s="6"/>
      <c r="ND687" s="6"/>
      <c r="NE687" s="6"/>
      <c r="NF687" s="6"/>
      <c r="NG687" s="6"/>
      <c r="NH687" s="6"/>
      <c r="NI687" s="6"/>
      <c r="NJ687" s="6"/>
      <c r="NK687" s="6"/>
      <c r="NL687" s="6"/>
      <c r="NM687" s="6"/>
      <c r="NN687" s="6"/>
      <c r="NO687" s="6"/>
      <c r="NP687" s="6"/>
      <c r="NQ687" s="6"/>
      <c r="NR687" s="6"/>
      <c r="NS687" s="6"/>
      <c r="NT687" s="6"/>
      <c r="NU687" s="6"/>
      <c r="NV687" s="6"/>
      <c r="NW687" s="6"/>
      <c r="NX687" s="6"/>
      <c r="NY687" s="6"/>
      <c r="NZ687" s="6"/>
      <c r="OA687" s="6"/>
      <c r="OB687" s="6"/>
      <c r="OC687" s="6"/>
      <c r="OD687" s="6"/>
      <c r="OE687" s="6"/>
      <c r="OF687" s="6"/>
      <c r="OG687" s="6"/>
      <c r="OH687" s="6"/>
      <c r="OI687" s="6"/>
      <c r="OJ687" s="6"/>
      <c r="OK687" s="6"/>
      <c r="OL687" s="6"/>
      <c r="OM687" s="6"/>
      <c r="ON687" s="6"/>
      <c r="OO687" s="6"/>
      <c r="OP687" s="6"/>
      <c r="OQ687" s="6"/>
      <c r="OR687" s="6"/>
      <c r="OS687" s="6"/>
      <c r="OT687" s="6"/>
      <c r="OU687" s="6"/>
      <c r="OV687" s="6"/>
      <c r="OW687" s="6"/>
      <c r="OX687" s="6"/>
      <c r="OY687" s="6"/>
      <c r="OZ687" s="6"/>
      <c r="PA687" s="6"/>
      <c r="PB687" s="6"/>
      <c r="PC687" s="6"/>
      <c r="PD687" s="6"/>
      <c r="PE687" s="6"/>
      <c r="PF687" s="6"/>
      <c r="PG687" s="6"/>
      <c r="PH687" s="6"/>
      <c r="PI687" s="6"/>
      <c r="PJ687" s="6"/>
      <c r="PK687" s="6"/>
      <c r="PL687" s="6"/>
      <c r="PM687" s="6"/>
      <c r="PN687" s="6"/>
      <c r="PO687" s="6"/>
      <c r="PP687" s="6"/>
      <c r="PQ687" s="6"/>
      <c r="PR687" s="6"/>
      <c r="PS687" s="6"/>
      <c r="PT687" s="6"/>
      <c r="PU687" s="6"/>
      <c r="PV687" s="6"/>
      <c r="PW687" s="6"/>
      <c r="PX687" s="6"/>
      <c r="PY687" s="6"/>
      <c r="PZ687" s="6"/>
      <c r="QA687" s="6"/>
      <c r="QB687" s="6"/>
      <c r="QC687" s="6"/>
      <c r="QD687" s="6"/>
      <c r="QE687" s="6"/>
      <c r="QF687" s="6"/>
      <c r="QG687" s="6"/>
      <c r="QH687" s="6"/>
      <c r="QI687" s="6"/>
      <c r="QJ687" s="6"/>
      <c r="QK687" s="6"/>
      <c r="QL687" s="6"/>
      <c r="QM687" s="6"/>
      <c r="QN687" s="6"/>
      <c r="QO687" s="6"/>
      <c r="QP687" s="6"/>
      <c r="QQ687" s="6"/>
      <c r="QR687" s="6"/>
      <c r="QS687" s="6"/>
      <c r="QT687" s="6"/>
      <c r="QU687" s="6"/>
      <c r="QV687" s="6"/>
      <c r="QW687" s="6"/>
      <c r="QX687" s="6"/>
      <c r="QY687" s="6"/>
      <c r="QZ687" s="6"/>
      <c r="RA687" s="6"/>
      <c r="RB687" s="6"/>
      <c r="RC687" s="6"/>
      <c r="RD687" s="6"/>
      <c r="RE687" s="6"/>
      <c r="RF687" s="6"/>
      <c r="RG687" s="6"/>
      <c r="RH687" s="6"/>
      <c r="RI687" s="6"/>
      <c r="RJ687" s="6"/>
      <c r="RK687" s="6"/>
      <c r="RL687" s="6"/>
      <c r="RM687" s="6"/>
      <c r="RN687" s="6"/>
      <c r="RO687" s="6"/>
      <c r="RP687" s="6"/>
      <c r="RQ687" s="6"/>
      <c r="RR687" s="6"/>
      <c r="RS687" s="6"/>
      <c r="RT687" s="6"/>
      <c r="RU687" s="6"/>
      <c r="RV687" s="6"/>
      <c r="RW687" s="6"/>
      <c r="RX687" s="6"/>
      <c r="RY687" s="6"/>
      <c r="RZ687" s="6"/>
      <c r="SA687" s="6"/>
      <c r="SB687" s="6"/>
      <c r="SC687" s="6"/>
      <c r="SD687" s="6"/>
      <c r="SE687" s="6"/>
      <c r="SF687" s="6"/>
      <c r="SG687" s="6"/>
      <c r="SH687" s="6"/>
      <c r="SI687" s="6"/>
      <c r="SJ687" s="6"/>
      <c r="SK687" s="6"/>
      <c r="SL687" s="6"/>
      <c r="SM687" s="6"/>
      <c r="SN687" s="6"/>
      <c r="SO687" s="6"/>
      <c r="SP687" s="6"/>
      <c r="SQ687" s="6"/>
      <c r="SR687" s="6"/>
      <c r="SS687" s="6"/>
      <c r="ST687" s="6"/>
      <c r="SU687" s="6"/>
      <c r="SV687" s="6"/>
      <c r="SW687" s="6"/>
      <c r="SX687" s="6"/>
      <c r="SY687" s="6"/>
      <c r="SZ687" s="6"/>
      <c r="TA687" s="6"/>
      <c r="TB687" s="6"/>
      <c r="TC687" s="6"/>
      <c r="TD687" s="6"/>
      <c r="TE687" s="6"/>
      <c r="TF687" s="6"/>
      <c r="TG687" s="6"/>
      <c r="TH687" s="6"/>
      <c r="TI687" s="6"/>
      <c r="TJ687" s="6"/>
      <c r="TK687" s="6"/>
      <c r="TL687" s="6"/>
      <c r="TM687" s="6"/>
      <c r="TN687" s="6"/>
      <c r="TO687" s="6"/>
      <c r="TP687" s="6"/>
      <c r="TQ687" s="6"/>
      <c r="TR687" s="6"/>
      <c r="TS687" s="6"/>
      <c r="TT687" s="6"/>
      <c r="TU687" s="6"/>
      <c r="TV687" s="6"/>
      <c r="TW687" s="6"/>
      <c r="TX687" s="6"/>
      <c r="TY687" s="6"/>
      <c r="TZ687" s="6"/>
      <c r="UA687" s="6"/>
      <c r="UB687" s="6"/>
      <c r="UC687" s="6"/>
      <c r="UD687" s="6"/>
      <c r="UE687" s="6"/>
      <c r="UF687" s="6"/>
      <c r="UG687" s="6"/>
      <c r="UH687" s="6"/>
      <c r="UI687" s="6"/>
      <c r="UJ687" s="6"/>
      <c r="UK687" s="6"/>
      <c r="UL687" s="6"/>
      <c r="UM687" s="6"/>
      <c r="UN687" s="6"/>
      <c r="UO687" s="6"/>
      <c r="UP687" s="6"/>
      <c r="UQ687" s="6"/>
      <c r="UR687" s="6"/>
      <c r="US687" s="6"/>
      <c r="UT687" s="6"/>
      <c r="UU687" s="6"/>
      <c r="UV687" s="6"/>
      <c r="UW687" s="6"/>
      <c r="UX687" s="6"/>
      <c r="UY687" s="6"/>
      <c r="UZ687" s="6"/>
      <c r="VA687" s="6"/>
      <c r="VB687" s="6"/>
      <c r="VC687" s="6"/>
      <c r="VD687" s="6"/>
      <c r="VE687" s="6"/>
      <c r="VF687" s="6"/>
      <c r="VG687" s="6"/>
      <c r="VH687" s="6"/>
      <c r="VI687" s="6"/>
      <c r="VJ687" s="6"/>
      <c r="VK687" s="6"/>
      <c r="VL687" s="6"/>
      <c r="VM687" s="6"/>
      <c r="VN687" s="6"/>
      <c r="VO687" s="6"/>
      <c r="VP687" s="6"/>
      <c r="VQ687" s="6"/>
      <c r="VR687" s="6"/>
      <c r="VS687" s="6"/>
      <c r="VT687" s="6"/>
      <c r="VU687" s="6"/>
      <c r="VV687" s="6"/>
      <c r="VW687" s="6"/>
      <c r="VX687" s="6"/>
      <c r="VY687" s="6"/>
      <c r="VZ687" s="6"/>
      <c r="WA687" s="6"/>
      <c r="WB687" s="6"/>
      <c r="WC687" s="6"/>
      <c r="WD687" s="6"/>
      <c r="WE687" s="6"/>
      <c r="WF687" s="6"/>
      <c r="WG687" s="6"/>
      <c r="WH687" s="6"/>
      <c r="WI687" s="6"/>
      <c r="WJ687" s="6"/>
      <c r="WK687" s="6"/>
      <c r="WL687" s="6"/>
      <c r="WM687" s="6"/>
      <c r="WN687" s="6"/>
      <c r="WO687" s="6"/>
      <c r="WP687" s="6"/>
      <c r="WQ687" s="6"/>
      <c r="WR687" s="6"/>
      <c r="WS687" s="6"/>
      <c r="WT687" s="6"/>
      <c r="WU687" s="6"/>
      <c r="WV687" s="6"/>
      <c r="WW687" s="6"/>
      <c r="WX687" s="6"/>
      <c r="WY687" s="6"/>
      <c r="WZ687" s="6"/>
      <c r="XA687" s="6"/>
      <c r="XB687" s="6"/>
      <c r="XC687" s="6"/>
      <c r="XD687" s="6"/>
      <c r="XE687" s="6"/>
      <c r="XF687" s="6"/>
      <c r="XG687" s="6"/>
      <c r="XH687" s="6"/>
      <c r="XI687" s="6"/>
      <c r="XJ687" s="6"/>
      <c r="XK687" s="6"/>
      <c r="XL687" s="6"/>
      <c r="XM687" s="6"/>
      <c r="XN687" s="6"/>
      <c r="XO687" s="6"/>
      <c r="XP687" s="6"/>
      <c r="XQ687" s="6"/>
      <c r="XR687" s="6"/>
      <c r="XS687" s="6"/>
      <c r="XT687" s="6"/>
      <c r="XU687" s="6"/>
      <c r="XV687" s="6"/>
      <c r="XW687" s="6"/>
      <c r="XX687" s="6"/>
      <c r="XY687" s="6"/>
      <c r="XZ687" s="6"/>
      <c r="YA687" s="6"/>
      <c r="YB687" s="6"/>
      <c r="YC687" s="6"/>
      <c r="YD687" s="6"/>
      <c r="YE687" s="6"/>
      <c r="YF687" s="6"/>
      <c r="YG687" s="6"/>
      <c r="YH687" s="6"/>
      <c r="YI687" s="6"/>
      <c r="YJ687" s="6"/>
      <c r="YK687" s="6"/>
      <c r="YL687" s="6"/>
      <c r="YM687" s="6"/>
      <c r="YN687" s="6"/>
      <c r="YO687" s="6"/>
      <c r="YP687" s="6"/>
      <c r="YQ687" s="6"/>
      <c r="YR687" s="6"/>
      <c r="YS687" s="6"/>
      <c r="YT687" s="6"/>
      <c r="YU687" s="6"/>
      <c r="YV687" s="6"/>
      <c r="YW687" s="6"/>
      <c r="YX687" s="6"/>
      <c r="YY687" s="6"/>
      <c r="YZ687" s="6"/>
      <c r="ZA687" s="6"/>
      <c r="ZB687" s="6"/>
      <c r="ZC687" s="6"/>
      <c r="ZD687" s="6"/>
      <c r="ZE687" s="6"/>
      <c r="ZF687" s="6"/>
      <c r="ZG687" s="6"/>
      <c r="ZH687" s="6"/>
      <c r="ZI687" s="6"/>
      <c r="ZJ687" s="6"/>
      <c r="ZK687" s="6"/>
      <c r="ZL687" s="6"/>
      <c r="ZM687" s="6"/>
      <c r="ZN687" s="6"/>
      <c r="ZO687" s="6"/>
      <c r="ZP687" s="6"/>
      <c r="ZQ687" s="6"/>
      <c r="ZR687" s="6"/>
      <c r="ZS687" s="6"/>
      <c r="ZT687" s="6"/>
      <c r="ZU687" s="6"/>
      <c r="ZV687" s="6"/>
      <c r="ZW687" s="6"/>
      <c r="ZX687" s="6"/>
      <c r="ZY687" s="6"/>
      <c r="ZZ687" s="6"/>
      <c r="AAA687" s="6"/>
      <c r="AAB687" s="6"/>
      <c r="AAC687" s="6"/>
      <c r="AAD687" s="6"/>
      <c r="AAE687" s="6"/>
      <c r="AAF687" s="6"/>
      <c r="AAG687" s="6"/>
      <c r="AAH687" s="6"/>
      <c r="AAI687" s="6"/>
      <c r="AAJ687" s="6"/>
      <c r="AAK687" s="6"/>
      <c r="AAL687" s="6"/>
      <c r="AAM687" s="6"/>
      <c r="AAN687" s="6"/>
      <c r="AAO687" s="6"/>
      <c r="AAP687" s="6"/>
      <c r="AAQ687" s="6"/>
      <c r="AAR687" s="6"/>
      <c r="AAS687" s="6"/>
      <c r="AAT687" s="6"/>
      <c r="AAU687" s="6"/>
      <c r="AAV687" s="6"/>
      <c r="AAW687" s="6"/>
      <c r="AAX687" s="6"/>
      <c r="AAY687" s="6"/>
      <c r="AAZ687" s="6"/>
      <c r="ABA687" s="6"/>
      <c r="ABB687" s="6"/>
      <c r="ABC687" s="6"/>
      <c r="ABD687" s="6"/>
      <c r="ABE687" s="6"/>
      <c r="ABF687" s="6"/>
      <c r="ABG687" s="6"/>
      <c r="ABH687" s="6"/>
      <c r="ABI687" s="6"/>
      <c r="ABJ687" s="6"/>
      <c r="ABK687" s="6"/>
      <c r="ABL687" s="6"/>
      <c r="ABM687" s="6"/>
      <c r="ABN687" s="6"/>
      <c r="ABO687" s="6"/>
      <c r="ABP687" s="6"/>
      <c r="ABQ687" s="6"/>
      <c r="ABR687" s="6"/>
      <c r="ABS687" s="6"/>
      <c r="ABT687" s="6"/>
      <c r="ABU687" s="6"/>
      <c r="ABV687" s="6"/>
      <c r="ABW687" s="6"/>
      <c r="ABX687" s="6"/>
      <c r="ABY687" s="6"/>
      <c r="ABZ687" s="6"/>
      <c r="ACA687" s="6"/>
      <c r="ACB687" s="6"/>
      <c r="ACC687" s="6"/>
      <c r="ACD687" s="6"/>
      <c r="ACE687" s="6"/>
      <c r="ACF687" s="6"/>
      <c r="ACG687" s="6"/>
      <c r="ACH687" s="6"/>
      <c r="ACI687" s="6"/>
      <c r="ACJ687" s="6"/>
      <c r="ACK687" s="6"/>
      <c r="ACL687" s="6"/>
      <c r="ACM687" s="6"/>
      <c r="ACN687" s="6"/>
      <c r="ACO687" s="6"/>
      <c r="ACP687" s="6"/>
      <c r="ACQ687" s="6"/>
      <c r="ACR687" s="6"/>
      <c r="ACS687" s="6"/>
      <c r="ACT687" s="6"/>
      <c r="ACU687" s="6"/>
      <c r="ACV687" s="6"/>
      <c r="ACW687" s="6"/>
      <c r="ACX687" s="6"/>
      <c r="ACY687" s="6"/>
      <c r="ACZ687" s="6"/>
      <c r="ADA687" s="6"/>
      <c r="ADB687" s="6"/>
      <c r="ADC687" s="6"/>
      <c r="ADD687" s="6"/>
      <c r="ADE687" s="6"/>
      <c r="ADF687" s="6"/>
      <c r="ADG687" s="6"/>
      <c r="ADH687" s="6"/>
      <c r="ADI687" s="6"/>
      <c r="ADJ687" s="6"/>
      <c r="ADK687" s="6"/>
      <c r="ADL687" s="6"/>
      <c r="ADM687" s="6"/>
      <c r="ADN687" s="6"/>
      <c r="ADO687" s="6"/>
      <c r="ADP687" s="6"/>
      <c r="ADQ687" s="6"/>
      <c r="ADR687" s="6"/>
      <c r="ADS687" s="6"/>
      <c r="ADT687" s="6"/>
      <c r="ADU687" s="6"/>
      <c r="ADV687" s="6"/>
      <c r="ADW687" s="6"/>
      <c r="ADX687" s="6"/>
      <c r="ADY687" s="6"/>
      <c r="ADZ687" s="6"/>
      <c r="AEA687" s="6"/>
      <c r="AEB687" s="6"/>
      <c r="AEC687" s="6"/>
      <c r="AED687" s="6"/>
      <c r="AEE687" s="6"/>
      <c r="AEF687" s="6"/>
      <c r="AEG687" s="6"/>
      <c r="AEH687" s="6"/>
      <c r="AEI687" s="6"/>
      <c r="AEJ687" s="6"/>
      <c r="AEK687" s="6"/>
      <c r="AEL687" s="6"/>
      <c r="AEM687" s="6"/>
      <c r="AEN687" s="6"/>
      <c r="AEO687" s="6"/>
      <c r="AEP687" s="6"/>
      <c r="AEQ687" s="6"/>
      <c r="AER687" s="6"/>
      <c r="AES687" s="6"/>
      <c r="AET687" s="6"/>
      <c r="AEU687" s="6"/>
      <c r="AEV687" s="6"/>
      <c r="AEW687" s="6"/>
      <c r="AEX687" s="6"/>
      <c r="AEY687" s="6"/>
      <c r="AEZ687" s="6"/>
      <c r="AFA687" s="6"/>
      <c r="AFB687" s="6"/>
      <c r="AFC687" s="6"/>
      <c r="AFD687" s="6"/>
      <c r="AFE687" s="6"/>
      <c r="AFF687" s="6"/>
      <c r="AFG687" s="6"/>
      <c r="AFH687" s="6"/>
      <c r="AFI687" s="6"/>
      <c r="AFJ687" s="6"/>
      <c r="AFK687" s="6"/>
      <c r="AFL687" s="6"/>
      <c r="AFM687" s="6"/>
      <c r="AFN687" s="6"/>
      <c r="AFO687" s="6"/>
      <c r="AFP687" s="6"/>
      <c r="AFQ687" s="6"/>
      <c r="AFR687" s="6"/>
      <c r="AFS687" s="6"/>
      <c r="AFT687" s="6"/>
      <c r="AFU687" s="6"/>
      <c r="AFV687" s="6"/>
      <c r="AFW687" s="6"/>
      <c r="AFX687" s="6"/>
      <c r="AFY687" s="6"/>
      <c r="AFZ687" s="6"/>
      <c r="AGA687" s="6"/>
      <c r="AGB687" s="6"/>
      <c r="AGC687" s="6"/>
      <c r="AGD687" s="6"/>
      <c r="AGE687" s="6"/>
      <c r="AGF687" s="6"/>
      <c r="AGG687" s="6"/>
      <c r="AGH687" s="6"/>
      <c r="AGI687" s="6"/>
      <c r="AGJ687" s="6"/>
      <c r="AGK687" s="6"/>
      <c r="AGL687" s="6"/>
      <c r="AGM687" s="6"/>
      <c r="AGN687" s="6"/>
      <c r="AGO687" s="6"/>
      <c r="AGP687" s="6"/>
      <c r="AGQ687" s="6"/>
      <c r="AGR687" s="6"/>
      <c r="AGS687" s="6"/>
      <c r="AGT687" s="6"/>
      <c r="AGU687" s="6"/>
      <c r="AGV687" s="6"/>
      <c r="AGW687" s="6"/>
      <c r="AGX687" s="6"/>
      <c r="AGY687" s="6"/>
      <c r="AGZ687" s="6"/>
      <c r="AHA687" s="6"/>
      <c r="AHB687" s="6"/>
      <c r="AHC687" s="6"/>
      <c r="AHD687" s="6"/>
      <c r="AHE687" s="6"/>
      <c r="AHF687" s="6"/>
      <c r="AHG687" s="6"/>
      <c r="AHH687" s="6"/>
      <c r="AHI687" s="6"/>
      <c r="AHJ687" s="6"/>
      <c r="AHK687" s="6"/>
      <c r="AHL687" s="6"/>
      <c r="AHM687" s="6"/>
      <c r="AHN687" s="6"/>
      <c r="AHO687" s="6"/>
      <c r="AHP687" s="6"/>
      <c r="AHQ687" s="6"/>
      <c r="AHR687" s="6"/>
      <c r="AHS687" s="6"/>
      <c r="AHT687" s="6"/>
      <c r="AHU687" s="6"/>
      <c r="AHV687" s="6"/>
      <c r="AHW687" s="6"/>
      <c r="AHX687" s="6"/>
      <c r="AHY687" s="6"/>
    </row>
    <row r="688" spans="3:909" x14ac:dyDescent="0.25">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c r="JV688" s="6"/>
      <c r="JW688" s="6"/>
      <c r="JX688" s="6"/>
      <c r="JY688" s="6"/>
      <c r="JZ688" s="6"/>
      <c r="KA688" s="6"/>
      <c r="KB688" s="6"/>
      <c r="KC688" s="6"/>
      <c r="KD688" s="6"/>
      <c r="KE688" s="6"/>
      <c r="KF688" s="6"/>
      <c r="KG688" s="6"/>
      <c r="KH688" s="6"/>
      <c r="KI688" s="6"/>
      <c r="KJ688" s="6"/>
      <c r="KK688" s="6"/>
      <c r="KL688" s="6"/>
      <c r="KM688" s="6"/>
      <c r="KN688" s="6"/>
      <c r="KO688" s="6"/>
      <c r="KP688" s="6"/>
      <c r="KQ688" s="6"/>
      <c r="KR688" s="6"/>
      <c r="KS688" s="6"/>
      <c r="KT688" s="6"/>
      <c r="KU688" s="6"/>
      <c r="KV688" s="6"/>
      <c r="KW688" s="6"/>
      <c r="KX688" s="6"/>
      <c r="KY688" s="6"/>
      <c r="KZ688" s="6"/>
      <c r="LA688" s="6"/>
      <c r="LB688" s="6"/>
      <c r="LC688" s="6"/>
      <c r="LD688" s="6"/>
      <c r="LE688" s="6"/>
      <c r="LF688" s="6"/>
      <c r="LG688" s="6"/>
      <c r="LH688" s="6"/>
      <c r="LI688" s="6"/>
      <c r="LJ688" s="6"/>
      <c r="LK688" s="6"/>
      <c r="LL688" s="6"/>
      <c r="LM688" s="6"/>
      <c r="LN688" s="6"/>
      <c r="LO688" s="6"/>
      <c r="LP688" s="6"/>
      <c r="LQ688" s="6"/>
      <c r="LR688" s="6"/>
      <c r="LS688" s="6"/>
      <c r="LT688" s="6"/>
      <c r="LU688" s="6"/>
      <c r="LV688" s="6"/>
      <c r="LW688" s="6"/>
      <c r="LX688" s="6"/>
      <c r="LY688" s="6"/>
      <c r="LZ688" s="6"/>
      <c r="MA688" s="6"/>
      <c r="MB688" s="6"/>
      <c r="MC688" s="6"/>
      <c r="MD688" s="6"/>
      <c r="ME688" s="6"/>
      <c r="MF688" s="6"/>
      <c r="MG688" s="6"/>
      <c r="MH688" s="6"/>
      <c r="MI688" s="6"/>
      <c r="MJ688" s="6"/>
      <c r="MK688" s="6"/>
      <c r="ML688" s="6"/>
      <c r="MM688" s="6"/>
      <c r="MN688" s="6"/>
      <c r="MO688" s="6"/>
      <c r="MP688" s="6"/>
      <c r="MQ688" s="6"/>
      <c r="MR688" s="6"/>
      <c r="MS688" s="6"/>
      <c r="MT688" s="6"/>
      <c r="MU688" s="6"/>
      <c r="MV688" s="6"/>
      <c r="MW688" s="6"/>
      <c r="MX688" s="6"/>
      <c r="MY688" s="6"/>
      <c r="MZ688" s="6"/>
      <c r="NA688" s="6"/>
      <c r="NB688" s="6"/>
      <c r="NC688" s="6"/>
      <c r="ND688" s="6"/>
      <c r="NE688" s="6"/>
      <c r="NF688" s="6"/>
      <c r="NG688" s="6"/>
      <c r="NH688" s="6"/>
      <c r="NI688" s="6"/>
      <c r="NJ688" s="6"/>
      <c r="NK688" s="6"/>
      <c r="NL688" s="6"/>
      <c r="NM688" s="6"/>
      <c r="NN688" s="6"/>
      <c r="NO688" s="6"/>
      <c r="NP688" s="6"/>
      <c r="NQ688" s="6"/>
      <c r="NR688" s="6"/>
      <c r="NS688" s="6"/>
      <c r="NT688" s="6"/>
      <c r="NU688" s="6"/>
      <c r="NV688" s="6"/>
      <c r="NW688" s="6"/>
      <c r="NX688" s="6"/>
      <c r="NY688" s="6"/>
      <c r="NZ688" s="6"/>
      <c r="OA688" s="6"/>
      <c r="OB688" s="6"/>
      <c r="OC688" s="6"/>
      <c r="OD688" s="6"/>
      <c r="OE688" s="6"/>
      <c r="OF688" s="6"/>
      <c r="OG688" s="6"/>
      <c r="OH688" s="6"/>
      <c r="OI688" s="6"/>
      <c r="OJ688" s="6"/>
      <c r="OK688" s="6"/>
      <c r="OL688" s="6"/>
      <c r="OM688" s="6"/>
      <c r="ON688" s="6"/>
      <c r="OO688" s="6"/>
      <c r="OP688" s="6"/>
      <c r="OQ688" s="6"/>
      <c r="OR688" s="6"/>
      <c r="OS688" s="6"/>
      <c r="OT688" s="6"/>
      <c r="OU688" s="6"/>
      <c r="OV688" s="6"/>
      <c r="OW688" s="6"/>
      <c r="OX688" s="6"/>
      <c r="OY688" s="6"/>
      <c r="OZ688" s="6"/>
      <c r="PA688" s="6"/>
      <c r="PB688" s="6"/>
      <c r="PC688" s="6"/>
      <c r="PD688" s="6"/>
      <c r="PE688" s="6"/>
      <c r="PF688" s="6"/>
      <c r="PG688" s="6"/>
      <c r="PH688" s="6"/>
      <c r="PI688" s="6"/>
      <c r="PJ688" s="6"/>
      <c r="PK688" s="6"/>
      <c r="PL688" s="6"/>
      <c r="PM688" s="6"/>
      <c r="PN688" s="6"/>
      <c r="PO688" s="6"/>
      <c r="PP688" s="6"/>
      <c r="PQ688" s="6"/>
      <c r="PR688" s="6"/>
      <c r="PS688" s="6"/>
      <c r="PT688" s="6"/>
      <c r="PU688" s="6"/>
      <c r="PV688" s="6"/>
      <c r="PW688" s="6"/>
      <c r="PX688" s="6"/>
      <c r="PY688" s="6"/>
      <c r="PZ688" s="6"/>
      <c r="QA688" s="6"/>
      <c r="QB688" s="6"/>
      <c r="QC688" s="6"/>
      <c r="QD688" s="6"/>
      <c r="QE688" s="6"/>
      <c r="QF688" s="6"/>
      <c r="QG688" s="6"/>
      <c r="QH688" s="6"/>
      <c r="QI688" s="6"/>
      <c r="QJ688" s="6"/>
      <c r="QK688" s="6"/>
      <c r="QL688" s="6"/>
      <c r="QM688" s="6"/>
      <c r="QN688" s="6"/>
      <c r="QO688" s="6"/>
      <c r="QP688" s="6"/>
      <c r="QQ688" s="6"/>
      <c r="QR688" s="6"/>
      <c r="QS688" s="6"/>
      <c r="QT688" s="6"/>
      <c r="QU688" s="6"/>
      <c r="QV688" s="6"/>
      <c r="QW688" s="6"/>
      <c r="QX688" s="6"/>
      <c r="QY688" s="6"/>
      <c r="QZ688" s="6"/>
      <c r="RA688" s="6"/>
      <c r="RB688" s="6"/>
      <c r="RC688" s="6"/>
      <c r="RD688" s="6"/>
      <c r="RE688" s="6"/>
      <c r="RF688" s="6"/>
      <c r="RG688" s="6"/>
      <c r="RH688" s="6"/>
      <c r="RI688" s="6"/>
      <c r="RJ688" s="6"/>
      <c r="RK688" s="6"/>
      <c r="RL688" s="6"/>
      <c r="RM688" s="6"/>
      <c r="RN688" s="6"/>
      <c r="RO688" s="6"/>
      <c r="RP688" s="6"/>
      <c r="RQ688" s="6"/>
      <c r="RR688" s="6"/>
      <c r="RS688" s="6"/>
      <c r="RT688" s="6"/>
      <c r="RU688" s="6"/>
      <c r="RV688" s="6"/>
      <c r="RW688" s="6"/>
      <c r="RX688" s="6"/>
      <c r="RY688" s="6"/>
      <c r="RZ688" s="6"/>
      <c r="SA688" s="6"/>
      <c r="SB688" s="6"/>
      <c r="SC688" s="6"/>
      <c r="SD688" s="6"/>
      <c r="SE688" s="6"/>
      <c r="SF688" s="6"/>
      <c r="SG688" s="6"/>
      <c r="SH688" s="6"/>
      <c r="SI688" s="6"/>
      <c r="SJ688" s="6"/>
      <c r="SK688" s="6"/>
      <c r="SL688" s="6"/>
      <c r="SM688" s="6"/>
      <c r="SN688" s="6"/>
      <c r="SO688" s="6"/>
      <c r="SP688" s="6"/>
      <c r="SQ688" s="6"/>
      <c r="SR688" s="6"/>
      <c r="SS688" s="6"/>
      <c r="ST688" s="6"/>
      <c r="SU688" s="6"/>
      <c r="SV688" s="6"/>
      <c r="SW688" s="6"/>
      <c r="SX688" s="6"/>
      <c r="SY688" s="6"/>
      <c r="SZ688" s="6"/>
      <c r="TA688" s="6"/>
      <c r="TB688" s="6"/>
      <c r="TC688" s="6"/>
      <c r="TD688" s="6"/>
      <c r="TE688" s="6"/>
      <c r="TF688" s="6"/>
      <c r="TG688" s="6"/>
      <c r="TH688" s="6"/>
      <c r="TI688" s="6"/>
      <c r="TJ688" s="6"/>
      <c r="TK688" s="6"/>
      <c r="TL688" s="6"/>
      <c r="TM688" s="6"/>
      <c r="TN688" s="6"/>
      <c r="TO688" s="6"/>
      <c r="TP688" s="6"/>
      <c r="TQ688" s="6"/>
      <c r="TR688" s="6"/>
      <c r="TS688" s="6"/>
      <c r="TT688" s="6"/>
      <c r="TU688" s="6"/>
      <c r="TV688" s="6"/>
      <c r="TW688" s="6"/>
      <c r="TX688" s="6"/>
      <c r="TY688" s="6"/>
      <c r="TZ688" s="6"/>
      <c r="UA688" s="6"/>
      <c r="UB688" s="6"/>
      <c r="UC688" s="6"/>
      <c r="UD688" s="6"/>
      <c r="UE688" s="6"/>
      <c r="UF688" s="6"/>
      <c r="UG688" s="6"/>
      <c r="UH688" s="6"/>
      <c r="UI688" s="6"/>
      <c r="UJ688" s="6"/>
      <c r="UK688" s="6"/>
      <c r="UL688" s="6"/>
      <c r="UM688" s="6"/>
      <c r="UN688" s="6"/>
      <c r="UO688" s="6"/>
      <c r="UP688" s="6"/>
      <c r="UQ688" s="6"/>
      <c r="UR688" s="6"/>
      <c r="US688" s="6"/>
      <c r="UT688" s="6"/>
      <c r="UU688" s="6"/>
      <c r="UV688" s="6"/>
      <c r="UW688" s="6"/>
      <c r="UX688" s="6"/>
      <c r="UY688" s="6"/>
      <c r="UZ688" s="6"/>
      <c r="VA688" s="6"/>
      <c r="VB688" s="6"/>
      <c r="VC688" s="6"/>
      <c r="VD688" s="6"/>
      <c r="VE688" s="6"/>
      <c r="VF688" s="6"/>
      <c r="VG688" s="6"/>
      <c r="VH688" s="6"/>
      <c r="VI688" s="6"/>
      <c r="VJ688" s="6"/>
      <c r="VK688" s="6"/>
      <c r="VL688" s="6"/>
      <c r="VM688" s="6"/>
      <c r="VN688" s="6"/>
      <c r="VO688" s="6"/>
      <c r="VP688" s="6"/>
      <c r="VQ688" s="6"/>
      <c r="VR688" s="6"/>
      <c r="VS688" s="6"/>
      <c r="VT688" s="6"/>
      <c r="VU688" s="6"/>
      <c r="VV688" s="6"/>
      <c r="VW688" s="6"/>
      <c r="VX688" s="6"/>
      <c r="VY688" s="6"/>
      <c r="VZ688" s="6"/>
      <c r="WA688" s="6"/>
      <c r="WB688" s="6"/>
      <c r="WC688" s="6"/>
      <c r="WD688" s="6"/>
      <c r="WE688" s="6"/>
      <c r="WF688" s="6"/>
      <c r="WG688" s="6"/>
      <c r="WH688" s="6"/>
      <c r="WI688" s="6"/>
      <c r="WJ688" s="6"/>
      <c r="WK688" s="6"/>
      <c r="WL688" s="6"/>
      <c r="WM688" s="6"/>
      <c r="WN688" s="6"/>
      <c r="WO688" s="6"/>
      <c r="WP688" s="6"/>
      <c r="WQ688" s="6"/>
      <c r="WR688" s="6"/>
      <c r="WS688" s="6"/>
      <c r="WT688" s="6"/>
      <c r="WU688" s="6"/>
      <c r="WV688" s="6"/>
      <c r="WW688" s="6"/>
      <c r="WX688" s="6"/>
      <c r="WY688" s="6"/>
      <c r="WZ688" s="6"/>
      <c r="XA688" s="6"/>
      <c r="XB688" s="6"/>
      <c r="XC688" s="6"/>
      <c r="XD688" s="6"/>
      <c r="XE688" s="6"/>
      <c r="XF688" s="6"/>
      <c r="XG688" s="6"/>
      <c r="XH688" s="6"/>
      <c r="XI688" s="6"/>
      <c r="XJ688" s="6"/>
      <c r="XK688" s="6"/>
      <c r="XL688" s="6"/>
      <c r="XM688" s="6"/>
      <c r="XN688" s="6"/>
      <c r="XO688" s="6"/>
      <c r="XP688" s="6"/>
      <c r="XQ688" s="6"/>
      <c r="XR688" s="6"/>
      <c r="XS688" s="6"/>
      <c r="XT688" s="6"/>
      <c r="XU688" s="6"/>
      <c r="XV688" s="6"/>
      <c r="XW688" s="6"/>
      <c r="XX688" s="6"/>
      <c r="XY688" s="6"/>
      <c r="XZ688" s="6"/>
      <c r="YA688" s="6"/>
      <c r="YB688" s="6"/>
      <c r="YC688" s="6"/>
      <c r="YD688" s="6"/>
      <c r="YE688" s="6"/>
      <c r="YF688" s="6"/>
      <c r="YG688" s="6"/>
      <c r="YH688" s="6"/>
      <c r="YI688" s="6"/>
      <c r="YJ688" s="6"/>
      <c r="YK688" s="6"/>
      <c r="YL688" s="6"/>
      <c r="YM688" s="6"/>
      <c r="YN688" s="6"/>
      <c r="YO688" s="6"/>
      <c r="YP688" s="6"/>
      <c r="YQ688" s="6"/>
      <c r="YR688" s="6"/>
      <c r="YS688" s="6"/>
      <c r="YT688" s="6"/>
      <c r="YU688" s="6"/>
      <c r="YV688" s="6"/>
      <c r="YW688" s="6"/>
      <c r="YX688" s="6"/>
      <c r="YY688" s="6"/>
      <c r="YZ688" s="6"/>
      <c r="ZA688" s="6"/>
      <c r="ZB688" s="6"/>
      <c r="ZC688" s="6"/>
      <c r="ZD688" s="6"/>
      <c r="ZE688" s="6"/>
      <c r="ZF688" s="6"/>
      <c r="ZG688" s="6"/>
      <c r="ZH688" s="6"/>
      <c r="ZI688" s="6"/>
      <c r="ZJ688" s="6"/>
      <c r="ZK688" s="6"/>
      <c r="ZL688" s="6"/>
      <c r="ZM688" s="6"/>
      <c r="ZN688" s="6"/>
      <c r="ZO688" s="6"/>
      <c r="ZP688" s="6"/>
      <c r="ZQ688" s="6"/>
      <c r="ZR688" s="6"/>
      <c r="ZS688" s="6"/>
      <c r="ZT688" s="6"/>
      <c r="ZU688" s="6"/>
      <c r="ZV688" s="6"/>
      <c r="ZW688" s="6"/>
      <c r="ZX688" s="6"/>
      <c r="ZY688" s="6"/>
      <c r="ZZ688" s="6"/>
      <c r="AAA688" s="6"/>
      <c r="AAB688" s="6"/>
      <c r="AAC688" s="6"/>
      <c r="AAD688" s="6"/>
      <c r="AAE688" s="6"/>
      <c r="AAF688" s="6"/>
      <c r="AAG688" s="6"/>
      <c r="AAH688" s="6"/>
      <c r="AAI688" s="6"/>
      <c r="AAJ688" s="6"/>
      <c r="AAK688" s="6"/>
      <c r="AAL688" s="6"/>
      <c r="AAM688" s="6"/>
      <c r="AAN688" s="6"/>
      <c r="AAO688" s="6"/>
      <c r="AAP688" s="6"/>
      <c r="AAQ688" s="6"/>
      <c r="AAR688" s="6"/>
      <c r="AAS688" s="6"/>
      <c r="AAT688" s="6"/>
      <c r="AAU688" s="6"/>
      <c r="AAV688" s="6"/>
      <c r="AAW688" s="6"/>
      <c r="AAX688" s="6"/>
      <c r="AAY688" s="6"/>
      <c r="AAZ688" s="6"/>
      <c r="ABA688" s="6"/>
      <c r="ABB688" s="6"/>
      <c r="ABC688" s="6"/>
      <c r="ABD688" s="6"/>
      <c r="ABE688" s="6"/>
      <c r="ABF688" s="6"/>
      <c r="ABG688" s="6"/>
      <c r="ABH688" s="6"/>
      <c r="ABI688" s="6"/>
      <c r="ABJ688" s="6"/>
      <c r="ABK688" s="6"/>
      <c r="ABL688" s="6"/>
      <c r="ABM688" s="6"/>
      <c r="ABN688" s="6"/>
      <c r="ABO688" s="6"/>
      <c r="ABP688" s="6"/>
      <c r="ABQ688" s="6"/>
      <c r="ABR688" s="6"/>
      <c r="ABS688" s="6"/>
      <c r="ABT688" s="6"/>
      <c r="ABU688" s="6"/>
      <c r="ABV688" s="6"/>
      <c r="ABW688" s="6"/>
      <c r="ABX688" s="6"/>
      <c r="ABY688" s="6"/>
      <c r="ABZ688" s="6"/>
      <c r="ACA688" s="6"/>
      <c r="ACB688" s="6"/>
      <c r="ACC688" s="6"/>
      <c r="ACD688" s="6"/>
      <c r="ACE688" s="6"/>
      <c r="ACF688" s="6"/>
      <c r="ACG688" s="6"/>
      <c r="ACH688" s="6"/>
      <c r="ACI688" s="6"/>
      <c r="ACJ688" s="6"/>
      <c r="ACK688" s="6"/>
      <c r="ACL688" s="6"/>
      <c r="ACM688" s="6"/>
      <c r="ACN688" s="6"/>
      <c r="ACO688" s="6"/>
      <c r="ACP688" s="6"/>
      <c r="ACQ688" s="6"/>
      <c r="ACR688" s="6"/>
      <c r="ACS688" s="6"/>
      <c r="ACT688" s="6"/>
      <c r="ACU688" s="6"/>
      <c r="ACV688" s="6"/>
      <c r="ACW688" s="6"/>
      <c r="ACX688" s="6"/>
      <c r="ACY688" s="6"/>
      <c r="ACZ688" s="6"/>
      <c r="ADA688" s="6"/>
      <c r="ADB688" s="6"/>
      <c r="ADC688" s="6"/>
      <c r="ADD688" s="6"/>
      <c r="ADE688" s="6"/>
      <c r="ADF688" s="6"/>
      <c r="ADG688" s="6"/>
      <c r="ADH688" s="6"/>
      <c r="ADI688" s="6"/>
      <c r="ADJ688" s="6"/>
      <c r="ADK688" s="6"/>
      <c r="ADL688" s="6"/>
      <c r="ADM688" s="6"/>
      <c r="ADN688" s="6"/>
      <c r="ADO688" s="6"/>
      <c r="ADP688" s="6"/>
      <c r="ADQ688" s="6"/>
      <c r="ADR688" s="6"/>
      <c r="ADS688" s="6"/>
      <c r="ADT688" s="6"/>
      <c r="ADU688" s="6"/>
      <c r="ADV688" s="6"/>
      <c r="ADW688" s="6"/>
      <c r="ADX688" s="6"/>
      <c r="ADY688" s="6"/>
      <c r="ADZ688" s="6"/>
      <c r="AEA688" s="6"/>
      <c r="AEB688" s="6"/>
      <c r="AEC688" s="6"/>
      <c r="AED688" s="6"/>
      <c r="AEE688" s="6"/>
      <c r="AEF688" s="6"/>
      <c r="AEG688" s="6"/>
      <c r="AEH688" s="6"/>
      <c r="AEI688" s="6"/>
      <c r="AEJ688" s="6"/>
      <c r="AEK688" s="6"/>
      <c r="AEL688" s="6"/>
      <c r="AEM688" s="6"/>
      <c r="AEN688" s="6"/>
      <c r="AEO688" s="6"/>
      <c r="AEP688" s="6"/>
      <c r="AEQ688" s="6"/>
      <c r="AER688" s="6"/>
      <c r="AES688" s="6"/>
      <c r="AET688" s="6"/>
      <c r="AEU688" s="6"/>
      <c r="AEV688" s="6"/>
      <c r="AEW688" s="6"/>
      <c r="AEX688" s="6"/>
      <c r="AEY688" s="6"/>
      <c r="AEZ688" s="6"/>
      <c r="AFA688" s="6"/>
      <c r="AFB688" s="6"/>
      <c r="AFC688" s="6"/>
      <c r="AFD688" s="6"/>
      <c r="AFE688" s="6"/>
      <c r="AFF688" s="6"/>
      <c r="AFG688" s="6"/>
      <c r="AFH688" s="6"/>
      <c r="AFI688" s="6"/>
      <c r="AFJ688" s="6"/>
      <c r="AFK688" s="6"/>
      <c r="AFL688" s="6"/>
      <c r="AFM688" s="6"/>
      <c r="AFN688" s="6"/>
      <c r="AFO688" s="6"/>
      <c r="AFP688" s="6"/>
      <c r="AFQ688" s="6"/>
      <c r="AFR688" s="6"/>
      <c r="AFS688" s="6"/>
      <c r="AFT688" s="6"/>
      <c r="AFU688" s="6"/>
      <c r="AFV688" s="6"/>
      <c r="AFW688" s="6"/>
      <c r="AFX688" s="6"/>
      <c r="AFY688" s="6"/>
      <c r="AFZ688" s="6"/>
      <c r="AGA688" s="6"/>
      <c r="AGB688" s="6"/>
      <c r="AGC688" s="6"/>
      <c r="AGD688" s="6"/>
      <c r="AGE688" s="6"/>
      <c r="AGF688" s="6"/>
      <c r="AGG688" s="6"/>
      <c r="AGH688" s="6"/>
      <c r="AGI688" s="6"/>
      <c r="AGJ688" s="6"/>
      <c r="AGK688" s="6"/>
      <c r="AGL688" s="6"/>
      <c r="AGM688" s="6"/>
      <c r="AGN688" s="6"/>
      <c r="AGO688" s="6"/>
      <c r="AGP688" s="6"/>
      <c r="AGQ688" s="6"/>
      <c r="AGR688" s="6"/>
      <c r="AGS688" s="6"/>
      <c r="AGT688" s="6"/>
      <c r="AGU688" s="6"/>
      <c r="AGV688" s="6"/>
      <c r="AGW688" s="6"/>
      <c r="AGX688" s="6"/>
      <c r="AGY688" s="6"/>
      <c r="AGZ688" s="6"/>
      <c r="AHA688" s="6"/>
      <c r="AHB688" s="6"/>
      <c r="AHC688" s="6"/>
      <c r="AHD688" s="6"/>
      <c r="AHE688" s="6"/>
      <c r="AHF688" s="6"/>
      <c r="AHG688" s="6"/>
      <c r="AHH688" s="6"/>
      <c r="AHI688" s="6"/>
      <c r="AHJ688" s="6"/>
      <c r="AHK688" s="6"/>
      <c r="AHL688" s="6"/>
      <c r="AHM688" s="6"/>
      <c r="AHN688" s="6"/>
      <c r="AHO688" s="6"/>
      <c r="AHP688" s="6"/>
      <c r="AHQ688" s="6"/>
      <c r="AHR688" s="6"/>
      <c r="AHS688" s="6"/>
      <c r="AHT688" s="6"/>
      <c r="AHU688" s="6"/>
      <c r="AHV688" s="6"/>
      <c r="AHW688" s="6"/>
      <c r="AHX688" s="6"/>
      <c r="AHY688" s="6"/>
    </row>
    <row r="689" spans="3:909" x14ac:dyDescent="0.25">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c r="JV689" s="6"/>
      <c r="JW689" s="6"/>
      <c r="JX689" s="6"/>
      <c r="JY689" s="6"/>
      <c r="JZ689" s="6"/>
      <c r="KA689" s="6"/>
      <c r="KB689" s="6"/>
      <c r="KC689" s="6"/>
      <c r="KD689" s="6"/>
      <c r="KE689" s="6"/>
      <c r="KF689" s="6"/>
      <c r="KG689" s="6"/>
      <c r="KH689" s="6"/>
      <c r="KI689" s="6"/>
      <c r="KJ689" s="6"/>
      <c r="KK689" s="6"/>
      <c r="KL689" s="6"/>
      <c r="KM689" s="6"/>
      <c r="KN689" s="6"/>
      <c r="KO689" s="6"/>
      <c r="KP689" s="6"/>
      <c r="KQ689" s="6"/>
      <c r="KR689" s="6"/>
      <c r="KS689" s="6"/>
      <c r="KT689" s="6"/>
      <c r="KU689" s="6"/>
      <c r="KV689" s="6"/>
      <c r="KW689" s="6"/>
      <c r="KX689" s="6"/>
      <c r="KY689" s="6"/>
      <c r="KZ689" s="6"/>
      <c r="LA689" s="6"/>
      <c r="LB689" s="6"/>
      <c r="LC689" s="6"/>
      <c r="LD689" s="6"/>
      <c r="LE689" s="6"/>
      <c r="LF689" s="6"/>
      <c r="LG689" s="6"/>
      <c r="LH689" s="6"/>
      <c r="LI689" s="6"/>
      <c r="LJ689" s="6"/>
      <c r="LK689" s="6"/>
      <c r="LL689" s="6"/>
      <c r="LM689" s="6"/>
      <c r="LN689" s="6"/>
      <c r="LO689" s="6"/>
      <c r="LP689" s="6"/>
      <c r="LQ689" s="6"/>
      <c r="LR689" s="6"/>
      <c r="LS689" s="6"/>
      <c r="LT689" s="6"/>
      <c r="LU689" s="6"/>
      <c r="LV689" s="6"/>
      <c r="LW689" s="6"/>
      <c r="LX689" s="6"/>
      <c r="LY689" s="6"/>
      <c r="LZ689" s="6"/>
      <c r="MA689" s="6"/>
      <c r="MB689" s="6"/>
      <c r="MC689" s="6"/>
      <c r="MD689" s="6"/>
      <c r="ME689" s="6"/>
      <c r="MF689" s="6"/>
      <c r="MG689" s="6"/>
      <c r="MH689" s="6"/>
      <c r="MI689" s="6"/>
      <c r="MJ689" s="6"/>
      <c r="MK689" s="6"/>
      <c r="ML689" s="6"/>
      <c r="MM689" s="6"/>
      <c r="MN689" s="6"/>
      <c r="MO689" s="6"/>
      <c r="MP689" s="6"/>
      <c r="MQ689" s="6"/>
      <c r="MR689" s="6"/>
      <c r="MS689" s="6"/>
      <c r="MT689" s="6"/>
      <c r="MU689" s="6"/>
      <c r="MV689" s="6"/>
      <c r="MW689" s="6"/>
      <c r="MX689" s="6"/>
      <c r="MY689" s="6"/>
      <c r="MZ689" s="6"/>
      <c r="NA689" s="6"/>
      <c r="NB689" s="6"/>
      <c r="NC689" s="6"/>
      <c r="ND689" s="6"/>
      <c r="NE689" s="6"/>
      <c r="NF689" s="6"/>
      <c r="NG689" s="6"/>
      <c r="NH689" s="6"/>
      <c r="NI689" s="6"/>
      <c r="NJ689" s="6"/>
      <c r="NK689" s="6"/>
      <c r="NL689" s="6"/>
      <c r="NM689" s="6"/>
      <c r="NN689" s="6"/>
      <c r="NO689" s="6"/>
      <c r="NP689" s="6"/>
      <c r="NQ689" s="6"/>
      <c r="NR689" s="6"/>
      <c r="NS689" s="6"/>
      <c r="NT689" s="6"/>
      <c r="NU689" s="6"/>
      <c r="NV689" s="6"/>
      <c r="NW689" s="6"/>
      <c r="NX689" s="6"/>
      <c r="NY689" s="6"/>
      <c r="NZ689" s="6"/>
      <c r="OA689" s="6"/>
      <c r="OB689" s="6"/>
      <c r="OC689" s="6"/>
      <c r="OD689" s="6"/>
      <c r="OE689" s="6"/>
      <c r="OF689" s="6"/>
      <c r="OG689" s="6"/>
      <c r="OH689" s="6"/>
      <c r="OI689" s="6"/>
      <c r="OJ689" s="6"/>
      <c r="OK689" s="6"/>
      <c r="OL689" s="6"/>
      <c r="OM689" s="6"/>
      <c r="ON689" s="6"/>
      <c r="OO689" s="6"/>
      <c r="OP689" s="6"/>
      <c r="OQ689" s="6"/>
      <c r="OR689" s="6"/>
      <c r="OS689" s="6"/>
      <c r="OT689" s="6"/>
      <c r="OU689" s="6"/>
      <c r="OV689" s="6"/>
      <c r="OW689" s="6"/>
      <c r="OX689" s="6"/>
      <c r="OY689" s="6"/>
      <c r="OZ689" s="6"/>
      <c r="PA689" s="6"/>
      <c r="PB689" s="6"/>
      <c r="PC689" s="6"/>
      <c r="PD689" s="6"/>
      <c r="PE689" s="6"/>
      <c r="PF689" s="6"/>
      <c r="PG689" s="6"/>
      <c r="PH689" s="6"/>
      <c r="PI689" s="6"/>
      <c r="PJ689" s="6"/>
      <c r="PK689" s="6"/>
      <c r="PL689" s="6"/>
      <c r="PM689" s="6"/>
      <c r="PN689" s="6"/>
      <c r="PO689" s="6"/>
      <c r="PP689" s="6"/>
      <c r="PQ689" s="6"/>
      <c r="PR689" s="6"/>
      <c r="PS689" s="6"/>
      <c r="PT689" s="6"/>
      <c r="PU689" s="6"/>
      <c r="PV689" s="6"/>
      <c r="PW689" s="6"/>
      <c r="PX689" s="6"/>
      <c r="PY689" s="6"/>
      <c r="PZ689" s="6"/>
      <c r="QA689" s="6"/>
      <c r="QB689" s="6"/>
      <c r="QC689" s="6"/>
      <c r="QD689" s="6"/>
      <c r="QE689" s="6"/>
      <c r="QF689" s="6"/>
      <c r="QG689" s="6"/>
      <c r="QH689" s="6"/>
      <c r="QI689" s="6"/>
      <c r="QJ689" s="6"/>
      <c r="QK689" s="6"/>
      <c r="QL689" s="6"/>
      <c r="QM689" s="6"/>
      <c r="QN689" s="6"/>
      <c r="QO689" s="6"/>
      <c r="QP689" s="6"/>
      <c r="QQ689" s="6"/>
      <c r="QR689" s="6"/>
      <c r="QS689" s="6"/>
      <c r="QT689" s="6"/>
      <c r="QU689" s="6"/>
      <c r="QV689" s="6"/>
      <c r="QW689" s="6"/>
      <c r="QX689" s="6"/>
      <c r="QY689" s="6"/>
      <c r="QZ689" s="6"/>
      <c r="RA689" s="6"/>
      <c r="RB689" s="6"/>
      <c r="RC689" s="6"/>
      <c r="RD689" s="6"/>
      <c r="RE689" s="6"/>
      <c r="RF689" s="6"/>
      <c r="RG689" s="6"/>
      <c r="RH689" s="6"/>
      <c r="RI689" s="6"/>
      <c r="RJ689" s="6"/>
      <c r="RK689" s="6"/>
      <c r="RL689" s="6"/>
      <c r="RM689" s="6"/>
      <c r="RN689" s="6"/>
      <c r="RO689" s="6"/>
      <c r="RP689" s="6"/>
      <c r="RQ689" s="6"/>
      <c r="RR689" s="6"/>
      <c r="RS689" s="6"/>
      <c r="RT689" s="6"/>
      <c r="RU689" s="6"/>
      <c r="RV689" s="6"/>
      <c r="RW689" s="6"/>
      <c r="RX689" s="6"/>
      <c r="RY689" s="6"/>
      <c r="RZ689" s="6"/>
      <c r="SA689" s="6"/>
      <c r="SB689" s="6"/>
      <c r="SC689" s="6"/>
      <c r="SD689" s="6"/>
      <c r="SE689" s="6"/>
      <c r="SF689" s="6"/>
      <c r="SG689" s="6"/>
      <c r="SH689" s="6"/>
      <c r="SI689" s="6"/>
      <c r="SJ689" s="6"/>
      <c r="SK689" s="6"/>
      <c r="SL689" s="6"/>
      <c r="SM689" s="6"/>
      <c r="SN689" s="6"/>
      <c r="SO689" s="6"/>
      <c r="SP689" s="6"/>
      <c r="SQ689" s="6"/>
      <c r="SR689" s="6"/>
      <c r="SS689" s="6"/>
      <c r="ST689" s="6"/>
      <c r="SU689" s="6"/>
      <c r="SV689" s="6"/>
      <c r="SW689" s="6"/>
      <c r="SX689" s="6"/>
      <c r="SY689" s="6"/>
      <c r="SZ689" s="6"/>
      <c r="TA689" s="6"/>
      <c r="TB689" s="6"/>
      <c r="TC689" s="6"/>
      <c r="TD689" s="6"/>
      <c r="TE689" s="6"/>
      <c r="TF689" s="6"/>
      <c r="TG689" s="6"/>
      <c r="TH689" s="6"/>
      <c r="TI689" s="6"/>
      <c r="TJ689" s="6"/>
      <c r="TK689" s="6"/>
      <c r="TL689" s="6"/>
      <c r="TM689" s="6"/>
      <c r="TN689" s="6"/>
      <c r="TO689" s="6"/>
      <c r="TP689" s="6"/>
      <c r="TQ689" s="6"/>
      <c r="TR689" s="6"/>
      <c r="TS689" s="6"/>
      <c r="TT689" s="6"/>
      <c r="TU689" s="6"/>
      <c r="TV689" s="6"/>
      <c r="TW689" s="6"/>
      <c r="TX689" s="6"/>
      <c r="TY689" s="6"/>
      <c r="TZ689" s="6"/>
      <c r="UA689" s="6"/>
      <c r="UB689" s="6"/>
      <c r="UC689" s="6"/>
      <c r="UD689" s="6"/>
      <c r="UE689" s="6"/>
      <c r="UF689" s="6"/>
      <c r="UG689" s="6"/>
      <c r="UH689" s="6"/>
      <c r="UI689" s="6"/>
      <c r="UJ689" s="6"/>
      <c r="UK689" s="6"/>
      <c r="UL689" s="6"/>
      <c r="UM689" s="6"/>
      <c r="UN689" s="6"/>
      <c r="UO689" s="6"/>
      <c r="UP689" s="6"/>
      <c r="UQ689" s="6"/>
      <c r="UR689" s="6"/>
      <c r="US689" s="6"/>
      <c r="UT689" s="6"/>
      <c r="UU689" s="6"/>
      <c r="UV689" s="6"/>
      <c r="UW689" s="6"/>
      <c r="UX689" s="6"/>
      <c r="UY689" s="6"/>
      <c r="UZ689" s="6"/>
      <c r="VA689" s="6"/>
      <c r="VB689" s="6"/>
      <c r="VC689" s="6"/>
      <c r="VD689" s="6"/>
      <c r="VE689" s="6"/>
      <c r="VF689" s="6"/>
      <c r="VG689" s="6"/>
      <c r="VH689" s="6"/>
      <c r="VI689" s="6"/>
      <c r="VJ689" s="6"/>
      <c r="VK689" s="6"/>
      <c r="VL689" s="6"/>
      <c r="VM689" s="6"/>
      <c r="VN689" s="6"/>
      <c r="VO689" s="6"/>
      <c r="VP689" s="6"/>
      <c r="VQ689" s="6"/>
      <c r="VR689" s="6"/>
      <c r="VS689" s="6"/>
      <c r="VT689" s="6"/>
      <c r="VU689" s="6"/>
      <c r="VV689" s="6"/>
      <c r="VW689" s="6"/>
      <c r="VX689" s="6"/>
      <c r="VY689" s="6"/>
      <c r="VZ689" s="6"/>
      <c r="WA689" s="6"/>
      <c r="WB689" s="6"/>
      <c r="WC689" s="6"/>
      <c r="WD689" s="6"/>
      <c r="WE689" s="6"/>
      <c r="WF689" s="6"/>
      <c r="WG689" s="6"/>
      <c r="WH689" s="6"/>
      <c r="WI689" s="6"/>
      <c r="WJ689" s="6"/>
      <c r="WK689" s="6"/>
      <c r="WL689" s="6"/>
      <c r="WM689" s="6"/>
      <c r="WN689" s="6"/>
      <c r="WO689" s="6"/>
      <c r="WP689" s="6"/>
      <c r="WQ689" s="6"/>
      <c r="WR689" s="6"/>
      <c r="WS689" s="6"/>
      <c r="WT689" s="6"/>
      <c r="WU689" s="6"/>
      <c r="WV689" s="6"/>
      <c r="WW689" s="6"/>
      <c r="WX689" s="6"/>
      <c r="WY689" s="6"/>
      <c r="WZ689" s="6"/>
      <c r="XA689" s="6"/>
      <c r="XB689" s="6"/>
      <c r="XC689" s="6"/>
      <c r="XD689" s="6"/>
      <c r="XE689" s="6"/>
      <c r="XF689" s="6"/>
      <c r="XG689" s="6"/>
      <c r="XH689" s="6"/>
      <c r="XI689" s="6"/>
      <c r="XJ689" s="6"/>
      <c r="XK689" s="6"/>
      <c r="XL689" s="6"/>
      <c r="XM689" s="6"/>
      <c r="XN689" s="6"/>
      <c r="XO689" s="6"/>
      <c r="XP689" s="6"/>
      <c r="XQ689" s="6"/>
      <c r="XR689" s="6"/>
      <c r="XS689" s="6"/>
      <c r="XT689" s="6"/>
      <c r="XU689" s="6"/>
      <c r="XV689" s="6"/>
      <c r="XW689" s="6"/>
      <c r="XX689" s="6"/>
      <c r="XY689" s="6"/>
      <c r="XZ689" s="6"/>
      <c r="YA689" s="6"/>
      <c r="YB689" s="6"/>
      <c r="YC689" s="6"/>
      <c r="YD689" s="6"/>
      <c r="YE689" s="6"/>
      <c r="YF689" s="6"/>
      <c r="YG689" s="6"/>
      <c r="YH689" s="6"/>
      <c r="YI689" s="6"/>
      <c r="YJ689" s="6"/>
      <c r="YK689" s="6"/>
      <c r="YL689" s="6"/>
      <c r="YM689" s="6"/>
      <c r="YN689" s="6"/>
      <c r="YO689" s="6"/>
      <c r="YP689" s="6"/>
      <c r="YQ689" s="6"/>
      <c r="YR689" s="6"/>
      <c r="YS689" s="6"/>
      <c r="YT689" s="6"/>
      <c r="YU689" s="6"/>
      <c r="YV689" s="6"/>
      <c r="YW689" s="6"/>
      <c r="YX689" s="6"/>
      <c r="YY689" s="6"/>
      <c r="YZ689" s="6"/>
      <c r="ZA689" s="6"/>
      <c r="ZB689" s="6"/>
      <c r="ZC689" s="6"/>
      <c r="ZD689" s="6"/>
      <c r="ZE689" s="6"/>
      <c r="ZF689" s="6"/>
      <c r="ZG689" s="6"/>
      <c r="ZH689" s="6"/>
      <c r="ZI689" s="6"/>
      <c r="ZJ689" s="6"/>
      <c r="ZK689" s="6"/>
      <c r="ZL689" s="6"/>
      <c r="ZM689" s="6"/>
      <c r="ZN689" s="6"/>
      <c r="ZO689" s="6"/>
      <c r="ZP689" s="6"/>
      <c r="ZQ689" s="6"/>
      <c r="ZR689" s="6"/>
      <c r="ZS689" s="6"/>
      <c r="ZT689" s="6"/>
      <c r="ZU689" s="6"/>
      <c r="ZV689" s="6"/>
      <c r="ZW689" s="6"/>
      <c r="ZX689" s="6"/>
      <c r="ZY689" s="6"/>
      <c r="ZZ689" s="6"/>
      <c r="AAA689" s="6"/>
      <c r="AAB689" s="6"/>
      <c r="AAC689" s="6"/>
      <c r="AAD689" s="6"/>
      <c r="AAE689" s="6"/>
      <c r="AAF689" s="6"/>
      <c r="AAG689" s="6"/>
      <c r="AAH689" s="6"/>
      <c r="AAI689" s="6"/>
      <c r="AAJ689" s="6"/>
      <c r="AAK689" s="6"/>
      <c r="AAL689" s="6"/>
      <c r="AAM689" s="6"/>
      <c r="AAN689" s="6"/>
      <c r="AAO689" s="6"/>
      <c r="AAP689" s="6"/>
      <c r="AAQ689" s="6"/>
      <c r="AAR689" s="6"/>
      <c r="AAS689" s="6"/>
      <c r="AAT689" s="6"/>
      <c r="AAU689" s="6"/>
      <c r="AAV689" s="6"/>
      <c r="AAW689" s="6"/>
      <c r="AAX689" s="6"/>
      <c r="AAY689" s="6"/>
      <c r="AAZ689" s="6"/>
      <c r="ABA689" s="6"/>
      <c r="ABB689" s="6"/>
      <c r="ABC689" s="6"/>
      <c r="ABD689" s="6"/>
      <c r="ABE689" s="6"/>
      <c r="ABF689" s="6"/>
      <c r="ABG689" s="6"/>
      <c r="ABH689" s="6"/>
      <c r="ABI689" s="6"/>
      <c r="ABJ689" s="6"/>
      <c r="ABK689" s="6"/>
      <c r="ABL689" s="6"/>
      <c r="ABM689" s="6"/>
      <c r="ABN689" s="6"/>
      <c r="ABO689" s="6"/>
      <c r="ABP689" s="6"/>
      <c r="ABQ689" s="6"/>
      <c r="ABR689" s="6"/>
      <c r="ABS689" s="6"/>
      <c r="ABT689" s="6"/>
      <c r="ABU689" s="6"/>
      <c r="ABV689" s="6"/>
      <c r="ABW689" s="6"/>
      <c r="ABX689" s="6"/>
      <c r="ABY689" s="6"/>
      <c r="ABZ689" s="6"/>
      <c r="ACA689" s="6"/>
      <c r="ACB689" s="6"/>
      <c r="ACC689" s="6"/>
      <c r="ACD689" s="6"/>
      <c r="ACE689" s="6"/>
      <c r="ACF689" s="6"/>
      <c r="ACG689" s="6"/>
      <c r="ACH689" s="6"/>
      <c r="ACI689" s="6"/>
      <c r="ACJ689" s="6"/>
      <c r="ACK689" s="6"/>
      <c r="ACL689" s="6"/>
      <c r="ACM689" s="6"/>
      <c r="ACN689" s="6"/>
      <c r="ACO689" s="6"/>
      <c r="ACP689" s="6"/>
      <c r="ACQ689" s="6"/>
      <c r="ACR689" s="6"/>
      <c r="ACS689" s="6"/>
      <c r="ACT689" s="6"/>
      <c r="ACU689" s="6"/>
      <c r="ACV689" s="6"/>
      <c r="ACW689" s="6"/>
      <c r="ACX689" s="6"/>
      <c r="ACY689" s="6"/>
      <c r="ACZ689" s="6"/>
      <c r="ADA689" s="6"/>
      <c r="ADB689" s="6"/>
      <c r="ADC689" s="6"/>
      <c r="ADD689" s="6"/>
      <c r="ADE689" s="6"/>
      <c r="ADF689" s="6"/>
      <c r="ADG689" s="6"/>
      <c r="ADH689" s="6"/>
      <c r="ADI689" s="6"/>
      <c r="ADJ689" s="6"/>
      <c r="ADK689" s="6"/>
      <c r="ADL689" s="6"/>
      <c r="ADM689" s="6"/>
      <c r="ADN689" s="6"/>
      <c r="ADO689" s="6"/>
      <c r="ADP689" s="6"/>
      <c r="ADQ689" s="6"/>
      <c r="ADR689" s="6"/>
      <c r="ADS689" s="6"/>
      <c r="ADT689" s="6"/>
      <c r="ADU689" s="6"/>
      <c r="ADV689" s="6"/>
      <c r="ADW689" s="6"/>
      <c r="ADX689" s="6"/>
      <c r="ADY689" s="6"/>
      <c r="ADZ689" s="6"/>
      <c r="AEA689" s="6"/>
      <c r="AEB689" s="6"/>
      <c r="AEC689" s="6"/>
      <c r="AED689" s="6"/>
      <c r="AEE689" s="6"/>
      <c r="AEF689" s="6"/>
      <c r="AEG689" s="6"/>
      <c r="AEH689" s="6"/>
      <c r="AEI689" s="6"/>
      <c r="AEJ689" s="6"/>
      <c r="AEK689" s="6"/>
      <c r="AEL689" s="6"/>
      <c r="AEM689" s="6"/>
      <c r="AEN689" s="6"/>
      <c r="AEO689" s="6"/>
      <c r="AEP689" s="6"/>
      <c r="AEQ689" s="6"/>
      <c r="AER689" s="6"/>
      <c r="AES689" s="6"/>
      <c r="AET689" s="6"/>
      <c r="AEU689" s="6"/>
      <c r="AEV689" s="6"/>
      <c r="AEW689" s="6"/>
      <c r="AEX689" s="6"/>
      <c r="AEY689" s="6"/>
      <c r="AEZ689" s="6"/>
      <c r="AFA689" s="6"/>
      <c r="AFB689" s="6"/>
      <c r="AFC689" s="6"/>
      <c r="AFD689" s="6"/>
      <c r="AFE689" s="6"/>
      <c r="AFF689" s="6"/>
      <c r="AFG689" s="6"/>
      <c r="AFH689" s="6"/>
      <c r="AFI689" s="6"/>
      <c r="AFJ689" s="6"/>
      <c r="AFK689" s="6"/>
      <c r="AFL689" s="6"/>
      <c r="AFM689" s="6"/>
      <c r="AFN689" s="6"/>
      <c r="AFO689" s="6"/>
      <c r="AFP689" s="6"/>
      <c r="AFQ689" s="6"/>
      <c r="AFR689" s="6"/>
      <c r="AFS689" s="6"/>
      <c r="AFT689" s="6"/>
      <c r="AFU689" s="6"/>
      <c r="AFV689" s="6"/>
      <c r="AFW689" s="6"/>
      <c r="AFX689" s="6"/>
      <c r="AFY689" s="6"/>
      <c r="AFZ689" s="6"/>
      <c r="AGA689" s="6"/>
      <c r="AGB689" s="6"/>
      <c r="AGC689" s="6"/>
      <c r="AGD689" s="6"/>
      <c r="AGE689" s="6"/>
      <c r="AGF689" s="6"/>
      <c r="AGG689" s="6"/>
      <c r="AGH689" s="6"/>
      <c r="AGI689" s="6"/>
      <c r="AGJ689" s="6"/>
      <c r="AGK689" s="6"/>
      <c r="AGL689" s="6"/>
      <c r="AGM689" s="6"/>
      <c r="AGN689" s="6"/>
      <c r="AGO689" s="6"/>
      <c r="AGP689" s="6"/>
      <c r="AGQ689" s="6"/>
      <c r="AGR689" s="6"/>
      <c r="AGS689" s="6"/>
      <c r="AGT689" s="6"/>
      <c r="AGU689" s="6"/>
      <c r="AGV689" s="6"/>
      <c r="AGW689" s="6"/>
      <c r="AGX689" s="6"/>
      <c r="AGY689" s="6"/>
      <c r="AGZ689" s="6"/>
      <c r="AHA689" s="6"/>
      <c r="AHB689" s="6"/>
      <c r="AHC689" s="6"/>
      <c r="AHD689" s="6"/>
      <c r="AHE689" s="6"/>
      <c r="AHF689" s="6"/>
      <c r="AHG689" s="6"/>
      <c r="AHH689" s="6"/>
      <c r="AHI689" s="6"/>
      <c r="AHJ689" s="6"/>
      <c r="AHK689" s="6"/>
      <c r="AHL689" s="6"/>
      <c r="AHM689" s="6"/>
      <c r="AHN689" s="6"/>
      <c r="AHO689" s="6"/>
      <c r="AHP689" s="6"/>
      <c r="AHQ689" s="6"/>
      <c r="AHR689" s="6"/>
      <c r="AHS689" s="6"/>
      <c r="AHT689" s="6"/>
      <c r="AHU689" s="6"/>
      <c r="AHV689" s="6"/>
      <c r="AHW689" s="6"/>
      <c r="AHX689" s="6"/>
      <c r="AHY689" s="6"/>
    </row>
    <row r="690" spans="3:909" x14ac:dyDescent="0.25">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c r="JV690" s="6"/>
      <c r="JW690" s="6"/>
      <c r="JX690" s="6"/>
      <c r="JY690" s="6"/>
      <c r="JZ690" s="6"/>
      <c r="KA690" s="6"/>
      <c r="KB690" s="6"/>
      <c r="KC690" s="6"/>
      <c r="KD690" s="6"/>
      <c r="KE690" s="6"/>
      <c r="KF690" s="6"/>
      <c r="KG690" s="6"/>
      <c r="KH690" s="6"/>
      <c r="KI690" s="6"/>
      <c r="KJ690" s="6"/>
      <c r="KK690" s="6"/>
      <c r="KL690" s="6"/>
      <c r="KM690" s="6"/>
      <c r="KN690" s="6"/>
      <c r="KO690" s="6"/>
      <c r="KP690" s="6"/>
      <c r="KQ690" s="6"/>
      <c r="KR690" s="6"/>
      <c r="KS690" s="6"/>
      <c r="KT690" s="6"/>
      <c r="KU690" s="6"/>
      <c r="KV690" s="6"/>
      <c r="KW690" s="6"/>
      <c r="KX690" s="6"/>
      <c r="KY690" s="6"/>
      <c r="KZ690" s="6"/>
      <c r="LA690" s="6"/>
      <c r="LB690" s="6"/>
      <c r="LC690" s="6"/>
      <c r="LD690" s="6"/>
      <c r="LE690" s="6"/>
      <c r="LF690" s="6"/>
      <c r="LG690" s="6"/>
      <c r="LH690" s="6"/>
      <c r="LI690" s="6"/>
      <c r="LJ690" s="6"/>
      <c r="LK690" s="6"/>
      <c r="LL690" s="6"/>
      <c r="LM690" s="6"/>
      <c r="LN690" s="6"/>
      <c r="LO690" s="6"/>
      <c r="LP690" s="6"/>
      <c r="LQ690" s="6"/>
      <c r="LR690" s="6"/>
      <c r="LS690" s="6"/>
      <c r="LT690" s="6"/>
      <c r="LU690" s="6"/>
      <c r="LV690" s="6"/>
      <c r="LW690" s="6"/>
      <c r="LX690" s="6"/>
      <c r="LY690" s="6"/>
      <c r="LZ690" s="6"/>
      <c r="MA690" s="6"/>
      <c r="MB690" s="6"/>
      <c r="MC690" s="6"/>
      <c r="MD690" s="6"/>
      <c r="ME690" s="6"/>
      <c r="MF690" s="6"/>
      <c r="MG690" s="6"/>
      <c r="MH690" s="6"/>
      <c r="MI690" s="6"/>
      <c r="MJ690" s="6"/>
      <c r="MK690" s="6"/>
      <c r="ML690" s="6"/>
      <c r="MM690" s="6"/>
      <c r="MN690" s="6"/>
      <c r="MO690" s="6"/>
      <c r="MP690" s="6"/>
      <c r="MQ690" s="6"/>
      <c r="MR690" s="6"/>
      <c r="MS690" s="6"/>
      <c r="MT690" s="6"/>
      <c r="MU690" s="6"/>
      <c r="MV690" s="6"/>
      <c r="MW690" s="6"/>
      <c r="MX690" s="6"/>
      <c r="MY690" s="6"/>
      <c r="MZ690" s="6"/>
      <c r="NA690" s="6"/>
      <c r="NB690" s="6"/>
      <c r="NC690" s="6"/>
      <c r="ND690" s="6"/>
      <c r="NE690" s="6"/>
      <c r="NF690" s="6"/>
      <c r="NG690" s="6"/>
      <c r="NH690" s="6"/>
      <c r="NI690" s="6"/>
      <c r="NJ690" s="6"/>
      <c r="NK690" s="6"/>
      <c r="NL690" s="6"/>
      <c r="NM690" s="6"/>
      <c r="NN690" s="6"/>
      <c r="NO690" s="6"/>
      <c r="NP690" s="6"/>
      <c r="NQ690" s="6"/>
      <c r="NR690" s="6"/>
      <c r="NS690" s="6"/>
      <c r="NT690" s="6"/>
      <c r="NU690" s="6"/>
      <c r="NV690" s="6"/>
      <c r="NW690" s="6"/>
      <c r="NX690" s="6"/>
      <c r="NY690" s="6"/>
      <c r="NZ690" s="6"/>
      <c r="OA690" s="6"/>
      <c r="OB690" s="6"/>
      <c r="OC690" s="6"/>
      <c r="OD690" s="6"/>
      <c r="OE690" s="6"/>
      <c r="OF690" s="6"/>
      <c r="OG690" s="6"/>
      <c r="OH690" s="6"/>
      <c r="OI690" s="6"/>
      <c r="OJ690" s="6"/>
      <c r="OK690" s="6"/>
      <c r="OL690" s="6"/>
      <c r="OM690" s="6"/>
      <c r="ON690" s="6"/>
      <c r="OO690" s="6"/>
      <c r="OP690" s="6"/>
      <c r="OQ690" s="6"/>
      <c r="OR690" s="6"/>
      <c r="OS690" s="6"/>
      <c r="OT690" s="6"/>
      <c r="OU690" s="6"/>
      <c r="OV690" s="6"/>
      <c r="OW690" s="6"/>
      <c r="OX690" s="6"/>
      <c r="OY690" s="6"/>
      <c r="OZ690" s="6"/>
      <c r="PA690" s="6"/>
      <c r="PB690" s="6"/>
      <c r="PC690" s="6"/>
      <c r="PD690" s="6"/>
      <c r="PE690" s="6"/>
      <c r="PF690" s="6"/>
      <c r="PG690" s="6"/>
      <c r="PH690" s="6"/>
      <c r="PI690" s="6"/>
      <c r="PJ690" s="6"/>
      <c r="PK690" s="6"/>
      <c r="PL690" s="6"/>
      <c r="PM690" s="6"/>
      <c r="PN690" s="6"/>
      <c r="PO690" s="6"/>
      <c r="PP690" s="6"/>
      <c r="PQ690" s="6"/>
      <c r="PR690" s="6"/>
      <c r="PS690" s="6"/>
      <c r="PT690" s="6"/>
      <c r="PU690" s="6"/>
      <c r="PV690" s="6"/>
      <c r="PW690" s="6"/>
      <c r="PX690" s="6"/>
      <c r="PY690" s="6"/>
      <c r="PZ690" s="6"/>
      <c r="QA690" s="6"/>
      <c r="QB690" s="6"/>
      <c r="QC690" s="6"/>
      <c r="QD690" s="6"/>
      <c r="QE690" s="6"/>
      <c r="QF690" s="6"/>
      <c r="QG690" s="6"/>
      <c r="QH690" s="6"/>
      <c r="QI690" s="6"/>
      <c r="QJ690" s="6"/>
      <c r="QK690" s="6"/>
      <c r="QL690" s="6"/>
      <c r="QM690" s="6"/>
      <c r="QN690" s="6"/>
      <c r="QO690" s="6"/>
      <c r="QP690" s="6"/>
      <c r="QQ690" s="6"/>
      <c r="QR690" s="6"/>
      <c r="QS690" s="6"/>
      <c r="QT690" s="6"/>
      <c r="QU690" s="6"/>
      <c r="QV690" s="6"/>
      <c r="QW690" s="6"/>
      <c r="QX690" s="6"/>
      <c r="QY690" s="6"/>
      <c r="QZ690" s="6"/>
      <c r="RA690" s="6"/>
      <c r="RB690" s="6"/>
      <c r="RC690" s="6"/>
      <c r="RD690" s="6"/>
      <c r="RE690" s="6"/>
      <c r="RF690" s="6"/>
      <c r="RG690" s="6"/>
      <c r="RH690" s="6"/>
      <c r="RI690" s="6"/>
      <c r="RJ690" s="6"/>
      <c r="RK690" s="6"/>
      <c r="RL690" s="6"/>
      <c r="RM690" s="6"/>
      <c r="RN690" s="6"/>
      <c r="RO690" s="6"/>
      <c r="RP690" s="6"/>
      <c r="RQ690" s="6"/>
      <c r="RR690" s="6"/>
      <c r="RS690" s="6"/>
      <c r="RT690" s="6"/>
      <c r="RU690" s="6"/>
      <c r="RV690" s="6"/>
      <c r="RW690" s="6"/>
      <c r="RX690" s="6"/>
      <c r="RY690" s="6"/>
      <c r="RZ690" s="6"/>
      <c r="SA690" s="6"/>
      <c r="SB690" s="6"/>
      <c r="SC690" s="6"/>
      <c r="SD690" s="6"/>
      <c r="SE690" s="6"/>
      <c r="SF690" s="6"/>
      <c r="SG690" s="6"/>
      <c r="SH690" s="6"/>
      <c r="SI690" s="6"/>
      <c r="SJ690" s="6"/>
      <c r="SK690" s="6"/>
      <c r="SL690" s="6"/>
      <c r="SM690" s="6"/>
      <c r="SN690" s="6"/>
      <c r="SO690" s="6"/>
      <c r="SP690" s="6"/>
      <c r="SQ690" s="6"/>
      <c r="SR690" s="6"/>
      <c r="SS690" s="6"/>
      <c r="ST690" s="6"/>
      <c r="SU690" s="6"/>
      <c r="SV690" s="6"/>
      <c r="SW690" s="6"/>
      <c r="SX690" s="6"/>
      <c r="SY690" s="6"/>
      <c r="SZ690" s="6"/>
      <c r="TA690" s="6"/>
      <c r="TB690" s="6"/>
      <c r="TC690" s="6"/>
      <c r="TD690" s="6"/>
      <c r="TE690" s="6"/>
      <c r="TF690" s="6"/>
      <c r="TG690" s="6"/>
      <c r="TH690" s="6"/>
      <c r="TI690" s="6"/>
      <c r="TJ690" s="6"/>
      <c r="TK690" s="6"/>
      <c r="TL690" s="6"/>
      <c r="TM690" s="6"/>
      <c r="TN690" s="6"/>
      <c r="TO690" s="6"/>
      <c r="TP690" s="6"/>
      <c r="TQ690" s="6"/>
      <c r="TR690" s="6"/>
      <c r="TS690" s="6"/>
      <c r="TT690" s="6"/>
      <c r="TU690" s="6"/>
      <c r="TV690" s="6"/>
      <c r="TW690" s="6"/>
      <c r="TX690" s="6"/>
      <c r="TY690" s="6"/>
      <c r="TZ690" s="6"/>
      <c r="UA690" s="6"/>
      <c r="UB690" s="6"/>
      <c r="UC690" s="6"/>
      <c r="UD690" s="6"/>
      <c r="UE690" s="6"/>
      <c r="UF690" s="6"/>
      <c r="UG690" s="6"/>
      <c r="UH690" s="6"/>
      <c r="UI690" s="6"/>
      <c r="UJ690" s="6"/>
      <c r="UK690" s="6"/>
      <c r="UL690" s="6"/>
      <c r="UM690" s="6"/>
      <c r="UN690" s="6"/>
      <c r="UO690" s="6"/>
      <c r="UP690" s="6"/>
      <c r="UQ690" s="6"/>
      <c r="UR690" s="6"/>
      <c r="US690" s="6"/>
      <c r="UT690" s="6"/>
      <c r="UU690" s="6"/>
      <c r="UV690" s="6"/>
      <c r="UW690" s="6"/>
      <c r="UX690" s="6"/>
      <c r="UY690" s="6"/>
      <c r="UZ690" s="6"/>
      <c r="VA690" s="6"/>
      <c r="VB690" s="6"/>
      <c r="VC690" s="6"/>
      <c r="VD690" s="6"/>
      <c r="VE690" s="6"/>
      <c r="VF690" s="6"/>
      <c r="VG690" s="6"/>
      <c r="VH690" s="6"/>
      <c r="VI690" s="6"/>
      <c r="VJ690" s="6"/>
      <c r="VK690" s="6"/>
      <c r="VL690" s="6"/>
      <c r="VM690" s="6"/>
      <c r="VN690" s="6"/>
      <c r="VO690" s="6"/>
      <c r="VP690" s="6"/>
      <c r="VQ690" s="6"/>
      <c r="VR690" s="6"/>
      <c r="VS690" s="6"/>
      <c r="VT690" s="6"/>
      <c r="VU690" s="6"/>
      <c r="VV690" s="6"/>
      <c r="VW690" s="6"/>
      <c r="VX690" s="6"/>
      <c r="VY690" s="6"/>
      <c r="VZ690" s="6"/>
      <c r="WA690" s="6"/>
      <c r="WB690" s="6"/>
      <c r="WC690" s="6"/>
      <c r="WD690" s="6"/>
      <c r="WE690" s="6"/>
      <c r="WF690" s="6"/>
      <c r="WG690" s="6"/>
      <c r="WH690" s="6"/>
      <c r="WI690" s="6"/>
      <c r="WJ690" s="6"/>
      <c r="WK690" s="6"/>
      <c r="WL690" s="6"/>
      <c r="WM690" s="6"/>
      <c r="WN690" s="6"/>
      <c r="WO690" s="6"/>
      <c r="WP690" s="6"/>
      <c r="WQ690" s="6"/>
      <c r="WR690" s="6"/>
      <c r="WS690" s="6"/>
      <c r="WT690" s="6"/>
      <c r="WU690" s="6"/>
      <c r="WV690" s="6"/>
      <c r="WW690" s="6"/>
      <c r="WX690" s="6"/>
      <c r="WY690" s="6"/>
      <c r="WZ690" s="6"/>
      <c r="XA690" s="6"/>
      <c r="XB690" s="6"/>
      <c r="XC690" s="6"/>
      <c r="XD690" s="6"/>
      <c r="XE690" s="6"/>
      <c r="XF690" s="6"/>
      <c r="XG690" s="6"/>
      <c r="XH690" s="6"/>
      <c r="XI690" s="6"/>
      <c r="XJ690" s="6"/>
      <c r="XK690" s="6"/>
      <c r="XL690" s="6"/>
      <c r="XM690" s="6"/>
      <c r="XN690" s="6"/>
      <c r="XO690" s="6"/>
      <c r="XP690" s="6"/>
      <c r="XQ690" s="6"/>
      <c r="XR690" s="6"/>
      <c r="XS690" s="6"/>
      <c r="XT690" s="6"/>
      <c r="XU690" s="6"/>
      <c r="XV690" s="6"/>
      <c r="XW690" s="6"/>
      <c r="XX690" s="6"/>
      <c r="XY690" s="6"/>
      <c r="XZ690" s="6"/>
      <c r="YA690" s="6"/>
      <c r="YB690" s="6"/>
      <c r="YC690" s="6"/>
      <c r="YD690" s="6"/>
      <c r="YE690" s="6"/>
      <c r="YF690" s="6"/>
      <c r="YG690" s="6"/>
      <c r="YH690" s="6"/>
      <c r="YI690" s="6"/>
      <c r="YJ690" s="6"/>
      <c r="YK690" s="6"/>
      <c r="YL690" s="6"/>
      <c r="YM690" s="6"/>
      <c r="YN690" s="6"/>
      <c r="YO690" s="6"/>
      <c r="YP690" s="6"/>
      <c r="YQ690" s="6"/>
      <c r="YR690" s="6"/>
      <c r="YS690" s="6"/>
      <c r="YT690" s="6"/>
      <c r="YU690" s="6"/>
      <c r="YV690" s="6"/>
      <c r="YW690" s="6"/>
      <c r="YX690" s="6"/>
      <c r="YY690" s="6"/>
      <c r="YZ690" s="6"/>
      <c r="ZA690" s="6"/>
      <c r="ZB690" s="6"/>
      <c r="ZC690" s="6"/>
      <c r="ZD690" s="6"/>
      <c r="ZE690" s="6"/>
      <c r="ZF690" s="6"/>
      <c r="ZG690" s="6"/>
      <c r="ZH690" s="6"/>
      <c r="ZI690" s="6"/>
      <c r="ZJ690" s="6"/>
      <c r="ZK690" s="6"/>
      <c r="ZL690" s="6"/>
      <c r="ZM690" s="6"/>
      <c r="ZN690" s="6"/>
      <c r="ZO690" s="6"/>
      <c r="ZP690" s="6"/>
      <c r="ZQ690" s="6"/>
      <c r="ZR690" s="6"/>
      <c r="ZS690" s="6"/>
      <c r="ZT690" s="6"/>
      <c r="ZU690" s="6"/>
      <c r="ZV690" s="6"/>
      <c r="ZW690" s="6"/>
      <c r="ZX690" s="6"/>
      <c r="ZY690" s="6"/>
      <c r="ZZ690" s="6"/>
      <c r="AAA690" s="6"/>
      <c r="AAB690" s="6"/>
      <c r="AAC690" s="6"/>
      <c r="AAD690" s="6"/>
      <c r="AAE690" s="6"/>
      <c r="AAF690" s="6"/>
      <c r="AAG690" s="6"/>
      <c r="AAH690" s="6"/>
      <c r="AAI690" s="6"/>
      <c r="AAJ690" s="6"/>
      <c r="AAK690" s="6"/>
      <c r="AAL690" s="6"/>
      <c r="AAM690" s="6"/>
      <c r="AAN690" s="6"/>
      <c r="AAO690" s="6"/>
      <c r="AAP690" s="6"/>
      <c r="AAQ690" s="6"/>
      <c r="AAR690" s="6"/>
      <c r="AAS690" s="6"/>
      <c r="AAT690" s="6"/>
      <c r="AAU690" s="6"/>
      <c r="AAV690" s="6"/>
      <c r="AAW690" s="6"/>
      <c r="AAX690" s="6"/>
      <c r="AAY690" s="6"/>
      <c r="AAZ690" s="6"/>
      <c r="ABA690" s="6"/>
      <c r="ABB690" s="6"/>
      <c r="ABC690" s="6"/>
      <c r="ABD690" s="6"/>
      <c r="ABE690" s="6"/>
      <c r="ABF690" s="6"/>
      <c r="ABG690" s="6"/>
      <c r="ABH690" s="6"/>
      <c r="ABI690" s="6"/>
      <c r="ABJ690" s="6"/>
      <c r="ABK690" s="6"/>
      <c r="ABL690" s="6"/>
      <c r="ABM690" s="6"/>
      <c r="ABN690" s="6"/>
      <c r="ABO690" s="6"/>
      <c r="ABP690" s="6"/>
      <c r="ABQ690" s="6"/>
      <c r="ABR690" s="6"/>
      <c r="ABS690" s="6"/>
      <c r="ABT690" s="6"/>
      <c r="ABU690" s="6"/>
      <c r="ABV690" s="6"/>
      <c r="ABW690" s="6"/>
      <c r="ABX690" s="6"/>
      <c r="ABY690" s="6"/>
      <c r="ABZ690" s="6"/>
      <c r="ACA690" s="6"/>
      <c r="ACB690" s="6"/>
      <c r="ACC690" s="6"/>
      <c r="ACD690" s="6"/>
      <c r="ACE690" s="6"/>
      <c r="ACF690" s="6"/>
      <c r="ACG690" s="6"/>
      <c r="ACH690" s="6"/>
      <c r="ACI690" s="6"/>
      <c r="ACJ690" s="6"/>
      <c r="ACK690" s="6"/>
      <c r="ACL690" s="6"/>
      <c r="ACM690" s="6"/>
      <c r="ACN690" s="6"/>
      <c r="ACO690" s="6"/>
      <c r="ACP690" s="6"/>
      <c r="ACQ690" s="6"/>
      <c r="ACR690" s="6"/>
      <c r="ACS690" s="6"/>
      <c r="ACT690" s="6"/>
      <c r="ACU690" s="6"/>
      <c r="ACV690" s="6"/>
      <c r="ACW690" s="6"/>
      <c r="ACX690" s="6"/>
      <c r="ACY690" s="6"/>
      <c r="ACZ690" s="6"/>
      <c r="ADA690" s="6"/>
      <c r="ADB690" s="6"/>
      <c r="ADC690" s="6"/>
      <c r="ADD690" s="6"/>
      <c r="ADE690" s="6"/>
      <c r="ADF690" s="6"/>
      <c r="ADG690" s="6"/>
      <c r="ADH690" s="6"/>
      <c r="ADI690" s="6"/>
      <c r="ADJ690" s="6"/>
      <c r="ADK690" s="6"/>
      <c r="ADL690" s="6"/>
      <c r="ADM690" s="6"/>
      <c r="ADN690" s="6"/>
      <c r="ADO690" s="6"/>
      <c r="ADP690" s="6"/>
      <c r="ADQ690" s="6"/>
      <c r="ADR690" s="6"/>
      <c r="ADS690" s="6"/>
      <c r="ADT690" s="6"/>
      <c r="ADU690" s="6"/>
      <c r="ADV690" s="6"/>
      <c r="ADW690" s="6"/>
      <c r="ADX690" s="6"/>
      <c r="ADY690" s="6"/>
      <c r="ADZ690" s="6"/>
      <c r="AEA690" s="6"/>
      <c r="AEB690" s="6"/>
      <c r="AEC690" s="6"/>
      <c r="AED690" s="6"/>
      <c r="AEE690" s="6"/>
      <c r="AEF690" s="6"/>
      <c r="AEG690" s="6"/>
      <c r="AEH690" s="6"/>
      <c r="AEI690" s="6"/>
      <c r="AEJ690" s="6"/>
      <c r="AEK690" s="6"/>
      <c r="AEL690" s="6"/>
      <c r="AEM690" s="6"/>
      <c r="AEN690" s="6"/>
      <c r="AEO690" s="6"/>
      <c r="AEP690" s="6"/>
      <c r="AEQ690" s="6"/>
      <c r="AER690" s="6"/>
      <c r="AES690" s="6"/>
      <c r="AET690" s="6"/>
      <c r="AEU690" s="6"/>
      <c r="AEV690" s="6"/>
      <c r="AEW690" s="6"/>
      <c r="AEX690" s="6"/>
      <c r="AEY690" s="6"/>
      <c r="AEZ690" s="6"/>
      <c r="AFA690" s="6"/>
      <c r="AFB690" s="6"/>
      <c r="AFC690" s="6"/>
      <c r="AFD690" s="6"/>
      <c r="AFE690" s="6"/>
      <c r="AFF690" s="6"/>
      <c r="AFG690" s="6"/>
      <c r="AFH690" s="6"/>
      <c r="AFI690" s="6"/>
      <c r="AFJ690" s="6"/>
      <c r="AFK690" s="6"/>
      <c r="AFL690" s="6"/>
      <c r="AFM690" s="6"/>
      <c r="AFN690" s="6"/>
      <c r="AFO690" s="6"/>
      <c r="AFP690" s="6"/>
      <c r="AFQ690" s="6"/>
      <c r="AFR690" s="6"/>
      <c r="AFS690" s="6"/>
      <c r="AFT690" s="6"/>
      <c r="AFU690" s="6"/>
      <c r="AFV690" s="6"/>
      <c r="AFW690" s="6"/>
      <c r="AFX690" s="6"/>
      <c r="AFY690" s="6"/>
      <c r="AFZ690" s="6"/>
      <c r="AGA690" s="6"/>
      <c r="AGB690" s="6"/>
      <c r="AGC690" s="6"/>
      <c r="AGD690" s="6"/>
      <c r="AGE690" s="6"/>
      <c r="AGF690" s="6"/>
      <c r="AGG690" s="6"/>
      <c r="AGH690" s="6"/>
      <c r="AGI690" s="6"/>
      <c r="AGJ690" s="6"/>
      <c r="AGK690" s="6"/>
      <c r="AGL690" s="6"/>
      <c r="AGM690" s="6"/>
      <c r="AGN690" s="6"/>
      <c r="AGO690" s="6"/>
      <c r="AGP690" s="6"/>
      <c r="AGQ690" s="6"/>
      <c r="AGR690" s="6"/>
      <c r="AGS690" s="6"/>
      <c r="AGT690" s="6"/>
      <c r="AGU690" s="6"/>
      <c r="AGV690" s="6"/>
      <c r="AGW690" s="6"/>
      <c r="AGX690" s="6"/>
      <c r="AGY690" s="6"/>
      <c r="AGZ690" s="6"/>
      <c r="AHA690" s="6"/>
      <c r="AHB690" s="6"/>
      <c r="AHC690" s="6"/>
      <c r="AHD690" s="6"/>
      <c r="AHE690" s="6"/>
      <c r="AHF690" s="6"/>
      <c r="AHG690" s="6"/>
      <c r="AHH690" s="6"/>
      <c r="AHI690" s="6"/>
      <c r="AHJ690" s="6"/>
      <c r="AHK690" s="6"/>
      <c r="AHL690" s="6"/>
      <c r="AHM690" s="6"/>
      <c r="AHN690" s="6"/>
      <c r="AHO690" s="6"/>
      <c r="AHP690" s="6"/>
      <c r="AHQ690" s="6"/>
      <c r="AHR690" s="6"/>
      <c r="AHS690" s="6"/>
      <c r="AHT690" s="6"/>
      <c r="AHU690" s="6"/>
      <c r="AHV690" s="6"/>
      <c r="AHW690" s="6"/>
      <c r="AHX690" s="6"/>
      <c r="AHY690" s="6"/>
    </row>
    <row r="691" spans="3:909" x14ac:dyDescent="0.25">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c r="JV691" s="6"/>
      <c r="JW691" s="6"/>
      <c r="JX691" s="6"/>
      <c r="JY691" s="6"/>
      <c r="JZ691" s="6"/>
      <c r="KA691" s="6"/>
      <c r="KB691" s="6"/>
      <c r="KC691" s="6"/>
      <c r="KD691" s="6"/>
      <c r="KE691" s="6"/>
      <c r="KF691" s="6"/>
      <c r="KG691" s="6"/>
      <c r="KH691" s="6"/>
      <c r="KI691" s="6"/>
      <c r="KJ691" s="6"/>
      <c r="KK691" s="6"/>
      <c r="KL691" s="6"/>
      <c r="KM691" s="6"/>
      <c r="KN691" s="6"/>
      <c r="KO691" s="6"/>
      <c r="KP691" s="6"/>
      <c r="KQ691" s="6"/>
      <c r="KR691" s="6"/>
      <c r="KS691" s="6"/>
      <c r="KT691" s="6"/>
      <c r="KU691" s="6"/>
      <c r="KV691" s="6"/>
      <c r="KW691" s="6"/>
      <c r="KX691" s="6"/>
      <c r="KY691" s="6"/>
      <c r="KZ691" s="6"/>
      <c r="LA691" s="6"/>
      <c r="LB691" s="6"/>
      <c r="LC691" s="6"/>
      <c r="LD691" s="6"/>
      <c r="LE691" s="6"/>
      <c r="LF691" s="6"/>
      <c r="LG691" s="6"/>
      <c r="LH691" s="6"/>
      <c r="LI691" s="6"/>
      <c r="LJ691" s="6"/>
      <c r="LK691" s="6"/>
      <c r="LL691" s="6"/>
      <c r="LM691" s="6"/>
      <c r="LN691" s="6"/>
      <c r="LO691" s="6"/>
      <c r="LP691" s="6"/>
      <c r="LQ691" s="6"/>
      <c r="LR691" s="6"/>
      <c r="LS691" s="6"/>
      <c r="LT691" s="6"/>
      <c r="LU691" s="6"/>
      <c r="LV691" s="6"/>
      <c r="LW691" s="6"/>
      <c r="LX691" s="6"/>
      <c r="LY691" s="6"/>
      <c r="LZ691" s="6"/>
      <c r="MA691" s="6"/>
      <c r="MB691" s="6"/>
      <c r="MC691" s="6"/>
      <c r="MD691" s="6"/>
      <c r="ME691" s="6"/>
      <c r="MF691" s="6"/>
      <c r="MG691" s="6"/>
      <c r="MH691" s="6"/>
      <c r="MI691" s="6"/>
      <c r="MJ691" s="6"/>
      <c r="MK691" s="6"/>
      <c r="ML691" s="6"/>
      <c r="MM691" s="6"/>
      <c r="MN691" s="6"/>
      <c r="MO691" s="6"/>
      <c r="MP691" s="6"/>
      <c r="MQ691" s="6"/>
      <c r="MR691" s="6"/>
      <c r="MS691" s="6"/>
      <c r="MT691" s="6"/>
      <c r="MU691" s="6"/>
      <c r="MV691" s="6"/>
      <c r="MW691" s="6"/>
      <c r="MX691" s="6"/>
      <c r="MY691" s="6"/>
      <c r="MZ691" s="6"/>
      <c r="NA691" s="6"/>
      <c r="NB691" s="6"/>
      <c r="NC691" s="6"/>
      <c r="ND691" s="6"/>
      <c r="NE691" s="6"/>
      <c r="NF691" s="6"/>
      <c r="NG691" s="6"/>
      <c r="NH691" s="6"/>
      <c r="NI691" s="6"/>
      <c r="NJ691" s="6"/>
      <c r="NK691" s="6"/>
      <c r="NL691" s="6"/>
      <c r="NM691" s="6"/>
      <c r="NN691" s="6"/>
      <c r="NO691" s="6"/>
      <c r="NP691" s="6"/>
      <c r="NQ691" s="6"/>
      <c r="NR691" s="6"/>
      <c r="NS691" s="6"/>
      <c r="NT691" s="6"/>
      <c r="NU691" s="6"/>
      <c r="NV691" s="6"/>
      <c r="NW691" s="6"/>
      <c r="NX691" s="6"/>
      <c r="NY691" s="6"/>
      <c r="NZ691" s="6"/>
      <c r="OA691" s="6"/>
      <c r="OB691" s="6"/>
      <c r="OC691" s="6"/>
      <c r="OD691" s="6"/>
      <c r="OE691" s="6"/>
      <c r="OF691" s="6"/>
      <c r="OG691" s="6"/>
      <c r="OH691" s="6"/>
      <c r="OI691" s="6"/>
      <c r="OJ691" s="6"/>
      <c r="OK691" s="6"/>
      <c r="OL691" s="6"/>
      <c r="OM691" s="6"/>
      <c r="ON691" s="6"/>
      <c r="OO691" s="6"/>
      <c r="OP691" s="6"/>
      <c r="OQ691" s="6"/>
      <c r="OR691" s="6"/>
      <c r="OS691" s="6"/>
      <c r="OT691" s="6"/>
      <c r="OU691" s="6"/>
      <c r="OV691" s="6"/>
      <c r="OW691" s="6"/>
      <c r="OX691" s="6"/>
      <c r="OY691" s="6"/>
      <c r="OZ691" s="6"/>
      <c r="PA691" s="6"/>
      <c r="PB691" s="6"/>
      <c r="PC691" s="6"/>
      <c r="PD691" s="6"/>
      <c r="PE691" s="6"/>
      <c r="PF691" s="6"/>
      <c r="PG691" s="6"/>
      <c r="PH691" s="6"/>
      <c r="PI691" s="6"/>
      <c r="PJ691" s="6"/>
      <c r="PK691" s="6"/>
      <c r="PL691" s="6"/>
      <c r="PM691" s="6"/>
      <c r="PN691" s="6"/>
      <c r="PO691" s="6"/>
      <c r="PP691" s="6"/>
      <c r="PQ691" s="6"/>
      <c r="PR691" s="6"/>
      <c r="PS691" s="6"/>
      <c r="PT691" s="6"/>
      <c r="PU691" s="6"/>
      <c r="PV691" s="6"/>
      <c r="PW691" s="6"/>
      <c r="PX691" s="6"/>
      <c r="PY691" s="6"/>
      <c r="PZ691" s="6"/>
      <c r="QA691" s="6"/>
      <c r="QB691" s="6"/>
      <c r="QC691" s="6"/>
      <c r="QD691" s="6"/>
      <c r="QE691" s="6"/>
      <c r="QF691" s="6"/>
      <c r="QG691" s="6"/>
      <c r="QH691" s="6"/>
      <c r="QI691" s="6"/>
      <c r="QJ691" s="6"/>
      <c r="QK691" s="6"/>
      <c r="QL691" s="6"/>
      <c r="QM691" s="6"/>
      <c r="QN691" s="6"/>
      <c r="QO691" s="6"/>
      <c r="QP691" s="6"/>
      <c r="QQ691" s="6"/>
      <c r="QR691" s="6"/>
      <c r="QS691" s="6"/>
      <c r="QT691" s="6"/>
      <c r="QU691" s="6"/>
      <c r="QV691" s="6"/>
      <c r="QW691" s="6"/>
      <c r="QX691" s="6"/>
      <c r="QY691" s="6"/>
      <c r="QZ691" s="6"/>
      <c r="RA691" s="6"/>
      <c r="RB691" s="6"/>
      <c r="RC691" s="6"/>
      <c r="RD691" s="6"/>
      <c r="RE691" s="6"/>
      <c r="RF691" s="6"/>
      <c r="RG691" s="6"/>
      <c r="RH691" s="6"/>
      <c r="RI691" s="6"/>
      <c r="RJ691" s="6"/>
      <c r="RK691" s="6"/>
      <c r="RL691" s="6"/>
      <c r="RM691" s="6"/>
      <c r="RN691" s="6"/>
      <c r="RO691" s="6"/>
      <c r="RP691" s="6"/>
      <c r="RQ691" s="6"/>
      <c r="RR691" s="6"/>
      <c r="RS691" s="6"/>
      <c r="RT691" s="6"/>
      <c r="RU691" s="6"/>
      <c r="RV691" s="6"/>
      <c r="RW691" s="6"/>
      <c r="RX691" s="6"/>
      <c r="RY691" s="6"/>
      <c r="RZ691" s="6"/>
      <c r="SA691" s="6"/>
      <c r="SB691" s="6"/>
      <c r="SC691" s="6"/>
      <c r="SD691" s="6"/>
      <c r="SE691" s="6"/>
      <c r="SF691" s="6"/>
      <c r="SG691" s="6"/>
      <c r="SH691" s="6"/>
      <c r="SI691" s="6"/>
      <c r="SJ691" s="6"/>
      <c r="SK691" s="6"/>
      <c r="SL691" s="6"/>
      <c r="SM691" s="6"/>
      <c r="SN691" s="6"/>
      <c r="SO691" s="6"/>
      <c r="SP691" s="6"/>
      <c r="SQ691" s="6"/>
      <c r="SR691" s="6"/>
      <c r="SS691" s="6"/>
      <c r="ST691" s="6"/>
      <c r="SU691" s="6"/>
      <c r="SV691" s="6"/>
      <c r="SW691" s="6"/>
      <c r="SX691" s="6"/>
      <c r="SY691" s="6"/>
      <c r="SZ691" s="6"/>
      <c r="TA691" s="6"/>
      <c r="TB691" s="6"/>
      <c r="TC691" s="6"/>
      <c r="TD691" s="6"/>
      <c r="TE691" s="6"/>
      <c r="TF691" s="6"/>
      <c r="TG691" s="6"/>
      <c r="TH691" s="6"/>
      <c r="TI691" s="6"/>
      <c r="TJ691" s="6"/>
      <c r="TK691" s="6"/>
      <c r="TL691" s="6"/>
      <c r="TM691" s="6"/>
      <c r="TN691" s="6"/>
      <c r="TO691" s="6"/>
      <c r="TP691" s="6"/>
      <c r="TQ691" s="6"/>
      <c r="TR691" s="6"/>
      <c r="TS691" s="6"/>
      <c r="TT691" s="6"/>
      <c r="TU691" s="6"/>
      <c r="TV691" s="6"/>
      <c r="TW691" s="6"/>
      <c r="TX691" s="6"/>
      <c r="TY691" s="6"/>
      <c r="TZ691" s="6"/>
      <c r="UA691" s="6"/>
      <c r="UB691" s="6"/>
      <c r="UC691" s="6"/>
      <c r="UD691" s="6"/>
      <c r="UE691" s="6"/>
      <c r="UF691" s="6"/>
      <c r="UG691" s="6"/>
      <c r="UH691" s="6"/>
      <c r="UI691" s="6"/>
      <c r="UJ691" s="6"/>
      <c r="UK691" s="6"/>
      <c r="UL691" s="6"/>
      <c r="UM691" s="6"/>
      <c r="UN691" s="6"/>
      <c r="UO691" s="6"/>
      <c r="UP691" s="6"/>
      <c r="UQ691" s="6"/>
      <c r="UR691" s="6"/>
      <c r="US691" s="6"/>
      <c r="UT691" s="6"/>
      <c r="UU691" s="6"/>
      <c r="UV691" s="6"/>
      <c r="UW691" s="6"/>
      <c r="UX691" s="6"/>
      <c r="UY691" s="6"/>
      <c r="UZ691" s="6"/>
      <c r="VA691" s="6"/>
      <c r="VB691" s="6"/>
      <c r="VC691" s="6"/>
      <c r="VD691" s="6"/>
      <c r="VE691" s="6"/>
      <c r="VF691" s="6"/>
      <c r="VG691" s="6"/>
      <c r="VH691" s="6"/>
      <c r="VI691" s="6"/>
      <c r="VJ691" s="6"/>
      <c r="VK691" s="6"/>
      <c r="VL691" s="6"/>
      <c r="VM691" s="6"/>
      <c r="VN691" s="6"/>
      <c r="VO691" s="6"/>
      <c r="VP691" s="6"/>
      <c r="VQ691" s="6"/>
      <c r="VR691" s="6"/>
      <c r="VS691" s="6"/>
      <c r="VT691" s="6"/>
      <c r="VU691" s="6"/>
      <c r="VV691" s="6"/>
      <c r="VW691" s="6"/>
      <c r="VX691" s="6"/>
      <c r="VY691" s="6"/>
      <c r="VZ691" s="6"/>
      <c r="WA691" s="6"/>
      <c r="WB691" s="6"/>
      <c r="WC691" s="6"/>
      <c r="WD691" s="6"/>
      <c r="WE691" s="6"/>
      <c r="WF691" s="6"/>
      <c r="WG691" s="6"/>
      <c r="WH691" s="6"/>
      <c r="WI691" s="6"/>
      <c r="WJ691" s="6"/>
      <c r="WK691" s="6"/>
      <c r="WL691" s="6"/>
      <c r="WM691" s="6"/>
      <c r="WN691" s="6"/>
      <c r="WO691" s="6"/>
      <c r="WP691" s="6"/>
      <c r="WQ691" s="6"/>
      <c r="WR691" s="6"/>
      <c r="WS691" s="6"/>
      <c r="WT691" s="6"/>
      <c r="WU691" s="6"/>
      <c r="WV691" s="6"/>
      <c r="WW691" s="6"/>
      <c r="WX691" s="6"/>
      <c r="WY691" s="6"/>
      <c r="WZ691" s="6"/>
      <c r="XA691" s="6"/>
      <c r="XB691" s="6"/>
      <c r="XC691" s="6"/>
      <c r="XD691" s="6"/>
      <c r="XE691" s="6"/>
      <c r="XF691" s="6"/>
      <c r="XG691" s="6"/>
      <c r="XH691" s="6"/>
      <c r="XI691" s="6"/>
      <c r="XJ691" s="6"/>
      <c r="XK691" s="6"/>
      <c r="XL691" s="6"/>
      <c r="XM691" s="6"/>
      <c r="XN691" s="6"/>
      <c r="XO691" s="6"/>
      <c r="XP691" s="6"/>
      <c r="XQ691" s="6"/>
      <c r="XR691" s="6"/>
      <c r="XS691" s="6"/>
      <c r="XT691" s="6"/>
      <c r="XU691" s="6"/>
      <c r="XV691" s="6"/>
      <c r="XW691" s="6"/>
      <c r="XX691" s="6"/>
      <c r="XY691" s="6"/>
      <c r="XZ691" s="6"/>
      <c r="YA691" s="6"/>
      <c r="YB691" s="6"/>
      <c r="YC691" s="6"/>
      <c r="YD691" s="6"/>
      <c r="YE691" s="6"/>
      <c r="YF691" s="6"/>
      <c r="YG691" s="6"/>
      <c r="YH691" s="6"/>
      <c r="YI691" s="6"/>
      <c r="YJ691" s="6"/>
      <c r="YK691" s="6"/>
      <c r="YL691" s="6"/>
      <c r="YM691" s="6"/>
      <c r="YN691" s="6"/>
      <c r="YO691" s="6"/>
      <c r="YP691" s="6"/>
      <c r="YQ691" s="6"/>
      <c r="YR691" s="6"/>
      <c r="YS691" s="6"/>
      <c r="YT691" s="6"/>
      <c r="YU691" s="6"/>
      <c r="YV691" s="6"/>
      <c r="YW691" s="6"/>
      <c r="YX691" s="6"/>
      <c r="YY691" s="6"/>
      <c r="YZ691" s="6"/>
      <c r="ZA691" s="6"/>
      <c r="ZB691" s="6"/>
      <c r="ZC691" s="6"/>
      <c r="ZD691" s="6"/>
      <c r="ZE691" s="6"/>
      <c r="ZF691" s="6"/>
      <c r="ZG691" s="6"/>
      <c r="ZH691" s="6"/>
      <c r="ZI691" s="6"/>
      <c r="ZJ691" s="6"/>
      <c r="ZK691" s="6"/>
      <c r="ZL691" s="6"/>
      <c r="ZM691" s="6"/>
      <c r="ZN691" s="6"/>
      <c r="ZO691" s="6"/>
      <c r="ZP691" s="6"/>
      <c r="ZQ691" s="6"/>
      <c r="ZR691" s="6"/>
      <c r="ZS691" s="6"/>
      <c r="ZT691" s="6"/>
      <c r="ZU691" s="6"/>
      <c r="ZV691" s="6"/>
      <c r="ZW691" s="6"/>
      <c r="ZX691" s="6"/>
      <c r="ZY691" s="6"/>
      <c r="ZZ691" s="6"/>
      <c r="AAA691" s="6"/>
      <c r="AAB691" s="6"/>
      <c r="AAC691" s="6"/>
      <c r="AAD691" s="6"/>
      <c r="AAE691" s="6"/>
      <c r="AAF691" s="6"/>
      <c r="AAG691" s="6"/>
      <c r="AAH691" s="6"/>
      <c r="AAI691" s="6"/>
      <c r="AAJ691" s="6"/>
      <c r="AAK691" s="6"/>
      <c r="AAL691" s="6"/>
      <c r="AAM691" s="6"/>
      <c r="AAN691" s="6"/>
      <c r="AAO691" s="6"/>
      <c r="AAP691" s="6"/>
      <c r="AAQ691" s="6"/>
      <c r="AAR691" s="6"/>
      <c r="AAS691" s="6"/>
      <c r="AAT691" s="6"/>
      <c r="AAU691" s="6"/>
      <c r="AAV691" s="6"/>
      <c r="AAW691" s="6"/>
      <c r="AAX691" s="6"/>
      <c r="AAY691" s="6"/>
      <c r="AAZ691" s="6"/>
      <c r="ABA691" s="6"/>
      <c r="ABB691" s="6"/>
      <c r="ABC691" s="6"/>
      <c r="ABD691" s="6"/>
      <c r="ABE691" s="6"/>
      <c r="ABF691" s="6"/>
      <c r="ABG691" s="6"/>
      <c r="ABH691" s="6"/>
      <c r="ABI691" s="6"/>
      <c r="ABJ691" s="6"/>
      <c r="ABK691" s="6"/>
      <c r="ABL691" s="6"/>
      <c r="ABM691" s="6"/>
      <c r="ABN691" s="6"/>
      <c r="ABO691" s="6"/>
      <c r="ABP691" s="6"/>
      <c r="ABQ691" s="6"/>
      <c r="ABR691" s="6"/>
      <c r="ABS691" s="6"/>
      <c r="ABT691" s="6"/>
      <c r="ABU691" s="6"/>
      <c r="ABV691" s="6"/>
      <c r="ABW691" s="6"/>
      <c r="ABX691" s="6"/>
      <c r="ABY691" s="6"/>
      <c r="ABZ691" s="6"/>
      <c r="ACA691" s="6"/>
      <c r="ACB691" s="6"/>
      <c r="ACC691" s="6"/>
      <c r="ACD691" s="6"/>
      <c r="ACE691" s="6"/>
      <c r="ACF691" s="6"/>
      <c r="ACG691" s="6"/>
      <c r="ACH691" s="6"/>
      <c r="ACI691" s="6"/>
      <c r="ACJ691" s="6"/>
      <c r="ACK691" s="6"/>
      <c r="ACL691" s="6"/>
      <c r="ACM691" s="6"/>
      <c r="ACN691" s="6"/>
      <c r="ACO691" s="6"/>
      <c r="ACP691" s="6"/>
      <c r="ACQ691" s="6"/>
      <c r="ACR691" s="6"/>
      <c r="ACS691" s="6"/>
      <c r="ACT691" s="6"/>
      <c r="ACU691" s="6"/>
      <c r="ACV691" s="6"/>
      <c r="ACW691" s="6"/>
      <c r="ACX691" s="6"/>
      <c r="ACY691" s="6"/>
      <c r="ACZ691" s="6"/>
      <c r="ADA691" s="6"/>
      <c r="ADB691" s="6"/>
      <c r="ADC691" s="6"/>
      <c r="ADD691" s="6"/>
      <c r="ADE691" s="6"/>
      <c r="ADF691" s="6"/>
      <c r="ADG691" s="6"/>
      <c r="ADH691" s="6"/>
      <c r="ADI691" s="6"/>
      <c r="ADJ691" s="6"/>
      <c r="ADK691" s="6"/>
      <c r="ADL691" s="6"/>
      <c r="ADM691" s="6"/>
      <c r="ADN691" s="6"/>
      <c r="ADO691" s="6"/>
      <c r="ADP691" s="6"/>
      <c r="ADQ691" s="6"/>
      <c r="ADR691" s="6"/>
      <c r="ADS691" s="6"/>
      <c r="ADT691" s="6"/>
      <c r="ADU691" s="6"/>
      <c r="ADV691" s="6"/>
      <c r="ADW691" s="6"/>
      <c r="ADX691" s="6"/>
      <c r="ADY691" s="6"/>
      <c r="ADZ691" s="6"/>
      <c r="AEA691" s="6"/>
      <c r="AEB691" s="6"/>
      <c r="AEC691" s="6"/>
      <c r="AED691" s="6"/>
      <c r="AEE691" s="6"/>
      <c r="AEF691" s="6"/>
      <c r="AEG691" s="6"/>
      <c r="AEH691" s="6"/>
      <c r="AEI691" s="6"/>
      <c r="AEJ691" s="6"/>
      <c r="AEK691" s="6"/>
      <c r="AEL691" s="6"/>
      <c r="AEM691" s="6"/>
      <c r="AEN691" s="6"/>
      <c r="AEO691" s="6"/>
      <c r="AEP691" s="6"/>
      <c r="AEQ691" s="6"/>
      <c r="AER691" s="6"/>
      <c r="AES691" s="6"/>
      <c r="AET691" s="6"/>
      <c r="AEU691" s="6"/>
      <c r="AEV691" s="6"/>
      <c r="AEW691" s="6"/>
      <c r="AEX691" s="6"/>
      <c r="AEY691" s="6"/>
      <c r="AEZ691" s="6"/>
      <c r="AFA691" s="6"/>
      <c r="AFB691" s="6"/>
      <c r="AFC691" s="6"/>
      <c r="AFD691" s="6"/>
      <c r="AFE691" s="6"/>
      <c r="AFF691" s="6"/>
      <c r="AFG691" s="6"/>
      <c r="AFH691" s="6"/>
      <c r="AFI691" s="6"/>
      <c r="AFJ691" s="6"/>
      <c r="AFK691" s="6"/>
      <c r="AFL691" s="6"/>
      <c r="AFM691" s="6"/>
      <c r="AFN691" s="6"/>
      <c r="AFO691" s="6"/>
      <c r="AFP691" s="6"/>
      <c r="AFQ691" s="6"/>
      <c r="AFR691" s="6"/>
      <c r="AFS691" s="6"/>
      <c r="AFT691" s="6"/>
      <c r="AFU691" s="6"/>
      <c r="AFV691" s="6"/>
      <c r="AFW691" s="6"/>
      <c r="AFX691" s="6"/>
      <c r="AFY691" s="6"/>
      <c r="AFZ691" s="6"/>
      <c r="AGA691" s="6"/>
      <c r="AGB691" s="6"/>
      <c r="AGC691" s="6"/>
      <c r="AGD691" s="6"/>
      <c r="AGE691" s="6"/>
      <c r="AGF691" s="6"/>
      <c r="AGG691" s="6"/>
      <c r="AGH691" s="6"/>
      <c r="AGI691" s="6"/>
      <c r="AGJ691" s="6"/>
      <c r="AGK691" s="6"/>
      <c r="AGL691" s="6"/>
      <c r="AGM691" s="6"/>
      <c r="AGN691" s="6"/>
      <c r="AGO691" s="6"/>
      <c r="AGP691" s="6"/>
      <c r="AGQ691" s="6"/>
      <c r="AGR691" s="6"/>
      <c r="AGS691" s="6"/>
      <c r="AGT691" s="6"/>
      <c r="AGU691" s="6"/>
      <c r="AGV691" s="6"/>
      <c r="AGW691" s="6"/>
      <c r="AGX691" s="6"/>
      <c r="AGY691" s="6"/>
      <c r="AGZ691" s="6"/>
      <c r="AHA691" s="6"/>
      <c r="AHB691" s="6"/>
      <c r="AHC691" s="6"/>
      <c r="AHD691" s="6"/>
      <c r="AHE691" s="6"/>
      <c r="AHF691" s="6"/>
      <c r="AHG691" s="6"/>
      <c r="AHH691" s="6"/>
      <c r="AHI691" s="6"/>
      <c r="AHJ691" s="6"/>
      <c r="AHK691" s="6"/>
      <c r="AHL691" s="6"/>
      <c r="AHM691" s="6"/>
      <c r="AHN691" s="6"/>
      <c r="AHO691" s="6"/>
      <c r="AHP691" s="6"/>
      <c r="AHQ691" s="6"/>
      <c r="AHR691" s="6"/>
      <c r="AHS691" s="6"/>
      <c r="AHT691" s="6"/>
      <c r="AHU691" s="6"/>
      <c r="AHV691" s="6"/>
      <c r="AHW691" s="6"/>
      <c r="AHX691" s="6"/>
      <c r="AHY691" s="6"/>
    </row>
    <row r="692" spans="3:909" x14ac:dyDescent="0.25">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6"/>
      <c r="KD692" s="6"/>
      <c r="KE692" s="6"/>
      <c r="KF692" s="6"/>
      <c r="KG692" s="6"/>
      <c r="KH692" s="6"/>
      <c r="KI692" s="6"/>
      <c r="KJ692" s="6"/>
      <c r="KK692" s="6"/>
      <c r="KL692" s="6"/>
      <c r="KM692" s="6"/>
      <c r="KN692" s="6"/>
      <c r="KO692" s="6"/>
      <c r="KP692" s="6"/>
      <c r="KQ692" s="6"/>
      <c r="KR692" s="6"/>
      <c r="KS692" s="6"/>
      <c r="KT692" s="6"/>
      <c r="KU692" s="6"/>
      <c r="KV692" s="6"/>
      <c r="KW692" s="6"/>
      <c r="KX692" s="6"/>
      <c r="KY692" s="6"/>
      <c r="KZ692" s="6"/>
      <c r="LA692" s="6"/>
      <c r="LB692" s="6"/>
      <c r="LC692" s="6"/>
      <c r="LD692" s="6"/>
      <c r="LE692" s="6"/>
      <c r="LF692" s="6"/>
      <c r="LG692" s="6"/>
      <c r="LH692" s="6"/>
      <c r="LI692" s="6"/>
      <c r="LJ692" s="6"/>
      <c r="LK692" s="6"/>
      <c r="LL692" s="6"/>
      <c r="LM692" s="6"/>
      <c r="LN692" s="6"/>
      <c r="LO692" s="6"/>
      <c r="LP692" s="6"/>
      <c r="LQ692" s="6"/>
      <c r="LR692" s="6"/>
      <c r="LS692" s="6"/>
      <c r="LT692" s="6"/>
      <c r="LU692" s="6"/>
      <c r="LV692" s="6"/>
      <c r="LW692" s="6"/>
      <c r="LX692" s="6"/>
      <c r="LY692" s="6"/>
      <c r="LZ692" s="6"/>
      <c r="MA692" s="6"/>
      <c r="MB692" s="6"/>
      <c r="MC692" s="6"/>
      <c r="MD692" s="6"/>
      <c r="ME692" s="6"/>
      <c r="MF692" s="6"/>
      <c r="MG692" s="6"/>
      <c r="MH692" s="6"/>
      <c r="MI692" s="6"/>
      <c r="MJ692" s="6"/>
      <c r="MK692" s="6"/>
      <c r="ML692" s="6"/>
      <c r="MM692" s="6"/>
      <c r="MN692" s="6"/>
      <c r="MO692" s="6"/>
      <c r="MP692" s="6"/>
      <c r="MQ692" s="6"/>
      <c r="MR692" s="6"/>
      <c r="MS692" s="6"/>
      <c r="MT692" s="6"/>
      <c r="MU692" s="6"/>
      <c r="MV692" s="6"/>
      <c r="MW692" s="6"/>
      <c r="MX692" s="6"/>
      <c r="MY692" s="6"/>
      <c r="MZ692" s="6"/>
      <c r="NA692" s="6"/>
      <c r="NB692" s="6"/>
      <c r="NC692" s="6"/>
      <c r="ND692" s="6"/>
      <c r="NE692" s="6"/>
      <c r="NF692" s="6"/>
      <c r="NG692" s="6"/>
      <c r="NH692" s="6"/>
      <c r="NI692" s="6"/>
      <c r="NJ692" s="6"/>
      <c r="NK692" s="6"/>
      <c r="NL692" s="6"/>
      <c r="NM692" s="6"/>
      <c r="NN692" s="6"/>
      <c r="NO692" s="6"/>
      <c r="NP692" s="6"/>
      <c r="NQ692" s="6"/>
      <c r="NR692" s="6"/>
      <c r="NS692" s="6"/>
      <c r="NT692" s="6"/>
      <c r="NU692" s="6"/>
      <c r="NV692" s="6"/>
      <c r="NW692" s="6"/>
      <c r="NX692" s="6"/>
      <c r="NY692" s="6"/>
      <c r="NZ692" s="6"/>
      <c r="OA692" s="6"/>
      <c r="OB692" s="6"/>
      <c r="OC692" s="6"/>
      <c r="OD692" s="6"/>
      <c r="OE692" s="6"/>
      <c r="OF692" s="6"/>
      <c r="OG692" s="6"/>
      <c r="OH692" s="6"/>
      <c r="OI692" s="6"/>
      <c r="OJ692" s="6"/>
      <c r="OK692" s="6"/>
      <c r="OL692" s="6"/>
      <c r="OM692" s="6"/>
      <c r="ON692" s="6"/>
      <c r="OO692" s="6"/>
      <c r="OP692" s="6"/>
      <c r="OQ692" s="6"/>
      <c r="OR692" s="6"/>
      <c r="OS692" s="6"/>
      <c r="OT692" s="6"/>
      <c r="OU692" s="6"/>
      <c r="OV692" s="6"/>
      <c r="OW692" s="6"/>
      <c r="OX692" s="6"/>
      <c r="OY692" s="6"/>
      <c r="OZ692" s="6"/>
      <c r="PA692" s="6"/>
      <c r="PB692" s="6"/>
      <c r="PC692" s="6"/>
      <c r="PD692" s="6"/>
      <c r="PE692" s="6"/>
      <c r="PF692" s="6"/>
      <c r="PG692" s="6"/>
      <c r="PH692" s="6"/>
      <c r="PI692" s="6"/>
      <c r="PJ692" s="6"/>
      <c r="PK692" s="6"/>
      <c r="PL692" s="6"/>
      <c r="PM692" s="6"/>
      <c r="PN692" s="6"/>
      <c r="PO692" s="6"/>
      <c r="PP692" s="6"/>
      <c r="PQ692" s="6"/>
      <c r="PR692" s="6"/>
      <c r="PS692" s="6"/>
      <c r="PT692" s="6"/>
      <c r="PU692" s="6"/>
      <c r="PV692" s="6"/>
      <c r="PW692" s="6"/>
      <c r="PX692" s="6"/>
      <c r="PY692" s="6"/>
      <c r="PZ692" s="6"/>
      <c r="QA692" s="6"/>
      <c r="QB692" s="6"/>
      <c r="QC692" s="6"/>
      <c r="QD692" s="6"/>
      <c r="QE692" s="6"/>
      <c r="QF692" s="6"/>
      <c r="QG692" s="6"/>
      <c r="QH692" s="6"/>
      <c r="QI692" s="6"/>
      <c r="QJ692" s="6"/>
      <c r="QK692" s="6"/>
      <c r="QL692" s="6"/>
      <c r="QM692" s="6"/>
      <c r="QN692" s="6"/>
      <c r="QO692" s="6"/>
      <c r="QP692" s="6"/>
      <c r="QQ692" s="6"/>
      <c r="QR692" s="6"/>
      <c r="QS692" s="6"/>
      <c r="QT692" s="6"/>
      <c r="QU692" s="6"/>
      <c r="QV692" s="6"/>
      <c r="QW692" s="6"/>
      <c r="QX692" s="6"/>
      <c r="QY692" s="6"/>
      <c r="QZ692" s="6"/>
      <c r="RA692" s="6"/>
      <c r="RB692" s="6"/>
      <c r="RC692" s="6"/>
      <c r="RD692" s="6"/>
      <c r="RE692" s="6"/>
      <c r="RF692" s="6"/>
      <c r="RG692" s="6"/>
      <c r="RH692" s="6"/>
      <c r="RI692" s="6"/>
      <c r="RJ692" s="6"/>
      <c r="RK692" s="6"/>
      <c r="RL692" s="6"/>
      <c r="RM692" s="6"/>
      <c r="RN692" s="6"/>
      <c r="RO692" s="6"/>
      <c r="RP692" s="6"/>
      <c r="RQ692" s="6"/>
      <c r="RR692" s="6"/>
      <c r="RS692" s="6"/>
      <c r="RT692" s="6"/>
      <c r="RU692" s="6"/>
      <c r="RV692" s="6"/>
      <c r="RW692" s="6"/>
      <c r="RX692" s="6"/>
      <c r="RY692" s="6"/>
      <c r="RZ692" s="6"/>
      <c r="SA692" s="6"/>
      <c r="SB692" s="6"/>
      <c r="SC692" s="6"/>
      <c r="SD692" s="6"/>
      <c r="SE692" s="6"/>
      <c r="SF692" s="6"/>
      <c r="SG692" s="6"/>
      <c r="SH692" s="6"/>
      <c r="SI692" s="6"/>
      <c r="SJ692" s="6"/>
      <c r="SK692" s="6"/>
      <c r="SL692" s="6"/>
      <c r="SM692" s="6"/>
      <c r="SN692" s="6"/>
      <c r="SO692" s="6"/>
      <c r="SP692" s="6"/>
      <c r="SQ692" s="6"/>
      <c r="SR692" s="6"/>
      <c r="SS692" s="6"/>
      <c r="ST692" s="6"/>
      <c r="SU692" s="6"/>
      <c r="SV692" s="6"/>
      <c r="SW692" s="6"/>
      <c r="SX692" s="6"/>
      <c r="SY692" s="6"/>
      <c r="SZ692" s="6"/>
      <c r="TA692" s="6"/>
      <c r="TB692" s="6"/>
      <c r="TC692" s="6"/>
      <c r="TD692" s="6"/>
      <c r="TE692" s="6"/>
      <c r="TF692" s="6"/>
      <c r="TG692" s="6"/>
      <c r="TH692" s="6"/>
      <c r="TI692" s="6"/>
      <c r="TJ692" s="6"/>
      <c r="TK692" s="6"/>
      <c r="TL692" s="6"/>
      <c r="TM692" s="6"/>
      <c r="TN692" s="6"/>
      <c r="TO692" s="6"/>
      <c r="TP692" s="6"/>
      <c r="TQ692" s="6"/>
      <c r="TR692" s="6"/>
      <c r="TS692" s="6"/>
      <c r="TT692" s="6"/>
      <c r="TU692" s="6"/>
      <c r="TV692" s="6"/>
      <c r="TW692" s="6"/>
      <c r="TX692" s="6"/>
      <c r="TY692" s="6"/>
      <c r="TZ692" s="6"/>
      <c r="UA692" s="6"/>
      <c r="UB692" s="6"/>
      <c r="UC692" s="6"/>
      <c r="UD692" s="6"/>
      <c r="UE692" s="6"/>
      <c r="UF692" s="6"/>
      <c r="UG692" s="6"/>
      <c r="UH692" s="6"/>
      <c r="UI692" s="6"/>
      <c r="UJ692" s="6"/>
      <c r="UK692" s="6"/>
      <c r="UL692" s="6"/>
      <c r="UM692" s="6"/>
      <c r="UN692" s="6"/>
      <c r="UO692" s="6"/>
      <c r="UP692" s="6"/>
      <c r="UQ692" s="6"/>
      <c r="UR692" s="6"/>
      <c r="US692" s="6"/>
      <c r="UT692" s="6"/>
      <c r="UU692" s="6"/>
      <c r="UV692" s="6"/>
      <c r="UW692" s="6"/>
      <c r="UX692" s="6"/>
      <c r="UY692" s="6"/>
      <c r="UZ692" s="6"/>
      <c r="VA692" s="6"/>
      <c r="VB692" s="6"/>
      <c r="VC692" s="6"/>
      <c r="VD692" s="6"/>
      <c r="VE692" s="6"/>
      <c r="VF692" s="6"/>
      <c r="VG692" s="6"/>
      <c r="VH692" s="6"/>
      <c r="VI692" s="6"/>
      <c r="VJ692" s="6"/>
      <c r="VK692" s="6"/>
      <c r="VL692" s="6"/>
      <c r="VM692" s="6"/>
      <c r="VN692" s="6"/>
      <c r="VO692" s="6"/>
      <c r="VP692" s="6"/>
      <c r="VQ692" s="6"/>
      <c r="VR692" s="6"/>
      <c r="VS692" s="6"/>
      <c r="VT692" s="6"/>
      <c r="VU692" s="6"/>
      <c r="VV692" s="6"/>
      <c r="VW692" s="6"/>
      <c r="VX692" s="6"/>
      <c r="VY692" s="6"/>
      <c r="VZ692" s="6"/>
      <c r="WA692" s="6"/>
      <c r="WB692" s="6"/>
      <c r="WC692" s="6"/>
      <c r="WD692" s="6"/>
      <c r="WE692" s="6"/>
      <c r="WF692" s="6"/>
      <c r="WG692" s="6"/>
      <c r="WH692" s="6"/>
      <c r="WI692" s="6"/>
      <c r="WJ692" s="6"/>
      <c r="WK692" s="6"/>
      <c r="WL692" s="6"/>
      <c r="WM692" s="6"/>
      <c r="WN692" s="6"/>
      <c r="WO692" s="6"/>
      <c r="WP692" s="6"/>
      <c r="WQ692" s="6"/>
      <c r="WR692" s="6"/>
      <c r="WS692" s="6"/>
      <c r="WT692" s="6"/>
      <c r="WU692" s="6"/>
      <c r="WV692" s="6"/>
      <c r="WW692" s="6"/>
      <c r="WX692" s="6"/>
      <c r="WY692" s="6"/>
      <c r="WZ692" s="6"/>
      <c r="XA692" s="6"/>
      <c r="XB692" s="6"/>
      <c r="XC692" s="6"/>
      <c r="XD692" s="6"/>
      <c r="XE692" s="6"/>
      <c r="XF692" s="6"/>
      <c r="XG692" s="6"/>
      <c r="XH692" s="6"/>
      <c r="XI692" s="6"/>
      <c r="XJ692" s="6"/>
      <c r="XK692" s="6"/>
      <c r="XL692" s="6"/>
      <c r="XM692" s="6"/>
      <c r="XN692" s="6"/>
      <c r="XO692" s="6"/>
      <c r="XP692" s="6"/>
      <c r="XQ692" s="6"/>
      <c r="XR692" s="6"/>
      <c r="XS692" s="6"/>
      <c r="XT692" s="6"/>
      <c r="XU692" s="6"/>
      <c r="XV692" s="6"/>
      <c r="XW692" s="6"/>
      <c r="XX692" s="6"/>
      <c r="XY692" s="6"/>
      <c r="XZ692" s="6"/>
      <c r="YA692" s="6"/>
      <c r="YB692" s="6"/>
      <c r="YC692" s="6"/>
      <c r="YD692" s="6"/>
      <c r="YE692" s="6"/>
      <c r="YF692" s="6"/>
      <c r="YG692" s="6"/>
      <c r="YH692" s="6"/>
      <c r="YI692" s="6"/>
      <c r="YJ692" s="6"/>
      <c r="YK692" s="6"/>
      <c r="YL692" s="6"/>
      <c r="YM692" s="6"/>
      <c r="YN692" s="6"/>
      <c r="YO692" s="6"/>
      <c r="YP692" s="6"/>
      <c r="YQ692" s="6"/>
      <c r="YR692" s="6"/>
      <c r="YS692" s="6"/>
      <c r="YT692" s="6"/>
      <c r="YU692" s="6"/>
      <c r="YV692" s="6"/>
      <c r="YW692" s="6"/>
      <c r="YX692" s="6"/>
      <c r="YY692" s="6"/>
      <c r="YZ692" s="6"/>
      <c r="ZA692" s="6"/>
      <c r="ZB692" s="6"/>
      <c r="ZC692" s="6"/>
      <c r="ZD692" s="6"/>
      <c r="ZE692" s="6"/>
      <c r="ZF692" s="6"/>
      <c r="ZG692" s="6"/>
      <c r="ZH692" s="6"/>
      <c r="ZI692" s="6"/>
      <c r="ZJ692" s="6"/>
      <c r="ZK692" s="6"/>
      <c r="ZL692" s="6"/>
      <c r="ZM692" s="6"/>
      <c r="ZN692" s="6"/>
      <c r="ZO692" s="6"/>
      <c r="ZP692" s="6"/>
      <c r="ZQ692" s="6"/>
      <c r="ZR692" s="6"/>
      <c r="ZS692" s="6"/>
      <c r="ZT692" s="6"/>
      <c r="ZU692" s="6"/>
      <c r="ZV692" s="6"/>
      <c r="ZW692" s="6"/>
      <c r="ZX692" s="6"/>
      <c r="ZY692" s="6"/>
      <c r="ZZ692" s="6"/>
      <c r="AAA692" s="6"/>
      <c r="AAB692" s="6"/>
      <c r="AAC692" s="6"/>
      <c r="AAD692" s="6"/>
      <c r="AAE692" s="6"/>
      <c r="AAF692" s="6"/>
      <c r="AAG692" s="6"/>
      <c r="AAH692" s="6"/>
      <c r="AAI692" s="6"/>
      <c r="AAJ692" s="6"/>
      <c r="AAK692" s="6"/>
      <c r="AAL692" s="6"/>
      <c r="AAM692" s="6"/>
      <c r="AAN692" s="6"/>
      <c r="AAO692" s="6"/>
      <c r="AAP692" s="6"/>
      <c r="AAQ692" s="6"/>
      <c r="AAR692" s="6"/>
      <c r="AAS692" s="6"/>
      <c r="AAT692" s="6"/>
      <c r="AAU692" s="6"/>
      <c r="AAV692" s="6"/>
      <c r="AAW692" s="6"/>
      <c r="AAX692" s="6"/>
      <c r="AAY692" s="6"/>
      <c r="AAZ692" s="6"/>
      <c r="ABA692" s="6"/>
      <c r="ABB692" s="6"/>
      <c r="ABC692" s="6"/>
      <c r="ABD692" s="6"/>
      <c r="ABE692" s="6"/>
      <c r="ABF692" s="6"/>
      <c r="ABG692" s="6"/>
      <c r="ABH692" s="6"/>
      <c r="ABI692" s="6"/>
      <c r="ABJ692" s="6"/>
      <c r="ABK692" s="6"/>
      <c r="ABL692" s="6"/>
      <c r="ABM692" s="6"/>
      <c r="ABN692" s="6"/>
      <c r="ABO692" s="6"/>
      <c r="ABP692" s="6"/>
      <c r="ABQ692" s="6"/>
      <c r="ABR692" s="6"/>
      <c r="ABS692" s="6"/>
      <c r="ABT692" s="6"/>
      <c r="ABU692" s="6"/>
      <c r="ABV692" s="6"/>
      <c r="ABW692" s="6"/>
      <c r="ABX692" s="6"/>
      <c r="ABY692" s="6"/>
      <c r="ABZ692" s="6"/>
      <c r="ACA692" s="6"/>
      <c r="ACB692" s="6"/>
      <c r="ACC692" s="6"/>
      <c r="ACD692" s="6"/>
      <c r="ACE692" s="6"/>
      <c r="ACF692" s="6"/>
      <c r="ACG692" s="6"/>
      <c r="ACH692" s="6"/>
      <c r="ACI692" s="6"/>
      <c r="ACJ692" s="6"/>
      <c r="ACK692" s="6"/>
      <c r="ACL692" s="6"/>
      <c r="ACM692" s="6"/>
      <c r="ACN692" s="6"/>
      <c r="ACO692" s="6"/>
      <c r="ACP692" s="6"/>
      <c r="ACQ692" s="6"/>
      <c r="ACR692" s="6"/>
      <c r="ACS692" s="6"/>
      <c r="ACT692" s="6"/>
      <c r="ACU692" s="6"/>
      <c r="ACV692" s="6"/>
      <c r="ACW692" s="6"/>
      <c r="ACX692" s="6"/>
      <c r="ACY692" s="6"/>
      <c r="ACZ692" s="6"/>
      <c r="ADA692" s="6"/>
      <c r="ADB692" s="6"/>
      <c r="ADC692" s="6"/>
      <c r="ADD692" s="6"/>
      <c r="ADE692" s="6"/>
      <c r="ADF692" s="6"/>
      <c r="ADG692" s="6"/>
      <c r="ADH692" s="6"/>
      <c r="ADI692" s="6"/>
      <c r="ADJ692" s="6"/>
      <c r="ADK692" s="6"/>
      <c r="ADL692" s="6"/>
      <c r="ADM692" s="6"/>
      <c r="ADN692" s="6"/>
      <c r="ADO692" s="6"/>
      <c r="ADP692" s="6"/>
      <c r="ADQ692" s="6"/>
      <c r="ADR692" s="6"/>
      <c r="ADS692" s="6"/>
      <c r="ADT692" s="6"/>
      <c r="ADU692" s="6"/>
      <c r="ADV692" s="6"/>
      <c r="ADW692" s="6"/>
      <c r="ADX692" s="6"/>
      <c r="ADY692" s="6"/>
      <c r="ADZ692" s="6"/>
      <c r="AEA692" s="6"/>
      <c r="AEB692" s="6"/>
      <c r="AEC692" s="6"/>
      <c r="AED692" s="6"/>
      <c r="AEE692" s="6"/>
      <c r="AEF692" s="6"/>
      <c r="AEG692" s="6"/>
      <c r="AEH692" s="6"/>
      <c r="AEI692" s="6"/>
      <c r="AEJ692" s="6"/>
      <c r="AEK692" s="6"/>
      <c r="AEL692" s="6"/>
      <c r="AEM692" s="6"/>
      <c r="AEN692" s="6"/>
      <c r="AEO692" s="6"/>
      <c r="AEP692" s="6"/>
      <c r="AEQ692" s="6"/>
      <c r="AER692" s="6"/>
      <c r="AES692" s="6"/>
      <c r="AET692" s="6"/>
      <c r="AEU692" s="6"/>
      <c r="AEV692" s="6"/>
      <c r="AEW692" s="6"/>
      <c r="AEX692" s="6"/>
      <c r="AEY692" s="6"/>
      <c r="AEZ692" s="6"/>
      <c r="AFA692" s="6"/>
      <c r="AFB692" s="6"/>
      <c r="AFC692" s="6"/>
      <c r="AFD692" s="6"/>
      <c r="AFE692" s="6"/>
      <c r="AFF692" s="6"/>
      <c r="AFG692" s="6"/>
      <c r="AFH692" s="6"/>
      <c r="AFI692" s="6"/>
      <c r="AFJ692" s="6"/>
      <c r="AFK692" s="6"/>
      <c r="AFL692" s="6"/>
      <c r="AFM692" s="6"/>
      <c r="AFN692" s="6"/>
      <c r="AFO692" s="6"/>
      <c r="AFP692" s="6"/>
      <c r="AFQ692" s="6"/>
      <c r="AFR692" s="6"/>
      <c r="AFS692" s="6"/>
      <c r="AFT692" s="6"/>
      <c r="AFU692" s="6"/>
      <c r="AFV692" s="6"/>
      <c r="AFW692" s="6"/>
      <c r="AFX692" s="6"/>
      <c r="AFY692" s="6"/>
      <c r="AFZ692" s="6"/>
      <c r="AGA692" s="6"/>
      <c r="AGB692" s="6"/>
      <c r="AGC692" s="6"/>
      <c r="AGD692" s="6"/>
      <c r="AGE692" s="6"/>
      <c r="AGF692" s="6"/>
      <c r="AGG692" s="6"/>
      <c r="AGH692" s="6"/>
      <c r="AGI692" s="6"/>
      <c r="AGJ692" s="6"/>
      <c r="AGK692" s="6"/>
      <c r="AGL692" s="6"/>
      <c r="AGM692" s="6"/>
      <c r="AGN692" s="6"/>
      <c r="AGO692" s="6"/>
      <c r="AGP692" s="6"/>
      <c r="AGQ692" s="6"/>
      <c r="AGR692" s="6"/>
      <c r="AGS692" s="6"/>
      <c r="AGT692" s="6"/>
      <c r="AGU692" s="6"/>
      <c r="AGV692" s="6"/>
      <c r="AGW692" s="6"/>
      <c r="AGX692" s="6"/>
      <c r="AGY692" s="6"/>
      <c r="AGZ692" s="6"/>
      <c r="AHA692" s="6"/>
      <c r="AHB692" s="6"/>
      <c r="AHC692" s="6"/>
      <c r="AHD692" s="6"/>
      <c r="AHE692" s="6"/>
      <c r="AHF692" s="6"/>
      <c r="AHG692" s="6"/>
      <c r="AHH692" s="6"/>
      <c r="AHI692" s="6"/>
      <c r="AHJ692" s="6"/>
      <c r="AHK692" s="6"/>
      <c r="AHL692" s="6"/>
      <c r="AHM692" s="6"/>
      <c r="AHN692" s="6"/>
      <c r="AHO692" s="6"/>
      <c r="AHP692" s="6"/>
      <c r="AHQ692" s="6"/>
      <c r="AHR692" s="6"/>
      <c r="AHS692" s="6"/>
      <c r="AHT692" s="6"/>
      <c r="AHU692" s="6"/>
      <c r="AHV692" s="6"/>
      <c r="AHW692" s="6"/>
      <c r="AHX692" s="6"/>
      <c r="AHY692" s="6"/>
    </row>
    <row r="693" spans="3:909" x14ac:dyDescent="0.25">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c r="JV693" s="6"/>
      <c r="JW693" s="6"/>
      <c r="JX693" s="6"/>
      <c r="JY693" s="6"/>
      <c r="JZ693" s="6"/>
      <c r="KA693" s="6"/>
      <c r="KB693" s="6"/>
      <c r="KC693" s="6"/>
      <c r="KD693" s="6"/>
      <c r="KE693" s="6"/>
      <c r="KF693" s="6"/>
      <c r="KG693" s="6"/>
      <c r="KH693" s="6"/>
      <c r="KI693" s="6"/>
      <c r="KJ693" s="6"/>
      <c r="KK693" s="6"/>
      <c r="KL693" s="6"/>
      <c r="KM693" s="6"/>
      <c r="KN693" s="6"/>
      <c r="KO693" s="6"/>
      <c r="KP693" s="6"/>
      <c r="KQ693" s="6"/>
      <c r="KR693" s="6"/>
      <c r="KS693" s="6"/>
      <c r="KT693" s="6"/>
      <c r="KU693" s="6"/>
      <c r="KV693" s="6"/>
      <c r="KW693" s="6"/>
      <c r="KX693" s="6"/>
      <c r="KY693" s="6"/>
      <c r="KZ693" s="6"/>
      <c r="LA693" s="6"/>
      <c r="LB693" s="6"/>
      <c r="LC693" s="6"/>
      <c r="LD693" s="6"/>
      <c r="LE693" s="6"/>
      <c r="LF693" s="6"/>
      <c r="LG693" s="6"/>
      <c r="LH693" s="6"/>
      <c r="LI693" s="6"/>
      <c r="LJ693" s="6"/>
      <c r="LK693" s="6"/>
      <c r="LL693" s="6"/>
      <c r="LM693" s="6"/>
      <c r="LN693" s="6"/>
      <c r="LO693" s="6"/>
      <c r="LP693" s="6"/>
      <c r="LQ693" s="6"/>
      <c r="LR693" s="6"/>
      <c r="LS693" s="6"/>
      <c r="LT693" s="6"/>
      <c r="LU693" s="6"/>
      <c r="LV693" s="6"/>
      <c r="LW693" s="6"/>
      <c r="LX693" s="6"/>
      <c r="LY693" s="6"/>
      <c r="LZ693" s="6"/>
      <c r="MA693" s="6"/>
      <c r="MB693" s="6"/>
      <c r="MC693" s="6"/>
      <c r="MD693" s="6"/>
      <c r="ME693" s="6"/>
      <c r="MF693" s="6"/>
      <c r="MG693" s="6"/>
      <c r="MH693" s="6"/>
      <c r="MI693" s="6"/>
      <c r="MJ693" s="6"/>
      <c r="MK693" s="6"/>
      <c r="ML693" s="6"/>
      <c r="MM693" s="6"/>
      <c r="MN693" s="6"/>
      <c r="MO693" s="6"/>
      <c r="MP693" s="6"/>
      <c r="MQ693" s="6"/>
      <c r="MR693" s="6"/>
      <c r="MS693" s="6"/>
      <c r="MT693" s="6"/>
      <c r="MU693" s="6"/>
      <c r="MV693" s="6"/>
      <c r="MW693" s="6"/>
      <c r="MX693" s="6"/>
      <c r="MY693" s="6"/>
      <c r="MZ693" s="6"/>
      <c r="NA693" s="6"/>
      <c r="NB693" s="6"/>
      <c r="NC693" s="6"/>
      <c r="ND693" s="6"/>
      <c r="NE693" s="6"/>
      <c r="NF693" s="6"/>
      <c r="NG693" s="6"/>
      <c r="NH693" s="6"/>
      <c r="NI693" s="6"/>
      <c r="NJ693" s="6"/>
      <c r="NK693" s="6"/>
      <c r="NL693" s="6"/>
      <c r="NM693" s="6"/>
      <c r="NN693" s="6"/>
      <c r="NO693" s="6"/>
      <c r="NP693" s="6"/>
      <c r="NQ693" s="6"/>
      <c r="NR693" s="6"/>
      <c r="NS693" s="6"/>
      <c r="NT693" s="6"/>
      <c r="NU693" s="6"/>
      <c r="NV693" s="6"/>
      <c r="NW693" s="6"/>
      <c r="NX693" s="6"/>
      <c r="NY693" s="6"/>
      <c r="NZ693" s="6"/>
      <c r="OA693" s="6"/>
      <c r="OB693" s="6"/>
      <c r="OC693" s="6"/>
      <c r="OD693" s="6"/>
      <c r="OE693" s="6"/>
      <c r="OF693" s="6"/>
      <c r="OG693" s="6"/>
      <c r="OH693" s="6"/>
      <c r="OI693" s="6"/>
      <c r="OJ693" s="6"/>
      <c r="OK693" s="6"/>
      <c r="OL693" s="6"/>
      <c r="OM693" s="6"/>
      <c r="ON693" s="6"/>
      <c r="OO693" s="6"/>
      <c r="OP693" s="6"/>
      <c r="OQ693" s="6"/>
      <c r="OR693" s="6"/>
      <c r="OS693" s="6"/>
      <c r="OT693" s="6"/>
      <c r="OU693" s="6"/>
      <c r="OV693" s="6"/>
      <c r="OW693" s="6"/>
      <c r="OX693" s="6"/>
      <c r="OY693" s="6"/>
      <c r="OZ693" s="6"/>
      <c r="PA693" s="6"/>
      <c r="PB693" s="6"/>
      <c r="PC693" s="6"/>
      <c r="PD693" s="6"/>
      <c r="PE693" s="6"/>
      <c r="PF693" s="6"/>
      <c r="PG693" s="6"/>
      <c r="PH693" s="6"/>
      <c r="PI693" s="6"/>
      <c r="PJ693" s="6"/>
      <c r="PK693" s="6"/>
      <c r="PL693" s="6"/>
      <c r="PM693" s="6"/>
      <c r="PN693" s="6"/>
      <c r="PO693" s="6"/>
      <c r="PP693" s="6"/>
      <c r="PQ693" s="6"/>
      <c r="PR693" s="6"/>
      <c r="PS693" s="6"/>
      <c r="PT693" s="6"/>
      <c r="PU693" s="6"/>
      <c r="PV693" s="6"/>
      <c r="PW693" s="6"/>
      <c r="PX693" s="6"/>
      <c r="PY693" s="6"/>
      <c r="PZ693" s="6"/>
      <c r="QA693" s="6"/>
      <c r="QB693" s="6"/>
      <c r="QC693" s="6"/>
      <c r="QD693" s="6"/>
      <c r="QE693" s="6"/>
      <c r="QF693" s="6"/>
      <c r="QG693" s="6"/>
      <c r="QH693" s="6"/>
      <c r="QI693" s="6"/>
      <c r="QJ693" s="6"/>
      <c r="QK693" s="6"/>
      <c r="QL693" s="6"/>
      <c r="QM693" s="6"/>
      <c r="QN693" s="6"/>
      <c r="QO693" s="6"/>
      <c r="QP693" s="6"/>
      <c r="QQ693" s="6"/>
      <c r="QR693" s="6"/>
      <c r="QS693" s="6"/>
      <c r="QT693" s="6"/>
      <c r="QU693" s="6"/>
      <c r="QV693" s="6"/>
      <c r="QW693" s="6"/>
      <c r="QX693" s="6"/>
      <c r="QY693" s="6"/>
      <c r="QZ693" s="6"/>
      <c r="RA693" s="6"/>
      <c r="RB693" s="6"/>
      <c r="RC693" s="6"/>
      <c r="RD693" s="6"/>
      <c r="RE693" s="6"/>
      <c r="RF693" s="6"/>
      <c r="RG693" s="6"/>
      <c r="RH693" s="6"/>
      <c r="RI693" s="6"/>
      <c r="RJ693" s="6"/>
      <c r="RK693" s="6"/>
      <c r="RL693" s="6"/>
      <c r="RM693" s="6"/>
      <c r="RN693" s="6"/>
      <c r="RO693" s="6"/>
      <c r="RP693" s="6"/>
      <c r="RQ693" s="6"/>
      <c r="RR693" s="6"/>
      <c r="RS693" s="6"/>
      <c r="RT693" s="6"/>
      <c r="RU693" s="6"/>
      <c r="RV693" s="6"/>
      <c r="RW693" s="6"/>
      <c r="RX693" s="6"/>
      <c r="RY693" s="6"/>
      <c r="RZ693" s="6"/>
      <c r="SA693" s="6"/>
      <c r="SB693" s="6"/>
      <c r="SC693" s="6"/>
      <c r="SD693" s="6"/>
      <c r="SE693" s="6"/>
      <c r="SF693" s="6"/>
      <c r="SG693" s="6"/>
      <c r="SH693" s="6"/>
      <c r="SI693" s="6"/>
      <c r="SJ693" s="6"/>
      <c r="SK693" s="6"/>
      <c r="SL693" s="6"/>
      <c r="SM693" s="6"/>
      <c r="SN693" s="6"/>
      <c r="SO693" s="6"/>
      <c r="SP693" s="6"/>
      <c r="SQ693" s="6"/>
      <c r="SR693" s="6"/>
      <c r="SS693" s="6"/>
      <c r="ST693" s="6"/>
      <c r="SU693" s="6"/>
      <c r="SV693" s="6"/>
      <c r="SW693" s="6"/>
      <c r="SX693" s="6"/>
      <c r="SY693" s="6"/>
      <c r="SZ693" s="6"/>
      <c r="TA693" s="6"/>
      <c r="TB693" s="6"/>
      <c r="TC693" s="6"/>
      <c r="TD693" s="6"/>
      <c r="TE693" s="6"/>
      <c r="TF693" s="6"/>
      <c r="TG693" s="6"/>
      <c r="TH693" s="6"/>
      <c r="TI693" s="6"/>
      <c r="TJ693" s="6"/>
      <c r="TK693" s="6"/>
      <c r="TL693" s="6"/>
      <c r="TM693" s="6"/>
      <c r="TN693" s="6"/>
      <c r="TO693" s="6"/>
      <c r="TP693" s="6"/>
      <c r="TQ693" s="6"/>
      <c r="TR693" s="6"/>
      <c r="TS693" s="6"/>
      <c r="TT693" s="6"/>
      <c r="TU693" s="6"/>
      <c r="TV693" s="6"/>
      <c r="TW693" s="6"/>
      <c r="TX693" s="6"/>
      <c r="TY693" s="6"/>
      <c r="TZ693" s="6"/>
      <c r="UA693" s="6"/>
      <c r="UB693" s="6"/>
      <c r="UC693" s="6"/>
      <c r="UD693" s="6"/>
      <c r="UE693" s="6"/>
      <c r="UF693" s="6"/>
      <c r="UG693" s="6"/>
      <c r="UH693" s="6"/>
      <c r="UI693" s="6"/>
      <c r="UJ693" s="6"/>
      <c r="UK693" s="6"/>
      <c r="UL693" s="6"/>
      <c r="UM693" s="6"/>
      <c r="UN693" s="6"/>
      <c r="UO693" s="6"/>
      <c r="UP693" s="6"/>
      <c r="UQ693" s="6"/>
      <c r="UR693" s="6"/>
      <c r="US693" s="6"/>
      <c r="UT693" s="6"/>
      <c r="UU693" s="6"/>
      <c r="UV693" s="6"/>
      <c r="UW693" s="6"/>
      <c r="UX693" s="6"/>
      <c r="UY693" s="6"/>
      <c r="UZ693" s="6"/>
      <c r="VA693" s="6"/>
      <c r="VB693" s="6"/>
      <c r="VC693" s="6"/>
      <c r="VD693" s="6"/>
      <c r="VE693" s="6"/>
      <c r="VF693" s="6"/>
      <c r="VG693" s="6"/>
      <c r="VH693" s="6"/>
      <c r="VI693" s="6"/>
      <c r="VJ693" s="6"/>
      <c r="VK693" s="6"/>
      <c r="VL693" s="6"/>
      <c r="VM693" s="6"/>
      <c r="VN693" s="6"/>
      <c r="VO693" s="6"/>
      <c r="VP693" s="6"/>
      <c r="VQ693" s="6"/>
      <c r="VR693" s="6"/>
      <c r="VS693" s="6"/>
      <c r="VT693" s="6"/>
      <c r="VU693" s="6"/>
      <c r="VV693" s="6"/>
      <c r="VW693" s="6"/>
      <c r="VX693" s="6"/>
      <c r="VY693" s="6"/>
      <c r="VZ693" s="6"/>
      <c r="WA693" s="6"/>
      <c r="WB693" s="6"/>
      <c r="WC693" s="6"/>
      <c r="WD693" s="6"/>
      <c r="WE693" s="6"/>
      <c r="WF693" s="6"/>
      <c r="WG693" s="6"/>
      <c r="WH693" s="6"/>
      <c r="WI693" s="6"/>
      <c r="WJ693" s="6"/>
      <c r="WK693" s="6"/>
      <c r="WL693" s="6"/>
      <c r="WM693" s="6"/>
      <c r="WN693" s="6"/>
      <c r="WO693" s="6"/>
      <c r="WP693" s="6"/>
      <c r="WQ693" s="6"/>
      <c r="WR693" s="6"/>
      <c r="WS693" s="6"/>
      <c r="WT693" s="6"/>
      <c r="WU693" s="6"/>
      <c r="WV693" s="6"/>
      <c r="WW693" s="6"/>
      <c r="WX693" s="6"/>
      <c r="WY693" s="6"/>
      <c r="WZ693" s="6"/>
      <c r="XA693" s="6"/>
      <c r="XB693" s="6"/>
      <c r="XC693" s="6"/>
      <c r="XD693" s="6"/>
      <c r="XE693" s="6"/>
      <c r="XF693" s="6"/>
      <c r="XG693" s="6"/>
      <c r="XH693" s="6"/>
      <c r="XI693" s="6"/>
      <c r="XJ693" s="6"/>
      <c r="XK693" s="6"/>
      <c r="XL693" s="6"/>
      <c r="XM693" s="6"/>
      <c r="XN693" s="6"/>
      <c r="XO693" s="6"/>
      <c r="XP693" s="6"/>
      <c r="XQ693" s="6"/>
      <c r="XR693" s="6"/>
      <c r="XS693" s="6"/>
      <c r="XT693" s="6"/>
      <c r="XU693" s="6"/>
      <c r="XV693" s="6"/>
      <c r="XW693" s="6"/>
      <c r="XX693" s="6"/>
      <c r="XY693" s="6"/>
      <c r="XZ693" s="6"/>
      <c r="YA693" s="6"/>
      <c r="YB693" s="6"/>
      <c r="YC693" s="6"/>
      <c r="YD693" s="6"/>
      <c r="YE693" s="6"/>
      <c r="YF693" s="6"/>
      <c r="YG693" s="6"/>
      <c r="YH693" s="6"/>
      <c r="YI693" s="6"/>
      <c r="YJ693" s="6"/>
      <c r="YK693" s="6"/>
      <c r="YL693" s="6"/>
      <c r="YM693" s="6"/>
      <c r="YN693" s="6"/>
      <c r="YO693" s="6"/>
      <c r="YP693" s="6"/>
      <c r="YQ693" s="6"/>
      <c r="YR693" s="6"/>
      <c r="YS693" s="6"/>
      <c r="YT693" s="6"/>
      <c r="YU693" s="6"/>
      <c r="YV693" s="6"/>
      <c r="YW693" s="6"/>
      <c r="YX693" s="6"/>
      <c r="YY693" s="6"/>
      <c r="YZ693" s="6"/>
      <c r="ZA693" s="6"/>
      <c r="ZB693" s="6"/>
      <c r="ZC693" s="6"/>
      <c r="ZD693" s="6"/>
      <c r="ZE693" s="6"/>
      <c r="ZF693" s="6"/>
      <c r="ZG693" s="6"/>
      <c r="ZH693" s="6"/>
      <c r="ZI693" s="6"/>
      <c r="ZJ693" s="6"/>
      <c r="ZK693" s="6"/>
      <c r="ZL693" s="6"/>
      <c r="ZM693" s="6"/>
      <c r="ZN693" s="6"/>
      <c r="ZO693" s="6"/>
      <c r="ZP693" s="6"/>
      <c r="ZQ693" s="6"/>
      <c r="ZR693" s="6"/>
      <c r="ZS693" s="6"/>
      <c r="ZT693" s="6"/>
      <c r="ZU693" s="6"/>
      <c r="ZV693" s="6"/>
      <c r="ZW693" s="6"/>
      <c r="ZX693" s="6"/>
      <c r="ZY693" s="6"/>
      <c r="ZZ693" s="6"/>
      <c r="AAA693" s="6"/>
      <c r="AAB693" s="6"/>
      <c r="AAC693" s="6"/>
      <c r="AAD693" s="6"/>
      <c r="AAE693" s="6"/>
      <c r="AAF693" s="6"/>
      <c r="AAG693" s="6"/>
      <c r="AAH693" s="6"/>
      <c r="AAI693" s="6"/>
      <c r="AAJ693" s="6"/>
      <c r="AAK693" s="6"/>
      <c r="AAL693" s="6"/>
      <c r="AAM693" s="6"/>
      <c r="AAN693" s="6"/>
      <c r="AAO693" s="6"/>
      <c r="AAP693" s="6"/>
      <c r="AAQ693" s="6"/>
      <c r="AAR693" s="6"/>
      <c r="AAS693" s="6"/>
      <c r="AAT693" s="6"/>
      <c r="AAU693" s="6"/>
      <c r="AAV693" s="6"/>
      <c r="AAW693" s="6"/>
      <c r="AAX693" s="6"/>
      <c r="AAY693" s="6"/>
      <c r="AAZ693" s="6"/>
      <c r="ABA693" s="6"/>
      <c r="ABB693" s="6"/>
      <c r="ABC693" s="6"/>
      <c r="ABD693" s="6"/>
      <c r="ABE693" s="6"/>
      <c r="ABF693" s="6"/>
      <c r="ABG693" s="6"/>
      <c r="ABH693" s="6"/>
      <c r="ABI693" s="6"/>
      <c r="ABJ693" s="6"/>
      <c r="ABK693" s="6"/>
      <c r="ABL693" s="6"/>
      <c r="ABM693" s="6"/>
      <c r="ABN693" s="6"/>
      <c r="ABO693" s="6"/>
      <c r="ABP693" s="6"/>
      <c r="ABQ693" s="6"/>
      <c r="ABR693" s="6"/>
      <c r="ABS693" s="6"/>
      <c r="ABT693" s="6"/>
      <c r="ABU693" s="6"/>
      <c r="ABV693" s="6"/>
      <c r="ABW693" s="6"/>
      <c r="ABX693" s="6"/>
      <c r="ABY693" s="6"/>
      <c r="ABZ693" s="6"/>
      <c r="ACA693" s="6"/>
      <c r="ACB693" s="6"/>
      <c r="ACC693" s="6"/>
      <c r="ACD693" s="6"/>
      <c r="ACE693" s="6"/>
      <c r="ACF693" s="6"/>
      <c r="ACG693" s="6"/>
      <c r="ACH693" s="6"/>
      <c r="ACI693" s="6"/>
      <c r="ACJ693" s="6"/>
      <c r="ACK693" s="6"/>
      <c r="ACL693" s="6"/>
      <c r="ACM693" s="6"/>
      <c r="ACN693" s="6"/>
      <c r="ACO693" s="6"/>
      <c r="ACP693" s="6"/>
      <c r="ACQ693" s="6"/>
      <c r="ACR693" s="6"/>
      <c r="ACS693" s="6"/>
      <c r="ACT693" s="6"/>
      <c r="ACU693" s="6"/>
      <c r="ACV693" s="6"/>
      <c r="ACW693" s="6"/>
      <c r="ACX693" s="6"/>
      <c r="ACY693" s="6"/>
      <c r="ACZ693" s="6"/>
      <c r="ADA693" s="6"/>
      <c r="ADB693" s="6"/>
      <c r="ADC693" s="6"/>
      <c r="ADD693" s="6"/>
      <c r="ADE693" s="6"/>
      <c r="ADF693" s="6"/>
      <c r="ADG693" s="6"/>
      <c r="ADH693" s="6"/>
      <c r="ADI693" s="6"/>
      <c r="ADJ693" s="6"/>
      <c r="ADK693" s="6"/>
      <c r="ADL693" s="6"/>
      <c r="ADM693" s="6"/>
      <c r="ADN693" s="6"/>
      <c r="ADO693" s="6"/>
      <c r="ADP693" s="6"/>
      <c r="ADQ693" s="6"/>
      <c r="ADR693" s="6"/>
      <c r="ADS693" s="6"/>
      <c r="ADT693" s="6"/>
      <c r="ADU693" s="6"/>
      <c r="ADV693" s="6"/>
      <c r="ADW693" s="6"/>
      <c r="ADX693" s="6"/>
      <c r="ADY693" s="6"/>
      <c r="ADZ693" s="6"/>
      <c r="AEA693" s="6"/>
      <c r="AEB693" s="6"/>
      <c r="AEC693" s="6"/>
      <c r="AED693" s="6"/>
      <c r="AEE693" s="6"/>
      <c r="AEF693" s="6"/>
      <c r="AEG693" s="6"/>
      <c r="AEH693" s="6"/>
      <c r="AEI693" s="6"/>
      <c r="AEJ693" s="6"/>
      <c r="AEK693" s="6"/>
      <c r="AEL693" s="6"/>
      <c r="AEM693" s="6"/>
      <c r="AEN693" s="6"/>
      <c r="AEO693" s="6"/>
      <c r="AEP693" s="6"/>
      <c r="AEQ693" s="6"/>
      <c r="AER693" s="6"/>
      <c r="AES693" s="6"/>
      <c r="AET693" s="6"/>
      <c r="AEU693" s="6"/>
      <c r="AEV693" s="6"/>
      <c r="AEW693" s="6"/>
      <c r="AEX693" s="6"/>
      <c r="AEY693" s="6"/>
      <c r="AEZ693" s="6"/>
      <c r="AFA693" s="6"/>
      <c r="AFB693" s="6"/>
      <c r="AFC693" s="6"/>
      <c r="AFD693" s="6"/>
      <c r="AFE693" s="6"/>
      <c r="AFF693" s="6"/>
      <c r="AFG693" s="6"/>
      <c r="AFH693" s="6"/>
      <c r="AFI693" s="6"/>
      <c r="AFJ693" s="6"/>
      <c r="AFK693" s="6"/>
      <c r="AFL693" s="6"/>
      <c r="AFM693" s="6"/>
      <c r="AFN693" s="6"/>
      <c r="AFO693" s="6"/>
      <c r="AFP693" s="6"/>
      <c r="AFQ693" s="6"/>
      <c r="AFR693" s="6"/>
      <c r="AFS693" s="6"/>
      <c r="AFT693" s="6"/>
      <c r="AFU693" s="6"/>
      <c r="AFV693" s="6"/>
      <c r="AFW693" s="6"/>
      <c r="AFX693" s="6"/>
      <c r="AFY693" s="6"/>
      <c r="AFZ693" s="6"/>
      <c r="AGA693" s="6"/>
      <c r="AGB693" s="6"/>
      <c r="AGC693" s="6"/>
      <c r="AGD693" s="6"/>
      <c r="AGE693" s="6"/>
      <c r="AGF693" s="6"/>
      <c r="AGG693" s="6"/>
      <c r="AGH693" s="6"/>
      <c r="AGI693" s="6"/>
      <c r="AGJ693" s="6"/>
      <c r="AGK693" s="6"/>
      <c r="AGL693" s="6"/>
      <c r="AGM693" s="6"/>
      <c r="AGN693" s="6"/>
      <c r="AGO693" s="6"/>
      <c r="AGP693" s="6"/>
      <c r="AGQ693" s="6"/>
      <c r="AGR693" s="6"/>
      <c r="AGS693" s="6"/>
      <c r="AGT693" s="6"/>
      <c r="AGU693" s="6"/>
      <c r="AGV693" s="6"/>
      <c r="AGW693" s="6"/>
      <c r="AGX693" s="6"/>
      <c r="AGY693" s="6"/>
      <c r="AGZ693" s="6"/>
      <c r="AHA693" s="6"/>
      <c r="AHB693" s="6"/>
      <c r="AHC693" s="6"/>
      <c r="AHD693" s="6"/>
      <c r="AHE693" s="6"/>
      <c r="AHF693" s="6"/>
      <c r="AHG693" s="6"/>
      <c r="AHH693" s="6"/>
      <c r="AHI693" s="6"/>
      <c r="AHJ693" s="6"/>
      <c r="AHK693" s="6"/>
      <c r="AHL693" s="6"/>
      <c r="AHM693" s="6"/>
      <c r="AHN693" s="6"/>
      <c r="AHO693" s="6"/>
      <c r="AHP693" s="6"/>
      <c r="AHQ693" s="6"/>
      <c r="AHR693" s="6"/>
      <c r="AHS693" s="6"/>
      <c r="AHT693" s="6"/>
      <c r="AHU693" s="6"/>
      <c r="AHV693" s="6"/>
      <c r="AHW693" s="6"/>
      <c r="AHX693" s="6"/>
      <c r="AHY693" s="6"/>
    </row>
    <row r="694" spans="3:909" x14ac:dyDescent="0.25">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6"/>
      <c r="KD694" s="6"/>
      <c r="KE694" s="6"/>
      <c r="KF694" s="6"/>
      <c r="KG694" s="6"/>
      <c r="KH694" s="6"/>
      <c r="KI694" s="6"/>
      <c r="KJ694" s="6"/>
      <c r="KK694" s="6"/>
      <c r="KL694" s="6"/>
      <c r="KM694" s="6"/>
      <c r="KN694" s="6"/>
      <c r="KO694" s="6"/>
      <c r="KP694" s="6"/>
      <c r="KQ694" s="6"/>
      <c r="KR694" s="6"/>
      <c r="KS694" s="6"/>
      <c r="KT694" s="6"/>
      <c r="KU694" s="6"/>
      <c r="KV694" s="6"/>
      <c r="KW694" s="6"/>
      <c r="KX694" s="6"/>
      <c r="KY694" s="6"/>
      <c r="KZ694" s="6"/>
      <c r="LA694" s="6"/>
      <c r="LB694" s="6"/>
      <c r="LC694" s="6"/>
      <c r="LD694" s="6"/>
      <c r="LE694" s="6"/>
      <c r="LF694" s="6"/>
      <c r="LG694" s="6"/>
      <c r="LH694" s="6"/>
      <c r="LI694" s="6"/>
      <c r="LJ694" s="6"/>
      <c r="LK694" s="6"/>
      <c r="LL694" s="6"/>
      <c r="LM694" s="6"/>
      <c r="LN694" s="6"/>
      <c r="LO694" s="6"/>
      <c r="LP694" s="6"/>
      <c r="LQ694" s="6"/>
      <c r="LR694" s="6"/>
      <c r="LS694" s="6"/>
      <c r="LT694" s="6"/>
      <c r="LU694" s="6"/>
      <c r="LV694" s="6"/>
      <c r="LW694" s="6"/>
      <c r="LX694" s="6"/>
      <c r="LY694" s="6"/>
      <c r="LZ694" s="6"/>
      <c r="MA694" s="6"/>
      <c r="MB694" s="6"/>
      <c r="MC694" s="6"/>
      <c r="MD694" s="6"/>
      <c r="ME694" s="6"/>
      <c r="MF694" s="6"/>
      <c r="MG694" s="6"/>
      <c r="MH694" s="6"/>
      <c r="MI694" s="6"/>
      <c r="MJ694" s="6"/>
      <c r="MK694" s="6"/>
      <c r="ML694" s="6"/>
      <c r="MM694" s="6"/>
      <c r="MN694" s="6"/>
      <c r="MO694" s="6"/>
      <c r="MP694" s="6"/>
      <c r="MQ694" s="6"/>
      <c r="MR694" s="6"/>
      <c r="MS694" s="6"/>
      <c r="MT694" s="6"/>
      <c r="MU694" s="6"/>
      <c r="MV694" s="6"/>
      <c r="MW694" s="6"/>
      <c r="MX694" s="6"/>
      <c r="MY694" s="6"/>
      <c r="MZ694" s="6"/>
      <c r="NA694" s="6"/>
      <c r="NB694" s="6"/>
      <c r="NC694" s="6"/>
      <c r="ND694" s="6"/>
      <c r="NE694" s="6"/>
      <c r="NF694" s="6"/>
      <c r="NG694" s="6"/>
      <c r="NH694" s="6"/>
      <c r="NI694" s="6"/>
      <c r="NJ694" s="6"/>
      <c r="NK694" s="6"/>
      <c r="NL694" s="6"/>
      <c r="NM694" s="6"/>
      <c r="NN694" s="6"/>
      <c r="NO694" s="6"/>
      <c r="NP694" s="6"/>
      <c r="NQ694" s="6"/>
      <c r="NR694" s="6"/>
      <c r="NS694" s="6"/>
      <c r="NT694" s="6"/>
      <c r="NU694" s="6"/>
      <c r="NV694" s="6"/>
      <c r="NW694" s="6"/>
      <c r="NX694" s="6"/>
      <c r="NY694" s="6"/>
      <c r="NZ694" s="6"/>
      <c r="OA694" s="6"/>
      <c r="OB694" s="6"/>
      <c r="OC694" s="6"/>
      <c r="OD694" s="6"/>
      <c r="OE694" s="6"/>
      <c r="OF694" s="6"/>
      <c r="OG694" s="6"/>
      <c r="OH694" s="6"/>
      <c r="OI694" s="6"/>
      <c r="OJ694" s="6"/>
      <c r="OK694" s="6"/>
      <c r="OL694" s="6"/>
      <c r="OM694" s="6"/>
      <c r="ON694" s="6"/>
      <c r="OO694" s="6"/>
      <c r="OP694" s="6"/>
      <c r="OQ694" s="6"/>
      <c r="OR694" s="6"/>
      <c r="OS694" s="6"/>
      <c r="OT694" s="6"/>
      <c r="OU694" s="6"/>
      <c r="OV694" s="6"/>
      <c r="OW694" s="6"/>
      <c r="OX694" s="6"/>
      <c r="OY694" s="6"/>
      <c r="OZ694" s="6"/>
      <c r="PA694" s="6"/>
      <c r="PB694" s="6"/>
      <c r="PC694" s="6"/>
      <c r="PD694" s="6"/>
      <c r="PE694" s="6"/>
      <c r="PF694" s="6"/>
      <c r="PG694" s="6"/>
      <c r="PH694" s="6"/>
      <c r="PI694" s="6"/>
      <c r="PJ694" s="6"/>
      <c r="PK694" s="6"/>
      <c r="PL694" s="6"/>
      <c r="PM694" s="6"/>
      <c r="PN694" s="6"/>
      <c r="PO694" s="6"/>
      <c r="PP694" s="6"/>
      <c r="PQ694" s="6"/>
      <c r="PR694" s="6"/>
      <c r="PS694" s="6"/>
      <c r="PT694" s="6"/>
      <c r="PU694" s="6"/>
      <c r="PV694" s="6"/>
      <c r="PW694" s="6"/>
      <c r="PX694" s="6"/>
      <c r="PY694" s="6"/>
      <c r="PZ694" s="6"/>
      <c r="QA694" s="6"/>
      <c r="QB694" s="6"/>
      <c r="QC694" s="6"/>
      <c r="QD694" s="6"/>
      <c r="QE694" s="6"/>
      <c r="QF694" s="6"/>
      <c r="QG694" s="6"/>
      <c r="QH694" s="6"/>
      <c r="QI694" s="6"/>
      <c r="QJ694" s="6"/>
      <c r="QK694" s="6"/>
      <c r="QL694" s="6"/>
      <c r="QM694" s="6"/>
      <c r="QN694" s="6"/>
      <c r="QO694" s="6"/>
      <c r="QP694" s="6"/>
      <c r="QQ694" s="6"/>
      <c r="QR694" s="6"/>
      <c r="QS694" s="6"/>
      <c r="QT694" s="6"/>
      <c r="QU694" s="6"/>
      <c r="QV694" s="6"/>
      <c r="QW694" s="6"/>
      <c r="QX694" s="6"/>
      <c r="QY694" s="6"/>
      <c r="QZ694" s="6"/>
      <c r="RA694" s="6"/>
      <c r="RB694" s="6"/>
      <c r="RC694" s="6"/>
      <c r="RD694" s="6"/>
      <c r="RE694" s="6"/>
      <c r="RF694" s="6"/>
      <c r="RG694" s="6"/>
      <c r="RH694" s="6"/>
      <c r="RI694" s="6"/>
      <c r="RJ694" s="6"/>
      <c r="RK694" s="6"/>
      <c r="RL694" s="6"/>
      <c r="RM694" s="6"/>
      <c r="RN694" s="6"/>
      <c r="RO694" s="6"/>
      <c r="RP694" s="6"/>
      <c r="RQ694" s="6"/>
      <c r="RR694" s="6"/>
      <c r="RS694" s="6"/>
      <c r="RT694" s="6"/>
      <c r="RU694" s="6"/>
      <c r="RV694" s="6"/>
      <c r="RW694" s="6"/>
      <c r="RX694" s="6"/>
      <c r="RY694" s="6"/>
      <c r="RZ694" s="6"/>
      <c r="SA694" s="6"/>
      <c r="SB694" s="6"/>
      <c r="SC694" s="6"/>
      <c r="SD694" s="6"/>
      <c r="SE694" s="6"/>
      <c r="SF694" s="6"/>
      <c r="SG694" s="6"/>
      <c r="SH694" s="6"/>
      <c r="SI694" s="6"/>
      <c r="SJ694" s="6"/>
      <c r="SK694" s="6"/>
      <c r="SL694" s="6"/>
      <c r="SM694" s="6"/>
      <c r="SN694" s="6"/>
      <c r="SO694" s="6"/>
      <c r="SP694" s="6"/>
      <c r="SQ694" s="6"/>
      <c r="SR694" s="6"/>
      <c r="SS694" s="6"/>
      <c r="ST694" s="6"/>
      <c r="SU694" s="6"/>
      <c r="SV694" s="6"/>
      <c r="SW694" s="6"/>
      <c r="SX694" s="6"/>
      <c r="SY694" s="6"/>
      <c r="SZ694" s="6"/>
      <c r="TA694" s="6"/>
      <c r="TB694" s="6"/>
      <c r="TC694" s="6"/>
      <c r="TD694" s="6"/>
      <c r="TE694" s="6"/>
      <c r="TF694" s="6"/>
      <c r="TG694" s="6"/>
      <c r="TH694" s="6"/>
      <c r="TI694" s="6"/>
      <c r="TJ694" s="6"/>
      <c r="TK694" s="6"/>
      <c r="TL694" s="6"/>
      <c r="TM694" s="6"/>
      <c r="TN694" s="6"/>
      <c r="TO694" s="6"/>
      <c r="TP694" s="6"/>
      <c r="TQ694" s="6"/>
      <c r="TR694" s="6"/>
      <c r="TS694" s="6"/>
      <c r="TT694" s="6"/>
      <c r="TU694" s="6"/>
      <c r="TV694" s="6"/>
      <c r="TW694" s="6"/>
      <c r="TX694" s="6"/>
      <c r="TY694" s="6"/>
      <c r="TZ694" s="6"/>
      <c r="UA694" s="6"/>
      <c r="UB694" s="6"/>
      <c r="UC694" s="6"/>
      <c r="UD694" s="6"/>
      <c r="UE694" s="6"/>
      <c r="UF694" s="6"/>
      <c r="UG694" s="6"/>
      <c r="UH694" s="6"/>
      <c r="UI694" s="6"/>
      <c r="UJ694" s="6"/>
      <c r="UK694" s="6"/>
      <c r="UL694" s="6"/>
      <c r="UM694" s="6"/>
      <c r="UN694" s="6"/>
      <c r="UO694" s="6"/>
      <c r="UP694" s="6"/>
      <c r="UQ694" s="6"/>
      <c r="UR694" s="6"/>
      <c r="US694" s="6"/>
      <c r="UT694" s="6"/>
      <c r="UU694" s="6"/>
      <c r="UV694" s="6"/>
      <c r="UW694" s="6"/>
      <c r="UX694" s="6"/>
      <c r="UY694" s="6"/>
      <c r="UZ694" s="6"/>
      <c r="VA694" s="6"/>
      <c r="VB694" s="6"/>
      <c r="VC694" s="6"/>
      <c r="VD694" s="6"/>
      <c r="VE694" s="6"/>
      <c r="VF694" s="6"/>
      <c r="VG694" s="6"/>
      <c r="VH694" s="6"/>
      <c r="VI694" s="6"/>
      <c r="VJ694" s="6"/>
      <c r="VK694" s="6"/>
      <c r="VL694" s="6"/>
      <c r="VM694" s="6"/>
      <c r="VN694" s="6"/>
      <c r="VO694" s="6"/>
      <c r="VP694" s="6"/>
      <c r="VQ694" s="6"/>
      <c r="VR694" s="6"/>
      <c r="VS694" s="6"/>
      <c r="VT694" s="6"/>
      <c r="VU694" s="6"/>
      <c r="VV694" s="6"/>
      <c r="VW694" s="6"/>
      <c r="VX694" s="6"/>
      <c r="VY694" s="6"/>
      <c r="VZ694" s="6"/>
      <c r="WA694" s="6"/>
      <c r="WB694" s="6"/>
      <c r="WC694" s="6"/>
      <c r="WD694" s="6"/>
      <c r="WE694" s="6"/>
      <c r="WF694" s="6"/>
      <c r="WG694" s="6"/>
      <c r="WH694" s="6"/>
      <c r="WI694" s="6"/>
      <c r="WJ694" s="6"/>
      <c r="WK694" s="6"/>
      <c r="WL694" s="6"/>
      <c r="WM694" s="6"/>
      <c r="WN694" s="6"/>
      <c r="WO694" s="6"/>
      <c r="WP694" s="6"/>
      <c r="WQ694" s="6"/>
      <c r="WR694" s="6"/>
      <c r="WS694" s="6"/>
      <c r="WT694" s="6"/>
      <c r="WU694" s="6"/>
      <c r="WV694" s="6"/>
      <c r="WW694" s="6"/>
      <c r="WX694" s="6"/>
      <c r="WY694" s="6"/>
      <c r="WZ694" s="6"/>
      <c r="XA694" s="6"/>
      <c r="XB694" s="6"/>
      <c r="XC694" s="6"/>
      <c r="XD694" s="6"/>
      <c r="XE694" s="6"/>
      <c r="XF694" s="6"/>
      <c r="XG694" s="6"/>
      <c r="XH694" s="6"/>
      <c r="XI694" s="6"/>
      <c r="XJ694" s="6"/>
      <c r="XK694" s="6"/>
      <c r="XL694" s="6"/>
      <c r="XM694" s="6"/>
      <c r="XN694" s="6"/>
      <c r="XO694" s="6"/>
      <c r="XP694" s="6"/>
      <c r="XQ694" s="6"/>
      <c r="XR694" s="6"/>
      <c r="XS694" s="6"/>
      <c r="XT694" s="6"/>
      <c r="XU694" s="6"/>
      <c r="XV694" s="6"/>
      <c r="XW694" s="6"/>
      <c r="XX694" s="6"/>
      <c r="XY694" s="6"/>
      <c r="XZ694" s="6"/>
      <c r="YA694" s="6"/>
      <c r="YB694" s="6"/>
      <c r="YC694" s="6"/>
      <c r="YD694" s="6"/>
      <c r="YE694" s="6"/>
      <c r="YF694" s="6"/>
      <c r="YG694" s="6"/>
      <c r="YH694" s="6"/>
      <c r="YI694" s="6"/>
      <c r="YJ694" s="6"/>
      <c r="YK694" s="6"/>
      <c r="YL694" s="6"/>
      <c r="YM694" s="6"/>
      <c r="YN694" s="6"/>
      <c r="YO694" s="6"/>
      <c r="YP694" s="6"/>
      <c r="YQ694" s="6"/>
      <c r="YR694" s="6"/>
      <c r="YS694" s="6"/>
      <c r="YT694" s="6"/>
      <c r="YU694" s="6"/>
      <c r="YV694" s="6"/>
      <c r="YW694" s="6"/>
      <c r="YX694" s="6"/>
      <c r="YY694" s="6"/>
      <c r="YZ694" s="6"/>
      <c r="ZA694" s="6"/>
      <c r="ZB694" s="6"/>
      <c r="ZC694" s="6"/>
      <c r="ZD694" s="6"/>
      <c r="ZE694" s="6"/>
      <c r="ZF694" s="6"/>
      <c r="ZG694" s="6"/>
      <c r="ZH694" s="6"/>
      <c r="ZI694" s="6"/>
      <c r="ZJ694" s="6"/>
      <c r="ZK694" s="6"/>
      <c r="ZL694" s="6"/>
      <c r="ZM694" s="6"/>
      <c r="ZN694" s="6"/>
      <c r="ZO694" s="6"/>
      <c r="ZP694" s="6"/>
      <c r="ZQ694" s="6"/>
      <c r="ZR694" s="6"/>
      <c r="ZS694" s="6"/>
      <c r="ZT694" s="6"/>
      <c r="ZU694" s="6"/>
      <c r="ZV694" s="6"/>
      <c r="ZW694" s="6"/>
      <c r="ZX694" s="6"/>
      <c r="ZY694" s="6"/>
      <c r="ZZ694" s="6"/>
      <c r="AAA694" s="6"/>
      <c r="AAB694" s="6"/>
      <c r="AAC694" s="6"/>
      <c r="AAD694" s="6"/>
      <c r="AAE694" s="6"/>
      <c r="AAF694" s="6"/>
      <c r="AAG694" s="6"/>
      <c r="AAH694" s="6"/>
      <c r="AAI694" s="6"/>
      <c r="AAJ694" s="6"/>
      <c r="AAK694" s="6"/>
      <c r="AAL694" s="6"/>
      <c r="AAM694" s="6"/>
      <c r="AAN694" s="6"/>
      <c r="AAO694" s="6"/>
      <c r="AAP694" s="6"/>
      <c r="AAQ694" s="6"/>
      <c r="AAR694" s="6"/>
      <c r="AAS694" s="6"/>
      <c r="AAT694" s="6"/>
      <c r="AAU694" s="6"/>
      <c r="AAV694" s="6"/>
      <c r="AAW694" s="6"/>
      <c r="AAX694" s="6"/>
      <c r="AAY694" s="6"/>
      <c r="AAZ694" s="6"/>
      <c r="ABA694" s="6"/>
      <c r="ABB694" s="6"/>
      <c r="ABC694" s="6"/>
      <c r="ABD694" s="6"/>
      <c r="ABE694" s="6"/>
      <c r="ABF694" s="6"/>
      <c r="ABG694" s="6"/>
      <c r="ABH694" s="6"/>
      <c r="ABI694" s="6"/>
      <c r="ABJ694" s="6"/>
      <c r="ABK694" s="6"/>
      <c r="ABL694" s="6"/>
      <c r="ABM694" s="6"/>
      <c r="ABN694" s="6"/>
      <c r="ABO694" s="6"/>
      <c r="ABP694" s="6"/>
      <c r="ABQ694" s="6"/>
      <c r="ABR694" s="6"/>
      <c r="ABS694" s="6"/>
      <c r="ABT694" s="6"/>
      <c r="ABU694" s="6"/>
      <c r="ABV694" s="6"/>
      <c r="ABW694" s="6"/>
      <c r="ABX694" s="6"/>
      <c r="ABY694" s="6"/>
      <c r="ABZ694" s="6"/>
      <c r="ACA694" s="6"/>
      <c r="ACB694" s="6"/>
      <c r="ACC694" s="6"/>
      <c r="ACD694" s="6"/>
      <c r="ACE694" s="6"/>
      <c r="ACF694" s="6"/>
      <c r="ACG694" s="6"/>
      <c r="ACH694" s="6"/>
      <c r="ACI694" s="6"/>
      <c r="ACJ694" s="6"/>
      <c r="ACK694" s="6"/>
      <c r="ACL694" s="6"/>
      <c r="ACM694" s="6"/>
      <c r="ACN694" s="6"/>
      <c r="ACO694" s="6"/>
      <c r="ACP694" s="6"/>
      <c r="ACQ694" s="6"/>
      <c r="ACR694" s="6"/>
      <c r="ACS694" s="6"/>
      <c r="ACT694" s="6"/>
      <c r="ACU694" s="6"/>
      <c r="ACV694" s="6"/>
      <c r="ACW694" s="6"/>
      <c r="ACX694" s="6"/>
      <c r="ACY694" s="6"/>
      <c r="ACZ694" s="6"/>
      <c r="ADA694" s="6"/>
      <c r="ADB694" s="6"/>
      <c r="ADC694" s="6"/>
      <c r="ADD694" s="6"/>
      <c r="ADE694" s="6"/>
      <c r="ADF694" s="6"/>
      <c r="ADG694" s="6"/>
      <c r="ADH694" s="6"/>
      <c r="ADI694" s="6"/>
      <c r="ADJ694" s="6"/>
      <c r="ADK694" s="6"/>
      <c r="ADL694" s="6"/>
      <c r="ADM694" s="6"/>
      <c r="ADN694" s="6"/>
      <c r="ADO694" s="6"/>
      <c r="ADP694" s="6"/>
      <c r="ADQ694" s="6"/>
      <c r="ADR694" s="6"/>
      <c r="ADS694" s="6"/>
      <c r="ADT694" s="6"/>
      <c r="ADU694" s="6"/>
      <c r="ADV694" s="6"/>
      <c r="ADW694" s="6"/>
      <c r="ADX694" s="6"/>
      <c r="ADY694" s="6"/>
      <c r="ADZ694" s="6"/>
      <c r="AEA694" s="6"/>
      <c r="AEB694" s="6"/>
      <c r="AEC694" s="6"/>
      <c r="AED694" s="6"/>
      <c r="AEE694" s="6"/>
      <c r="AEF694" s="6"/>
      <c r="AEG694" s="6"/>
      <c r="AEH694" s="6"/>
      <c r="AEI694" s="6"/>
      <c r="AEJ694" s="6"/>
      <c r="AEK694" s="6"/>
      <c r="AEL694" s="6"/>
      <c r="AEM694" s="6"/>
      <c r="AEN694" s="6"/>
      <c r="AEO694" s="6"/>
      <c r="AEP694" s="6"/>
      <c r="AEQ694" s="6"/>
      <c r="AER694" s="6"/>
      <c r="AES694" s="6"/>
      <c r="AET694" s="6"/>
      <c r="AEU694" s="6"/>
      <c r="AEV694" s="6"/>
      <c r="AEW694" s="6"/>
      <c r="AEX694" s="6"/>
      <c r="AEY694" s="6"/>
      <c r="AEZ694" s="6"/>
      <c r="AFA694" s="6"/>
      <c r="AFB694" s="6"/>
      <c r="AFC694" s="6"/>
      <c r="AFD694" s="6"/>
      <c r="AFE694" s="6"/>
      <c r="AFF694" s="6"/>
      <c r="AFG694" s="6"/>
      <c r="AFH694" s="6"/>
      <c r="AFI694" s="6"/>
      <c r="AFJ694" s="6"/>
      <c r="AFK694" s="6"/>
      <c r="AFL694" s="6"/>
      <c r="AFM694" s="6"/>
      <c r="AFN694" s="6"/>
      <c r="AFO694" s="6"/>
      <c r="AFP694" s="6"/>
      <c r="AFQ694" s="6"/>
      <c r="AFR694" s="6"/>
      <c r="AFS694" s="6"/>
      <c r="AFT694" s="6"/>
      <c r="AFU694" s="6"/>
      <c r="AFV694" s="6"/>
      <c r="AFW694" s="6"/>
      <c r="AFX694" s="6"/>
      <c r="AFY694" s="6"/>
      <c r="AFZ694" s="6"/>
      <c r="AGA694" s="6"/>
      <c r="AGB694" s="6"/>
      <c r="AGC694" s="6"/>
      <c r="AGD694" s="6"/>
      <c r="AGE694" s="6"/>
      <c r="AGF694" s="6"/>
      <c r="AGG694" s="6"/>
      <c r="AGH694" s="6"/>
      <c r="AGI694" s="6"/>
      <c r="AGJ694" s="6"/>
      <c r="AGK694" s="6"/>
      <c r="AGL694" s="6"/>
      <c r="AGM694" s="6"/>
      <c r="AGN694" s="6"/>
      <c r="AGO694" s="6"/>
      <c r="AGP694" s="6"/>
      <c r="AGQ694" s="6"/>
      <c r="AGR694" s="6"/>
      <c r="AGS694" s="6"/>
      <c r="AGT694" s="6"/>
      <c r="AGU694" s="6"/>
      <c r="AGV694" s="6"/>
      <c r="AGW694" s="6"/>
      <c r="AGX694" s="6"/>
      <c r="AGY694" s="6"/>
      <c r="AGZ694" s="6"/>
      <c r="AHA694" s="6"/>
      <c r="AHB694" s="6"/>
      <c r="AHC694" s="6"/>
      <c r="AHD694" s="6"/>
      <c r="AHE694" s="6"/>
      <c r="AHF694" s="6"/>
      <c r="AHG694" s="6"/>
      <c r="AHH694" s="6"/>
      <c r="AHI694" s="6"/>
      <c r="AHJ694" s="6"/>
      <c r="AHK694" s="6"/>
      <c r="AHL694" s="6"/>
      <c r="AHM694" s="6"/>
      <c r="AHN694" s="6"/>
      <c r="AHO694" s="6"/>
      <c r="AHP694" s="6"/>
      <c r="AHQ694" s="6"/>
      <c r="AHR694" s="6"/>
      <c r="AHS694" s="6"/>
      <c r="AHT694" s="6"/>
      <c r="AHU694" s="6"/>
      <c r="AHV694" s="6"/>
      <c r="AHW694" s="6"/>
      <c r="AHX694" s="6"/>
      <c r="AHY694" s="6"/>
    </row>
    <row r="695" spans="3:909" x14ac:dyDescent="0.25">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6"/>
      <c r="KD695" s="6"/>
      <c r="KE695" s="6"/>
      <c r="KF695" s="6"/>
      <c r="KG695" s="6"/>
      <c r="KH695" s="6"/>
      <c r="KI695" s="6"/>
      <c r="KJ695" s="6"/>
      <c r="KK695" s="6"/>
      <c r="KL695" s="6"/>
      <c r="KM695" s="6"/>
      <c r="KN695" s="6"/>
      <c r="KO695" s="6"/>
      <c r="KP695" s="6"/>
      <c r="KQ695" s="6"/>
      <c r="KR695" s="6"/>
      <c r="KS695" s="6"/>
      <c r="KT695" s="6"/>
      <c r="KU695" s="6"/>
      <c r="KV695" s="6"/>
      <c r="KW695" s="6"/>
      <c r="KX695" s="6"/>
      <c r="KY695" s="6"/>
      <c r="KZ695" s="6"/>
      <c r="LA695" s="6"/>
      <c r="LB695" s="6"/>
      <c r="LC695" s="6"/>
      <c r="LD695" s="6"/>
      <c r="LE695" s="6"/>
      <c r="LF695" s="6"/>
      <c r="LG695" s="6"/>
      <c r="LH695" s="6"/>
      <c r="LI695" s="6"/>
      <c r="LJ695" s="6"/>
      <c r="LK695" s="6"/>
      <c r="LL695" s="6"/>
      <c r="LM695" s="6"/>
      <c r="LN695" s="6"/>
      <c r="LO695" s="6"/>
      <c r="LP695" s="6"/>
      <c r="LQ695" s="6"/>
      <c r="LR695" s="6"/>
      <c r="LS695" s="6"/>
      <c r="LT695" s="6"/>
      <c r="LU695" s="6"/>
      <c r="LV695" s="6"/>
      <c r="LW695" s="6"/>
      <c r="LX695" s="6"/>
      <c r="LY695" s="6"/>
      <c r="LZ695" s="6"/>
      <c r="MA695" s="6"/>
      <c r="MB695" s="6"/>
      <c r="MC695" s="6"/>
      <c r="MD695" s="6"/>
      <c r="ME695" s="6"/>
      <c r="MF695" s="6"/>
      <c r="MG695" s="6"/>
      <c r="MH695" s="6"/>
      <c r="MI695" s="6"/>
      <c r="MJ695" s="6"/>
      <c r="MK695" s="6"/>
      <c r="ML695" s="6"/>
      <c r="MM695" s="6"/>
      <c r="MN695" s="6"/>
      <c r="MO695" s="6"/>
      <c r="MP695" s="6"/>
      <c r="MQ695" s="6"/>
      <c r="MR695" s="6"/>
      <c r="MS695" s="6"/>
      <c r="MT695" s="6"/>
      <c r="MU695" s="6"/>
      <c r="MV695" s="6"/>
      <c r="MW695" s="6"/>
      <c r="MX695" s="6"/>
      <c r="MY695" s="6"/>
      <c r="MZ695" s="6"/>
      <c r="NA695" s="6"/>
      <c r="NB695" s="6"/>
      <c r="NC695" s="6"/>
      <c r="ND695" s="6"/>
      <c r="NE695" s="6"/>
      <c r="NF695" s="6"/>
      <c r="NG695" s="6"/>
      <c r="NH695" s="6"/>
      <c r="NI695" s="6"/>
      <c r="NJ695" s="6"/>
      <c r="NK695" s="6"/>
      <c r="NL695" s="6"/>
      <c r="NM695" s="6"/>
      <c r="NN695" s="6"/>
      <c r="NO695" s="6"/>
      <c r="NP695" s="6"/>
      <c r="NQ695" s="6"/>
      <c r="NR695" s="6"/>
      <c r="NS695" s="6"/>
      <c r="NT695" s="6"/>
      <c r="NU695" s="6"/>
      <c r="NV695" s="6"/>
      <c r="NW695" s="6"/>
      <c r="NX695" s="6"/>
      <c r="NY695" s="6"/>
      <c r="NZ695" s="6"/>
      <c r="OA695" s="6"/>
      <c r="OB695" s="6"/>
      <c r="OC695" s="6"/>
      <c r="OD695" s="6"/>
      <c r="OE695" s="6"/>
      <c r="OF695" s="6"/>
      <c r="OG695" s="6"/>
      <c r="OH695" s="6"/>
      <c r="OI695" s="6"/>
      <c r="OJ695" s="6"/>
      <c r="OK695" s="6"/>
      <c r="OL695" s="6"/>
      <c r="OM695" s="6"/>
      <c r="ON695" s="6"/>
      <c r="OO695" s="6"/>
      <c r="OP695" s="6"/>
      <c r="OQ695" s="6"/>
      <c r="OR695" s="6"/>
      <c r="OS695" s="6"/>
      <c r="OT695" s="6"/>
      <c r="OU695" s="6"/>
      <c r="OV695" s="6"/>
      <c r="OW695" s="6"/>
      <c r="OX695" s="6"/>
      <c r="OY695" s="6"/>
      <c r="OZ695" s="6"/>
      <c r="PA695" s="6"/>
      <c r="PB695" s="6"/>
      <c r="PC695" s="6"/>
      <c r="PD695" s="6"/>
      <c r="PE695" s="6"/>
      <c r="PF695" s="6"/>
      <c r="PG695" s="6"/>
      <c r="PH695" s="6"/>
      <c r="PI695" s="6"/>
      <c r="PJ695" s="6"/>
      <c r="PK695" s="6"/>
      <c r="PL695" s="6"/>
      <c r="PM695" s="6"/>
      <c r="PN695" s="6"/>
      <c r="PO695" s="6"/>
      <c r="PP695" s="6"/>
      <c r="PQ695" s="6"/>
      <c r="PR695" s="6"/>
      <c r="PS695" s="6"/>
      <c r="PT695" s="6"/>
      <c r="PU695" s="6"/>
      <c r="PV695" s="6"/>
      <c r="PW695" s="6"/>
      <c r="PX695" s="6"/>
      <c r="PY695" s="6"/>
      <c r="PZ695" s="6"/>
      <c r="QA695" s="6"/>
      <c r="QB695" s="6"/>
      <c r="QC695" s="6"/>
      <c r="QD695" s="6"/>
      <c r="QE695" s="6"/>
      <c r="QF695" s="6"/>
      <c r="QG695" s="6"/>
      <c r="QH695" s="6"/>
      <c r="QI695" s="6"/>
      <c r="QJ695" s="6"/>
      <c r="QK695" s="6"/>
      <c r="QL695" s="6"/>
      <c r="QM695" s="6"/>
      <c r="QN695" s="6"/>
      <c r="QO695" s="6"/>
      <c r="QP695" s="6"/>
      <c r="QQ695" s="6"/>
      <c r="QR695" s="6"/>
      <c r="QS695" s="6"/>
      <c r="QT695" s="6"/>
      <c r="QU695" s="6"/>
      <c r="QV695" s="6"/>
      <c r="QW695" s="6"/>
      <c r="QX695" s="6"/>
      <c r="QY695" s="6"/>
      <c r="QZ695" s="6"/>
      <c r="RA695" s="6"/>
      <c r="RB695" s="6"/>
      <c r="RC695" s="6"/>
      <c r="RD695" s="6"/>
      <c r="RE695" s="6"/>
      <c r="RF695" s="6"/>
      <c r="RG695" s="6"/>
      <c r="RH695" s="6"/>
      <c r="RI695" s="6"/>
      <c r="RJ695" s="6"/>
      <c r="RK695" s="6"/>
      <c r="RL695" s="6"/>
      <c r="RM695" s="6"/>
      <c r="RN695" s="6"/>
      <c r="RO695" s="6"/>
      <c r="RP695" s="6"/>
      <c r="RQ695" s="6"/>
      <c r="RR695" s="6"/>
      <c r="RS695" s="6"/>
      <c r="RT695" s="6"/>
      <c r="RU695" s="6"/>
      <c r="RV695" s="6"/>
      <c r="RW695" s="6"/>
      <c r="RX695" s="6"/>
      <c r="RY695" s="6"/>
      <c r="RZ695" s="6"/>
      <c r="SA695" s="6"/>
      <c r="SB695" s="6"/>
      <c r="SC695" s="6"/>
      <c r="SD695" s="6"/>
      <c r="SE695" s="6"/>
      <c r="SF695" s="6"/>
      <c r="SG695" s="6"/>
      <c r="SH695" s="6"/>
      <c r="SI695" s="6"/>
      <c r="SJ695" s="6"/>
      <c r="SK695" s="6"/>
      <c r="SL695" s="6"/>
      <c r="SM695" s="6"/>
      <c r="SN695" s="6"/>
      <c r="SO695" s="6"/>
      <c r="SP695" s="6"/>
      <c r="SQ695" s="6"/>
      <c r="SR695" s="6"/>
      <c r="SS695" s="6"/>
      <c r="ST695" s="6"/>
      <c r="SU695" s="6"/>
      <c r="SV695" s="6"/>
      <c r="SW695" s="6"/>
      <c r="SX695" s="6"/>
      <c r="SY695" s="6"/>
      <c r="SZ695" s="6"/>
      <c r="TA695" s="6"/>
      <c r="TB695" s="6"/>
      <c r="TC695" s="6"/>
      <c r="TD695" s="6"/>
      <c r="TE695" s="6"/>
      <c r="TF695" s="6"/>
      <c r="TG695" s="6"/>
      <c r="TH695" s="6"/>
      <c r="TI695" s="6"/>
      <c r="TJ695" s="6"/>
      <c r="TK695" s="6"/>
      <c r="TL695" s="6"/>
      <c r="TM695" s="6"/>
      <c r="TN695" s="6"/>
      <c r="TO695" s="6"/>
      <c r="TP695" s="6"/>
      <c r="TQ695" s="6"/>
      <c r="TR695" s="6"/>
      <c r="TS695" s="6"/>
      <c r="TT695" s="6"/>
      <c r="TU695" s="6"/>
      <c r="TV695" s="6"/>
      <c r="TW695" s="6"/>
      <c r="TX695" s="6"/>
      <c r="TY695" s="6"/>
      <c r="TZ695" s="6"/>
      <c r="UA695" s="6"/>
      <c r="UB695" s="6"/>
      <c r="UC695" s="6"/>
      <c r="UD695" s="6"/>
      <c r="UE695" s="6"/>
      <c r="UF695" s="6"/>
      <c r="UG695" s="6"/>
      <c r="UH695" s="6"/>
      <c r="UI695" s="6"/>
      <c r="UJ695" s="6"/>
      <c r="UK695" s="6"/>
      <c r="UL695" s="6"/>
      <c r="UM695" s="6"/>
      <c r="UN695" s="6"/>
      <c r="UO695" s="6"/>
      <c r="UP695" s="6"/>
      <c r="UQ695" s="6"/>
      <c r="UR695" s="6"/>
      <c r="US695" s="6"/>
      <c r="UT695" s="6"/>
      <c r="UU695" s="6"/>
      <c r="UV695" s="6"/>
      <c r="UW695" s="6"/>
      <c r="UX695" s="6"/>
      <c r="UY695" s="6"/>
      <c r="UZ695" s="6"/>
      <c r="VA695" s="6"/>
      <c r="VB695" s="6"/>
      <c r="VC695" s="6"/>
      <c r="VD695" s="6"/>
      <c r="VE695" s="6"/>
      <c r="VF695" s="6"/>
      <c r="VG695" s="6"/>
      <c r="VH695" s="6"/>
      <c r="VI695" s="6"/>
      <c r="VJ695" s="6"/>
      <c r="VK695" s="6"/>
      <c r="VL695" s="6"/>
      <c r="VM695" s="6"/>
      <c r="VN695" s="6"/>
      <c r="VO695" s="6"/>
      <c r="VP695" s="6"/>
      <c r="VQ695" s="6"/>
      <c r="VR695" s="6"/>
      <c r="VS695" s="6"/>
      <c r="VT695" s="6"/>
      <c r="VU695" s="6"/>
      <c r="VV695" s="6"/>
      <c r="VW695" s="6"/>
      <c r="VX695" s="6"/>
      <c r="VY695" s="6"/>
      <c r="VZ695" s="6"/>
      <c r="WA695" s="6"/>
      <c r="WB695" s="6"/>
      <c r="WC695" s="6"/>
      <c r="WD695" s="6"/>
      <c r="WE695" s="6"/>
      <c r="WF695" s="6"/>
      <c r="WG695" s="6"/>
      <c r="WH695" s="6"/>
      <c r="WI695" s="6"/>
      <c r="WJ695" s="6"/>
      <c r="WK695" s="6"/>
      <c r="WL695" s="6"/>
      <c r="WM695" s="6"/>
      <c r="WN695" s="6"/>
      <c r="WO695" s="6"/>
      <c r="WP695" s="6"/>
      <c r="WQ695" s="6"/>
      <c r="WR695" s="6"/>
      <c r="WS695" s="6"/>
      <c r="WT695" s="6"/>
      <c r="WU695" s="6"/>
      <c r="WV695" s="6"/>
      <c r="WW695" s="6"/>
      <c r="WX695" s="6"/>
      <c r="WY695" s="6"/>
      <c r="WZ695" s="6"/>
      <c r="XA695" s="6"/>
      <c r="XB695" s="6"/>
      <c r="XC695" s="6"/>
      <c r="XD695" s="6"/>
      <c r="XE695" s="6"/>
      <c r="XF695" s="6"/>
      <c r="XG695" s="6"/>
      <c r="XH695" s="6"/>
      <c r="XI695" s="6"/>
      <c r="XJ695" s="6"/>
      <c r="XK695" s="6"/>
      <c r="XL695" s="6"/>
      <c r="XM695" s="6"/>
      <c r="XN695" s="6"/>
      <c r="XO695" s="6"/>
      <c r="XP695" s="6"/>
      <c r="XQ695" s="6"/>
      <c r="XR695" s="6"/>
      <c r="XS695" s="6"/>
      <c r="XT695" s="6"/>
      <c r="XU695" s="6"/>
      <c r="XV695" s="6"/>
      <c r="XW695" s="6"/>
      <c r="XX695" s="6"/>
      <c r="XY695" s="6"/>
      <c r="XZ695" s="6"/>
      <c r="YA695" s="6"/>
      <c r="YB695" s="6"/>
      <c r="YC695" s="6"/>
      <c r="YD695" s="6"/>
      <c r="YE695" s="6"/>
      <c r="YF695" s="6"/>
      <c r="YG695" s="6"/>
      <c r="YH695" s="6"/>
      <c r="YI695" s="6"/>
      <c r="YJ695" s="6"/>
      <c r="YK695" s="6"/>
      <c r="YL695" s="6"/>
      <c r="YM695" s="6"/>
      <c r="YN695" s="6"/>
      <c r="YO695" s="6"/>
      <c r="YP695" s="6"/>
      <c r="YQ695" s="6"/>
      <c r="YR695" s="6"/>
      <c r="YS695" s="6"/>
      <c r="YT695" s="6"/>
      <c r="YU695" s="6"/>
      <c r="YV695" s="6"/>
      <c r="YW695" s="6"/>
      <c r="YX695" s="6"/>
      <c r="YY695" s="6"/>
      <c r="YZ695" s="6"/>
      <c r="ZA695" s="6"/>
      <c r="ZB695" s="6"/>
      <c r="ZC695" s="6"/>
      <c r="ZD695" s="6"/>
      <c r="ZE695" s="6"/>
      <c r="ZF695" s="6"/>
      <c r="ZG695" s="6"/>
      <c r="ZH695" s="6"/>
      <c r="ZI695" s="6"/>
      <c r="ZJ695" s="6"/>
      <c r="ZK695" s="6"/>
      <c r="ZL695" s="6"/>
      <c r="ZM695" s="6"/>
      <c r="ZN695" s="6"/>
      <c r="ZO695" s="6"/>
      <c r="ZP695" s="6"/>
      <c r="ZQ695" s="6"/>
      <c r="ZR695" s="6"/>
      <c r="ZS695" s="6"/>
      <c r="ZT695" s="6"/>
      <c r="ZU695" s="6"/>
      <c r="ZV695" s="6"/>
      <c r="ZW695" s="6"/>
      <c r="ZX695" s="6"/>
      <c r="ZY695" s="6"/>
      <c r="ZZ695" s="6"/>
      <c r="AAA695" s="6"/>
      <c r="AAB695" s="6"/>
      <c r="AAC695" s="6"/>
      <c r="AAD695" s="6"/>
      <c r="AAE695" s="6"/>
      <c r="AAF695" s="6"/>
      <c r="AAG695" s="6"/>
      <c r="AAH695" s="6"/>
      <c r="AAI695" s="6"/>
      <c r="AAJ695" s="6"/>
      <c r="AAK695" s="6"/>
      <c r="AAL695" s="6"/>
      <c r="AAM695" s="6"/>
      <c r="AAN695" s="6"/>
      <c r="AAO695" s="6"/>
      <c r="AAP695" s="6"/>
      <c r="AAQ695" s="6"/>
      <c r="AAR695" s="6"/>
      <c r="AAS695" s="6"/>
      <c r="AAT695" s="6"/>
      <c r="AAU695" s="6"/>
      <c r="AAV695" s="6"/>
      <c r="AAW695" s="6"/>
      <c r="AAX695" s="6"/>
      <c r="AAY695" s="6"/>
      <c r="AAZ695" s="6"/>
      <c r="ABA695" s="6"/>
      <c r="ABB695" s="6"/>
      <c r="ABC695" s="6"/>
      <c r="ABD695" s="6"/>
      <c r="ABE695" s="6"/>
      <c r="ABF695" s="6"/>
      <c r="ABG695" s="6"/>
      <c r="ABH695" s="6"/>
      <c r="ABI695" s="6"/>
      <c r="ABJ695" s="6"/>
      <c r="ABK695" s="6"/>
      <c r="ABL695" s="6"/>
      <c r="ABM695" s="6"/>
      <c r="ABN695" s="6"/>
      <c r="ABO695" s="6"/>
      <c r="ABP695" s="6"/>
      <c r="ABQ695" s="6"/>
      <c r="ABR695" s="6"/>
      <c r="ABS695" s="6"/>
      <c r="ABT695" s="6"/>
      <c r="ABU695" s="6"/>
      <c r="ABV695" s="6"/>
      <c r="ABW695" s="6"/>
      <c r="ABX695" s="6"/>
      <c r="ABY695" s="6"/>
      <c r="ABZ695" s="6"/>
      <c r="ACA695" s="6"/>
      <c r="ACB695" s="6"/>
      <c r="ACC695" s="6"/>
      <c r="ACD695" s="6"/>
      <c r="ACE695" s="6"/>
      <c r="ACF695" s="6"/>
      <c r="ACG695" s="6"/>
      <c r="ACH695" s="6"/>
      <c r="ACI695" s="6"/>
      <c r="ACJ695" s="6"/>
      <c r="ACK695" s="6"/>
      <c r="ACL695" s="6"/>
      <c r="ACM695" s="6"/>
      <c r="ACN695" s="6"/>
      <c r="ACO695" s="6"/>
      <c r="ACP695" s="6"/>
      <c r="ACQ695" s="6"/>
      <c r="ACR695" s="6"/>
      <c r="ACS695" s="6"/>
      <c r="ACT695" s="6"/>
      <c r="ACU695" s="6"/>
      <c r="ACV695" s="6"/>
      <c r="ACW695" s="6"/>
      <c r="ACX695" s="6"/>
      <c r="ACY695" s="6"/>
      <c r="ACZ695" s="6"/>
      <c r="ADA695" s="6"/>
      <c r="ADB695" s="6"/>
      <c r="ADC695" s="6"/>
      <c r="ADD695" s="6"/>
      <c r="ADE695" s="6"/>
      <c r="ADF695" s="6"/>
      <c r="ADG695" s="6"/>
      <c r="ADH695" s="6"/>
      <c r="ADI695" s="6"/>
      <c r="ADJ695" s="6"/>
      <c r="ADK695" s="6"/>
      <c r="ADL695" s="6"/>
      <c r="ADM695" s="6"/>
      <c r="ADN695" s="6"/>
      <c r="ADO695" s="6"/>
      <c r="ADP695" s="6"/>
      <c r="ADQ695" s="6"/>
      <c r="ADR695" s="6"/>
      <c r="ADS695" s="6"/>
      <c r="ADT695" s="6"/>
      <c r="ADU695" s="6"/>
      <c r="ADV695" s="6"/>
      <c r="ADW695" s="6"/>
      <c r="ADX695" s="6"/>
      <c r="ADY695" s="6"/>
      <c r="ADZ695" s="6"/>
      <c r="AEA695" s="6"/>
      <c r="AEB695" s="6"/>
      <c r="AEC695" s="6"/>
      <c r="AED695" s="6"/>
      <c r="AEE695" s="6"/>
      <c r="AEF695" s="6"/>
      <c r="AEG695" s="6"/>
      <c r="AEH695" s="6"/>
      <c r="AEI695" s="6"/>
      <c r="AEJ695" s="6"/>
      <c r="AEK695" s="6"/>
      <c r="AEL695" s="6"/>
      <c r="AEM695" s="6"/>
      <c r="AEN695" s="6"/>
      <c r="AEO695" s="6"/>
      <c r="AEP695" s="6"/>
      <c r="AEQ695" s="6"/>
      <c r="AER695" s="6"/>
      <c r="AES695" s="6"/>
      <c r="AET695" s="6"/>
      <c r="AEU695" s="6"/>
      <c r="AEV695" s="6"/>
      <c r="AEW695" s="6"/>
      <c r="AEX695" s="6"/>
      <c r="AEY695" s="6"/>
      <c r="AEZ695" s="6"/>
      <c r="AFA695" s="6"/>
      <c r="AFB695" s="6"/>
      <c r="AFC695" s="6"/>
      <c r="AFD695" s="6"/>
      <c r="AFE695" s="6"/>
      <c r="AFF695" s="6"/>
      <c r="AFG695" s="6"/>
      <c r="AFH695" s="6"/>
      <c r="AFI695" s="6"/>
      <c r="AFJ695" s="6"/>
      <c r="AFK695" s="6"/>
      <c r="AFL695" s="6"/>
      <c r="AFM695" s="6"/>
      <c r="AFN695" s="6"/>
      <c r="AFO695" s="6"/>
      <c r="AFP695" s="6"/>
      <c r="AFQ695" s="6"/>
      <c r="AFR695" s="6"/>
      <c r="AFS695" s="6"/>
      <c r="AFT695" s="6"/>
      <c r="AFU695" s="6"/>
      <c r="AFV695" s="6"/>
      <c r="AFW695" s="6"/>
      <c r="AFX695" s="6"/>
      <c r="AFY695" s="6"/>
      <c r="AFZ695" s="6"/>
      <c r="AGA695" s="6"/>
      <c r="AGB695" s="6"/>
      <c r="AGC695" s="6"/>
      <c r="AGD695" s="6"/>
      <c r="AGE695" s="6"/>
      <c r="AGF695" s="6"/>
      <c r="AGG695" s="6"/>
      <c r="AGH695" s="6"/>
      <c r="AGI695" s="6"/>
      <c r="AGJ695" s="6"/>
      <c r="AGK695" s="6"/>
      <c r="AGL695" s="6"/>
      <c r="AGM695" s="6"/>
      <c r="AGN695" s="6"/>
      <c r="AGO695" s="6"/>
      <c r="AGP695" s="6"/>
      <c r="AGQ695" s="6"/>
      <c r="AGR695" s="6"/>
      <c r="AGS695" s="6"/>
      <c r="AGT695" s="6"/>
      <c r="AGU695" s="6"/>
      <c r="AGV695" s="6"/>
      <c r="AGW695" s="6"/>
      <c r="AGX695" s="6"/>
      <c r="AGY695" s="6"/>
      <c r="AGZ695" s="6"/>
      <c r="AHA695" s="6"/>
      <c r="AHB695" s="6"/>
      <c r="AHC695" s="6"/>
      <c r="AHD695" s="6"/>
      <c r="AHE695" s="6"/>
      <c r="AHF695" s="6"/>
      <c r="AHG695" s="6"/>
      <c r="AHH695" s="6"/>
      <c r="AHI695" s="6"/>
      <c r="AHJ695" s="6"/>
      <c r="AHK695" s="6"/>
      <c r="AHL695" s="6"/>
      <c r="AHM695" s="6"/>
      <c r="AHN695" s="6"/>
      <c r="AHO695" s="6"/>
      <c r="AHP695" s="6"/>
      <c r="AHQ695" s="6"/>
      <c r="AHR695" s="6"/>
      <c r="AHS695" s="6"/>
      <c r="AHT695" s="6"/>
      <c r="AHU695" s="6"/>
      <c r="AHV695" s="6"/>
      <c r="AHW695" s="6"/>
      <c r="AHX695" s="6"/>
      <c r="AHY695" s="6"/>
    </row>
    <row r="696" spans="3:909" x14ac:dyDescent="0.25">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6"/>
      <c r="KD696" s="6"/>
      <c r="KE696" s="6"/>
      <c r="KF696" s="6"/>
      <c r="KG696" s="6"/>
      <c r="KH696" s="6"/>
      <c r="KI696" s="6"/>
      <c r="KJ696" s="6"/>
      <c r="KK696" s="6"/>
      <c r="KL696" s="6"/>
      <c r="KM696" s="6"/>
      <c r="KN696" s="6"/>
      <c r="KO696" s="6"/>
      <c r="KP696" s="6"/>
      <c r="KQ696" s="6"/>
      <c r="KR696" s="6"/>
      <c r="KS696" s="6"/>
      <c r="KT696" s="6"/>
      <c r="KU696" s="6"/>
      <c r="KV696" s="6"/>
      <c r="KW696" s="6"/>
      <c r="KX696" s="6"/>
      <c r="KY696" s="6"/>
      <c r="KZ696" s="6"/>
      <c r="LA696" s="6"/>
      <c r="LB696" s="6"/>
      <c r="LC696" s="6"/>
      <c r="LD696" s="6"/>
      <c r="LE696" s="6"/>
      <c r="LF696" s="6"/>
      <c r="LG696" s="6"/>
      <c r="LH696" s="6"/>
      <c r="LI696" s="6"/>
      <c r="LJ696" s="6"/>
      <c r="LK696" s="6"/>
      <c r="LL696" s="6"/>
      <c r="LM696" s="6"/>
      <c r="LN696" s="6"/>
      <c r="LO696" s="6"/>
      <c r="LP696" s="6"/>
      <c r="LQ696" s="6"/>
      <c r="LR696" s="6"/>
      <c r="LS696" s="6"/>
      <c r="LT696" s="6"/>
      <c r="LU696" s="6"/>
      <c r="LV696" s="6"/>
      <c r="LW696" s="6"/>
      <c r="LX696" s="6"/>
      <c r="LY696" s="6"/>
      <c r="LZ696" s="6"/>
      <c r="MA696" s="6"/>
      <c r="MB696" s="6"/>
      <c r="MC696" s="6"/>
      <c r="MD696" s="6"/>
      <c r="ME696" s="6"/>
      <c r="MF696" s="6"/>
      <c r="MG696" s="6"/>
      <c r="MH696" s="6"/>
      <c r="MI696" s="6"/>
      <c r="MJ696" s="6"/>
      <c r="MK696" s="6"/>
      <c r="ML696" s="6"/>
      <c r="MM696" s="6"/>
      <c r="MN696" s="6"/>
      <c r="MO696" s="6"/>
      <c r="MP696" s="6"/>
      <c r="MQ696" s="6"/>
      <c r="MR696" s="6"/>
      <c r="MS696" s="6"/>
      <c r="MT696" s="6"/>
      <c r="MU696" s="6"/>
      <c r="MV696" s="6"/>
      <c r="MW696" s="6"/>
      <c r="MX696" s="6"/>
      <c r="MY696" s="6"/>
      <c r="MZ696" s="6"/>
      <c r="NA696" s="6"/>
      <c r="NB696" s="6"/>
      <c r="NC696" s="6"/>
      <c r="ND696" s="6"/>
      <c r="NE696" s="6"/>
      <c r="NF696" s="6"/>
      <c r="NG696" s="6"/>
      <c r="NH696" s="6"/>
      <c r="NI696" s="6"/>
      <c r="NJ696" s="6"/>
      <c r="NK696" s="6"/>
      <c r="NL696" s="6"/>
      <c r="NM696" s="6"/>
      <c r="NN696" s="6"/>
      <c r="NO696" s="6"/>
      <c r="NP696" s="6"/>
      <c r="NQ696" s="6"/>
      <c r="NR696" s="6"/>
      <c r="NS696" s="6"/>
      <c r="NT696" s="6"/>
      <c r="NU696" s="6"/>
      <c r="NV696" s="6"/>
      <c r="NW696" s="6"/>
      <c r="NX696" s="6"/>
      <c r="NY696" s="6"/>
      <c r="NZ696" s="6"/>
      <c r="OA696" s="6"/>
      <c r="OB696" s="6"/>
      <c r="OC696" s="6"/>
      <c r="OD696" s="6"/>
      <c r="OE696" s="6"/>
      <c r="OF696" s="6"/>
      <c r="OG696" s="6"/>
      <c r="OH696" s="6"/>
      <c r="OI696" s="6"/>
      <c r="OJ696" s="6"/>
      <c r="OK696" s="6"/>
      <c r="OL696" s="6"/>
      <c r="OM696" s="6"/>
      <c r="ON696" s="6"/>
      <c r="OO696" s="6"/>
      <c r="OP696" s="6"/>
      <c r="OQ696" s="6"/>
      <c r="OR696" s="6"/>
      <c r="OS696" s="6"/>
      <c r="OT696" s="6"/>
      <c r="OU696" s="6"/>
      <c r="OV696" s="6"/>
      <c r="OW696" s="6"/>
      <c r="OX696" s="6"/>
      <c r="OY696" s="6"/>
      <c r="OZ696" s="6"/>
      <c r="PA696" s="6"/>
      <c r="PB696" s="6"/>
      <c r="PC696" s="6"/>
      <c r="PD696" s="6"/>
      <c r="PE696" s="6"/>
      <c r="PF696" s="6"/>
      <c r="PG696" s="6"/>
      <c r="PH696" s="6"/>
      <c r="PI696" s="6"/>
      <c r="PJ696" s="6"/>
      <c r="PK696" s="6"/>
      <c r="PL696" s="6"/>
      <c r="PM696" s="6"/>
      <c r="PN696" s="6"/>
      <c r="PO696" s="6"/>
      <c r="PP696" s="6"/>
      <c r="PQ696" s="6"/>
      <c r="PR696" s="6"/>
      <c r="PS696" s="6"/>
      <c r="PT696" s="6"/>
      <c r="PU696" s="6"/>
      <c r="PV696" s="6"/>
      <c r="PW696" s="6"/>
      <c r="PX696" s="6"/>
      <c r="PY696" s="6"/>
      <c r="PZ696" s="6"/>
      <c r="QA696" s="6"/>
      <c r="QB696" s="6"/>
      <c r="QC696" s="6"/>
      <c r="QD696" s="6"/>
      <c r="QE696" s="6"/>
      <c r="QF696" s="6"/>
      <c r="QG696" s="6"/>
      <c r="QH696" s="6"/>
      <c r="QI696" s="6"/>
      <c r="QJ696" s="6"/>
      <c r="QK696" s="6"/>
      <c r="QL696" s="6"/>
      <c r="QM696" s="6"/>
      <c r="QN696" s="6"/>
      <c r="QO696" s="6"/>
      <c r="QP696" s="6"/>
      <c r="QQ696" s="6"/>
      <c r="QR696" s="6"/>
      <c r="QS696" s="6"/>
      <c r="QT696" s="6"/>
      <c r="QU696" s="6"/>
      <c r="QV696" s="6"/>
      <c r="QW696" s="6"/>
      <c r="QX696" s="6"/>
      <c r="QY696" s="6"/>
      <c r="QZ696" s="6"/>
      <c r="RA696" s="6"/>
      <c r="RB696" s="6"/>
      <c r="RC696" s="6"/>
      <c r="RD696" s="6"/>
      <c r="RE696" s="6"/>
      <c r="RF696" s="6"/>
      <c r="RG696" s="6"/>
      <c r="RH696" s="6"/>
      <c r="RI696" s="6"/>
      <c r="RJ696" s="6"/>
      <c r="RK696" s="6"/>
      <c r="RL696" s="6"/>
      <c r="RM696" s="6"/>
      <c r="RN696" s="6"/>
      <c r="RO696" s="6"/>
      <c r="RP696" s="6"/>
      <c r="RQ696" s="6"/>
      <c r="RR696" s="6"/>
      <c r="RS696" s="6"/>
      <c r="RT696" s="6"/>
      <c r="RU696" s="6"/>
      <c r="RV696" s="6"/>
      <c r="RW696" s="6"/>
      <c r="RX696" s="6"/>
      <c r="RY696" s="6"/>
      <c r="RZ696" s="6"/>
      <c r="SA696" s="6"/>
      <c r="SB696" s="6"/>
      <c r="SC696" s="6"/>
      <c r="SD696" s="6"/>
      <c r="SE696" s="6"/>
      <c r="SF696" s="6"/>
      <c r="SG696" s="6"/>
      <c r="SH696" s="6"/>
      <c r="SI696" s="6"/>
      <c r="SJ696" s="6"/>
      <c r="SK696" s="6"/>
      <c r="SL696" s="6"/>
      <c r="SM696" s="6"/>
      <c r="SN696" s="6"/>
      <c r="SO696" s="6"/>
      <c r="SP696" s="6"/>
      <c r="SQ696" s="6"/>
      <c r="SR696" s="6"/>
      <c r="SS696" s="6"/>
      <c r="ST696" s="6"/>
      <c r="SU696" s="6"/>
      <c r="SV696" s="6"/>
      <c r="SW696" s="6"/>
      <c r="SX696" s="6"/>
      <c r="SY696" s="6"/>
      <c r="SZ696" s="6"/>
      <c r="TA696" s="6"/>
      <c r="TB696" s="6"/>
      <c r="TC696" s="6"/>
      <c r="TD696" s="6"/>
      <c r="TE696" s="6"/>
      <c r="TF696" s="6"/>
      <c r="TG696" s="6"/>
      <c r="TH696" s="6"/>
      <c r="TI696" s="6"/>
      <c r="TJ696" s="6"/>
      <c r="TK696" s="6"/>
      <c r="TL696" s="6"/>
      <c r="TM696" s="6"/>
      <c r="TN696" s="6"/>
      <c r="TO696" s="6"/>
      <c r="TP696" s="6"/>
      <c r="TQ696" s="6"/>
      <c r="TR696" s="6"/>
      <c r="TS696" s="6"/>
      <c r="TT696" s="6"/>
      <c r="TU696" s="6"/>
      <c r="TV696" s="6"/>
      <c r="TW696" s="6"/>
      <c r="TX696" s="6"/>
      <c r="TY696" s="6"/>
      <c r="TZ696" s="6"/>
      <c r="UA696" s="6"/>
      <c r="UB696" s="6"/>
      <c r="UC696" s="6"/>
      <c r="UD696" s="6"/>
      <c r="UE696" s="6"/>
      <c r="UF696" s="6"/>
      <c r="UG696" s="6"/>
      <c r="UH696" s="6"/>
      <c r="UI696" s="6"/>
      <c r="UJ696" s="6"/>
      <c r="UK696" s="6"/>
      <c r="UL696" s="6"/>
      <c r="UM696" s="6"/>
      <c r="UN696" s="6"/>
      <c r="UO696" s="6"/>
      <c r="UP696" s="6"/>
      <c r="UQ696" s="6"/>
      <c r="UR696" s="6"/>
      <c r="US696" s="6"/>
      <c r="UT696" s="6"/>
      <c r="UU696" s="6"/>
      <c r="UV696" s="6"/>
      <c r="UW696" s="6"/>
      <c r="UX696" s="6"/>
      <c r="UY696" s="6"/>
      <c r="UZ696" s="6"/>
      <c r="VA696" s="6"/>
      <c r="VB696" s="6"/>
      <c r="VC696" s="6"/>
      <c r="VD696" s="6"/>
      <c r="VE696" s="6"/>
      <c r="VF696" s="6"/>
      <c r="VG696" s="6"/>
      <c r="VH696" s="6"/>
      <c r="VI696" s="6"/>
      <c r="VJ696" s="6"/>
      <c r="VK696" s="6"/>
      <c r="VL696" s="6"/>
      <c r="VM696" s="6"/>
      <c r="VN696" s="6"/>
      <c r="VO696" s="6"/>
      <c r="VP696" s="6"/>
      <c r="VQ696" s="6"/>
      <c r="VR696" s="6"/>
      <c r="VS696" s="6"/>
      <c r="VT696" s="6"/>
      <c r="VU696" s="6"/>
      <c r="VV696" s="6"/>
      <c r="VW696" s="6"/>
      <c r="VX696" s="6"/>
      <c r="VY696" s="6"/>
      <c r="VZ696" s="6"/>
      <c r="WA696" s="6"/>
      <c r="WB696" s="6"/>
      <c r="WC696" s="6"/>
      <c r="WD696" s="6"/>
      <c r="WE696" s="6"/>
      <c r="WF696" s="6"/>
      <c r="WG696" s="6"/>
      <c r="WH696" s="6"/>
      <c r="WI696" s="6"/>
      <c r="WJ696" s="6"/>
      <c r="WK696" s="6"/>
      <c r="WL696" s="6"/>
      <c r="WM696" s="6"/>
      <c r="WN696" s="6"/>
      <c r="WO696" s="6"/>
      <c r="WP696" s="6"/>
      <c r="WQ696" s="6"/>
      <c r="WR696" s="6"/>
      <c r="WS696" s="6"/>
      <c r="WT696" s="6"/>
      <c r="WU696" s="6"/>
      <c r="WV696" s="6"/>
      <c r="WW696" s="6"/>
      <c r="WX696" s="6"/>
      <c r="WY696" s="6"/>
      <c r="WZ696" s="6"/>
      <c r="XA696" s="6"/>
      <c r="XB696" s="6"/>
      <c r="XC696" s="6"/>
      <c r="XD696" s="6"/>
      <c r="XE696" s="6"/>
      <c r="XF696" s="6"/>
      <c r="XG696" s="6"/>
      <c r="XH696" s="6"/>
      <c r="XI696" s="6"/>
      <c r="XJ696" s="6"/>
      <c r="XK696" s="6"/>
      <c r="XL696" s="6"/>
      <c r="XM696" s="6"/>
      <c r="XN696" s="6"/>
      <c r="XO696" s="6"/>
      <c r="XP696" s="6"/>
      <c r="XQ696" s="6"/>
      <c r="XR696" s="6"/>
      <c r="XS696" s="6"/>
      <c r="XT696" s="6"/>
      <c r="XU696" s="6"/>
      <c r="XV696" s="6"/>
      <c r="XW696" s="6"/>
      <c r="XX696" s="6"/>
      <c r="XY696" s="6"/>
      <c r="XZ696" s="6"/>
      <c r="YA696" s="6"/>
      <c r="YB696" s="6"/>
      <c r="YC696" s="6"/>
      <c r="YD696" s="6"/>
      <c r="YE696" s="6"/>
      <c r="YF696" s="6"/>
      <c r="YG696" s="6"/>
      <c r="YH696" s="6"/>
      <c r="YI696" s="6"/>
      <c r="YJ696" s="6"/>
      <c r="YK696" s="6"/>
      <c r="YL696" s="6"/>
      <c r="YM696" s="6"/>
      <c r="YN696" s="6"/>
      <c r="YO696" s="6"/>
      <c r="YP696" s="6"/>
      <c r="YQ696" s="6"/>
      <c r="YR696" s="6"/>
      <c r="YS696" s="6"/>
      <c r="YT696" s="6"/>
      <c r="YU696" s="6"/>
      <c r="YV696" s="6"/>
      <c r="YW696" s="6"/>
      <c r="YX696" s="6"/>
      <c r="YY696" s="6"/>
      <c r="YZ696" s="6"/>
      <c r="ZA696" s="6"/>
      <c r="ZB696" s="6"/>
      <c r="ZC696" s="6"/>
      <c r="ZD696" s="6"/>
      <c r="ZE696" s="6"/>
      <c r="ZF696" s="6"/>
      <c r="ZG696" s="6"/>
      <c r="ZH696" s="6"/>
      <c r="ZI696" s="6"/>
      <c r="ZJ696" s="6"/>
      <c r="ZK696" s="6"/>
      <c r="ZL696" s="6"/>
      <c r="ZM696" s="6"/>
      <c r="ZN696" s="6"/>
      <c r="ZO696" s="6"/>
      <c r="ZP696" s="6"/>
      <c r="ZQ696" s="6"/>
      <c r="ZR696" s="6"/>
      <c r="ZS696" s="6"/>
      <c r="ZT696" s="6"/>
      <c r="ZU696" s="6"/>
      <c r="ZV696" s="6"/>
      <c r="ZW696" s="6"/>
      <c r="ZX696" s="6"/>
      <c r="ZY696" s="6"/>
      <c r="ZZ696" s="6"/>
      <c r="AAA696" s="6"/>
      <c r="AAB696" s="6"/>
      <c r="AAC696" s="6"/>
      <c r="AAD696" s="6"/>
      <c r="AAE696" s="6"/>
      <c r="AAF696" s="6"/>
      <c r="AAG696" s="6"/>
      <c r="AAH696" s="6"/>
      <c r="AAI696" s="6"/>
      <c r="AAJ696" s="6"/>
      <c r="AAK696" s="6"/>
      <c r="AAL696" s="6"/>
      <c r="AAM696" s="6"/>
      <c r="AAN696" s="6"/>
      <c r="AAO696" s="6"/>
      <c r="AAP696" s="6"/>
      <c r="AAQ696" s="6"/>
      <c r="AAR696" s="6"/>
      <c r="AAS696" s="6"/>
      <c r="AAT696" s="6"/>
      <c r="AAU696" s="6"/>
      <c r="AAV696" s="6"/>
      <c r="AAW696" s="6"/>
      <c r="AAX696" s="6"/>
      <c r="AAY696" s="6"/>
      <c r="AAZ696" s="6"/>
      <c r="ABA696" s="6"/>
      <c r="ABB696" s="6"/>
      <c r="ABC696" s="6"/>
      <c r="ABD696" s="6"/>
      <c r="ABE696" s="6"/>
      <c r="ABF696" s="6"/>
      <c r="ABG696" s="6"/>
      <c r="ABH696" s="6"/>
      <c r="ABI696" s="6"/>
      <c r="ABJ696" s="6"/>
      <c r="ABK696" s="6"/>
      <c r="ABL696" s="6"/>
      <c r="ABM696" s="6"/>
      <c r="ABN696" s="6"/>
      <c r="ABO696" s="6"/>
      <c r="ABP696" s="6"/>
      <c r="ABQ696" s="6"/>
      <c r="ABR696" s="6"/>
      <c r="ABS696" s="6"/>
      <c r="ABT696" s="6"/>
      <c r="ABU696" s="6"/>
      <c r="ABV696" s="6"/>
      <c r="ABW696" s="6"/>
      <c r="ABX696" s="6"/>
      <c r="ABY696" s="6"/>
      <c r="ABZ696" s="6"/>
      <c r="ACA696" s="6"/>
      <c r="ACB696" s="6"/>
      <c r="ACC696" s="6"/>
      <c r="ACD696" s="6"/>
      <c r="ACE696" s="6"/>
      <c r="ACF696" s="6"/>
      <c r="ACG696" s="6"/>
      <c r="ACH696" s="6"/>
      <c r="ACI696" s="6"/>
      <c r="ACJ696" s="6"/>
      <c r="ACK696" s="6"/>
      <c r="ACL696" s="6"/>
      <c r="ACM696" s="6"/>
      <c r="ACN696" s="6"/>
      <c r="ACO696" s="6"/>
      <c r="ACP696" s="6"/>
      <c r="ACQ696" s="6"/>
      <c r="ACR696" s="6"/>
      <c r="ACS696" s="6"/>
      <c r="ACT696" s="6"/>
      <c r="ACU696" s="6"/>
      <c r="ACV696" s="6"/>
      <c r="ACW696" s="6"/>
      <c r="ACX696" s="6"/>
      <c r="ACY696" s="6"/>
      <c r="ACZ696" s="6"/>
      <c r="ADA696" s="6"/>
      <c r="ADB696" s="6"/>
      <c r="ADC696" s="6"/>
      <c r="ADD696" s="6"/>
      <c r="ADE696" s="6"/>
      <c r="ADF696" s="6"/>
      <c r="ADG696" s="6"/>
      <c r="ADH696" s="6"/>
      <c r="ADI696" s="6"/>
      <c r="ADJ696" s="6"/>
      <c r="ADK696" s="6"/>
      <c r="ADL696" s="6"/>
      <c r="ADM696" s="6"/>
      <c r="ADN696" s="6"/>
      <c r="ADO696" s="6"/>
      <c r="ADP696" s="6"/>
      <c r="ADQ696" s="6"/>
      <c r="ADR696" s="6"/>
      <c r="ADS696" s="6"/>
      <c r="ADT696" s="6"/>
      <c r="ADU696" s="6"/>
      <c r="ADV696" s="6"/>
      <c r="ADW696" s="6"/>
      <c r="ADX696" s="6"/>
      <c r="ADY696" s="6"/>
      <c r="ADZ696" s="6"/>
      <c r="AEA696" s="6"/>
      <c r="AEB696" s="6"/>
      <c r="AEC696" s="6"/>
      <c r="AED696" s="6"/>
      <c r="AEE696" s="6"/>
      <c r="AEF696" s="6"/>
      <c r="AEG696" s="6"/>
      <c r="AEH696" s="6"/>
      <c r="AEI696" s="6"/>
      <c r="AEJ696" s="6"/>
      <c r="AEK696" s="6"/>
      <c r="AEL696" s="6"/>
      <c r="AEM696" s="6"/>
      <c r="AEN696" s="6"/>
      <c r="AEO696" s="6"/>
      <c r="AEP696" s="6"/>
      <c r="AEQ696" s="6"/>
      <c r="AER696" s="6"/>
      <c r="AES696" s="6"/>
      <c r="AET696" s="6"/>
      <c r="AEU696" s="6"/>
      <c r="AEV696" s="6"/>
      <c r="AEW696" s="6"/>
      <c r="AEX696" s="6"/>
      <c r="AEY696" s="6"/>
      <c r="AEZ696" s="6"/>
      <c r="AFA696" s="6"/>
      <c r="AFB696" s="6"/>
      <c r="AFC696" s="6"/>
      <c r="AFD696" s="6"/>
      <c r="AFE696" s="6"/>
      <c r="AFF696" s="6"/>
      <c r="AFG696" s="6"/>
      <c r="AFH696" s="6"/>
      <c r="AFI696" s="6"/>
      <c r="AFJ696" s="6"/>
      <c r="AFK696" s="6"/>
      <c r="AFL696" s="6"/>
      <c r="AFM696" s="6"/>
      <c r="AFN696" s="6"/>
      <c r="AFO696" s="6"/>
      <c r="AFP696" s="6"/>
      <c r="AFQ696" s="6"/>
      <c r="AFR696" s="6"/>
      <c r="AFS696" s="6"/>
      <c r="AFT696" s="6"/>
      <c r="AFU696" s="6"/>
      <c r="AFV696" s="6"/>
      <c r="AFW696" s="6"/>
      <c r="AFX696" s="6"/>
      <c r="AFY696" s="6"/>
      <c r="AFZ696" s="6"/>
      <c r="AGA696" s="6"/>
      <c r="AGB696" s="6"/>
      <c r="AGC696" s="6"/>
      <c r="AGD696" s="6"/>
      <c r="AGE696" s="6"/>
      <c r="AGF696" s="6"/>
      <c r="AGG696" s="6"/>
      <c r="AGH696" s="6"/>
      <c r="AGI696" s="6"/>
      <c r="AGJ696" s="6"/>
      <c r="AGK696" s="6"/>
      <c r="AGL696" s="6"/>
      <c r="AGM696" s="6"/>
      <c r="AGN696" s="6"/>
      <c r="AGO696" s="6"/>
      <c r="AGP696" s="6"/>
      <c r="AGQ696" s="6"/>
      <c r="AGR696" s="6"/>
      <c r="AGS696" s="6"/>
      <c r="AGT696" s="6"/>
      <c r="AGU696" s="6"/>
      <c r="AGV696" s="6"/>
      <c r="AGW696" s="6"/>
      <c r="AGX696" s="6"/>
      <c r="AGY696" s="6"/>
      <c r="AGZ696" s="6"/>
      <c r="AHA696" s="6"/>
      <c r="AHB696" s="6"/>
      <c r="AHC696" s="6"/>
      <c r="AHD696" s="6"/>
      <c r="AHE696" s="6"/>
      <c r="AHF696" s="6"/>
      <c r="AHG696" s="6"/>
      <c r="AHH696" s="6"/>
      <c r="AHI696" s="6"/>
      <c r="AHJ696" s="6"/>
      <c r="AHK696" s="6"/>
      <c r="AHL696" s="6"/>
      <c r="AHM696" s="6"/>
      <c r="AHN696" s="6"/>
      <c r="AHO696" s="6"/>
      <c r="AHP696" s="6"/>
      <c r="AHQ696" s="6"/>
      <c r="AHR696" s="6"/>
      <c r="AHS696" s="6"/>
      <c r="AHT696" s="6"/>
      <c r="AHU696" s="6"/>
      <c r="AHV696" s="6"/>
      <c r="AHW696" s="6"/>
      <c r="AHX696" s="6"/>
      <c r="AHY696" s="6"/>
    </row>
    <row r="697" spans="3:909" x14ac:dyDescent="0.25">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6"/>
      <c r="KD697" s="6"/>
      <c r="KE697" s="6"/>
      <c r="KF697" s="6"/>
      <c r="KG697" s="6"/>
      <c r="KH697" s="6"/>
      <c r="KI697" s="6"/>
      <c r="KJ697" s="6"/>
      <c r="KK697" s="6"/>
      <c r="KL697" s="6"/>
      <c r="KM697" s="6"/>
      <c r="KN697" s="6"/>
      <c r="KO697" s="6"/>
      <c r="KP697" s="6"/>
      <c r="KQ697" s="6"/>
      <c r="KR697" s="6"/>
      <c r="KS697" s="6"/>
      <c r="KT697" s="6"/>
      <c r="KU697" s="6"/>
      <c r="KV697" s="6"/>
      <c r="KW697" s="6"/>
      <c r="KX697" s="6"/>
      <c r="KY697" s="6"/>
      <c r="KZ697" s="6"/>
      <c r="LA697" s="6"/>
      <c r="LB697" s="6"/>
      <c r="LC697" s="6"/>
      <c r="LD697" s="6"/>
      <c r="LE697" s="6"/>
      <c r="LF697" s="6"/>
      <c r="LG697" s="6"/>
      <c r="LH697" s="6"/>
      <c r="LI697" s="6"/>
      <c r="LJ697" s="6"/>
      <c r="LK697" s="6"/>
      <c r="LL697" s="6"/>
      <c r="LM697" s="6"/>
      <c r="LN697" s="6"/>
      <c r="LO697" s="6"/>
      <c r="LP697" s="6"/>
      <c r="LQ697" s="6"/>
      <c r="LR697" s="6"/>
      <c r="LS697" s="6"/>
      <c r="LT697" s="6"/>
      <c r="LU697" s="6"/>
      <c r="LV697" s="6"/>
      <c r="LW697" s="6"/>
      <c r="LX697" s="6"/>
      <c r="LY697" s="6"/>
      <c r="LZ697" s="6"/>
      <c r="MA697" s="6"/>
      <c r="MB697" s="6"/>
      <c r="MC697" s="6"/>
      <c r="MD697" s="6"/>
      <c r="ME697" s="6"/>
      <c r="MF697" s="6"/>
      <c r="MG697" s="6"/>
      <c r="MH697" s="6"/>
      <c r="MI697" s="6"/>
      <c r="MJ697" s="6"/>
      <c r="MK697" s="6"/>
      <c r="ML697" s="6"/>
      <c r="MM697" s="6"/>
      <c r="MN697" s="6"/>
      <c r="MO697" s="6"/>
      <c r="MP697" s="6"/>
      <c r="MQ697" s="6"/>
      <c r="MR697" s="6"/>
      <c r="MS697" s="6"/>
      <c r="MT697" s="6"/>
      <c r="MU697" s="6"/>
      <c r="MV697" s="6"/>
      <c r="MW697" s="6"/>
      <c r="MX697" s="6"/>
      <c r="MY697" s="6"/>
      <c r="MZ697" s="6"/>
      <c r="NA697" s="6"/>
      <c r="NB697" s="6"/>
      <c r="NC697" s="6"/>
      <c r="ND697" s="6"/>
      <c r="NE697" s="6"/>
      <c r="NF697" s="6"/>
      <c r="NG697" s="6"/>
      <c r="NH697" s="6"/>
      <c r="NI697" s="6"/>
      <c r="NJ697" s="6"/>
      <c r="NK697" s="6"/>
      <c r="NL697" s="6"/>
      <c r="NM697" s="6"/>
      <c r="NN697" s="6"/>
      <c r="NO697" s="6"/>
      <c r="NP697" s="6"/>
      <c r="NQ697" s="6"/>
      <c r="NR697" s="6"/>
      <c r="NS697" s="6"/>
      <c r="NT697" s="6"/>
      <c r="NU697" s="6"/>
      <c r="NV697" s="6"/>
      <c r="NW697" s="6"/>
      <c r="NX697" s="6"/>
      <c r="NY697" s="6"/>
      <c r="NZ697" s="6"/>
      <c r="OA697" s="6"/>
      <c r="OB697" s="6"/>
      <c r="OC697" s="6"/>
      <c r="OD697" s="6"/>
      <c r="OE697" s="6"/>
      <c r="OF697" s="6"/>
      <c r="OG697" s="6"/>
      <c r="OH697" s="6"/>
      <c r="OI697" s="6"/>
      <c r="OJ697" s="6"/>
      <c r="OK697" s="6"/>
      <c r="OL697" s="6"/>
      <c r="OM697" s="6"/>
      <c r="ON697" s="6"/>
      <c r="OO697" s="6"/>
      <c r="OP697" s="6"/>
      <c r="OQ697" s="6"/>
      <c r="OR697" s="6"/>
      <c r="OS697" s="6"/>
      <c r="OT697" s="6"/>
      <c r="OU697" s="6"/>
      <c r="OV697" s="6"/>
      <c r="OW697" s="6"/>
      <c r="OX697" s="6"/>
      <c r="OY697" s="6"/>
      <c r="OZ697" s="6"/>
      <c r="PA697" s="6"/>
      <c r="PB697" s="6"/>
      <c r="PC697" s="6"/>
      <c r="PD697" s="6"/>
      <c r="PE697" s="6"/>
      <c r="PF697" s="6"/>
      <c r="PG697" s="6"/>
      <c r="PH697" s="6"/>
      <c r="PI697" s="6"/>
      <c r="PJ697" s="6"/>
      <c r="PK697" s="6"/>
      <c r="PL697" s="6"/>
      <c r="PM697" s="6"/>
      <c r="PN697" s="6"/>
      <c r="PO697" s="6"/>
      <c r="PP697" s="6"/>
      <c r="PQ697" s="6"/>
      <c r="PR697" s="6"/>
      <c r="PS697" s="6"/>
      <c r="PT697" s="6"/>
      <c r="PU697" s="6"/>
      <c r="PV697" s="6"/>
      <c r="PW697" s="6"/>
      <c r="PX697" s="6"/>
      <c r="PY697" s="6"/>
      <c r="PZ697" s="6"/>
      <c r="QA697" s="6"/>
      <c r="QB697" s="6"/>
      <c r="QC697" s="6"/>
      <c r="QD697" s="6"/>
      <c r="QE697" s="6"/>
      <c r="QF697" s="6"/>
      <c r="QG697" s="6"/>
      <c r="QH697" s="6"/>
      <c r="QI697" s="6"/>
      <c r="QJ697" s="6"/>
      <c r="QK697" s="6"/>
      <c r="QL697" s="6"/>
      <c r="QM697" s="6"/>
      <c r="QN697" s="6"/>
      <c r="QO697" s="6"/>
      <c r="QP697" s="6"/>
      <c r="QQ697" s="6"/>
      <c r="QR697" s="6"/>
      <c r="QS697" s="6"/>
      <c r="QT697" s="6"/>
      <c r="QU697" s="6"/>
      <c r="QV697" s="6"/>
      <c r="QW697" s="6"/>
      <c r="QX697" s="6"/>
      <c r="QY697" s="6"/>
      <c r="QZ697" s="6"/>
      <c r="RA697" s="6"/>
      <c r="RB697" s="6"/>
      <c r="RC697" s="6"/>
      <c r="RD697" s="6"/>
      <c r="RE697" s="6"/>
      <c r="RF697" s="6"/>
      <c r="RG697" s="6"/>
      <c r="RH697" s="6"/>
      <c r="RI697" s="6"/>
      <c r="RJ697" s="6"/>
      <c r="RK697" s="6"/>
      <c r="RL697" s="6"/>
      <c r="RM697" s="6"/>
      <c r="RN697" s="6"/>
      <c r="RO697" s="6"/>
      <c r="RP697" s="6"/>
      <c r="RQ697" s="6"/>
      <c r="RR697" s="6"/>
      <c r="RS697" s="6"/>
      <c r="RT697" s="6"/>
      <c r="RU697" s="6"/>
      <c r="RV697" s="6"/>
      <c r="RW697" s="6"/>
      <c r="RX697" s="6"/>
      <c r="RY697" s="6"/>
      <c r="RZ697" s="6"/>
      <c r="SA697" s="6"/>
      <c r="SB697" s="6"/>
      <c r="SC697" s="6"/>
      <c r="SD697" s="6"/>
      <c r="SE697" s="6"/>
      <c r="SF697" s="6"/>
      <c r="SG697" s="6"/>
      <c r="SH697" s="6"/>
      <c r="SI697" s="6"/>
      <c r="SJ697" s="6"/>
      <c r="SK697" s="6"/>
      <c r="SL697" s="6"/>
      <c r="SM697" s="6"/>
      <c r="SN697" s="6"/>
      <c r="SO697" s="6"/>
      <c r="SP697" s="6"/>
      <c r="SQ697" s="6"/>
      <c r="SR697" s="6"/>
      <c r="SS697" s="6"/>
      <c r="ST697" s="6"/>
      <c r="SU697" s="6"/>
      <c r="SV697" s="6"/>
      <c r="SW697" s="6"/>
      <c r="SX697" s="6"/>
      <c r="SY697" s="6"/>
      <c r="SZ697" s="6"/>
      <c r="TA697" s="6"/>
      <c r="TB697" s="6"/>
      <c r="TC697" s="6"/>
      <c r="TD697" s="6"/>
      <c r="TE697" s="6"/>
      <c r="TF697" s="6"/>
      <c r="TG697" s="6"/>
      <c r="TH697" s="6"/>
      <c r="TI697" s="6"/>
      <c r="TJ697" s="6"/>
      <c r="TK697" s="6"/>
      <c r="TL697" s="6"/>
      <c r="TM697" s="6"/>
      <c r="TN697" s="6"/>
      <c r="TO697" s="6"/>
      <c r="TP697" s="6"/>
      <c r="TQ697" s="6"/>
      <c r="TR697" s="6"/>
      <c r="TS697" s="6"/>
      <c r="TT697" s="6"/>
      <c r="TU697" s="6"/>
      <c r="TV697" s="6"/>
      <c r="TW697" s="6"/>
      <c r="TX697" s="6"/>
      <c r="TY697" s="6"/>
      <c r="TZ697" s="6"/>
      <c r="UA697" s="6"/>
      <c r="UB697" s="6"/>
      <c r="UC697" s="6"/>
      <c r="UD697" s="6"/>
      <c r="UE697" s="6"/>
      <c r="UF697" s="6"/>
      <c r="UG697" s="6"/>
      <c r="UH697" s="6"/>
      <c r="UI697" s="6"/>
      <c r="UJ697" s="6"/>
      <c r="UK697" s="6"/>
      <c r="UL697" s="6"/>
      <c r="UM697" s="6"/>
      <c r="UN697" s="6"/>
      <c r="UO697" s="6"/>
      <c r="UP697" s="6"/>
      <c r="UQ697" s="6"/>
      <c r="UR697" s="6"/>
      <c r="US697" s="6"/>
      <c r="UT697" s="6"/>
      <c r="UU697" s="6"/>
      <c r="UV697" s="6"/>
      <c r="UW697" s="6"/>
      <c r="UX697" s="6"/>
      <c r="UY697" s="6"/>
      <c r="UZ697" s="6"/>
      <c r="VA697" s="6"/>
      <c r="VB697" s="6"/>
      <c r="VC697" s="6"/>
      <c r="VD697" s="6"/>
      <c r="VE697" s="6"/>
      <c r="VF697" s="6"/>
      <c r="VG697" s="6"/>
      <c r="VH697" s="6"/>
      <c r="VI697" s="6"/>
      <c r="VJ697" s="6"/>
      <c r="VK697" s="6"/>
      <c r="VL697" s="6"/>
      <c r="VM697" s="6"/>
      <c r="VN697" s="6"/>
      <c r="VO697" s="6"/>
      <c r="VP697" s="6"/>
      <c r="VQ697" s="6"/>
      <c r="VR697" s="6"/>
      <c r="VS697" s="6"/>
      <c r="VT697" s="6"/>
      <c r="VU697" s="6"/>
      <c r="VV697" s="6"/>
      <c r="VW697" s="6"/>
      <c r="VX697" s="6"/>
      <c r="VY697" s="6"/>
      <c r="VZ697" s="6"/>
      <c r="WA697" s="6"/>
      <c r="WB697" s="6"/>
      <c r="WC697" s="6"/>
      <c r="WD697" s="6"/>
      <c r="WE697" s="6"/>
      <c r="WF697" s="6"/>
      <c r="WG697" s="6"/>
      <c r="WH697" s="6"/>
      <c r="WI697" s="6"/>
      <c r="WJ697" s="6"/>
      <c r="WK697" s="6"/>
      <c r="WL697" s="6"/>
      <c r="WM697" s="6"/>
      <c r="WN697" s="6"/>
      <c r="WO697" s="6"/>
      <c r="WP697" s="6"/>
      <c r="WQ697" s="6"/>
      <c r="WR697" s="6"/>
      <c r="WS697" s="6"/>
      <c r="WT697" s="6"/>
      <c r="WU697" s="6"/>
      <c r="WV697" s="6"/>
      <c r="WW697" s="6"/>
      <c r="WX697" s="6"/>
      <c r="WY697" s="6"/>
      <c r="WZ697" s="6"/>
      <c r="XA697" s="6"/>
      <c r="XB697" s="6"/>
      <c r="XC697" s="6"/>
      <c r="XD697" s="6"/>
      <c r="XE697" s="6"/>
      <c r="XF697" s="6"/>
      <c r="XG697" s="6"/>
      <c r="XH697" s="6"/>
      <c r="XI697" s="6"/>
      <c r="XJ697" s="6"/>
      <c r="XK697" s="6"/>
      <c r="XL697" s="6"/>
      <c r="XM697" s="6"/>
      <c r="XN697" s="6"/>
      <c r="XO697" s="6"/>
      <c r="XP697" s="6"/>
      <c r="XQ697" s="6"/>
      <c r="XR697" s="6"/>
      <c r="XS697" s="6"/>
      <c r="XT697" s="6"/>
      <c r="XU697" s="6"/>
      <c r="XV697" s="6"/>
      <c r="XW697" s="6"/>
      <c r="XX697" s="6"/>
      <c r="XY697" s="6"/>
      <c r="XZ697" s="6"/>
      <c r="YA697" s="6"/>
      <c r="YB697" s="6"/>
      <c r="YC697" s="6"/>
      <c r="YD697" s="6"/>
      <c r="YE697" s="6"/>
      <c r="YF697" s="6"/>
      <c r="YG697" s="6"/>
      <c r="YH697" s="6"/>
      <c r="YI697" s="6"/>
      <c r="YJ697" s="6"/>
      <c r="YK697" s="6"/>
      <c r="YL697" s="6"/>
      <c r="YM697" s="6"/>
      <c r="YN697" s="6"/>
      <c r="YO697" s="6"/>
      <c r="YP697" s="6"/>
      <c r="YQ697" s="6"/>
      <c r="YR697" s="6"/>
      <c r="YS697" s="6"/>
      <c r="YT697" s="6"/>
      <c r="YU697" s="6"/>
      <c r="YV697" s="6"/>
      <c r="YW697" s="6"/>
      <c r="YX697" s="6"/>
      <c r="YY697" s="6"/>
      <c r="YZ697" s="6"/>
      <c r="ZA697" s="6"/>
      <c r="ZB697" s="6"/>
      <c r="ZC697" s="6"/>
      <c r="ZD697" s="6"/>
      <c r="ZE697" s="6"/>
      <c r="ZF697" s="6"/>
      <c r="ZG697" s="6"/>
      <c r="ZH697" s="6"/>
      <c r="ZI697" s="6"/>
      <c r="ZJ697" s="6"/>
      <c r="ZK697" s="6"/>
      <c r="ZL697" s="6"/>
      <c r="ZM697" s="6"/>
      <c r="ZN697" s="6"/>
      <c r="ZO697" s="6"/>
      <c r="ZP697" s="6"/>
      <c r="ZQ697" s="6"/>
      <c r="ZR697" s="6"/>
      <c r="ZS697" s="6"/>
      <c r="ZT697" s="6"/>
      <c r="ZU697" s="6"/>
      <c r="ZV697" s="6"/>
      <c r="ZW697" s="6"/>
      <c r="ZX697" s="6"/>
      <c r="ZY697" s="6"/>
      <c r="ZZ697" s="6"/>
      <c r="AAA697" s="6"/>
      <c r="AAB697" s="6"/>
      <c r="AAC697" s="6"/>
      <c r="AAD697" s="6"/>
      <c r="AAE697" s="6"/>
      <c r="AAF697" s="6"/>
      <c r="AAG697" s="6"/>
      <c r="AAH697" s="6"/>
      <c r="AAI697" s="6"/>
      <c r="AAJ697" s="6"/>
      <c r="AAK697" s="6"/>
      <c r="AAL697" s="6"/>
      <c r="AAM697" s="6"/>
      <c r="AAN697" s="6"/>
      <c r="AAO697" s="6"/>
      <c r="AAP697" s="6"/>
      <c r="AAQ697" s="6"/>
      <c r="AAR697" s="6"/>
      <c r="AAS697" s="6"/>
      <c r="AAT697" s="6"/>
      <c r="AAU697" s="6"/>
      <c r="AAV697" s="6"/>
      <c r="AAW697" s="6"/>
      <c r="AAX697" s="6"/>
      <c r="AAY697" s="6"/>
      <c r="AAZ697" s="6"/>
      <c r="ABA697" s="6"/>
      <c r="ABB697" s="6"/>
      <c r="ABC697" s="6"/>
      <c r="ABD697" s="6"/>
      <c r="ABE697" s="6"/>
      <c r="ABF697" s="6"/>
      <c r="ABG697" s="6"/>
      <c r="ABH697" s="6"/>
      <c r="ABI697" s="6"/>
      <c r="ABJ697" s="6"/>
      <c r="ABK697" s="6"/>
      <c r="ABL697" s="6"/>
      <c r="ABM697" s="6"/>
      <c r="ABN697" s="6"/>
      <c r="ABO697" s="6"/>
      <c r="ABP697" s="6"/>
      <c r="ABQ697" s="6"/>
      <c r="ABR697" s="6"/>
      <c r="ABS697" s="6"/>
      <c r="ABT697" s="6"/>
      <c r="ABU697" s="6"/>
      <c r="ABV697" s="6"/>
      <c r="ABW697" s="6"/>
      <c r="ABX697" s="6"/>
      <c r="ABY697" s="6"/>
      <c r="ABZ697" s="6"/>
      <c r="ACA697" s="6"/>
      <c r="ACB697" s="6"/>
      <c r="ACC697" s="6"/>
      <c r="ACD697" s="6"/>
      <c r="ACE697" s="6"/>
      <c r="ACF697" s="6"/>
      <c r="ACG697" s="6"/>
      <c r="ACH697" s="6"/>
      <c r="ACI697" s="6"/>
      <c r="ACJ697" s="6"/>
      <c r="ACK697" s="6"/>
      <c r="ACL697" s="6"/>
      <c r="ACM697" s="6"/>
      <c r="ACN697" s="6"/>
      <c r="ACO697" s="6"/>
      <c r="ACP697" s="6"/>
      <c r="ACQ697" s="6"/>
      <c r="ACR697" s="6"/>
      <c r="ACS697" s="6"/>
      <c r="ACT697" s="6"/>
      <c r="ACU697" s="6"/>
      <c r="ACV697" s="6"/>
      <c r="ACW697" s="6"/>
      <c r="ACX697" s="6"/>
      <c r="ACY697" s="6"/>
      <c r="ACZ697" s="6"/>
      <c r="ADA697" s="6"/>
      <c r="ADB697" s="6"/>
      <c r="ADC697" s="6"/>
      <c r="ADD697" s="6"/>
      <c r="ADE697" s="6"/>
      <c r="ADF697" s="6"/>
      <c r="ADG697" s="6"/>
      <c r="ADH697" s="6"/>
      <c r="ADI697" s="6"/>
      <c r="ADJ697" s="6"/>
      <c r="ADK697" s="6"/>
      <c r="ADL697" s="6"/>
      <c r="ADM697" s="6"/>
      <c r="ADN697" s="6"/>
      <c r="ADO697" s="6"/>
      <c r="ADP697" s="6"/>
      <c r="ADQ697" s="6"/>
      <c r="ADR697" s="6"/>
      <c r="ADS697" s="6"/>
      <c r="ADT697" s="6"/>
      <c r="ADU697" s="6"/>
      <c r="ADV697" s="6"/>
      <c r="ADW697" s="6"/>
      <c r="ADX697" s="6"/>
      <c r="ADY697" s="6"/>
      <c r="ADZ697" s="6"/>
      <c r="AEA697" s="6"/>
      <c r="AEB697" s="6"/>
      <c r="AEC697" s="6"/>
      <c r="AED697" s="6"/>
      <c r="AEE697" s="6"/>
      <c r="AEF697" s="6"/>
      <c r="AEG697" s="6"/>
      <c r="AEH697" s="6"/>
      <c r="AEI697" s="6"/>
      <c r="AEJ697" s="6"/>
      <c r="AEK697" s="6"/>
      <c r="AEL697" s="6"/>
      <c r="AEM697" s="6"/>
      <c r="AEN697" s="6"/>
      <c r="AEO697" s="6"/>
      <c r="AEP697" s="6"/>
      <c r="AEQ697" s="6"/>
      <c r="AER697" s="6"/>
      <c r="AES697" s="6"/>
      <c r="AET697" s="6"/>
      <c r="AEU697" s="6"/>
      <c r="AEV697" s="6"/>
      <c r="AEW697" s="6"/>
      <c r="AEX697" s="6"/>
      <c r="AEY697" s="6"/>
      <c r="AEZ697" s="6"/>
      <c r="AFA697" s="6"/>
      <c r="AFB697" s="6"/>
      <c r="AFC697" s="6"/>
      <c r="AFD697" s="6"/>
      <c r="AFE697" s="6"/>
      <c r="AFF697" s="6"/>
      <c r="AFG697" s="6"/>
      <c r="AFH697" s="6"/>
      <c r="AFI697" s="6"/>
      <c r="AFJ697" s="6"/>
      <c r="AFK697" s="6"/>
      <c r="AFL697" s="6"/>
      <c r="AFM697" s="6"/>
      <c r="AFN697" s="6"/>
      <c r="AFO697" s="6"/>
      <c r="AFP697" s="6"/>
      <c r="AFQ697" s="6"/>
      <c r="AFR697" s="6"/>
      <c r="AFS697" s="6"/>
      <c r="AFT697" s="6"/>
      <c r="AFU697" s="6"/>
      <c r="AFV697" s="6"/>
      <c r="AFW697" s="6"/>
      <c r="AFX697" s="6"/>
      <c r="AFY697" s="6"/>
      <c r="AFZ697" s="6"/>
      <c r="AGA697" s="6"/>
      <c r="AGB697" s="6"/>
      <c r="AGC697" s="6"/>
      <c r="AGD697" s="6"/>
      <c r="AGE697" s="6"/>
      <c r="AGF697" s="6"/>
      <c r="AGG697" s="6"/>
      <c r="AGH697" s="6"/>
      <c r="AGI697" s="6"/>
      <c r="AGJ697" s="6"/>
      <c r="AGK697" s="6"/>
      <c r="AGL697" s="6"/>
      <c r="AGM697" s="6"/>
      <c r="AGN697" s="6"/>
      <c r="AGO697" s="6"/>
      <c r="AGP697" s="6"/>
      <c r="AGQ697" s="6"/>
      <c r="AGR697" s="6"/>
      <c r="AGS697" s="6"/>
      <c r="AGT697" s="6"/>
      <c r="AGU697" s="6"/>
      <c r="AGV697" s="6"/>
      <c r="AGW697" s="6"/>
      <c r="AGX697" s="6"/>
      <c r="AGY697" s="6"/>
      <c r="AGZ697" s="6"/>
      <c r="AHA697" s="6"/>
      <c r="AHB697" s="6"/>
      <c r="AHC697" s="6"/>
      <c r="AHD697" s="6"/>
      <c r="AHE697" s="6"/>
      <c r="AHF697" s="6"/>
      <c r="AHG697" s="6"/>
      <c r="AHH697" s="6"/>
      <c r="AHI697" s="6"/>
      <c r="AHJ697" s="6"/>
      <c r="AHK697" s="6"/>
      <c r="AHL697" s="6"/>
      <c r="AHM697" s="6"/>
      <c r="AHN697" s="6"/>
      <c r="AHO697" s="6"/>
      <c r="AHP697" s="6"/>
      <c r="AHQ697" s="6"/>
      <c r="AHR697" s="6"/>
      <c r="AHS697" s="6"/>
      <c r="AHT697" s="6"/>
      <c r="AHU697" s="6"/>
      <c r="AHV697" s="6"/>
      <c r="AHW697" s="6"/>
      <c r="AHX697" s="6"/>
      <c r="AHY697" s="6"/>
    </row>
    <row r="698" spans="3:909" x14ac:dyDescent="0.25">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6"/>
      <c r="KD698" s="6"/>
      <c r="KE698" s="6"/>
      <c r="KF698" s="6"/>
      <c r="KG698" s="6"/>
      <c r="KH698" s="6"/>
      <c r="KI698" s="6"/>
      <c r="KJ698" s="6"/>
      <c r="KK698" s="6"/>
      <c r="KL698" s="6"/>
      <c r="KM698" s="6"/>
      <c r="KN698" s="6"/>
      <c r="KO698" s="6"/>
      <c r="KP698" s="6"/>
      <c r="KQ698" s="6"/>
      <c r="KR698" s="6"/>
      <c r="KS698" s="6"/>
      <c r="KT698" s="6"/>
      <c r="KU698" s="6"/>
      <c r="KV698" s="6"/>
      <c r="KW698" s="6"/>
      <c r="KX698" s="6"/>
      <c r="KY698" s="6"/>
      <c r="KZ698" s="6"/>
      <c r="LA698" s="6"/>
      <c r="LB698" s="6"/>
      <c r="LC698" s="6"/>
      <c r="LD698" s="6"/>
      <c r="LE698" s="6"/>
      <c r="LF698" s="6"/>
      <c r="LG698" s="6"/>
      <c r="LH698" s="6"/>
      <c r="LI698" s="6"/>
      <c r="LJ698" s="6"/>
      <c r="LK698" s="6"/>
      <c r="LL698" s="6"/>
      <c r="LM698" s="6"/>
      <c r="LN698" s="6"/>
      <c r="LO698" s="6"/>
      <c r="LP698" s="6"/>
      <c r="LQ698" s="6"/>
      <c r="LR698" s="6"/>
      <c r="LS698" s="6"/>
      <c r="LT698" s="6"/>
      <c r="LU698" s="6"/>
      <c r="LV698" s="6"/>
      <c r="LW698" s="6"/>
      <c r="LX698" s="6"/>
      <c r="LY698" s="6"/>
      <c r="LZ698" s="6"/>
      <c r="MA698" s="6"/>
      <c r="MB698" s="6"/>
      <c r="MC698" s="6"/>
      <c r="MD698" s="6"/>
      <c r="ME698" s="6"/>
      <c r="MF698" s="6"/>
      <c r="MG698" s="6"/>
      <c r="MH698" s="6"/>
      <c r="MI698" s="6"/>
      <c r="MJ698" s="6"/>
      <c r="MK698" s="6"/>
      <c r="ML698" s="6"/>
      <c r="MM698" s="6"/>
      <c r="MN698" s="6"/>
      <c r="MO698" s="6"/>
      <c r="MP698" s="6"/>
      <c r="MQ698" s="6"/>
      <c r="MR698" s="6"/>
      <c r="MS698" s="6"/>
      <c r="MT698" s="6"/>
      <c r="MU698" s="6"/>
      <c r="MV698" s="6"/>
      <c r="MW698" s="6"/>
      <c r="MX698" s="6"/>
      <c r="MY698" s="6"/>
      <c r="MZ698" s="6"/>
      <c r="NA698" s="6"/>
      <c r="NB698" s="6"/>
      <c r="NC698" s="6"/>
      <c r="ND698" s="6"/>
      <c r="NE698" s="6"/>
      <c r="NF698" s="6"/>
      <c r="NG698" s="6"/>
      <c r="NH698" s="6"/>
      <c r="NI698" s="6"/>
      <c r="NJ698" s="6"/>
      <c r="NK698" s="6"/>
      <c r="NL698" s="6"/>
      <c r="NM698" s="6"/>
      <c r="NN698" s="6"/>
      <c r="NO698" s="6"/>
      <c r="NP698" s="6"/>
      <c r="NQ698" s="6"/>
      <c r="NR698" s="6"/>
      <c r="NS698" s="6"/>
      <c r="NT698" s="6"/>
      <c r="NU698" s="6"/>
      <c r="NV698" s="6"/>
      <c r="NW698" s="6"/>
      <c r="NX698" s="6"/>
      <c r="NY698" s="6"/>
      <c r="NZ698" s="6"/>
      <c r="OA698" s="6"/>
      <c r="OB698" s="6"/>
      <c r="OC698" s="6"/>
      <c r="OD698" s="6"/>
      <c r="OE698" s="6"/>
      <c r="OF698" s="6"/>
      <c r="OG698" s="6"/>
      <c r="OH698" s="6"/>
      <c r="OI698" s="6"/>
      <c r="OJ698" s="6"/>
      <c r="OK698" s="6"/>
      <c r="OL698" s="6"/>
      <c r="OM698" s="6"/>
      <c r="ON698" s="6"/>
      <c r="OO698" s="6"/>
      <c r="OP698" s="6"/>
      <c r="OQ698" s="6"/>
      <c r="OR698" s="6"/>
      <c r="OS698" s="6"/>
      <c r="OT698" s="6"/>
      <c r="OU698" s="6"/>
      <c r="OV698" s="6"/>
      <c r="OW698" s="6"/>
      <c r="OX698" s="6"/>
      <c r="OY698" s="6"/>
      <c r="OZ698" s="6"/>
      <c r="PA698" s="6"/>
      <c r="PB698" s="6"/>
      <c r="PC698" s="6"/>
      <c r="PD698" s="6"/>
      <c r="PE698" s="6"/>
      <c r="PF698" s="6"/>
      <c r="PG698" s="6"/>
      <c r="PH698" s="6"/>
      <c r="PI698" s="6"/>
      <c r="PJ698" s="6"/>
      <c r="PK698" s="6"/>
      <c r="PL698" s="6"/>
      <c r="PM698" s="6"/>
      <c r="PN698" s="6"/>
      <c r="PO698" s="6"/>
      <c r="PP698" s="6"/>
      <c r="PQ698" s="6"/>
      <c r="PR698" s="6"/>
      <c r="PS698" s="6"/>
      <c r="PT698" s="6"/>
      <c r="PU698" s="6"/>
      <c r="PV698" s="6"/>
      <c r="PW698" s="6"/>
      <c r="PX698" s="6"/>
      <c r="PY698" s="6"/>
      <c r="PZ698" s="6"/>
      <c r="QA698" s="6"/>
      <c r="QB698" s="6"/>
      <c r="QC698" s="6"/>
      <c r="QD698" s="6"/>
      <c r="QE698" s="6"/>
      <c r="QF698" s="6"/>
      <c r="QG698" s="6"/>
      <c r="QH698" s="6"/>
      <c r="QI698" s="6"/>
      <c r="QJ698" s="6"/>
      <c r="QK698" s="6"/>
      <c r="QL698" s="6"/>
      <c r="QM698" s="6"/>
      <c r="QN698" s="6"/>
      <c r="QO698" s="6"/>
      <c r="QP698" s="6"/>
      <c r="QQ698" s="6"/>
      <c r="QR698" s="6"/>
      <c r="QS698" s="6"/>
      <c r="QT698" s="6"/>
      <c r="QU698" s="6"/>
      <c r="QV698" s="6"/>
      <c r="QW698" s="6"/>
      <c r="QX698" s="6"/>
      <c r="QY698" s="6"/>
      <c r="QZ698" s="6"/>
      <c r="RA698" s="6"/>
      <c r="RB698" s="6"/>
      <c r="RC698" s="6"/>
      <c r="RD698" s="6"/>
      <c r="RE698" s="6"/>
      <c r="RF698" s="6"/>
      <c r="RG698" s="6"/>
      <c r="RH698" s="6"/>
      <c r="RI698" s="6"/>
      <c r="RJ698" s="6"/>
      <c r="RK698" s="6"/>
      <c r="RL698" s="6"/>
      <c r="RM698" s="6"/>
      <c r="RN698" s="6"/>
      <c r="RO698" s="6"/>
      <c r="RP698" s="6"/>
      <c r="RQ698" s="6"/>
      <c r="RR698" s="6"/>
      <c r="RS698" s="6"/>
      <c r="RT698" s="6"/>
      <c r="RU698" s="6"/>
      <c r="RV698" s="6"/>
      <c r="RW698" s="6"/>
      <c r="RX698" s="6"/>
      <c r="RY698" s="6"/>
      <c r="RZ698" s="6"/>
      <c r="SA698" s="6"/>
      <c r="SB698" s="6"/>
      <c r="SC698" s="6"/>
      <c r="SD698" s="6"/>
      <c r="SE698" s="6"/>
      <c r="SF698" s="6"/>
      <c r="SG698" s="6"/>
      <c r="SH698" s="6"/>
      <c r="SI698" s="6"/>
      <c r="SJ698" s="6"/>
      <c r="SK698" s="6"/>
      <c r="SL698" s="6"/>
      <c r="SM698" s="6"/>
      <c r="SN698" s="6"/>
      <c r="SO698" s="6"/>
      <c r="SP698" s="6"/>
      <c r="SQ698" s="6"/>
      <c r="SR698" s="6"/>
      <c r="SS698" s="6"/>
      <c r="ST698" s="6"/>
      <c r="SU698" s="6"/>
      <c r="SV698" s="6"/>
      <c r="SW698" s="6"/>
      <c r="SX698" s="6"/>
      <c r="SY698" s="6"/>
      <c r="SZ698" s="6"/>
      <c r="TA698" s="6"/>
      <c r="TB698" s="6"/>
      <c r="TC698" s="6"/>
      <c r="TD698" s="6"/>
      <c r="TE698" s="6"/>
      <c r="TF698" s="6"/>
      <c r="TG698" s="6"/>
      <c r="TH698" s="6"/>
      <c r="TI698" s="6"/>
      <c r="TJ698" s="6"/>
      <c r="TK698" s="6"/>
      <c r="TL698" s="6"/>
      <c r="TM698" s="6"/>
      <c r="TN698" s="6"/>
      <c r="TO698" s="6"/>
      <c r="TP698" s="6"/>
      <c r="TQ698" s="6"/>
      <c r="TR698" s="6"/>
      <c r="TS698" s="6"/>
      <c r="TT698" s="6"/>
      <c r="TU698" s="6"/>
      <c r="TV698" s="6"/>
      <c r="TW698" s="6"/>
      <c r="TX698" s="6"/>
      <c r="TY698" s="6"/>
      <c r="TZ698" s="6"/>
      <c r="UA698" s="6"/>
      <c r="UB698" s="6"/>
      <c r="UC698" s="6"/>
      <c r="UD698" s="6"/>
      <c r="UE698" s="6"/>
      <c r="UF698" s="6"/>
      <c r="UG698" s="6"/>
      <c r="UH698" s="6"/>
      <c r="UI698" s="6"/>
      <c r="UJ698" s="6"/>
      <c r="UK698" s="6"/>
      <c r="UL698" s="6"/>
      <c r="UM698" s="6"/>
      <c r="UN698" s="6"/>
      <c r="UO698" s="6"/>
      <c r="UP698" s="6"/>
      <c r="UQ698" s="6"/>
      <c r="UR698" s="6"/>
      <c r="US698" s="6"/>
      <c r="UT698" s="6"/>
      <c r="UU698" s="6"/>
      <c r="UV698" s="6"/>
      <c r="UW698" s="6"/>
      <c r="UX698" s="6"/>
      <c r="UY698" s="6"/>
      <c r="UZ698" s="6"/>
      <c r="VA698" s="6"/>
      <c r="VB698" s="6"/>
      <c r="VC698" s="6"/>
      <c r="VD698" s="6"/>
      <c r="VE698" s="6"/>
      <c r="VF698" s="6"/>
      <c r="VG698" s="6"/>
      <c r="VH698" s="6"/>
      <c r="VI698" s="6"/>
      <c r="VJ698" s="6"/>
      <c r="VK698" s="6"/>
      <c r="VL698" s="6"/>
      <c r="VM698" s="6"/>
      <c r="VN698" s="6"/>
      <c r="VO698" s="6"/>
      <c r="VP698" s="6"/>
      <c r="VQ698" s="6"/>
      <c r="VR698" s="6"/>
      <c r="VS698" s="6"/>
      <c r="VT698" s="6"/>
      <c r="VU698" s="6"/>
      <c r="VV698" s="6"/>
      <c r="VW698" s="6"/>
      <c r="VX698" s="6"/>
      <c r="VY698" s="6"/>
      <c r="VZ698" s="6"/>
      <c r="WA698" s="6"/>
      <c r="WB698" s="6"/>
      <c r="WC698" s="6"/>
      <c r="WD698" s="6"/>
      <c r="WE698" s="6"/>
      <c r="WF698" s="6"/>
      <c r="WG698" s="6"/>
      <c r="WH698" s="6"/>
      <c r="WI698" s="6"/>
      <c r="WJ698" s="6"/>
      <c r="WK698" s="6"/>
      <c r="WL698" s="6"/>
      <c r="WM698" s="6"/>
      <c r="WN698" s="6"/>
      <c r="WO698" s="6"/>
      <c r="WP698" s="6"/>
      <c r="WQ698" s="6"/>
      <c r="WR698" s="6"/>
      <c r="WS698" s="6"/>
      <c r="WT698" s="6"/>
      <c r="WU698" s="6"/>
      <c r="WV698" s="6"/>
      <c r="WW698" s="6"/>
      <c r="WX698" s="6"/>
      <c r="WY698" s="6"/>
      <c r="WZ698" s="6"/>
      <c r="XA698" s="6"/>
      <c r="XB698" s="6"/>
      <c r="XC698" s="6"/>
      <c r="XD698" s="6"/>
      <c r="XE698" s="6"/>
      <c r="XF698" s="6"/>
      <c r="XG698" s="6"/>
      <c r="XH698" s="6"/>
      <c r="XI698" s="6"/>
      <c r="XJ698" s="6"/>
      <c r="XK698" s="6"/>
      <c r="XL698" s="6"/>
      <c r="XM698" s="6"/>
      <c r="XN698" s="6"/>
      <c r="XO698" s="6"/>
      <c r="XP698" s="6"/>
      <c r="XQ698" s="6"/>
      <c r="XR698" s="6"/>
      <c r="XS698" s="6"/>
      <c r="XT698" s="6"/>
      <c r="XU698" s="6"/>
      <c r="XV698" s="6"/>
      <c r="XW698" s="6"/>
      <c r="XX698" s="6"/>
      <c r="XY698" s="6"/>
      <c r="XZ698" s="6"/>
      <c r="YA698" s="6"/>
      <c r="YB698" s="6"/>
      <c r="YC698" s="6"/>
      <c r="YD698" s="6"/>
      <c r="YE698" s="6"/>
      <c r="YF698" s="6"/>
      <c r="YG698" s="6"/>
      <c r="YH698" s="6"/>
      <c r="YI698" s="6"/>
      <c r="YJ698" s="6"/>
      <c r="YK698" s="6"/>
      <c r="YL698" s="6"/>
      <c r="YM698" s="6"/>
      <c r="YN698" s="6"/>
      <c r="YO698" s="6"/>
      <c r="YP698" s="6"/>
      <c r="YQ698" s="6"/>
      <c r="YR698" s="6"/>
      <c r="YS698" s="6"/>
      <c r="YT698" s="6"/>
      <c r="YU698" s="6"/>
      <c r="YV698" s="6"/>
      <c r="YW698" s="6"/>
      <c r="YX698" s="6"/>
      <c r="YY698" s="6"/>
      <c r="YZ698" s="6"/>
      <c r="ZA698" s="6"/>
      <c r="ZB698" s="6"/>
      <c r="ZC698" s="6"/>
      <c r="ZD698" s="6"/>
      <c r="ZE698" s="6"/>
      <c r="ZF698" s="6"/>
      <c r="ZG698" s="6"/>
      <c r="ZH698" s="6"/>
      <c r="ZI698" s="6"/>
      <c r="ZJ698" s="6"/>
      <c r="ZK698" s="6"/>
      <c r="ZL698" s="6"/>
      <c r="ZM698" s="6"/>
      <c r="ZN698" s="6"/>
      <c r="ZO698" s="6"/>
      <c r="ZP698" s="6"/>
      <c r="ZQ698" s="6"/>
      <c r="ZR698" s="6"/>
      <c r="ZS698" s="6"/>
      <c r="ZT698" s="6"/>
      <c r="ZU698" s="6"/>
      <c r="ZV698" s="6"/>
      <c r="ZW698" s="6"/>
      <c r="ZX698" s="6"/>
      <c r="ZY698" s="6"/>
      <c r="ZZ698" s="6"/>
      <c r="AAA698" s="6"/>
      <c r="AAB698" s="6"/>
      <c r="AAC698" s="6"/>
      <c r="AAD698" s="6"/>
      <c r="AAE698" s="6"/>
      <c r="AAF698" s="6"/>
      <c r="AAG698" s="6"/>
      <c r="AAH698" s="6"/>
      <c r="AAI698" s="6"/>
      <c r="AAJ698" s="6"/>
      <c r="AAK698" s="6"/>
      <c r="AAL698" s="6"/>
      <c r="AAM698" s="6"/>
      <c r="AAN698" s="6"/>
      <c r="AAO698" s="6"/>
      <c r="AAP698" s="6"/>
      <c r="AAQ698" s="6"/>
      <c r="AAR698" s="6"/>
      <c r="AAS698" s="6"/>
      <c r="AAT698" s="6"/>
      <c r="AAU698" s="6"/>
      <c r="AAV698" s="6"/>
      <c r="AAW698" s="6"/>
      <c r="AAX698" s="6"/>
      <c r="AAY698" s="6"/>
      <c r="AAZ698" s="6"/>
      <c r="ABA698" s="6"/>
      <c r="ABB698" s="6"/>
      <c r="ABC698" s="6"/>
      <c r="ABD698" s="6"/>
      <c r="ABE698" s="6"/>
      <c r="ABF698" s="6"/>
      <c r="ABG698" s="6"/>
      <c r="ABH698" s="6"/>
      <c r="ABI698" s="6"/>
      <c r="ABJ698" s="6"/>
      <c r="ABK698" s="6"/>
      <c r="ABL698" s="6"/>
      <c r="ABM698" s="6"/>
      <c r="ABN698" s="6"/>
      <c r="ABO698" s="6"/>
      <c r="ABP698" s="6"/>
      <c r="ABQ698" s="6"/>
      <c r="ABR698" s="6"/>
      <c r="ABS698" s="6"/>
      <c r="ABT698" s="6"/>
      <c r="ABU698" s="6"/>
      <c r="ABV698" s="6"/>
      <c r="ABW698" s="6"/>
      <c r="ABX698" s="6"/>
      <c r="ABY698" s="6"/>
      <c r="ABZ698" s="6"/>
      <c r="ACA698" s="6"/>
      <c r="ACB698" s="6"/>
      <c r="ACC698" s="6"/>
      <c r="ACD698" s="6"/>
      <c r="ACE698" s="6"/>
      <c r="ACF698" s="6"/>
      <c r="ACG698" s="6"/>
      <c r="ACH698" s="6"/>
      <c r="ACI698" s="6"/>
      <c r="ACJ698" s="6"/>
      <c r="ACK698" s="6"/>
      <c r="ACL698" s="6"/>
      <c r="ACM698" s="6"/>
      <c r="ACN698" s="6"/>
      <c r="ACO698" s="6"/>
      <c r="ACP698" s="6"/>
      <c r="ACQ698" s="6"/>
      <c r="ACR698" s="6"/>
      <c r="ACS698" s="6"/>
      <c r="ACT698" s="6"/>
      <c r="ACU698" s="6"/>
      <c r="ACV698" s="6"/>
      <c r="ACW698" s="6"/>
      <c r="ACX698" s="6"/>
      <c r="ACY698" s="6"/>
      <c r="ACZ698" s="6"/>
      <c r="ADA698" s="6"/>
      <c r="ADB698" s="6"/>
      <c r="ADC698" s="6"/>
      <c r="ADD698" s="6"/>
      <c r="ADE698" s="6"/>
      <c r="ADF698" s="6"/>
      <c r="ADG698" s="6"/>
      <c r="ADH698" s="6"/>
      <c r="ADI698" s="6"/>
      <c r="ADJ698" s="6"/>
      <c r="ADK698" s="6"/>
      <c r="ADL698" s="6"/>
      <c r="ADM698" s="6"/>
      <c r="ADN698" s="6"/>
      <c r="ADO698" s="6"/>
      <c r="ADP698" s="6"/>
      <c r="ADQ698" s="6"/>
      <c r="ADR698" s="6"/>
      <c r="ADS698" s="6"/>
      <c r="ADT698" s="6"/>
      <c r="ADU698" s="6"/>
      <c r="ADV698" s="6"/>
      <c r="ADW698" s="6"/>
      <c r="ADX698" s="6"/>
      <c r="ADY698" s="6"/>
      <c r="ADZ698" s="6"/>
      <c r="AEA698" s="6"/>
      <c r="AEB698" s="6"/>
      <c r="AEC698" s="6"/>
      <c r="AED698" s="6"/>
      <c r="AEE698" s="6"/>
      <c r="AEF698" s="6"/>
      <c r="AEG698" s="6"/>
      <c r="AEH698" s="6"/>
      <c r="AEI698" s="6"/>
      <c r="AEJ698" s="6"/>
      <c r="AEK698" s="6"/>
      <c r="AEL698" s="6"/>
      <c r="AEM698" s="6"/>
      <c r="AEN698" s="6"/>
      <c r="AEO698" s="6"/>
      <c r="AEP698" s="6"/>
      <c r="AEQ698" s="6"/>
      <c r="AER698" s="6"/>
      <c r="AES698" s="6"/>
      <c r="AET698" s="6"/>
      <c r="AEU698" s="6"/>
      <c r="AEV698" s="6"/>
      <c r="AEW698" s="6"/>
      <c r="AEX698" s="6"/>
      <c r="AEY698" s="6"/>
      <c r="AEZ698" s="6"/>
      <c r="AFA698" s="6"/>
      <c r="AFB698" s="6"/>
      <c r="AFC698" s="6"/>
      <c r="AFD698" s="6"/>
      <c r="AFE698" s="6"/>
      <c r="AFF698" s="6"/>
      <c r="AFG698" s="6"/>
      <c r="AFH698" s="6"/>
      <c r="AFI698" s="6"/>
      <c r="AFJ698" s="6"/>
      <c r="AFK698" s="6"/>
      <c r="AFL698" s="6"/>
      <c r="AFM698" s="6"/>
      <c r="AFN698" s="6"/>
      <c r="AFO698" s="6"/>
      <c r="AFP698" s="6"/>
      <c r="AFQ698" s="6"/>
      <c r="AFR698" s="6"/>
      <c r="AFS698" s="6"/>
      <c r="AFT698" s="6"/>
      <c r="AFU698" s="6"/>
      <c r="AFV698" s="6"/>
      <c r="AFW698" s="6"/>
      <c r="AFX698" s="6"/>
      <c r="AFY698" s="6"/>
      <c r="AFZ698" s="6"/>
      <c r="AGA698" s="6"/>
      <c r="AGB698" s="6"/>
      <c r="AGC698" s="6"/>
      <c r="AGD698" s="6"/>
      <c r="AGE698" s="6"/>
      <c r="AGF698" s="6"/>
      <c r="AGG698" s="6"/>
      <c r="AGH698" s="6"/>
      <c r="AGI698" s="6"/>
      <c r="AGJ698" s="6"/>
      <c r="AGK698" s="6"/>
      <c r="AGL698" s="6"/>
      <c r="AGM698" s="6"/>
      <c r="AGN698" s="6"/>
      <c r="AGO698" s="6"/>
      <c r="AGP698" s="6"/>
      <c r="AGQ698" s="6"/>
      <c r="AGR698" s="6"/>
      <c r="AGS698" s="6"/>
      <c r="AGT698" s="6"/>
      <c r="AGU698" s="6"/>
      <c r="AGV698" s="6"/>
      <c r="AGW698" s="6"/>
      <c r="AGX698" s="6"/>
      <c r="AGY698" s="6"/>
      <c r="AGZ698" s="6"/>
      <c r="AHA698" s="6"/>
      <c r="AHB698" s="6"/>
      <c r="AHC698" s="6"/>
      <c r="AHD698" s="6"/>
      <c r="AHE698" s="6"/>
      <c r="AHF698" s="6"/>
      <c r="AHG698" s="6"/>
      <c r="AHH698" s="6"/>
      <c r="AHI698" s="6"/>
      <c r="AHJ698" s="6"/>
      <c r="AHK698" s="6"/>
      <c r="AHL698" s="6"/>
      <c r="AHM698" s="6"/>
      <c r="AHN698" s="6"/>
      <c r="AHO698" s="6"/>
      <c r="AHP698" s="6"/>
      <c r="AHQ698" s="6"/>
      <c r="AHR698" s="6"/>
      <c r="AHS698" s="6"/>
      <c r="AHT698" s="6"/>
      <c r="AHU698" s="6"/>
      <c r="AHV698" s="6"/>
      <c r="AHW698" s="6"/>
      <c r="AHX698" s="6"/>
      <c r="AHY698" s="6"/>
    </row>
    <row r="699" spans="3:909" x14ac:dyDescent="0.25">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6"/>
      <c r="KD699" s="6"/>
      <c r="KE699" s="6"/>
      <c r="KF699" s="6"/>
      <c r="KG699" s="6"/>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6"/>
      <c r="LQ699" s="6"/>
      <c r="LR699" s="6"/>
      <c r="LS699" s="6"/>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6"/>
      <c r="NC699" s="6"/>
      <c r="ND699" s="6"/>
      <c r="NE699" s="6"/>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6"/>
      <c r="ON699" s="6"/>
      <c r="OO699" s="6"/>
      <c r="OP699" s="6"/>
      <c r="OQ699" s="6"/>
      <c r="OR699" s="6"/>
      <c r="OS699" s="6"/>
      <c r="OT699" s="6"/>
      <c r="OU699" s="6"/>
      <c r="OV699" s="6"/>
      <c r="OW699" s="6"/>
      <c r="OX699" s="6"/>
      <c r="OY699" s="6"/>
      <c r="OZ699" s="6"/>
      <c r="PA699" s="6"/>
      <c r="PB699" s="6"/>
      <c r="PC699" s="6"/>
      <c r="PD699" s="6"/>
      <c r="PE699" s="6"/>
      <c r="PF699" s="6"/>
      <c r="PG699" s="6"/>
      <c r="PH699" s="6"/>
      <c r="PI699" s="6"/>
      <c r="PJ699" s="6"/>
      <c r="PK699" s="6"/>
      <c r="PL699" s="6"/>
      <c r="PM699" s="6"/>
      <c r="PN699" s="6"/>
      <c r="PO699" s="6"/>
      <c r="PP699" s="6"/>
      <c r="PQ699" s="6"/>
      <c r="PR699" s="6"/>
      <c r="PS699" s="6"/>
      <c r="PT699" s="6"/>
      <c r="PU699" s="6"/>
      <c r="PV699" s="6"/>
      <c r="PW699" s="6"/>
      <c r="PX699" s="6"/>
      <c r="PY699" s="6"/>
      <c r="PZ699" s="6"/>
      <c r="QA699" s="6"/>
      <c r="QB699" s="6"/>
      <c r="QC699" s="6"/>
      <c r="QD699" s="6"/>
      <c r="QE699" s="6"/>
      <c r="QF699" s="6"/>
      <c r="QG699" s="6"/>
      <c r="QH699" s="6"/>
      <c r="QI699" s="6"/>
      <c r="QJ699" s="6"/>
      <c r="QK699" s="6"/>
      <c r="QL699" s="6"/>
      <c r="QM699" s="6"/>
      <c r="QN699" s="6"/>
      <c r="QO699" s="6"/>
      <c r="QP699" s="6"/>
      <c r="QQ699" s="6"/>
      <c r="QR699" s="6"/>
      <c r="QS699" s="6"/>
      <c r="QT699" s="6"/>
      <c r="QU699" s="6"/>
      <c r="QV699" s="6"/>
      <c r="QW699" s="6"/>
      <c r="QX699" s="6"/>
      <c r="QY699" s="6"/>
      <c r="QZ699" s="6"/>
      <c r="RA699" s="6"/>
      <c r="RB699" s="6"/>
      <c r="RC699" s="6"/>
      <c r="RD699" s="6"/>
      <c r="RE699" s="6"/>
      <c r="RF699" s="6"/>
      <c r="RG699" s="6"/>
      <c r="RH699" s="6"/>
      <c r="RI699" s="6"/>
      <c r="RJ699" s="6"/>
      <c r="RK699" s="6"/>
      <c r="RL699" s="6"/>
      <c r="RM699" s="6"/>
      <c r="RN699" s="6"/>
      <c r="RO699" s="6"/>
      <c r="RP699" s="6"/>
      <c r="RQ699" s="6"/>
      <c r="RR699" s="6"/>
      <c r="RS699" s="6"/>
      <c r="RT699" s="6"/>
      <c r="RU699" s="6"/>
      <c r="RV699" s="6"/>
      <c r="RW699" s="6"/>
      <c r="RX699" s="6"/>
      <c r="RY699" s="6"/>
      <c r="RZ699" s="6"/>
      <c r="SA699" s="6"/>
      <c r="SB699" s="6"/>
      <c r="SC699" s="6"/>
      <c r="SD699" s="6"/>
      <c r="SE699" s="6"/>
      <c r="SF699" s="6"/>
      <c r="SG699" s="6"/>
      <c r="SH699" s="6"/>
      <c r="SI699" s="6"/>
      <c r="SJ699" s="6"/>
      <c r="SK699" s="6"/>
      <c r="SL699" s="6"/>
      <c r="SM699" s="6"/>
      <c r="SN699" s="6"/>
      <c r="SO699" s="6"/>
      <c r="SP699" s="6"/>
      <c r="SQ699" s="6"/>
      <c r="SR699" s="6"/>
      <c r="SS699" s="6"/>
      <c r="ST699" s="6"/>
      <c r="SU699" s="6"/>
      <c r="SV699" s="6"/>
      <c r="SW699" s="6"/>
      <c r="SX699" s="6"/>
      <c r="SY699" s="6"/>
      <c r="SZ699" s="6"/>
      <c r="TA699" s="6"/>
      <c r="TB699" s="6"/>
      <c r="TC699" s="6"/>
      <c r="TD699" s="6"/>
      <c r="TE699" s="6"/>
      <c r="TF699" s="6"/>
      <c r="TG699" s="6"/>
      <c r="TH699" s="6"/>
      <c r="TI699" s="6"/>
      <c r="TJ699" s="6"/>
      <c r="TK699" s="6"/>
      <c r="TL699" s="6"/>
      <c r="TM699" s="6"/>
      <c r="TN699" s="6"/>
      <c r="TO699" s="6"/>
      <c r="TP699" s="6"/>
      <c r="TQ699" s="6"/>
      <c r="TR699" s="6"/>
      <c r="TS699" s="6"/>
      <c r="TT699" s="6"/>
      <c r="TU699" s="6"/>
      <c r="TV699" s="6"/>
      <c r="TW699" s="6"/>
      <c r="TX699" s="6"/>
      <c r="TY699" s="6"/>
      <c r="TZ699" s="6"/>
      <c r="UA699" s="6"/>
      <c r="UB699" s="6"/>
      <c r="UC699" s="6"/>
      <c r="UD699" s="6"/>
      <c r="UE699" s="6"/>
      <c r="UF699" s="6"/>
      <c r="UG699" s="6"/>
      <c r="UH699" s="6"/>
      <c r="UI699" s="6"/>
      <c r="UJ699" s="6"/>
      <c r="UK699" s="6"/>
      <c r="UL699" s="6"/>
      <c r="UM699" s="6"/>
      <c r="UN699" s="6"/>
      <c r="UO699" s="6"/>
      <c r="UP699" s="6"/>
      <c r="UQ699" s="6"/>
      <c r="UR699" s="6"/>
      <c r="US699" s="6"/>
      <c r="UT699" s="6"/>
      <c r="UU699" s="6"/>
      <c r="UV699" s="6"/>
      <c r="UW699" s="6"/>
      <c r="UX699" s="6"/>
      <c r="UY699" s="6"/>
      <c r="UZ699" s="6"/>
      <c r="VA699" s="6"/>
      <c r="VB699" s="6"/>
      <c r="VC699" s="6"/>
      <c r="VD699" s="6"/>
      <c r="VE699" s="6"/>
      <c r="VF699" s="6"/>
      <c r="VG699" s="6"/>
      <c r="VH699" s="6"/>
      <c r="VI699" s="6"/>
      <c r="VJ699" s="6"/>
      <c r="VK699" s="6"/>
      <c r="VL699" s="6"/>
      <c r="VM699" s="6"/>
      <c r="VN699" s="6"/>
      <c r="VO699" s="6"/>
      <c r="VP699" s="6"/>
      <c r="VQ699" s="6"/>
      <c r="VR699" s="6"/>
      <c r="VS699" s="6"/>
      <c r="VT699" s="6"/>
      <c r="VU699" s="6"/>
      <c r="VV699" s="6"/>
      <c r="VW699" s="6"/>
      <c r="VX699" s="6"/>
      <c r="VY699" s="6"/>
      <c r="VZ699" s="6"/>
      <c r="WA699" s="6"/>
      <c r="WB699" s="6"/>
      <c r="WC699" s="6"/>
      <c r="WD699" s="6"/>
      <c r="WE699" s="6"/>
      <c r="WF699" s="6"/>
      <c r="WG699" s="6"/>
      <c r="WH699" s="6"/>
      <c r="WI699" s="6"/>
      <c r="WJ699" s="6"/>
      <c r="WK699" s="6"/>
      <c r="WL699" s="6"/>
      <c r="WM699" s="6"/>
      <c r="WN699" s="6"/>
      <c r="WO699" s="6"/>
      <c r="WP699" s="6"/>
      <c r="WQ699" s="6"/>
      <c r="WR699" s="6"/>
      <c r="WS699" s="6"/>
      <c r="WT699" s="6"/>
      <c r="WU699" s="6"/>
      <c r="WV699" s="6"/>
      <c r="WW699" s="6"/>
      <c r="WX699" s="6"/>
      <c r="WY699" s="6"/>
      <c r="WZ699" s="6"/>
      <c r="XA699" s="6"/>
      <c r="XB699" s="6"/>
      <c r="XC699" s="6"/>
      <c r="XD699" s="6"/>
      <c r="XE699" s="6"/>
      <c r="XF699" s="6"/>
      <c r="XG699" s="6"/>
      <c r="XH699" s="6"/>
      <c r="XI699" s="6"/>
      <c r="XJ699" s="6"/>
      <c r="XK699" s="6"/>
      <c r="XL699" s="6"/>
      <c r="XM699" s="6"/>
      <c r="XN699" s="6"/>
      <c r="XO699" s="6"/>
      <c r="XP699" s="6"/>
      <c r="XQ699" s="6"/>
      <c r="XR699" s="6"/>
      <c r="XS699" s="6"/>
      <c r="XT699" s="6"/>
      <c r="XU699" s="6"/>
      <c r="XV699" s="6"/>
      <c r="XW699" s="6"/>
      <c r="XX699" s="6"/>
      <c r="XY699" s="6"/>
      <c r="XZ699" s="6"/>
      <c r="YA699" s="6"/>
      <c r="YB699" s="6"/>
      <c r="YC699" s="6"/>
      <c r="YD699" s="6"/>
      <c r="YE699" s="6"/>
      <c r="YF699" s="6"/>
      <c r="YG699" s="6"/>
      <c r="YH699" s="6"/>
      <c r="YI699" s="6"/>
      <c r="YJ699" s="6"/>
      <c r="YK699" s="6"/>
      <c r="YL699" s="6"/>
      <c r="YM699" s="6"/>
      <c r="YN699" s="6"/>
      <c r="YO699" s="6"/>
      <c r="YP699" s="6"/>
      <c r="YQ699" s="6"/>
      <c r="YR699" s="6"/>
      <c r="YS699" s="6"/>
      <c r="YT699" s="6"/>
      <c r="YU699" s="6"/>
      <c r="YV699" s="6"/>
      <c r="YW699" s="6"/>
      <c r="YX699" s="6"/>
      <c r="YY699" s="6"/>
      <c r="YZ699" s="6"/>
      <c r="ZA699" s="6"/>
      <c r="ZB699" s="6"/>
      <c r="ZC699" s="6"/>
      <c r="ZD699" s="6"/>
      <c r="ZE699" s="6"/>
      <c r="ZF699" s="6"/>
      <c r="ZG699" s="6"/>
      <c r="ZH699" s="6"/>
      <c r="ZI699" s="6"/>
      <c r="ZJ699" s="6"/>
      <c r="ZK699" s="6"/>
      <c r="ZL699" s="6"/>
      <c r="ZM699" s="6"/>
      <c r="ZN699" s="6"/>
      <c r="ZO699" s="6"/>
      <c r="ZP699" s="6"/>
      <c r="ZQ699" s="6"/>
      <c r="ZR699" s="6"/>
      <c r="ZS699" s="6"/>
      <c r="ZT699" s="6"/>
      <c r="ZU699" s="6"/>
      <c r="ZV699" s="6"/>
      <c r="ZW699" s="6"/>
      <c r="ZX699" s="6"/>
      <c r="ZY699" s="6"/>
      <c r="ZZ699" s="6"/>
      <c r="AAA699" s="6"/>
      <c r="AAB699" s="6"/>
      <c r="AAC699" s="6"/>
      <c r="AAD699" s="6"/>
      <c r="AAE699" s="6"/>
      <c r="AAF699" s="6"/>
      <c r="AAG699" s="6"/>
      <c r="AAH699" s="6"/>
      <c r="AAI699" s="6"/>
      <c r="AAJ699" s="6"/>
      <c r="AAK699" s="6"/>
      <c r="AAL699" s="6"/>
      <c r="AAM699" s="6"/>
      <c r="AAN699" s="6"/>
      <c r="AAO699" s="6"/>
      <c r="AAP699" s="6"/>
      <c r="AAQ699" s="6"/>
      <c r="AAR699" s="6"/>
      <c r="AAS699" s="6"/>
      <c r="AAT699" s="6"/>
      <c r="AAU699" s="6"/>
      <c r="AAV699" s="6"/>
      <c r="AAW699" s="6"/>
      <c r="AAX699" s="6"/>
      <c r="AAY699" s="6"/>
      <c r="AAZ699" s="6"/>
      <c r="ABA699" s="6"/>
      <c r="ABB699" s="6"/>
      <c r="ABC699" s="6"/>
      <c r="ABD699" s="6"/>
      <c r="ABE699" s="6"/>
      <c r="ABF699" s="6"/>
      <c r="ABG699" s="6"/>
      <c r="ABH699" s="6"/>
      <c r="ABI699" s="6"/>
      <c r="ABJ699" s="6"/>
      <c r="ABK699" s="6"/>
      <c r="ABL699" s="6"/>
      <c r="ABM699" s="6"/>
      <c r="ABN699" s="6"/>
      <c r="ABO699" s="6"/>
      <c r="ABP699" s="6"/>
      <c r="ABQ699" s="6"/>
      <c r="ABR699" s="6"/>
      <c r="ABS699" s="6"/>
      <c r="ABT699" s="6"/>
      <c r="ABU699" s="6"/>
      <c r="ABV699" s="6"/>
      <c r="ABW699" s="6"/>
      <c r="ABX699" s="6"/>
      <c r="ABY699" s="6"/>
      <c r="ABZ699" s="6"/>
      <c r="ACA699" s="6"/>
      <c r="ACB699" s="6"/>
      <c r="ACC699" s="6"/>
      <c r="ACD699" s="6"/>
      <c r="ACE699" s="6"/>
      <c r="ACF699" s="6"/>
      <c r="ACG699" s="6"/>
      <c r="ACH699" s="6"/>
      <c r="ACI699" s="6"/>
      <c r="ACJ699" s="6"/>
      <c r="ACK699" s="6"/>
      <c r="ACL699" s="6"/>
      <c r="ACM699" s="6"/>
      <c r="ACN699" s="6"/>
      <c r="ACO699" s="6"/>
      <c r="ACP699" s="6"/>
      <c r="ACQ699" s="6"/>
      <c r="ACR699" s="6"/>
      <c r="ACS699" s="6"/>
      <c r="ACT699" s="6"/>
      <c r="ACU699" s="6"/>
      <c r="ACV699" s="6"/>
      <c r="ACW699" s="6"/>
      <c r="ACX699" s="6"/>
      <c r="ACY699" s="6"/>
      <c r="ACZ699" s="6"/>
      <c r="ADA699" s="6"/>
      <c r="ADB699" s="6"/>
      <c r="ADC699" s="6"/>
      <c r="ADD699" s="6"/>
      <c r="ADE699" s="6"/>
      <c r="ADF699" s="6"/>
      <c r="ADG699" s="6"/>
      <c r="ADH699" s="6"/>
      <c r="ADI699" s="6"/>
      <c r="ADJ699" s="6"/>
      <c r="ADK699" s="6"/>
      <c r="ADL699" s="6"/>
      <c r="ADM699" s="6"/>
      <c r="ADN699" s="6"/>
      <c r="ADO699" s="6"/>
      <c r="ADP699" s="6"/>
      <c r="ADQ699" s="6"/>
      <c r="ADR699" s="6"/>
      <c r="ADS699" s="6"/>
      <c r="ADT699" s="6"/>
      <c r="ADU699" s="6"/>
      <c r="ADV699" s="6"/>
      <c r="ADW699" s="6"/>
      <c r="ADX699" s="6"/>
      <c r="ADY699" s="6"/>
      <c r="ADZ699" s="6"/>
      <c r="AEA699" s="6"/>
      <c r="AEB699" s="6"/>
      <c r="AEC699" s="6"/>
      <c r="AED699" s="6"/>
      <c r="AEE699" s="6"/>
      <c r="AEF699" s="6"/>
      <c r="AEG699" s="6"/>
      <c r="AEH699" s="6"/>
      <c r="AEI699" s="6"/>
      <c r="AEJ699" s="6"/>
      <c r="AEK699" s="6"/>
      <c r="AEL699" s="6"/>
      <c r="AEM699" s="6"/>
      <c r="AEN699" s="6"/>
      <c r="AEO699" s="6"/>
      <c r="AEP699" s="6"/>
      <c r="AEQ699" s="6"/>
      <c r="AER699" s="6"/>
      <c r="AES699" s="6"/>
      <c r="AET699" s="6"/>
      <c r="AEU699" s="6"/>
      <c r="AEV699" s="6"/>
      <c r="AEW699" s="6"/>
      <c r="AEX699" s="6"/>
      <c r="AEY699" s="6"/>
      <c r="AEZ699" s="6"/>
      <c r="AFA699" s="6"/>
      <c r="AFB699" s="6"/>
      <c r="AFC699" s="6"/>
      <c r="AFD699" s="6"/>
      <c r="AFE699" s="6"/>
      <c r="AFF699" s="6"/>
      <c r="AFG699" s="6"/>
      <c r="AFH699" s="6"/>
      <c r="AFI699" s="6"/>
      <c r="AFJ699" s="6"/>
      <c r="AFK699" s="6"/>
      <c r="AFL699" s="6"/>
      <c r="AFM699" s="6"/>
      <c r="AFN699" s="6"/>
      <c r="AFO699" s="6"/>
      <c r="AFP699" s="6"/>
      <c r="AFQ699" s="6"/>
      <c r="AFR699" s="6"/>
      <c r="AFS699" s="6"/>
      <c r="AFT699" s="6"/>
      <c r="AFU699" s="6"/>
      <c r="AFV699" s="6"/>
      <c r="AFW699" s="6"/>
      <c r="AFX699" s="6"/>
      <c r="AFY699" s="6"/>
      <c r="AFZ699" s="6"/>
      <c r="AGA699" s="6"/>
      <c r="AGB699" s="6"/>
      <c r="AGC699" s="6"/>
      <c r="AGD699" s="6"/>
      <c r="AGE699" s="6"/>
      <c r="AGF699" s="6"/>
      <c r="AGG699" s="6"/>
      <c r="AGH699" s="6"/>
      <c r="AGI699" s="6"/>
      <c r="AGJ699" s="6"/>
      <c r="AGK699" s="6"/>
      <c r="AGL699" s="6"/>
      <c r="AGM699" s="6"/>
      <c r="AGN699" s="6"/>
      <c r="AGO699" s="6"/>
      <c r="AGP699" s="6"/>
      <c r="AGQ699" s="6"/>
      <c r="AGR699" s="6"/>
      <c r="AGS699" s="6"/>
      <c r="AGT699" s="6"/>
      <c r="AGU699" s="6"/>
      <c r="AGV699" s="6"/>
      <c r="AGW699" s="6"/>
      <c r="AGX699" s="6"/>
      <c r="AGY699" s="6"/>
      <c r="AGZ699" s="6"/>
      <c r="AHA699" s="6"/>
      <c r="AHB699" s="6"/>
      <c r="AHC699" s="6"/>
      <c r="AHD699" s="6"/>
      <c r="AHE699" s="6"/>
      <c r="AHF699" s="6"/>
      <c r="AHG699" s="6"/>
      <c r="AHH699" s="6"/>
      <c r="AHI699" s="6"/>
      <c r="AHJ699" s="6"/>
      <c r="AHK699" s="6"/>
      <c r="AHL699" s="6"/>
      <c r="AHM699" s="6"/>
      <c r="AHN699" s="6"/>
      <c r="AHO699" s="6"/>
      <c r="AHP699" s="6"/>
      <c r="AHQ699" s="6"/>
      <c r="AHR699" s="6"/>
      <c r="AHS699" s="6"/>
      <c r="AHT699" s="6"/>
      <c r="AHU699" s="6"/>
      <c r="AHV699" s="6"/>
      <c r="AHW699" s="6"/>
      <c r="AHX699" s="6"/>
      <c r="AHY699" s="6"/>
    </row>
    <row r="700" spans="3:909" x14ac:dyDescent="0.25">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6"/>
      <c r="KD700" s="6"/>
      <c r="KE700" s="6"/>
      <c r="KF700" s="6"/>
      <c r="KG700" s="6"/>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6"/>
      <c r="LQ700" s="6"/>
      <c r="LR700" s="6"/>
      <c r="LS700" s="6"/>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6"/>
      <c r="NC700" s="6"/>
      <c r="ND700" s="6"/>
      <c r="NE700" s="6"/>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6"/>
      <c r="ON700" s="6"/>
      <c r="OO700" s="6"/>
      <c r="OP700" s="6"/>
      <c r="OQ700" s="6"/>
      <c r="OR700" s="6"/>
      <c r="OS700" s="6"/>
      <c r="OT700" s="6"/>
      <c r="OU700" s="6"/>
      <c r="OV700" s="6"/>
      <c r="OW700" s="6"/>
      <c r="OX700" s="6"/>
      <c r="OY700" s="6"/>
      <c r="OZ700" s="6"/>
      <c r="PA700" s="6"/>
      <c r="PB700" s="6"/>
      <c r="PC700" s="6"/>
      <c r="PD700" s="6"/>
      <c r="PE700" s="6"/>
      <c r="PF700" s="6"/>
      <c r="PG700" s="6"/>
      <c r="PH700" s="6"/>
      <c r="PI700" s="6"/>
      <c r="PJ700" s="6"/>
      <c r="PK700" s="6"/>
      <c r="PL700" s="6"/>
      <c r="PM700" s="6"/>
      <c r="PN700" s="6"/>
      <c r="PO700" s="6"/>
      <c r="PP700" s="6"/>
      <c r="PQ700" s="6"/>
      <c r="PR700" s="6"/>
      <c r="PS700" s="6"/>
      <c r="PT700" s="6"/>
      <c r="PU700" s="6"/>
      <c r="PV700" s="6"/>
      <c r="PW700" s="6"/>
      <c r="PX700" s="6"/>
      <c r="PY700" s="6"/>
      <c r="PZ700" s="6"/>
      <c r="QA700" s="6"/>
      <c r="QB700" s="6"/>
      <c r="QC700" s="6"/>
      <c r="QD700" s="6"/>
      <c r="QE700" s="6"/>
      <c r="QF700" s="6"/>
      <c r="QG700" s="6"/>
      <c r="QH700" s="6"/>
      <c r="QI700" s="6"/>
      <c r="QJ700" s="6"/>
      <c r="QK700" s="6"/>
      <c r="QL700" s="6"/>
      <c r="QM700" s="6"/>
      <c r="QN700" s="6"/>
      <c r="QO700" s="6"/>
      <c r="QP700" s="6"/>
      <c r="QQ700" s="6"/>
      <c r="QR700" s="6"/>
      <c r="QS700" s="6"/>
      <c r="QT700" s="6"/>
      <c r="QU700" s="6"/>
      <c r="QV700" s="6"/>
      <c r="QW700" s="6"/>
      <c r="QX700" s="6"/>
      <c r="QY700" s="6"/>
      <c r="QZ700" s="6"/>
      <c r="RA700" s="6"/>
      <c r="RB700" s="6"/>
      <c r="RC700" s="6"/>
      <c r="RD700" s="6"/>
      <c r="RE700" s="6"/>
      <c r="RF700" s="6"/>
      <c r="RG700" s="6"/>
      <c r="RH700" s="6"/>
      <c r="RI700" s="6"/>
      <c r="RJ700" s="6"/>
      <c r="RK700" s="6"/>
      <c r="RL700" s="6"/>
      <c r="RM700" s="6"/>
      <c r="RN700" s="6"/>
      <c r="RO700" s="6"/>
      <c r="RP700" s="6"/>
      <c r="RQ700" s="6"/>
      <c r="RR700" s="6"/>
      <c r="RS700" s="6"/>
      <c r="RT700" s="6"/>
      <c r="RU700" s="6"/>
      <c r="RV700" s="6"/>
      <c r="RW700" s="6"/>
      <c r="RX700" s="6"/>
      <c r="RY700" s="6"/>
      <c r="RZ700" s="6"/>
      <c r="SA700" s="6"/>
      <c r="SB700" s="6"/>
      <c r="SC700" s="6"/>
      <c r="SD700" s="6"/>
      <c r="SE700" s="6"/>
      <c r="SF700" s="6"/>
      <c r="SG700" s="6"/>
      <c r="SH700" s="6"/>
      <c r="SI700" s="6"/>
      <c r="SJ700" s="6"/>
      <c r="SK700" s="6"/>
      <c r="SL700" s="6"/>
      <c r="SM700" s="6"/>
      <c r="SN700" s="6"/>
      <c r="SO700" s="6"/>
      <c r="SP700" s="6"/>
      <c r="SQ700" s="6"/>
      <c r="SR700" s="6"/>
      <c r="SS700" s="6"/>
      <c r="ST700" s="6"/>
      <c r="SU700" s="6"/>
      <c r="SV700" s="6"/>
      <c r="SW700" s="6"/>
      <c r="SX700" s="6"/>
      <c r="SY700" s="6"/>
      <c r="SZ700" s="6"/>
      <c r="TA700" s="6"/>
      <c r="TB700" s="6"/>
      <c r="TC700" s="6"/>
      <c r="TD700" s="6"/>
      <c r="TE700" s="6"/>
      <c r="TF700" s="6"/>
      <c r="TG700" s="6"/>
      <c r="TH700" s="6"/>
      <c r="TI700" s="6"/>
      <c r="TJ700" s="6"/>
      <c r="TK700" s="6"/>
      <c r="TL700" s="6"/>
      <c r="TM700" s="6"/>
      <c r="TN700" s="6"/>
      <c r="TO700" s="6"/>
      <c r="TP700" s="6"/>
      <c r="TQ700" s="6"/>
      <c r="TR700" s="6"/>
      <c r="TS700" s="6"/>
      <c r="TT700" s="6"/>
      <c r="TU700" s="6"/>
      <c r="TV700" s="6"/>
      <c r="TW700" s="6"/>
      <c r="TX700" s="6"/>
      <c r="TY700" s="6"/>
      <c r="TZ700" s="6"/>
      <c r="UA700" s="6"/>
      <c r="UB700" s="6"/>
      <c r="UC700" s="6"/>
      <c r="UD700" s="6"/>
      <c r="UE700" s="6"/>
      <c r="UF700" s="6"/>
      <c r="UG700" s="6"/>
      <c r="UH700" s="6"/>
      <c r="UI700" s="6"/>
      <c r="UJ700" s="6"/>
      <c r="UK700" s="6"/>
      <c r="UL700" s="6"/>
      <c r="UM700" s="6"/>
      <c r="UN700" s="6"/>
      <c r="UO700" s="6"/>
      <c r="UP700" s="6"/>
      <c r="UQ700" s="6"/>
      <c r="UR700" s="6"/>
      <c r="US700" s="6"/>
      <c r="UT700" s="6"/>
      <c r="UU700" s="6"/>
      <c r="UV700" s="6"/>
      <c r="UW700" s="6"/>
      <c r="UX700" s="6"/>
      <c r="UY700" s="6"/>
      <c r="UZ700" s="6"/>
      <c r="VA700" s="6"/>
      <c r="VB700" s="6"/>
      <c r="VC700" s="6"/>
      <c r="VD700" s="6"/>
      <c r="VE700" s="6"/>
      <c r="VF700" s="6"/>
      <c r="VG700" s="6"/>
      <c r="VH700" s="6"/>
      <c r="VI700" s="6"/>
      <c r="VJ700" s="6"/>
      <c r="VK700" s="6"/>
      <c r="VL700" s="6"/>
      <c r="VM700" s="6"/>
      <c r="VN700" s="6"/>
      <c r="VO700" s="6"/>
      <c r="VP700" s="6"/>
      <c r="VQ700" s="6"/>
      <c r="VR700" s="6"/>
      <c r="VS700" s="6"/>
      <c r="VT700" s="6"/>
      <c r="VU700" s="6"/>
      <c r="VV700" s="6"/>
      <c r="VW700" s="6"/>
      <c r="VX700" s="6"/>
      <c r="VY700" s="6"/>
      <c r="VZ700" s="6"/>
      <c r="WA700" s="6"/>
      <c r="WB700" s="6"/>
      <c r="WC700" s="6"/>
      <c r="WD700" s="6"/>
      <c r="WE700" s="6"/>
      <c r="WF700" s="6"/>
      <c r="WG700" s="6"/>
      <c r="WH700" s="6"/>
      <c r="WI700" s="6"/>
      <c r="WJ700" s="6"/>
      <c r="WK700" s="6"/>
      <c r="WL700" s="6"/>
      <c r="WM700" s="6"/>
      <c r="WN700" s="6"/>
      <c r="WO700" s="6"/>
      <c r="WP700" s="6"/>
      <c r="WQ700" s="6"/>
      <c r="WR700" s="6"/>
      <c r="WS700" s="6"/>
      <c r="WT700" s="6"/>
      <c r="WU700" s="6"/>
      <c r="WV700" s="6"/>
      <c r="WW700" s="6"/>
      <c r="WX700" s="6"/>
      <c r="WY700" s="6"/>
      <c r="WZ700" s="6"/>
      <c r="XA700" s="6"/>
      <c r="XB700" s="6"/>
      <c r="XC700" s="6"/>
      <c r="XD700" s="6"/>
      <c r="XE700" s="6"/>
      <c r="XF700" s="6"/>
      <c r="XG700" s="6"/>
      <c r="XH700" s="6"/>
      <c r="XI700" s="6"/>
      <c r="XJ700" s="6"/>
      <c r="XK700" s="6"/>
      <c r="XL700" s="6"/>
      <c r="XM700" s="6"/>
      <c r="XN700" s="6"/>
      <c r="XO700" s="6"/>
      <c r="XP700" s="6"/>
      <c r="XQ700" s="6"/>
      <c r="XR700" s="6"/>
      <c r="XS700" s="6"/>
      <c r="XT700" s="6"/>
      <c r="XU700" s="6"/>
      <c r="XV700" s="6"/>
      <c r="XW700" s="6"/>
      <c r="XX700" s="6"/>
      <c r="XY700" s="6"/>
      <c r="XZ700" s="6"/>
      <c r="YA700" s="6"/>
      <c r="YB700" s="6"/>
      <c r="YC700" s="6"/>
      <c r="YD700" s="6"/>
      <c r="YE700" s="6"/>
      <c r="YF700" s="6"/>
      <c r="YG700" s="6"/>
      <c r="YH700" s="6"/>
      <c r="YI700" s="6"/>
      <c r="YJ700" s="6"/>
      <c r="YK700" s="6"/>
      <c r="YL700" s="6"/>
      <c r="YM700" s="6"/>
      <c r="YN700" s="6"/>
      <c r="YO700" s="6"/>
      <c r="YP700" s="6"/>
      <c r="YQ700" s="6"/>
      <c r="YR700" s="6"/>
      <c r="YS700" s="6"/>
      <c r="YT700" s="6"/>
      <c r="YU700" s="6"/>
      <c r="YV700" s="6"/>
      <c r="YW700" s="6"/>
      <c r="YX700" s="6"/>
      <c r="YY700" s="6"/>
      <c r="YZ700" s="6"/>
      <c r="ZA700" s="6"/>
      <c r="ZB700" s="6"/>
      <c r="ZC700" s="6"/>
      <c r="ZD700" s="6"/>
      <c r="ZE700" s="6"/>
      <c r="ZF700" s="6"/>
      <c r="ZG700" s="6"/>
      <c r="ZH700" s="6"/>
      <c r="ZI700" s="6"/>
      <c r="ZJ700" s="6"/>
      <c r="ZK700" s="6"/>
      <c r="ZL700" s="6"/>
      <c r="ZM700" s="6"/>
      <c r="ZN700" s="6"/>
      <c r="ZO700" s="6"/>
      <c r="ZP700" s="6"/>
      <c r="ZQ700" s="6"/>
      <c r="ZR700" s="6"/>
      <c r="ZS700" s="6"/>
      <c r="ZT700" s="6"/>
      <c r="ZU700" s="6"/>
      <c r="ZV700" s="6"/>
      <c r="ZW700" s="6"/>
      <c r="ZX700" s="6"/>
      <c r="ZY700" s="6"/>
      <c r="ZZ700" s="6"/>
      <c r="AAA700" s="6"/>
      <c r="AAB700" s="6"/>
      <c r="AAC700" s="6"/>
      <c r="AAD700" s="6"/>
      <c r="AAE700" s="6"/>
      <c r="AAF700" s="6"/>
      <c r="AAG700" s="6"/>
      <c r="AAH700" s="6"/>
      <c r="AAI700" s="6"/>
      <c r="AAJ700" s="6"/>
      <c r="AAK700" s="6"/>
      <c r="AAL700" s="6"/>
      <c r="AAM700" s="6"/>
      <c r="AAN700" s="6"/>
      <c r="AAO700" s="6"/>
      <c r="AAP700" s="6"/>
      <c r="AAQ700" s="6"/>
      <c r="AAR700" s="6"/>
      <c r="AAS700" s="6"/>
      <c r="AAT700" s="6"/>
      <c r="AAU700" s="6"/>
      <c r="AAV700" s="6"/>
      <c r="AAW700" s="6"/>
      <c r="AAX700" s="6"/>
      <c r="AAY700" s="6"/>
      <c r="AAZ700" s="6"/>
      <c r="ABA700" s="6"/>
      <c r="ABB700" s="6"/>
      <c r="ABC700" s="6"/>
      <c r="ABD700" s="6"/>
      <c r="ABE700" s="6"/>
      <c r="ABF700" s="6"/>
      <c r="ABG700" s="6"/>
      <c r="ABH700" s="6"/>
      <c r="ABI700" s="6"/>
      <c r="ABJ700" s="6"/>
      <c r="ABK700" s="6"/>
      <c r="ABL700" s="6"/>
      <c r="ABM700" s="6"/>
      <c r="ABN700" s="6"/>
      <c r="ABO700" s="6"/>
      <c r="ABP700" s="6"/>
      <c r="ABQ700" s="6"/>
      <c r="ABR700" s="6"/>
      <c r="ABS700" s="6"/>
      <c r="ABT700" s="6"/>
      <c r="ABU700" s="6"/>
      <c r="ABV700" s="6"/>
      <c r="ABW700" s="6"/>
      <c r="ABX700" s="6"/>
      <c r="ABY700" s="6"/>
      <c r="ABZ700" s="6"/>
      <c r="ACA700" s="6"/>
      <c r="ACB700" s="6"/>
      <c r="ACC700" s="6"/>
      <c r="ACD700" s="6"/>
      <c r="ACE700" s="6"/>
      <c r="ACF700" s="6"/>
      <c r="ACG700" s="6"/>
      <c r="ACH700" s="6"/>
      <c r="ACI700" s="6"/>
      <c r="ACJ700" s="6"/>
      <c r="ACK700" s="6"/>
      <c r="ACL700" s="6"/>
      <c r="ACM700" s="6"/>
      <c r="ACN700" s="6"/>
      <c r="ACO700" s="6"/>
      <c r="ACP700" s="6"/>
      <c r="ACQ700" s="6"/>
      <c r="ACR700" s="6"/>
      <c r="ACS700" s="6"/>
      <c r="ACT700" s="6"/>
      <c r="ACU700" s="6"/>
      <c r="ACV700" s="6"/>
      <c r="ACW700" s="6"/>
      <c r="ACX700" s="6"/>
      <c r="ACY700" s="6"/>
      <c r="ACZ700" s="6"/>
      <c r="ADA700" s="6"/>
      <c r="ADB700" s="6"/>
      <c r="ADC700" s="6"/>
      <c r="ADD700" s="6"/>
      <c r="ADE700" s="6"/>
      <c r="ADF700" s="6"/>
      <c r="ADG700" s="6"/>
      <c r="ADH700" s="6"/>
      <c r="ADI700" s="6"/>
      <c r="ADJ700" s="6"/>
      <c r="ADK700" s="6"/>
      <c r="ADL700" s="6"/>
      <c r="ADM700" s="6"/>
      <c r="ADN700" s="6"/>
      <c r="ADO700" s="6"/>
      <c r="ADP700" s="6"/>
      <c r="ADQ700" s="6"/>
      <c r="ADR700" s="6"/>
      <c r="ADS700" s="6"/>
      <c r="ADT700" s="6"/>
      <c r="ADU700" s="6"/>
      <c r="ADV700" s="6"/>
      <c r="ADW700" s="6"/>
      <c r="ADX700" s="6"/>
      <c r="ADY700" s="6"/>
      <c r="ADZ700" s="6"/>
      <c r="AEA700" s="6"/>
      <c r="AEB700" s="6"/>
      <c r="AEC700" s="6"/>
      <c r="AED700" s="6"/>
      <c r="AEE700" s="6"/>
      <c r="AEF700" s="6"/>
      <c r="AEG700" s="6"/>
      <c r="AEH700" s="6"/>
      <c r="AEI700" s="6"/>
      <c r="AEJ700" s="6"/>
      <c r="AEK700" s="6"/>
      <c r="AEL700" s="6"/>
      <c r="AEM700" s="6"/>
      <c r="AEN700" s="6"/>
      <c r="AEO700" s="6"/>
      <c r="AEP700" s="6"/>
      <c r="AEQ700" s="6"/>
      <c r="AER700" s="6"/>
      <c r="AES700" s="6"/>
      <c r="AET700" s="6"/>
      <c r="AEU700" s="6"/>
      <c r="AEV700" s="6"/>
      <c r="AEW700" s="6"/>
      <c r="AEX700" s="6"/>
      <c r="AEY700" s="6"/>
      <c r="AEZ700" s="6"/>
      <c r="AFA700" s="6"/>
      <c r="AFB700" s="6"/>
      <c r="AFC700" s="6"/>
      <c r="AFD700" s="6"/>
      <c r="AFE700" s="6"/>
      <c r="AFF700" s="6"/>
      <c r="AFG700" s="6"/>
      <c r="AFH700" s="6"/>
      <c r="AFI700" s="6"/>
      <c r="AFJ700" s="6"/>
      <c r="AFK700" s="6"/>
      <c r="AFL700" s="6"/>
      <c r="AFM700" s="6"/>
      <c r="AFN700" s="6"/>
      <c r="AFO700" s="6"/>
      <c r="AFP700" s="6"/>
      <c r="AFQ700" s="6"/>
      <c r="AFR700" s="6"/>
      <c r="AFS700" s="6"/>
      <c r="AFT700" s="6"/>
      <c r="AFU700" s="6"/>
      <c r="AFV700" s="6"/>
      <c r="AFW700" s="6"/>
      <c r="AFX700" s="6"/>
      <c r="AFY700" s="6"/>
      <c r="AFZ700" s="6"/>
      <c r="AGA700" s="6"/>
      <c r="AGB700" s="6"/>
      <c r="AGC700" s="6"/>
      <c r="AGD700" s="6"/>
      <c r="AGE700" s="6"/>
      <c r="AGF700" s="6"/>
      <c r="AGG700" s="6"/>
      <c r="AGH700" s="6"/>
      <c r="AGI700" s="6"/>
      <c r="AGJ700" s="6"/>
      <c r="AGK700" s="6"/>
      <c r="AGL700" s="6"/>
      <c r="AGM700" s="6"/>
      <c r="AGN700" s="6"/>
      <c r="AGO700" s="6"/>
      <c r="AGP700" s="6"/>
      <c r="AGQ700" s="6"/>
      <c r="AGR700" s="6"/>
      <c r="AGS700" s="6"/>
      <c r="AGT700" s="6"/>
      <c r="AGU700" s="6"/>
      <c r="AGV700" s="6"/>
      <c r="AGW700" s="6"/>
      <c r="AGX700" s="6"/>
      <c r="AGY700" s="6"/>
      <c r="AGZ700" s="6"/>
      <c r="AHA700" s="6"/>
      <c r="AHB700" s="6"/>
      <c r="AHC700" s="6"/>
      <c r="AHD700" s="6"/>
      <c r="AHE700" s="6"/>
      <c r="AHF700" s="6"/>
      <c r="AHG700" s="6"/>
      <c r="AHH700" s="6"/>
      <c r="AHI700" s="6"/>
      <c r="AHJ700" s="6"/>
      <c r="AHK700" s="6"/>
      <c r="AHL700" s="6"/>
      <c r="AHM700" s="6"/>
      <c r="AHN700" s="6"/>
      <c r="AHO700" s="6"/>
      <c r="AHP700" s="6"/>
      <c r="AHQ700" s="6"/>
      <c r="AHR700" s="6"/>
      <c r="AHS700" s="6"/>
      <c r="AHT700" s="6"/>
      <c r="AHU700" s="6"/>
      <c r="AHV700" s="6"/>
      <c r="AHW700" s="6"/>
      <c r="AHX700" s="6"/>
      <c r="AHY700" s="6"/>
    </row>
    <row r="701" spans="3:909" x14ac:dyDescent="0.25">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6"/>
      <c r="KD701" s="6"/>
      <c r="KE701" s="6"/>
      <c r="KF701" s="6"/>
      <c r="KG701" s="6"/>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6"/>
      <c r="LQ701" s="6"/>
      <c r="LR701" s="6"/>
      <c r="LS701" s="6"/>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6"/>
      <c r="NC701" s="6"/>
      <c r="ND701" s="6"/>
      <c r="NE701" s="6"/>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6"/>
      <c r="ON701" s="6"/>
      <c r="OO701" s="6"/>
      <c r="OP701" s="6"/>
      <c r="OQ701" s="6"/>
      <c r="OR701" s="6"/>
      <c r="OS701" s="6"/>
      <c r="OT701" s="6"/>
      <c r="OU701" s="6"/>
      <c r="OV701" s="6"/>
      <c r="OW701" s="6"/>
      <c r="OX701" s="6"/>
      <c r="OY701" s="6"/>
      <c r="OZ701" s="6"/>
      <c r="PA701" s="6"/>
      <c r="PB701" s="6"/>
      <c r="PC701" s="6"/>
      <c r="PD701" s="6"/>
      <c r="PE701" s="6"/>
      <c r="PF701" s="6"/>
      <c r="PG701" s="6"/>
      <c r="PH701" s="6"/>
      <c r="PI701" s="6"/>
      <c r="PJ701" s="6"/>
      <c r="PK701" s="6"/>
      <c r="PL701" s="6"/>
      <c r="PM701" s="6"/>
      <c r="PN701" s="6"/>
      <c r="PO701" s="6"/>
      <c r="PP701" s="6"/>
      <c r="PQ701" s="6"/>
      <c r="PR701" s="6"/>
      <c r="PS701" s="6"/>
      <c r="PT701" s="6"/>
      <c r="PU701" s="6"/>
      <c r="PV701" s="6"/>
      <c r="PW701" s="6"/>
      <c r="PX701" s="6"/>
      <c r="PY701" s="6"/>
      <c r="PZ701" s="6"/>
      <c r="QA701" s="6"/>
      <c r="QB701" s="6"/>
      <c r="QC701" s="6"/>
      <c r="QD701" s="6"/>
      <c r="QE701" s="6"/>
      <c r="QF701" s="6"/>
      <c r="QG701" s="6"/>
      <c r="QH701" s="6"/>
      <c r="QI701" s="6"/>
      <c r="QJ701" s="6"/>
      <c r="QK701" s="6"/>
      <c r="QL701" s="6"/>
      <c r="QM701" s="6"/>
      <c r="QN701" s="6"/>
      <c r="QO701" s="6"/>
      <c r="QP701" s="6"/>
      <c r="QQ701" s="6"/>
      <c r="QR701" s="6"/>
      <c r="QS701" s="6"/>
      <c r="QT701" s="6"/>
      <c r="QU701" s="6"/>
      <c r="QV701" s="6"/>
      <c r="QW701" s="6"/>
      <c r="QX701" s="6"/>
      <c r="QY701" s="6"/>
      <c r="QZ701" s="6"/>
      <c r="RA701" s="6"/>
      <c r="RB701" s="6"/>
      <c r="RC701" s="6"/>
      <c r="RD701" s="6"/>
      <c r="RE701" s="6"/>
      <c r="RF701" s="6"/>
      <c r="RG701" s="6"/>
      <c r="RH701" s="6"/>
      <c r="RI701" s="6"/>
      <c r="RJ701" s="6"/>
      <c r="RK701" s="6"/>
      <c r="RL701" s="6"/>
      <c r="RM701" s="6"/>
      <c r="RN701" s="6"/>
      <c r="RO701" s="6"/>
      <c r="RP701" s="6"/>
      <c r="RQ701" s="6"/>
      <c r="RR701" s="6"/>
      <c r="RS701" s="6"/>
      <c r="RT701" s="6"/>
      <c r="RU701" s="6"/>
      <c r="RV701" s="6"/>
      <c r="RW701" s="6"/>
      <c r="RX701" s="6"/>
      <c r="RY701" s="6"/>
      <c r="RZ701" s="6"/>
      <c r="SA701" s="6"/>
      <c r="SB701" s="6"/>
      <c r="SC701" s="6"/>
      <c r="SD701" s="6"/>
      <c r="SE701" s="6"/>
      <c r="SF701" s="6"/>
      <c r="SG701" s="6"/>
      <c r="SH701" s="6"/>
      <c r="SI701" s="6"/>
      <c r="SJ701" s="6"/>
      <c r="SK701" s="6"/>
      <c r="SL701" s="6"/>
      <c r="SM701" s="6"/>
      <c r="SN701" s="6"/>
      <c r="SO701" s="6"/>
      <c r="SP701" s="6"/>
      <c r="SQ701" s="6"/>
      <c r="SR701" s="6"/>
      <c r="SS701" s="6"/>
      <c r="ST701" s="6"/>
      <c r="SU701" s="6"/>
      <c r="SV701" s="6"/>
      <c r="SW701" s="6"/>
      <c r="SX701" s="6"/>
      <c r="SY701" s="6"/>
      <c r="SZ701" s="6"/>
      <c r="TA701" s="6"/>
      <c r="TB701" s="6"/>
      <c r="TC701" s="6"/>
      <c r="TD701" s="6"/>
      <c r="TE701" s="6"/>
      <c r="TF701" s="6"/>
      <c r="TG701" s="6"/>
      <c r="TH701" s="6"/>
      <c r="TI701" s="6"/>
      <c r="TJ701" s="6"/>
      <c r="TK701" s="6"/>
      <c r="TL701" s="6"/>
      <c r="TM701" s="6"/>
      <c r="TN701" s="6"/>
      <c r="TO701" s="6"/>
      <c r="TP701" s="6"/>
      <c r="TQ701" s="6"/>
      <c r="TR701" s="6"/>
      <c r="TS701" s="6"/>
      <c r="TT701" s="6"/>
      <c r="TU701" s="6"/>
      <c r="TV701" s="6"/>
      <c r="TW701" s="6"/>
      <c r="TX701" s="6"/>
      <c r="TY701" s="6"/>
      <c r="TZ701" s="6"/>
      <c r="UA701" s="6"/>
      <c r="UB701" s="6"/>
      <c r="UC701" s="6"/>
      <c r="UD701" s="6"/>
      <c r="UE701" s="6"/>
      <c r="UF701" s="6"/>
      <c r="UG701" s="6"/>
      <c r="UH701" s="6"/>
      <c r="UI701" s="6"/>
      <c r="UJ701" s="6"/>
      <c r="UK701" s="6"/>
      <c r="UL701" s="6"/>
      <c r="UM701" s="6"/>
      <c r="UN701" s="6"/>
      <c r="UO701" s="6"/>
      <c r="UP701" s="6"/>
      <c r="UQ701" s="6"/>
      <c r="UR701" s="6"/>
      <c r="US701" s="6"/>
      <c r="UT701" s="6"/>
      <c r="UU701" s="6"/>
      <c r="UV701" s="6"/>
      <c r="UW701" s="6"/>
      <c r="UX701" s="6"/>
      <c r="UY701" s="6"/>
      <c r="UZ701" s="6"/>
      <c r="VA701" s="6"/>
      <c r="VB701" s="6"/>
      <c r="VC701" s="6"/>
      <c r="VD701" s="6"/>
      <c r="VE701" s="6"/>
      <c r="VF701" s="6"/>
      <c r="VG701" s="6"/>
      <c r="VH701" s="6"/>
      <c r="VI701" s="6"/>
      <c r="VJ701" s="6"/>
      <c r="VK701" s="6"/>
      <c r="VL701" s="6"/>
      <c r="VM701" s="6"/>
      <c r="VN701" s="6"/>
      <c r="VO701" s="6"/>
      <c r="VP701" s="6"/>
      <c r="VQ701" s="6"/>
      <c r="VR701" s="6"/>
      <c r="VS701" s="6"/>
      <c r="VT701" s="6"/>
      <c r="VU701" s="6"/>
      <c r="VV701" s="6"/>
      <c r="VW701" s="6"/>
      <c r="VX701" s="6"/>
      <c r="VY701" s="6"/>
      <c r="VZ701" s="6"/>
      <c r="WA701" s="6"/>
      <c r="WB701" s="6"/>
      <c r="WC701" s="6"/>
      <c r="WD701" s="6"/>
      <c r="WE701" s="6"/>
      <c r="WF701" s="6"/>
      <c r="WG701" s="6"/>
      <c r="WH701" s="6"/>
      <c r="WI701" s="6"/>
      <c r="WJ701" s="6"/>
      <c r="WK701" s="6"/>
      <c r="WL701" s="6"/>
      <c r="WM701" s="6"/>
      <c r="WN701" s="6"/>
      <c r="WO701" s="6"/>
      <c r="WP701" s="6"/>
      <c r="WQ701" s="6"/>
      <c r="WR701" s="6"/>
      <c r="WS701" s="6"/>
      <c r="WT701" s="6"/>
      <c r="WU701" s="6"/>
      <c r="WV701" s="6"/>
      <c r="WW701" s="6"/>
      <c r="WX701" s="6"/>
      <c r="WY701" s="6"/>
      <c r="WZ701" s="6"/>
      <c r="XA701" s="6"/>
      <c r="XB701" s="6"/>
      <c r="XC701" s="6"/>
      <c r="XD701" s="6"/>
      <c r="XE701" s="6"/>
      <c r="XF701" s="6"/>
      <c r="XG701" s="6"/>
      <c r="XH701" s="6"/>
      <c r="XI701" s="6"/>
      <c r="XJ701" s="6"/>
      <c r="XK701" s="6"/>
      <c r="XL701" s="6"/>
      <c r="XM701" s="6"/>
      <c r="XN701" s="6"/>
      <c r="XO701" s="6"/>
      <c r="XP701" s="6"/>
      <c r="XQ701" s="6"/>
      <c r="XR701" s="6"/>
      <c r="XS701" s="6"/>
      <c r="XT701" s="6"/>
      <c r="XU701" s="6"/>
      <c r="XV701" s="6"/>
      <c r="XW701" s="6"/>
      <c r="XX701" s="6"/>
      <c r="XY701" s="6"/>
      <c r="XZ701" s="6"/>
      <c r="YA701" s="6"/>
      <c r="YB701" s="6"/>
      <c r="YC701" s="6"/>
      <c r="YD701" s="6"/>
      <c r="YE701" s="6"/>
      <c r="YF701" s="6"/>
      <c r="YG701" s="6"/>
      <c r="YH701" s="6"/>
      <c r="YI701" s="6"/>
      <c r="YJ701" s="6"/>
      <c r="YK701" s="6"/>
      <c r="YL701" s="6"/>
      <c r="YM701" s="6"/>
      <c r="YN701" s="6"/>
      <c r="YO701" s="6"/>
      <c r="YP701" s="6"/>
      <c r="YQ701" s="6"/>
      <c r="YR701" s="6"/>
      <c r="YS701" s="6"/>
      <c r="YT701" s="6"/>
      <c r="YU701" s="6"/>
      <c r="YV701" s="6"/>
      <c r="YW701" s="6"/>
      <c r="YX701" s="6"/>
      <c r="YY701" s="6"/>
      <c r="YZ701" s="6"/>
      <c r="ZA701" s="6"/>
      <c r="ZB701" s="6"/>
      <c r="ZC701" s="6"/>
      <c r="ZD701" s="6"/>
      <c r="ZE701" s="6"/>
      <c r="ZF701" s="6"/>
      <c r="ZG701" s="6"/>
      <c r="ZH701" s="6"/>
      <c r="ZI701" s="6"/>
      <c r="ZJ701" s="6"/>
      <c r="ZK701" s="6"/>
      <c r="ZL701" s="6"/>
      <c r="ZM701" s="6"/>
      <c r="ZN701" s="6"/>
      <c r="ZO701" s="6"/>
      <c r="ZP701" s="6"/>
      <c r="ZQ701" s="6"/>
      <c r="ZR701" s="6"/>
      <c r="ZS701" s="6"/>
      <c r="ZT701" s="6"/>
      <c r="ZU701" s="6"/>
      <c r="ZV701" s="6"/>
      <c r="ZW701" s="6"/>
      <c r="ZX701" s="6"/>
      <c r="ZY701" s="6"/>
      <c r="ZZ701" s="6"/>
      <c r="AAA701" s="6"/>
      <c r="AAB701" s="6"/>
      <c r="AAC701" s="6"/>
      <c r="AAD701" s="6"/>
      <c r="AAE701" s="6"/>
      <c r="AAF701" s="6"/>
      <c r="AAG701" s="6"/>
      <c r="AAH701" s="6"/>
      <c r="AAI701" s="6"/>
      <c r="AAJ701" s="6"/>
      <c r="AAK701" s="6"/>
      <c r="AAL701" s="6"/>
      <c r="AAM701" s="6"/>
      <c r="AAN701" s="6"/>
      <c r="AAO701" s="6"/>
      <c r="AAP701" s="6"/>
      <c r="AAQ701" s="6"/>
      <c r="AAR701" s="6"/>
      <c r="AAS701" s="6"/>
      <c r="AAT701" s="6"/>
      <c r="AAU701" s="6"/>
      <c r="AAV701" s="6"/>
      <c r="AAW701" s="6"/>
      <c r="AAX701" s="6"/>
      <c r="AAY701" s="6"/>
      <c r="AAZ701" s="6"/>
      <c r="ABA701" s="6"/>
      <c r="ABB701" s="6"/>
      <c r="ABC701" s="6"/>
      <c r="ABD701" s="6"/>
      <c r="ABE701" s="6"/>
      <c r="ABF701" s="6"/>
      <c r="ABG701" s="6"/>
      <c r="ABH701" s="6"/>
      <c r="ABI701" s="6"/>
      <c r="ABJ701" s="6"/>
      <c r="ABK701" s="6"/>
      <c r="ABL701" s="6"/>
      <c r="ABM701" s="6"/>
      <c r="ABN701" s="6"/>
      <c r="ABO701" s="6"/>
      <c r="ABP701" s="6"/>
      <c r="ABQ701" s="6"/>
      <c r="ABR701" s="6"/>
      <c r="ABS701" s="6"/>
      <c r="ABT701" s="6"/>
      <c r="ABU701" s="6"/>
      <c r="ABV701" s="6"/>
      <c r="ABW701" s="6"/>
      <c r="ABX701" s="6"/>
      <c r="ABY701" s="6"/>
      <c r="ABZ701" s="6"/>
      <c r="ACA701" s="6"/>
      <c r="ACB701" s="6"/>
      <c r="ACC701" s="6"/>
      <c r="ACD701" s="6"/>
      <c r="ACE701" s="6"/>
      <c r="ACF701" s="6"/>
      <c r="ACG701" s="6"/>
      <c r="ACH701" s="6"/>
      <c r="ACI701" s="6"/>
      <c r="ACJ701" s="6"/>
      <c r="ACK701" s="6"/>
      <c r="ACL701" s="6"/>
      <c r="ACM701" s="6"/>
      <c r="ACN701" s="6"/>
      <c r="ACO701" s="6"/>
      <c r="ACP701" s="6"/>
      <c r="ACQ701" s="6"/>
      <c r="ACR701" s="6"/>
      <c r="ACS701" s="6"/>
      <c r="ACT701" s="6"/>
      <c r="ACU701" s="6"/>
      <c r="ACV701" s="6"/>
      <c r="ACW701" s="6"/>
      <c r="ACX701" s="6"/>
      <c r="ACY701" s="6"/>
      <c r="ACZ701" s="6"/>
      <c r="ADA701" s="6"/>
      <c r="ADB701" s="6"/>
      <c r="ADC701" s="6"/>
      <c r="ADD701" s="6"/>
      <c r="ADE701" s="6"/>
      <c r="ADF701" s="6"/>
      <c r="ADG701" s="6"/>
      <c r="ADH701" s="6"/>
      <c r="ADI701" s="6"/>
      <c r="ADJ701" s="6"/>
      <c r="ADK701" s="6"/>
      <c r="ADL701" s="6"/>
      <c r="ADM701" s="6"/>
      <c r="ADN701" s="6"/>
      <c r="ADO701" s="6"/>
      <c r="ADP701" s="6"/>
      <c r="ADQ701" s="6"/>
      <c r="ADR701" s="6"/>
      <c r="ADS701" s="6"/>
      <c r="ADT701" s="6"/>
      <c r="ADU701" s="6"/>
      <c r="ADV701" s="6"/>
      <c r="ADW701" s="6"/>
      <c r="ADX701" s="6"/>
      <c r="ADY701" s="6"/>
      <c r="ADZ701" s="6"/>
      <c r="AEA701" s="6"/>
      <c r="AEB701" s="6"/>
      <c r="AEC701" s="6"/>
      <c r="AED701" s="6"/>
      <c r="AEE701" s="6"/>
      <c r="AEF701" s="6"/>
      <c r="AEG701" s="6"/>
      <c r="AEH701" s="6"/>
      <c r="AEI701" s="6"/>
      <c r="AEJ701" s="6"/>
      <c r="AEK701" s="6"/>
      <c r="AEL701" s="6"/>
      <c r="AEM701" s="6"/>
      <c r="AEN701" s="6"/>
      <c r="AEO701" s="6"/>
      <c r="AEP701" s="6"/>
      <c r="AEQ701" s="6"/>
      <c r="AER701" s="6"/>
      <c r="AES701" s="6"/>
      <c r="AET701" s="6"/>
      <c r="AEU701" s="6"/>
      <c r="AEV701" s="6"/>
      <c r="AEW701" s="6"/>
      <c r="AEX701" s="6"/>
      <c r="AEY701" s="6"/>
      <c r="AEZ701" s="6"/>
      <c r="AFA701" s="6"/>
      <c r="AFB701" s="6"/>
      <c r="AFC701" s="6"/>
      <c r="AFD701" s="6"/>
      <c r="AFE701" s="6"/>
      <c r="AFF701" s="6"/>
      <c r="AFG701" s="6"/>
      <c r="AFH701" s="6"/>
      <c r="AFI701" s="6"/>
      <c r="AFJ701" s="6"/>
      <c r="AFK701" s="6"/>
      <c r="AFL701" s="6"/>
      <c r="AFM701" s="6"/>
      <c r="AFN701" s="6"/>
      <c r="AFO701" s="6"/>
      <c r="AFP701" s="6"/>
      <c r="AFQ701" s="6"/>
      <c r="AFR701" s="6"/>
      <c r="AFS701" s="6"/>
      <c r="AFT701" s="6"/>
      <c r="AFU701" s="6"/>
      <c r="AFV701" s="6"/>
      <c r="AFW701" s="6"/>
      <c r="AFX701" s="6"/>
      <c r="AFY701" s="6"/>
      <c r="AFZ701" s="6"/>
      <c r="AGA701" s="6"/>
      <c r="AGB701" s="6"/>
      <c r="AGC701" s="6"/>
      <c r="AGD701" s="6"/>
      <c r="AGE701" s="6"/>
      <c r="AGF701" s="6"/>
      <c r="AGG701" s="6"/>
      <c r="AGH701" s="6"/>
      <c r="AGI701" s="6"/>
      <c r="AGJ701" s="6"/>
      <c r="AGK701" s="6"/>
      <c r="AGL701" s="6"/>
      <c r="AGM701" s="6"/>
      <c r="AGN701" s="6"/>
      <c r="AGO701" s="6"/>
      <c r="AGP701" s="6"/>
      <c r="AGQ701" s="6"/>
      <c r="AGR701" s="6"/>
      <c r="AGS701" s="6"/>
      <c r="AGT701" s="6"/>
      <c r="AGU701" s="6"/>
      <c r="AGV701" s="6"/>
      <c r="AGW701" s="6"/>
      <c r="AGX701" s="6"/>
      <c r="AGY701" s="6"/>
      <c r="AGZ701" s="6"/>
      <c r="AHA701" s="6"/>
      <c r="AHB701" s="6"/>
      <c r="AHC701" s="6"/>
      <c r="AHD701" s="6"/>
      <c r="AHE701" s="6"/>
      <c r="AHF701" s="6"/>
      <c r="AHG701" s="6"/>
      <c r="AHH701" s="6"/>
      <c r="AHI701" s="6"/>
      <c r="AHJ701" s="6"/>
      <c r="AHK701" s="6"/>
      <c r="AHL701" s="6"/>
      <c r="AHM701" s="6"/>
      <c r="AHN701" s="6"/>
      <c r="AHO701" s="6"/>
      <c r="AHP701" s="6"/>
      <c r="AHQ701" s="6"/>
      <c r="AHR701" s="6"/>
      <c r="AHS701" s="6"/>
      <c r="AHT701" s="6"/>
      <c r="AHU701" s="6"/>
      <c r="AHV701" s="6"/>
      <c r="AHW701" s="6"/>
      <c r="AHX701" s="6"/>
      <c r="AHY701" s="6"/>
    </row>
    <row r="702" spans="3:909" x14ac:dyDescent="0.25">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6"/>
      <c r="KD702" s="6"/>
      <c r="KE702" s="6"/>
      <c r="KF702" s="6"/>
      <c r="KG702" s="6"/>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6"/>
      <c r="LQ702" s="6"/>
      <c r="LR702" s="6"/>
      <c r="LS702" s="6"/>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6"/>
      <c r="OO702" s="6"/>
      <c r="OP702" s="6"/>
      <c r="OQ702" s="6"/>
      <c r="OR702" s="6"/>
      <c r="OS702" s="6"/>
      <c r="OT702" s="6"/>
      <c r="OU702" s="6"/>
      <c r="OV702" s="6"/>
      <c r="OW702" s="6"/>
      <c r="OX702" s="6"/>
      <c r="OY702" s="6"/>
      <c r="OZ702" s="6"/>
      <c r="PA702" s="6"/>
      <c r="PB702" s="6"/>
      <c r="PC702" s="6"/>
      <c r="PD702" s="6"/>
      <c r="PE702" s="6"/>
      <c r="PF702" s="6"/>
      <c r="PG702" s="6"/>
      <c r="PH702" s="6"/>
      <c r="PI702" s="6"/>
      <c r="PJ702" s="6"/>
      <c r="PK702" s="6"/>
      <c r="PL702" s="6"/>
      <c r="PM702" s="6"/>
      <c r="PN702" s="6"/>
      <c r="PO702" s="6"/>
      <c r="PP702" s="6"/>
      <c r="PQ702" s="6"/>
      <c r="PR702" s="6"/>
      <c r="PS702" s="6"/>
      <c r="PT702" s="6"/>
      <c r="PU702" s="6"/>
      <c r="PV702" s="6"/>
      <c r="PW702" s="6"/>
      <c r="PX702" s="6"/>
      <c r="PY702" s="6"/>
      <c r="PZ702" s="6"/>
      <c r="QA702" s="6"/>
      <c r="QB702" s="6"/>
      <c r="QC702" s="6"/>
      <c r="QD702" s="6"/>
      <c r="QE702" s="6"/>
      <c r="QF702" s="6"/>
      <c r="QG702" s="6"/>
      <c r="QH702" s="6"/>
      <c r="QI702" s="6"/>
      <c r="QJ702" s="6"/>
      <c r="QK702" s="6"/>
      <c r="QL702" s="6"/>
      <c r="QM702" s="6"/>
      <c r="QN702" s="6"/>
      <c r="QO702" s="6"/>
      <c r="QP702" s="6"/>
      <c r="QQ702" s="6"/>
      <c r="QR702" s="6"/>
      <c r="QS702" s="6"/>
      <c r="QT702" s="6"/>
      <c r="QU702" s="6"/>
      <c r="QV702" s="6"/>
      <c r="QW702" s="6"/>
      <c r="QX702" s="6"/>
      <c r="QY702" s="6"/>
      <c r="QZ702" s="6"/>
      <c r="RA702" s="6"/>
      <c r="RB702" s="6"/>
      <c r="RC702" s="6"/>
      <c r="RD702" s="6"/>
      <c r="RE702" s="6"/>
      <c r="RF702" s="6"/>
      <c r="RG702" s="6"/>
      <c r="RH702" s="6"/>
      <c r="RI702" s="6"/>
      <c r="RJ702" s="6"/>
      <c r="RK702" s="6"/>
      <c r="RL702" s="6"/>
      <c r="RM702" s="6"/>
      <c r="RN702" s="6"/>
      <c r="RO702" s="6"/>
      <c r="RP702" s="6"/>
      <c r="RQ702" s="6"/>
      <c r="RR702" s="6"/>
      <c r="RS702" s="6"/>
      <c r="RT702" s="6"/>
      <c r="RU702" s="6"/>
      <c r="RV702" s="6"/>
      <c r="RW702" s="6"/>
      <c r="RX702" s="6"/>
      <c r="RY702" s="6"/>
      <c r="RZ702" s="6"/>
      <c r="SA702" s="6"/>
      <c r="SB702" s="6"/>
      <c r="SC702" s="6"/>
      <c r="SD702" s="6"/>
      <c r="SE702" s="6"/>
      <c r="SF702" s="6"/>
      <c r="SG702" s="6"/>
      <c r="SH702" s="6"/>
      <c r="SI702" s="6"/>
      <c r="SJ702" s="6"/>
      <c r="SK702" s="6"/>
      <c r="SL702" s="6"/>
      <c r="SM702" s="6"/>
      <c r="SN702" s="6"/>
      <c r="SO702" s="6"/>
      <c r="SP702" s="6"/>
      <c r="SQ702" s="6"/>
      <c r="SR702" s="6"/>
      <c r="SS702" s="6"/>
      <c r="ST702" s="6"/>
      <c r="SU702" s="6"/>
      <c r="SV702" s="6"/>
      <c r="SW702" s="6"/>
      <c r="SX702" s="6"/>
      <c r="SY702" s="6"/>
      <c r="SZ702" s="6"/>
      <c r="TA702" s="6"/>
      <c r="TB702" s="6"/>
      <c r="TC702" s="6"/>
      <c r="TD702" s="6"/>
      <c r="TE702" s="6"/>
      <c r="TF702" s="6"/>
      <c r="TG702" s="6"/>
      <c r="TH702" s="6"/>
      <c r="TI702" s="6"/>
      <c r="TJ702" s="6"/>
      <c r="TK702" s="6"/>
      <c r="TL702" s="6"/>
      <c r="TM702" s="6"/>
      <c r="TN702" s="6"/>
      <c r="TO702" s="6"/>
      <c r="TP702" s="6"/>
      <c r="TQ702" s="6"/>
      <c r="TR702" s="6"/>
      <c r="TS702" s="6"/>
      <c r="TT702" s="6"/>
      <c r="TU702" s="6"/>
      <c r="TV702" s="6"/>
      <c r="TW702" s="6"/>
      <c r="TX702" s="6"/>
      <c r="TY702" s="6"/>
      <c r="TZ702" s="6"/>
      <c r="UA702" s="6"/>
      <c r="UB702" s="6"/>
      <c r="UC702" s="6"/>
      <c r="UD702" s="6"/>
      <c r="UE702" s="6"/>
      <c r="UF702" s="6"/>
      <c r="UG702" s="6"/>
      <c r="UH702" s="6"/>
      <c r="UI702" s="6"/>
      <c r="UJ702" s="6"/>
      <c r="UK702" s="6"/>
      <c r="UL702" s="6"/>
      <c r="UM702" s="6"/>
      <c r="UN702" s="6"/>
      <c r="UO702" s="6"/>
      <c r="UP702" s="6"/>
      <c r="UQ702" s="6"/>
      <c r="UR702" s="6"/>
      <c r="US702" s="6"/>
      <c r="UT702" s="6"/>
      <c r="UU702" s="6"/>
      <c r="UV702" s="6"/>
      <c r="UW702" s="6"/>
      <c r="UX702" s="6"/>
      <c r="UY702" s="6"/>
      <c r="UZ702" s="6"/>
      <c r="VA702" s="6"/>
      <c r="VB702" s="6"/>
      <c r="VC702" s="6"/>
      <c r="VD702" s="6"/>
      <c r="VE702" s="6"/>
      <c r="VF702" s="6"/>
      <c r="VG702" s="6"/>
      <c r="VH702" s="6"/>
      <c r="VI702" s="6"/>
      <c r="VJ702" s="6"/>
      <c r="VK702" s="6"/>
      <c r="VL702" s="6"/>
      <c r="VM702" s="6"/>
      <c r="VN702" s="6"/>
      <c r="VO702" s="6"/>
      <c r="VP702" s="6"/>
      <c r="VQ702" s="6"/>
      <c r="VR702" s="6"/>
      <c r="VS702" s="6"/>
      <c r="VT702" s="6"/>
      <c r="VU702" s="6"/>
      <c r="VV702" s="6"/>
      <c r="VW702" s="6"/>
      <c r="VX702" s="6"/>
      <c r="VY702" s="6"/>
      <c r="VZ702" s="6"/>
      <c r="WA702" s="6"/>
      <c r="WB702" s="6"/>
      <c r="WC702" s="6"/>
      <c r="WD702" s="6"/>
      <c r="WE702" s="6"/>
      <c r="WF702" s="6"/>
      <c r="WG702" s="6"/>
      <c r="WH702" s="6"/>
      <c r="WI702" s="6"/>
      <c r="WJ702" s="6"/>
      <c r="WK702" s="6"/>
      <c r="WL702" s="6"/>
      <c r="WM702" s="6"/>
      <c r="WN702" s="6"/>
      <c r="WO702" s="6"/>
      <c r="WP702" s="6"/>
      <c r="WQ702" s="6"/>
      <c r="WR702" s="6"/>
      <c r="WS702" s="6"/>
      <c r="WT702" s="6"/>
      <c r="WU702" s="6"/>
      <c r="WV702" s="6"/>
      <c r="WW702" s="6"/>
      <c r="WX702" s="6"/>
      <c r="WY702" s="6"/>
      <c r="WZ702" s="6"/>
      <c r="XA702" s="6"/>
      <c r="XB702" s="6"/>
      <c r="XC702" s="6"/>
      <c r="XD702" s="6"/>
      <c r="XE702" s="6"/>
      <c r="XF702" s="6"/>
      <c r="XG702" s="6"/>
      <c r="XH702" s="6"/>
      <c r="XI702" s="6"/>
      <c r="XJ702" s="6"/>
      <c r="XK702" s="6"/>
      <c r="XL702" s="6"/>
      <c r="XM702" s="6"/>
      <c r="XN702" s="6"/>
      <c r="XO702" s="6"/>
      <c r="XP702" s="6"/>
      <c r="XQ702" s="6"/>
      <c r="XR702" s="6"/>
      <c r="XS702" s="6"/>
      <c r="XT702" s="6"/>
      <c r="XU702" s="6"/>
      <c r="XV702" s="6"/>
      <c r="XW702" s="6"/>
      <c r="XX702" s="6"/>
      <c r="XY702" s="6"/>
      <c r="XZ702" s="6"/>
      <c r="YA702" s="6"/>
      <c r="YB702" s="6"/>
      <c r="YC702" s="6"/>
      <c r="YD702" s="6"/>
      <c r="YE702" s="6"/>
      <c r="YF702" s="6"/>
      <c r="YG702" s="6"/>
      <c r="YH702" s="6"/>
      <c r="YI702" s="6"/>
      <c r="YJ702" s="6"/>
      <c r="YK702" s="6"/>
      <c r="YL702" s="6"/>
      <c r="YM702" s="6"/>
      <c r="YN702" s="6"/>
      <c r="YO702" s="6"/>
      <c r="YP702" s="6"/>
      <c r="YQ702" s="6"/>
      <c r="YR702" s="6"/>
      <c r="YS702" s="6"/>
      <c r="YT702" s="6"/>
      <c r="YU702" s="6"/>
      <c r="YV702" s="6"/>
      <c r="YW702" s="6"/>
      <c r="YX702" s="6"/>
      <c r="YY702" s="6"/>
      <c r="YZ702" s="6"/>
      <c r="ZA702" s="6"/>
      <c r="ZB702" s="6"/>
      <c r="ZC702" s="6"/>
      <c r="ZD702" s="6"/>
      <c r="ZE702" s="6"/>
      <c r="ZF702" s="6"/>
      <c r="ZG702" s="6"/>
      <c r="ZH702" s="6"/>
      <c r="ZI702" s="6"/>
      <c r="ZJ702" s="6"/>
      <c r="ZK702" s="6"/>
      <c r="ZL702" s="6"/>
      <c r="ZM702" s="6"/>
      <c r="ZN702" s="6"/>
      <c r="ZO702" s="6"/>
      <c r="ZP702" s="6"/>
      <c r="ZQ702" s="6"/>
      <c r="ZR702" s="6"/>
      <c r="ZS702" s="6"/>
      <c r="ZT702" s="6"/>
      <c r="ZU702" s="6"/>
      <c r="ZV702" s="6"/>
      <c r="ZW702" s="6"/>
      <c r="ZX702" s="6"/>
      <c r="ZY702" s="6"/>
      <c r="ZZ702" s="6"/>
      <c r="AAA702" s="6"/>
      <c r="AAB702" s="6"/>
      <c r="AAC702" s="6"/>
      <c r="AAD702" s="6"/>
      <c r="AAE702" s="6"/>
      <c r="AAF702" s="6"/>
      <c r="AAG702" s="6"/>
      <c r="AAH702" s="6"/>
      <c r="AAI702" s="6"/>
      <c r="AAJ702" s="6"/>
      <c r="AAK702" s="6"/>
      <c r="AAL702" s="6"/>
      <c r="AAM702" s="6"/>
      <c r="AAN702" s="6"/>
      <c r="AAO702" s="6"/>
      <c r="AAP702" s="6"/>
      <c r="AAQ702" s="6"/>
      <c r="AAR702" s="6"/>
      <c r="AAS702" s="6"/>
      <c r="AAT702" s="6"/>
      <c r="AAU702" s="6"/>
      <c r="AAV702" s="6"/>
      <c r="AAW702" s="6"/>
      <c r="AAX702" s="6"/>
      <c r="AAY702" s="6"/>
      <c r="AAZ702" s="6"/>
      <c r="ABA702" s="6"/>
      <c r="ABB702" s="6"/>
      <c r="ABC702" s="6"/>
      <c r="ABD702" s="6"/>
      <c r="ABE702" s="6"/>
      <c r="ABF702" s="6"/>
      <c r="ABG702" s="6"/>
      <c r="ABH702" s="6"/>
      <c r="ABI702" s="6"/>
      <c r="ABJ702" s="6"/>
      <c r="ABK702" s="6"/>
      <c r="ABL702" s="6"/>
      <c r="ABM702" s="6"/>
      <c r="ABN702" s="6"/>
      <c r="ABO702" s="6"/>
      <c r="ABP702" s="6"/>
      <c r="ABQ702" s="6"/>
      <c r="ABR702" s="6"/>
      <c r="ABS702" s="6"/>
      <c r="ABT702" s="6"/>
      <c r="ABU702" s="6"/>
      <c r="ABV702" s="6"/>
      <c r="ABW702" s="6"/>
      <c r="ABX702" s="6"/>
      <c r="ABY702" s="6"/>
      <c r="ABZ702" s="6"/>
      <c r="ACA702" s="6"/>
      <c r="ACB702" s="6"/>
      <c r="ACC702" s="6"/>
      <c r="ACD702" s="6"/>
      <c r="ACE702" s="6"/>
      <c r="ACF702" s="6"/>
      <c r="ACG702" s="6"/>
      <c r="ACH702" s="6"/>
      <c r="ACI702" s="6"/>
      <c r="ACJ702" s="6"/>
      <c r="ACK702" s="6"/>
      <c r="ACL702" s="6"/>
      <c r="ACM702" s="6"/>
      <c r="ACN702" s="6"/>
      <c r="ACO702" s="6"/>
      <c r="ACP702" s="6"/>
      <c r="ACQ702" s="6"/>
      <c r="ACR702" s="6"/>
      <c r="ACS702" s="6"/>
      <c r="ACT702" s="6"/>
      <c r="ACU702" s="6"/>
      <c r="ACV702" s="6"/>
      <c r="ACW702" s="6"/>
      <c r="ACX702" s="6"/>
      <c r="ACY702" s="6"/>
      <c r="ACZ702" s="6"/>
      <c r="ADA702" s="6"/>
      <c r="ADB702" s="6"/>
      <c r="ADC702" s="6"/>
      <c r="ADD702" s="6"/>
      <c r="ADE702" s="6"/>
      <c r="ADF702" s="6"/>
      <c r="ADG702" s="6"/>
      <c r="ADH702" s="6"/>
      <c r="ADI702" s="6"/>
      <c r="ADJ702" s="6"/>
      <c r="ADK702" s="6"/>
      <c r="ADL702" s="6"/>
      <c r="ADM702" s="6"/>
      <c r="ADN702" s="6"/>
      <c r="ADO702" s="6"/>
      <c r="ADP702" s="6"/>
      <c r="ADQ702" s="6"/>
      <c r="ADR702" s="6"/>
      <c r="ADS702" s="6"/>
      <c r="ADT702" s="6"/>
      <c r="ADU702" s="6"/>
      <c r="ADV702" s="6"/>
      <c r="ADW702" s="6"/>
      <c r="ADX702" s="6"/>
      <c r="ADY702" s="6"/>
      <c r="ADZ702" s="6"/>
      <c r="AEA702" s="6"/>
      <c r="AEB702" s="6"/>
      <c r="AEC702" s="6"/>
      <c r="AED702" s="6"/>
      <c r="AEE702" s="6"/>
      <c r="AEF702" s="6"/>
      <c r="AEG702" s="6"/>
      <c r="AEH702" s="6"/>
      <c r="AEI702" s="6"/>
      <c r="AEJ702" s="6"/>
      <c r="AEK702" s="6"/>
      <c r="AEL702" s="6"/>
      <c r="AEM702" s="6"/>
      <c r="AEN702" s="6"/>
      <c r="AEO702" s="6"/>
      <c r="AEP702" s="6"/>
      <c r="AEQ702" s="6"/>
      <c r="AER702" s="6"/>
      <c r="AES702" s="6"/>
      <c r="AET702" s="6"/>
      <c r="AEU702" s="6"/>
      <c r="AEV702" s="6"/>
      <c r="AEW702" s="6"/>
      <c r="AEX702" s="6"/>
      <c r="AEY702" s="6"/>
      <c r="AEZ702" s="6"/>
      <c r="AFA702" s="6"/>
      <c r="AFB702" s="6"/>
      <c r="AFC702" s="6"/>
      <c r="AFD702" s="6"/>
      <c r="AFE702" s="6"/>
      <c r="AFF702" s="6"/>
      <c r="AFG702" s="6"/>
      <c r="AFH702" s="6"/>
      <c r="AFI702" s="6"/>
      <c r="AFJ702" s="6"/>
      <c r="AFK702" s="6"/>
      <c r="AFL702" s="6"/>
      <c r="AFM702" s="6"/>
      <c r="AFN702" s="6"/>
      <c r="AFO702" s="6"/>
      <c r="AFP702" s="6"/>
      <c r="AFQ702" s="6"/>
      <c r="AFR702" s="6"/>
      <c r="AFS702" s="6"/>
      <c r="AFT702" s="6"/>
      <c r="AFU702" s="6"/>
      <c r="AFV702" s="6"/>
      <c r="AFW702" s="6"/>
      <c r="AFX702" s="6"/>
      <c r="AFY702" s="6"/>
      <c r="AFZ702" s="6"/>
      <c r="AGA702" s="6"/>
      <c r="AGB702" s="6"/>
      <c r="AGC702" s="6"/>
      <c r="AGD702" s="6"/>
      <c r="AGE702" s="6"/>
      <c r="AGF702" s="6"/>
      <c r="AGG702" s="6"/>
      <c r="AGH702" s="6"/>
      <c r="AGI702" s="6"/>
      <c r="AGJ702" s="6"/>
      <c r="AGK702" s="6"/>
      <c r="AGL702" s="6"/>
      <c r="AGM702" s="6"/>
      <c r="AGN702" s="6"/>
      <c r="AGO702" s="6"/>
      <c r="AGP702" s="6"/>
      <c r="AGQ702" s="6"/>
      <c r="AGR702" s="6"/>
      <c r="AGS702" s="6"/>
      <c r="AGT702" s="6"/>
      <c r="AGU702" s="6"/>
      <c r="AGV702" s="6"/>
      <c r="AGW702" s="6"/>
      <c r="AGX702" s="6"/>
      <c r="AGY702" s="6"/>
      <c r="AGZ702" s="6"/>
      <c r="AHA702" s="6"/>
      <c r="AHB702" s="6"/>
      <c r="AHC702" s="6"/>
      <c r="AHD702" s="6"/>
      <c r="AHE702" s="6"/>
      <c r="AHF702" s="6"/>
      <c r="AHG702" s="6"/>
      <c r="AHH702" s="6"/>
      <c r="AHI702" s="6"/>
      <c r="AHJ702" s="6"/>
      <c r="AHK702" s="6"/>
      <c r="AHL702" s="6"/>
      <c r="AHM702" s="6"/>
      <c r="AHN702" s="6"/>
      <c r="AHO702" s="6"/>
      <c r="AHP702" s="6"/>
      <c r="AHQ702" s="6"/>
      <c r="AHR702" s="6"/>
      <c r="AHS702" s="6"/>
      <c r="AHT702" s="6"/>
      <c r="AHU702" s="6"/>
      <c r="AHV702" s="6"/>
      <c r="AHW702" s="6"/>
      <c r="AHX702" s="6"/>
      <c r="AHY702" s="6"/>
    </row>
    <row r="703" spans="3:909" x14ac:dyDescent="0.25">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6"/>
      <c r="KD703" s="6"/>
      <c r="KE703" s="6"/>
      <c r="KF703" s="6"/>
      <c r="KG703" s="6"/>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6"/>
      <c r="LQ703" s="6"/>
      <c r="LR703" s="6"/>
      <c r="LS703" s="6"/>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6"/>
      <c r="OO703" s="6"/>
      <c r="OP703" s="6"/>
      <c r="OQ703" s="6"/>
      <c r="OR703" s="6"/>
      <c r="OS703" s="6"/>
      <c r="OT703" s="6"/>
      <c r="OU703" s="6"/>
      <c r="OV703" s="6"/>
      <c r="OW703" s="6"/>
      <c r="OX703" s="6"/>
      <c r="OY703" s="6"/>
      <c r="OZ703" s="6"/>
      <c r="PA703" s="6"/>
      <c r="PB703" s="6"/>
      <c r="PC703" s="6"/>
      <c r="PD703" s="6"/>
      <c r="PE703" s="6"/>
      <c r="PF703" s="6"/>
      <c r="PG703" s="6"/>
      <c r="PH703" s="6"/>
      <c r="PI703" s="6"/>
      <c r="PJ703" s="6"/>
      <c r="PK703" s="6"/>
      <c r="PL703" s="6"/>
      <c r="PM703" s="6"/>
      <c r="PN703" s="6"/>
      <c r="PO703" s="6"/>
      <c r="PP703" s="6"/>
      <c r="PQ703" s="6"/>
      <c r="PR703" s="6"/>
      <c r="PS703" s="6"/>
      <c r="PT703" s="6"/>
      <c r="PU703" s="6"/>
      <c r="PV703" s="6"/>
      <c r="PW703" s="6"/>
      <c r="PX703" s="6"/>
      <c r="PY703" s="6"/>
      <c r="PZ703" s="6"/>
      <c r="QA703" s="6"/>
      <c r="QB703" s="6"/>
      <c r="QC703" s="6"/>
      <c r="QD703" s="6"/>
      <c r="QE703" s="6"/>
      <c r="QF703" s="6"/>
      <c r="QG703" s="6"/>
      <c r="QH703" s="6"/>
      <c r="QI703" s="6"/>
      <c r="QJ703" s="6"/>
      <c r="QK703" s="6"/>
      <c r="QL703" s="6"/>
      <c r="QM703" s="6"/>
      <c r="QN703" s="6"/>
      <c r="QO703" s="6"/>
      <c r="QP703" s="6"/>
      <c r="QQ703" s="6"/>
      <c r="QR703" s="6"/>
      <c r="QS703" s="6"/>
      <c r="QT703" s="6"/>
      <c r="QU703" s="6"/>
      <c r="QV703" s="6"/>
      <c r="QW703" s="6"/>
      <c r="QX703" s="6"/>
      <c r="QY703" s="6"/>
      <c r="QZ703" s="6"/>
      <c r="RA703" s="6"/>
      <c r="RB703" s="6"/>
      <c r="RC703" s="6"/>
      <c r="RD703" s="6"/>
      <c r="RE703" s="6"/>
      <c r="RF703" s="6"/>
      <c r="RG703" s="6"/>
      <c r="RH703" s="6"/>
      <c r="RI703" s="6"/>
      <c r="RJ703" s="6"/>
      <c r="RK703" s="6"/>
      <c r="RL703" s="6"/>
      <c r="RM703" s="6"/>
      <c r="RN703" s="6"/>
      <c r="RO703" s="6"/>
      <c r="RP703" s="6"/>
      <c r="RQ703" s="6"/>
      <c r="RR703" s="6"/>
      <c r="RS703" s="6"/>
      <c r="RT703" s="6"/>
      <c r="RU703" s="6"/>
      <c r="RV703" s="6"/>
      <c r="RW703" s="6"/>
      <c r="RX703" s="6"/>
      <c r="RY703" s="6"/>
      <c r="RZ703" s="6"/>
      <c r="SA703" s="6"/>
      <c r="SB703" s="6"/>
      <c r="SC703" s="6"/>
      <c r="SD703" s="6"/>
      <c r="SE703" s="6"/>
      <c r="SF703" s="6"/>
      <c r="SG703" s="6"/>
      <c r="SH703" s="6"/>
      <c r="SI703" s="6"/>
      <c r="SJ703" s="6"/>
      <c r="SK703" s="6"/>
      <c r="SL703" s="6"/>
      <c r="SM703" s="6"/>
      <c r="SN703" s="6"/>
      <c r="SO703" s="6"/>
      <c r="SP703" s="6"/>
      <c r="SQ703" s="6"/>
      <c r="SR703" s="6"/>
      <c r="SS703" s="6"/>
      <c r="ST703" s="6"/>
      <c r="SU703" s="6"/>
      <c r="SV703" s="6"/>
      <c r="SW703" s="6"/>
      <c r="SX703" s="6"/>
      <c r="SY703" s="6"/>
      <c r="SZ703" s="6"/>
      <c r="TA703" s="6"/>
      <c r="TB703" s="6"/>
      <c r="TC703" s="6"/>
      <c r="TD703" s="6"/>
      <c r="TE703" s="6"/>
      <c r="TF703" s="6"/>
      <c r="TG703" s="6"/>
      <c r="TH703" s="6"/>
      <c r="TI703" s="6"/>
      <c r="TJ703" s="6"/>
      <c r="TK703" s="6"/>
      <c r="TL703" s="6"/>
      <c r="TM703" s="6"/>
      <c r="TN703" s="6"/>
      <c r="TO703" s="6"/>
      <c r="TP703" s="6"/>
      <c r="TQ703" s="6"/>
      <c r="TR703" s="6"/>
      <c r="TS703" s="6"/>
      <c r="TT703" s="6"/>
      <c r="TU703" s="6"/>
      <c r="TV703" s="6"/>
      <c r="TW703" s="6"/>
      <c r="TX703" s="6"/>
      <c r="TY703" s="6"/>
      <c r="TZ703" s="6"/>
      <c r="UA703" s="6"/>
      <c r="UB703" s="6"/>
      <c r="UC703" s="6"/>
      <c r="UD703" s="6"/>
      <c r="UE703" s="6"/>
      <c r="UF703" s="6"/>
      <c r="UG703" s="6"/>
      <c r="UH703" s="6"/>
      <c r="UI703" s="6"/>
      <c r="UJ703" s="6"/>
      <c r="UK703" s="6"/>
      <c r="UL703" s="6"/>
      <c r="UM703" s="6"/>
      <c r="UN703" s="6"/>
      <c r="UO703" s="6"/>
      <c r="UP703" s="6"/>
      <c r="UQ703" s="6"/>
      <c r="UR703" s="6"/>
      <c r="US703" s="6"/>
      <c r="UT703" s="6"/>
      <c r="UU703" s="6"/>
      <c r="UV703" s="6"/>
      <c r="UW703" s="6"/>
      <c r="UX703" s="6"/>
      <c r="UY703" s="6"/>
      <c r="UZ703" s="6"/>
      <c r="VA703" s="6"/>
      <c r="VB703" s="6"/>
      <c r="VC703" s="6"/>
      <c r="VD703" s="6"/>
      <c r="VE703" s="6"/>
      <c r="VF703" s="6"/>
      <c r="VG703" s="6"/>
      <c r="VH703" s="6"/>
      <c r="VI703" s="6"/>
      <c r="VJ703" s="6"/>
      <c r="VK703" s="6"/>
      <c r="VL703" s="6"/>
      <c r="VM703" s="6"/>
      <c r="VN703" s="6"/>
      <c r="VO703" s="6"/>
      <c r="VP703" s="6"/>
      <c r="VQ703" s="6"/>
      <c r="VR703" s="6"/>
      <c r="VS703" s="6"/>
      <c r="VT703" s="6"/>
      <c r="VU703" s="6"/>
      <c r="VV703" s="6"/>
      <c r="VW703" s="6"/>
      <c r="VX703" s="6"/>
      <c r="VY703" s="6"/>
      <c r="VZ703" s="6"/>
      <c r="WA703" s="6"/>
      <c r="WB703" s="6"/>
      <c r="WC703" s="6"/>
      <c r="WD703" s="6"/>
      <c r="WE703" s="6"/>
      <c r="WF703" s="6"/>
      <c r="WG703" s="6"/>
      <c r="WH703" s="6"/>
      <c r="WI703" s="6"/>
      <c r="WJ703" s="6"/>
      <c r="WK703" s="6"/>
      <c r="WL703" s="6"/>
      <c r="WM703" s="6"/>
      <c r="WN703" s="6"/>
      <c r="WO703" s="6"/>
      <c r="WP703" s="6"/>
      <c r="WQ703" s="6"/>
      <c r="WR703" s="6"/>
      <c r="WS703" s="6"/>
      <c r="WT703" s="6"/>
      <c r="WU703" s="6"/>
      <c r="WV703" s="6"/>
      <c r="WW703" s="6"/>
      <c r="WX703" s="6"/>
      <c r="WY703" s="6"/>
      <c r="WZ703" s="6"/>
      <c r="XA703" s="6"/>
      <c r="XB703" s="6"/>
      <c r="XC703" s="6"/>
      <c r="XD703" s="6"/>
      <c r="XE703" s="6"/>
      <c r="XF703" s="6"/>
      <c r="XG703" s="6"/>
      <c r="XH703" s="6"/>
      <c r="XI703" s="6"/>
      <c r="XJ703" s="6"/>
      <c r="XK703" s="6"/>
      <c r="XL703" s="6"/>
      <c r="XM703" s="6"/>
      <c r="XN703" s="6"/>
      <c r="XO703" s="6"/>
      <c r="XP703" s="6"/>
      <c r="XQ703" s="6"/>
      <c r="XR703" s="6"/>
      <c r="XS703" s="6"/>
      <c r="XT703" s="6"/>
      <c r="XU703" s="6"/>
      <c r="XV703" s="6"/>
      <c r="XW703" s="6"/>
      <c r="XX703" s="6"/>
      <c r="XY703" s="6"/>
      <c r="XZ703" s="6"/>
      <c r="YA703" s="6"/>
      <c r="YB703" s="6"/>
      <c r="YC703" s="6"/>
      <c r="YD703" s="6"/>
      <c r="YE703" s="6"/>
      <c r="YF703" s="6"/>
      <c r="YG703" s="6"/>
      <c r="YH703" s="6"/>
      <c r="YI703" s="6"/>
      <c r="YJ703" s="6"/>
      <c r="YK703" s="6"/>
      <c r="YL703" s="6"/>
      <c r="YM703" s="6"/>
      <c r="YN703" s="6"/>
      <c r="YO703" s="6"/>
      <c r="YP703" s="6"/>
      <c r="YQ703" s="6"/>
      <c r="YR703" s="6"/>
      <c r="YS703" s="6"/>
      <c r="YT703" s="6"/>
      <c r="YU703" s="6"/>
      <c r="YV703" s="6"/>
      <c r="YW703" s="6"/>
      <c r="YX703" s="6"/>
      <c r="YY703" s="6"/>
      <c r="YZ703" s="6"/>
      <c r="ZA703" s="6"/>
      <c r="ZB703" s="6"/>
      <c r="ZC703" s="6"/>
      <c r="ZD703" s="6"/>
      <c r="ZE703" s="6"/>
      <c r="ZF703" s="6"/>
      <c r="ZG703" s="6"/>
      <c r="ZH703" s="6"/>
      <c r="ZI703" s="6"/>
      <c r="ZJ703" s="6"/>
      <c r="ZK703" s="6"/>
      <c r="ZL703" s="6"/>
      <c r="ZM703" s="6"/>
      <c r="ZN703" s="6"/>
      <c r="ZO703" s="6"/>
      <c r="ZP703" s="6"/>
      <c r="ZQ703" s="6"/>
      <c r="ZR703" s="6"/>
      <c r="ZS703" s="6"/>
      <c r="ZT703" s="6"/>
      <c r="ZU703" s="6"/>
      <c r="ZV703" s="6"/>
      <c r="ZW703" s="6"/>
      <c r="ZX703" s="6"/>
      <c r="ZY703" s="6"/>
      <c r="ZZ703" s="6"/>
      <c r="AAA703" s="6"/>
      <c r="AAB703" s="6"/>
      <c r="AAC703" s="6"/>
      <c r="AAD703" s="6"/>
      <c r="AAE703" s="6"/>
      <c r="AAF703" s="6"/>
      <c r="AAG703" s="6"/>
      <c r="AAH703" s="6"/>
      <c r="AAI703" s="6"/>
      <c r="AAJ703" s="6"/>
      <c r="AAK703" s="6"/>
      <c r="AAL703" s="6"/>
      <c r="AAM703" s="6"/>
      <c r="AAN703" s="6"/>
      <c r="AAO703" s="6"/>
      <c r="AAP703" s="6"/>
      <c r="AAQ703" s="6"/>
      <c r="AAR703" s="6"/>
      <c r="AAS703" s="6"/>
      <c r="AAT703" s="6"/>
      <c r="AAU703" s="6"/>
      <c r="AAV703" s="6"/>
      <c r="AAW703" s="6"/>
      <c r="AAX703" s="6"/>
      <c r="AAY703" s="6"/>
      <c r="AAZ703" s="6"/>
      <c r="ABA703" s="6"/>
      <c r="ABB703" s="6"/>
      <c r="ABC703" s="6"/>
      <c r="ABD703" s="6"/>
      <c r="ABE703" s="6"/>
      <c r="ABF703" s="6"/>
      <c r="ABG703" s="6"/>
      <c r="ABH703" s="6"/>
      <c r="ABI703" s="6"/>
      <c r="ABJ703" s="6"/>
      <c r="ABK703" s="6"/>
      <c r="ABL703" s="6"/>
      <c r="ABM703" s="6"/>
      <c r="ABN703" s="6"/>
      <c r="ABO703" s="6"/>
      <c r="ABP703" s="6"/>
      <c r="ABQ703" s="6"/>
      <c r="ABR703" s="6"/>
      <c r="ABS703" s="6"/>
      <c r="ABT703" s="6"/>
      <c r="ABU703" s="6"/>
      <c r="ABV703" s="6"/>
      <c r="ABW703" s="6"/>
      <c r="ABX703" s="6"/>
      <c r="ABY703" s="6"/>
      <c r="ABZ703" s="6"/>
      <c r="ACA703" s="6"/>
      <c r="ACB703" s="6"/>
      <c r="ACC703" s="6"/>
      <c r="ACD703" s="6"/>
      <c r="ACE703" s="6"/>
      <c r="ACF703" s="6"/>
      <c r="ACG703" s="6"/>
      <c r="ACH703" s="6"/>
      <c r="ACI703" s="6"/>
      <c r="ACJ703" s="6"/>
      <c r="ACK703" s="6"/>
      <c r="ACL703" s="6"/>
      <c r="ACM703" s="6"/>
      <c r="ACN703" s="6"/>
      <c r="ACO703" s="6"/>
      <c r="ACP703" s="6"/>
      <c r="ACQ703" s="6"/>
      <c r="ACR703" s="6"/>
      <c r="ACS703" s="6"/>
      <c r="ACT703" s="6"/>
      <c r="ACU703" s="6"/>
      <c r="ACV703" s="6"/>
      <c r="ACW703" s="6"/>
      <c r="ACX703" s="6"/>
      <c r="ACY703" s="6"/>
      <c r="ACZ703" s="6"/>
      <c r="ADA703" s="6"/>
      <c r="ADB703" s="6"/>
      <c r="ADC703" s="6"/>
      <c r="ADD703" s="6"/>
      <c r="ADE703" s="6"/>
      <c r="ADF703" s="6"/>
      <c r="ADG703" s="6"/>
      <c r="ADH703" s="6"/>
      <c r="ADI703" s="6"/>
      <c r="ADJ703" s="6"/>
      <c r="ADK703" s="6"/>
      <c r="ADL703" s="6"/>
      <c r="ADM703" s="6"/>
      <c r="ADN703" s="6"/>
      <c r="ADO703" s="6"/>
      <c r="ADP703" s="6"/>
      <c r="ADQ703" s="6"/>
      <c r="ADR703" s="6"/>
      <c r="ADS703" s="6"/>
      <c r="ADT703" s="6"/>
      <c r="ADU703" s="6"/>
      <c r="ADV703" s="6"/>
      <c r="ADW703" s="6"/>
      <c r="ADX703" s="6"/>
      <c r="ADY703" s="6"/>
      <c r="ADZ703" s="6"/>
      <c r="AEA703" s="6"/>
      <c r="AEB703" s="6"/>
      <c r="AEC703" s="6"/>
      <c r="AED703" s="6"/>
      <c r="AEE703" s="6"/>
      <c r="AEF703" s="6"/>
      <c r="AEG703" s="6"/>
      <c r="AEH703" s="6"/>
      <c r="AEI703" s="6"/>
      <c r="AEJ703" s="6"/>
      <c r="AEK703" s="6"/>
      <c r="AEL703" s="6"/>
      <c r="AEM703" s="6"/>
      <c r="AEN703" s="6"/>
      <c r="AEO703" s="6"/>
      <c r="AEP703" s="6"/>
      <c r="AEQ703" s="6"/>
      <c r="AER703" s="6"/>
      <c r="AES703" s="6"/>
      <c r="AET703" s="6"/>
      <c r="AEU703" s="6"/>
      <c r="AEV703" s="6"/>
      <c r="AEW703" s="6"/>
      <c r="AEX703" s="6"/>
      <c r="AEY703" s="6"/>
      <c r="AEZ703" s="6"/>
      <c r="AFA703" s="6"/>
      <c r="AFB703" s="6"/>
      <c r="AFC703" s="6"/>
      <c r="AFD703" s="6"/>
      <c r="AFE703" s="6"/>
      <c r="AFF703" s="6"/>
      <c r="AFG703" s="6"/>
      <c r="AFH703" s="6"/>
      <c r="AFI703" s="6"/>
      <c r="AFJ703" s="6"/>
      <c r="AFK703" s="6"/>
      <c r="AFL703" s="6"/>
      <c r="AFM703" s="6"/>
      <c r="AFN703" s="6"/>
      <c r="AFO703" s="6"/>
      <c r="AFP703" s="6"/>
      <c r="AFQ703" s="6"/>
      <c r="AFR703" s="6"/>
      <c r="AFS703" s="6"/>
      <c r="AFT703" s="6"/>
      <c r="AFU703" s="6"/>
      <c r="AFV703" s="6"/>
      <c r="AFW703" s="6"/>
      <c r="AFX703" s="6"/>
      <c r="AFY703" s="6"/>
      <c r="AFZ703" s="6"/>
      <c r="AGA703" s="6"/>
      <c r="AGB703" s="6"/>
      <c r="AGC703" s="6"/>
      <c r="AGD703" s="6"/>
      <c r="AGE703" s="6"/>
      <c r="AGF703" s="6"/>
      <c r="AGG703" s="6"/>
      <c r="AGH703" s="6"/>
      <c r="AGI703" s="6"/>
      <c r="AGJ703" s="6"/>
      <c r="AGK703" s="6"/>
      <c r="AGL703" s="6"/>
      <c r="AGM703" s="6"/>
      <c r="AGN703" s="6"/>
      <c r="AGO703" s="6"/>
      <c r="AGP703" s="6"/>
      <c r="AGQ703" s="6"/>
      <c r="AGR703" s="6"/>
      <c r="AGS703" s="6"/>
      <c r="AGT703" s="6"/>
      <c r="AGU703" s="6"/>
      <c r="AGV703" s="6"/>
      <c r="AGW703" s="6"/>
      <c r="AGX703" s="6"/>
      <c r="AGY703" s="6"/>
      <c r="AGZ703" s="6"/>
      <c r="AHA703" s="6"/>
      <c r="AHB703" s="6"/>
      <c r="AHC703" s="6"/>
      <c r="AHD703" s="6"/>
      <c r="AHE703" s="6"/>
      <c r="AHF703" s="6"/>
      <c r="AHG703" s="6"/>
      <c r="AHH703" s="6"/>
      <c r="AHI703" s="6"/>
      <c r="AHJ703" s="6"/>
      <c r="AHK703" s="6"/>
      <c r="AHL703" s="6"/>
      <c r="AHM703" s="6"/>
      <c r="AHN703" s="6"/>
      <c r="AHO703" s="6"/>
      <c r="AHP703" s="6"/>
      <c r="AHQ703" s="6"/>
      <c r="AHR703" s="6"/>
      <c r="AHS703" s="6"/>
      <c r="AHT703" s="6"/>
      <c r="AHU703" s="6"/>
      <c r="AHV703" s="6"/>
      <c r="AHW703" s="6"/>
      <c r="AHX703" s="6"/>
      <c r="AHY703" s="6"/>
    </row>
    <row r="704" spans="3:909" x14ac:dyDescent="0.25">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6"/>
      <c r="KD704" s="6"/>
      <c r="KE704" s="6"/>
      <c r="KF704" s="6"/>
      <c r="KG704" s="6"/>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6"/>
      <c r="LQ704" s="6"/>
      <c r="LR704" s="6"/>
      <c r="LS704" s="6"/>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6"/>
      <c r="ON704" s="6"/>
      <c r="OO704" s="6"/>
      <c r="OP704" s="6"/>
      <c r="OQ704" s="6"/>
      <c r="OR704" s="6"/>
      <c r="OS704" s="6"/>
      <c r="OT704" s="6"/>
      <c r="OU704" s="6"/>
      <c r="OV704" s="6"/>
      <c r="OW704" s="6"/>
      <c r="OX704" s="6"/>
      <c r="OY704" s="6"/>
      <c r="OZ704" s="6"/>
      <c r="PA704" s="6"/>
      <c r="PB704" s="6"/>
      <c r="PC704" s="6"/>
      <c r="PD704" s="6"/>
      <c r="PE704" s="6"/>
      <c r="PF704" s="6"/>
      <c r="PG704" s="6"/>
      <c r="PH704" s="6"/>
      <c r="PI704" s="6"/>
      <c r="PJ704" s="6"/>
      <c r="PK704" s="6"/>
      <c r="PL704" s="6"/>
      <c r="PM704" s="6"/>
      <c r="PN704" s="6"/>
      <c r="PO704" s="6"/>
      <c r="PP704" s="6"/>
      <c r="PQ704" s="6"/>
      <c r="PR704" s="6"/>
      <c r="PS704" s="6"/>
      <c r="PT704" s="6"/>
      <c r="PU704" s="6"/>
      <c r="PV704" s="6"/>
      <c r="PW704" s="6"/>
      <c r="PX704" s="6"/>
      <c r="PY704" s="6"/>
      <c r="PZ704" s="6"/>
      <c r="QA704" s="6"/>
      <c r="QB704" s="6"/>
      <c r="QC704" s="6"/>
      <c r="QD704" s="6"/>
      <c r="QE704" s="6"/>
      <c r="QF704" s="6"/>
      <c r="QG704" s="6"/>
      <c r="QH704" s="6"/>
      <c r="QI704" s="6"/>
      <c r="QJ704" s="6"/>
      <c r="QK704" s="6"/>
      <c r="QL704" s="6"/>
      <c r="QM704" s="6"/>
      <c r="QN704" s="6"/>
      <c r="QO704" s="6"/>
      <c r="QP704" s="6"/>
      <c r="QQ704" s="6"/>
      <c r="QR704" s="6"/>
      <c r="QS704" s="6"/>
      <c r="QT704" s="6"/>
      <c r="QU704" s="6"/>
      <c r="QV704" s="6"/>
      <c r="QW704" s="6"/>
      <c r="QX704" s="6"/>
      <c r="QY704" s="6"/>
      <c r="QZ704" s="6"/>
      <c r="RA704" s="6"/>
      <c r="RB704" s="6"/>
      <c r="RC704" s="6"/>
      <c r="RD704" s="6"/>
      <c r="RE704" s="6"/>
      <c r="RF704" s="6"/>
      <c r="RG704" s="6"/>
      <c r="RH704" s="6"/>
      <c r="RI704" s="6"/>
      <c r="RJ704" s="6"/>
      <c r="RK704" s="6"/>
      <c r="RL704" s="6"/>
      <c r="RM704" s="6"/>
      <c r="RN704" s="6"/>
      <c r="RO704" s="6"/>
      <c r="RP704" s="6"/>
      <c r="RQ704" s="6"/>
      <c r="RR704" s="6"/>
      <c r="RS704" s="6"/>
      <c r="RT704" s="6"/>
      <c r="RU704" s="6"/>
      <c r="RV704" s="6"/>
      <c r="RW704" s="6"/>
      <c r="RX704" s="6"/>
      <c r="RY704" s="6"/>
      <c r="RZ704" s="6"/>
      <c r="SA704" s="6"/>
      <c r="SB704" s="6"/>
      <c r="SC704" s="6"/>
      <c r="SD704" s="6"/>
      <c r="SE704" s="6"/>
      <c r="SF704" s="6"/>
      <c r="SG704" s="6"/>
      <c r="SH704" s="6"/>
      <c r="SI704" s="6"/>
      <c r="SJ704" s="6"/>
      <c r="SK704" s="6"/>
      <c r="SL704" s="6"/>
      <c r="SM704" s="6"/>
      <c r="SN704" s="6"/>
      <c r="SO704" s="6"/>
      <c r="SP704" s="6"/>
      <c r="SQ704" s="6"/>
      <c r="SR704" s="6"/>
      <c r="SS704" s="6"/>
      <c r="ST704" s="6"/>
      <c r="SU704" s="6"/>
      <c r="SV704" s="6"/>
      <c r="SW704" s="6"/>
      <c r="SX704" s="6"/>
      <c r="SY704" s="6"/>
      <c r="SZ704" s="6"/>
      <c r="TA704" s="6"/>
      <c r="TB704" s="6"/>
      <c r="TC704" s="6"/>
      <c r="TD704" s="6"/>
      <c r="TE704" s="6"/>
      <c r="TF704" s="6"/>
      <c r="TG704" s="6"/>
      <c r="TH704" s="6"/>
      <c r="TI704" s="6"/>
      <c r="TJ704" s="6"/>
      <c r="TK704" s="6"/>
      <c r="TL704" s="6"/>
      <c r="TM704" s="6"/>
      <c r="TN704" s="6"/>
      <c r="TO704" s="6"/>
      <c r="TP704" s="6"/>
      <c r="TQ704" s="6"/>
      <c r="TR704" s="6"/>
      <c r="TS704" s="6"/>
      <c r="TT704" s="6"/>
      <c r="TU704" s="6"/>
      <c r="TV704" s="6"/>
      <c r="TW704" s="6"/>
      <c r="TX704" s="6"/>
      <c r="TY704" s="6"/>
      <c r="TZ704" s="6"/>
      <c r="UA704" s="6"/>
      <c r="UB704" s="6"/>
      <c r="UC704" s="6"/>
      <c r="UD704" s="6"/>
      <c r="UE704" s="6"/>
      <c r="UF704" s="6"/>
      <c r="UG704" s="6"/>
      <c r="UH704" s="6"/>
      <c r="UI704" s="6"/>
      <c r="UJ704" s="6"/>
      <c r="UK704" s="6"/>
      <c r="UL704" s="6"/>
      <c r="UM704" s="6"/>
      <c r="UN704" s="6"/>
      <c r="UO704" s="6"/>
      <c r="UP704" s="6"/>
      <c r="UQ704" s="6"/>
      <c r="UR704" s="6"/>
      <c r="US704" s="6"/>
      <c r="UT704" s="6"/>
      <c r="UU704" s="6"/>
      <c r="UV704" s="6"/>
      <c r="UW704" s="6"/>
      <c r="UX704" s="6"/>
      <c r="UY704" s="6"/>
      <c r="UZ704" s="6"/>
      <c r="VA704" s="6"/>
      <c r="VB704" s="6"/>
      <c r="VC704" s="6"/>
      <c r="VD704" s="6"/>
      <c r="VE704" s="6"/>
      <c r="VF704" s="6"/>
      <c r="VG704" s="6"/>
      <c r="VH704" s="6"/>
      <c r="VI704" s="6"/>
      <c r="VJ704" s="6"/>
      <c r="VK704" s="6"/>
      <c r="VL704" s="6"/>
      <c r="VM704" s="6"/>
      <c r="VN704" s="6"/>
      <c r="VO704" s="6"/>
      <c r="VP704" s="6"/>
      <c r="VQ704" s="6"/>
      <c r="VR704" s="6"/>
      <c r="VS704" s="6"/>
      <c r="VT704" s="6"/>
      <c r="VU704" s="6"/>
      <c r="VV704" s="6"/>
      <c r="VW704" s="6"/>
      <c r="VX704" s="6"/>
      <c r="VY704" s="6"/>
      <c r="VZ704" s="6"/>
      <c r="WA704" s="6"/>
      <c r="WB704" s="6"/>
      <c r="WC704" s="6"/>
      <c r="WD704" s="6"/>
      <c r="WE704" s="6"/>
      <c r="WF704" s="6"/>
      <c r="WG704" s="6"/>
      <c r="WH704" s="6"/>
      <c r="WI704" s="6"/>
      <c r="WJ704" s="6"/>
      <c r="WK704" s="6"/>
      <c r="WL704" s="6"/>
      <c r="WM704" s="6"/>
      <c r="WN704" s="6"/>
      <c r="WO704" s="6"/>
      <c r="WP704" s="6"/>
      <c r="WQ704" s="6"/>
      <c r="WR704" s="6"/>
      <c r="WS704" s="6"/>
      <c r="WT704" s="6"/>
      <c r="WU704" s="6"/>
      <c r="WV704" s="6"/>
      <c r="WW704" s="6"/>
      <c r="WX704" s="6"/>
      <c r="WY704" s="6"/>
      <c r="WZ704" s="6"/>
      <c r="XA704" s="6"/>
      <c r="XB704" s="6"/>
      <c r="XC704" s="6"/>
      <c r="XD704" s="6"/>
      <c r="XE704" s="6"/>
      <c r="XF704" s="6"/>
      <c r="XG704" s="6"/>
      <c r="XH704" s="6"/>
      <c r="XI704" s="6"/>
      <c r="XJ704" s="6"/>
      <c r="XK704" s="6"/>
      <c r="XL704" s="6"/>
      <c r="XM704" s="6"/>
      <c r="XN704" s="6"/>
      <c r="XO704" s="6"/>
      <c r="XP704" s="6"/>
      <c r="XQ704" s="6"/>
      <c r="XR704" s="6"/>
      <c r="XS704" s="6"/>
      <c r="XT704" s="6"/>
      <c r="XU704" s="6"/>
      <c r="XV704" s="6"/>
      <c r="XW704" s="6"/>
      <c r="XX704" s="6"/>
      <c r="XY704" s="6"/>
      <c r="XZ704" s="6"/>
      <c r="YA704" s="6"/>
      <c r="YB704" s="6"/>
      <c r="YC704" s="6"/>
      <c r="YD704" s="6"/>
      <c r="YE704" s="6"/>
      <c r="YF704" s="6"/>
      <c r="YG704" s="6"/>
      <c r="YH704" s="6"/>
      <c r="YI704" s="6"/>
      <c r="YJ704" s="6"/>
      <c r="YK704" s="6"/>
      <c r="YL704" s="6"/>
      <c r="YM704" s="6"/>
      <c r="YN704" s="6"/>
      <c r="YO704" s="6"/>
      <c r="YP704" s="6"/>
      <c r="YQ704" s="6"/>
      <c r="YR704" s="6"/>
      <c r="YS704" s="6"/>
      <c r="YT704" s="6"/>
      <c r="YU704" s="6"/>
      <c r="YV704" s="6"/>
      <c r="YW704" s="6"/>
      <c r="YX704" s="6"/>
      <c r="YY704" s="6"/>
      <c r="YZ704" s="6"/>
      <c r="ZA704" s="6"/>
      <c r="ZB704" s="6"/>
      <c r="ZC704" s="6"/>
      <c r="ZD704" s="6"/>
      <c r="ZE704" s="6"/>
      <c r="ZF704" s="6"/>
      <c r="ZG704" s="6"/>
      <c r="ZH704" s="6"/>
      <c r="ZI704" s="6"/>
      <c r="ZJ704" s="6"/>
      <c r="ZK704" s="6"/>
      <c r="ZL704" s="6"/>
      <c r="ZM704" s="6"/>
      <c r="ZN704" s="6"/>
      <c r="ZO704" s="6"/>
      <c r="ZP704" s="6"/>
      <c r="ZQ704" s="6"/>
      <c r="ZR704" s="6"/>
      <c r="ZS704" s="6"/>
      <c r="ZT704" s="6"/>
      <c r="ZU704" s="6"/>
      <c r="ZV704" s="6"/>
      <c r="ZW704" s="6"/>
      <c r="ZX704" s="6"/>
      <c r="ZY704" s="6"/>
      <c r="ZZ704" s="6"/>
      <c r="AAA704" s="6"/>
      <c r="AAB704" s="6"/>
      <c r="AAC704" s="6"/>
      <c r="AAD704" s="6"/>
      <c r="AAE704" s="6"/>
      <c r="AAF704" s="6"/>
      <c r="AAG704" s="6"/>
      <c r="AAH704" s="6"/>
      <c r="AAI704" s="6"/>
      <c r="AAJ704" s="6"/>
      <c r="AAK704" s="6"/>
      <c r="AAL704" s="6"/>
      <c r="AAM704" s="6"/>
      <c r="AAN704" s="6"/>
      <c r="AAO704" s="6"/>
      <c r="AAP704" s="6"/>
      <c r="AAQ704" s="6"/>
      <c r="AAR704" s="6"/>
      <c r="AAS704" s="6"/>
      <c r="AAT704" s="6"/>
      <c r="AAU704" s="6"/>
      <c r="AAV704" s="6"/>
      <c r="AAW704" s="6"/>
      <c r="AAX704" s="6"/>
      <c r="AAY704" s="6"/>
      <c r="AAZ704" s="6"/>
      <c r="ABA704" s="6"/>
      <c r="ABB704" s="6"/>
      <c r="ABC704" s="6"/>
      <c r="ABD704" s="6"/>
      <c r="ABE704" s="6"/>
      <c r="ABF704" s="6"/>
      <c r="ABG704" s="6"/>
      <c r="ABH704" s="6"/>
      <c r="ABI704" s="6"/>
      <c r="ABJ704" s="6"/>
      <c r="ABK704" s="6"/>
      <c r="ABL704" s="6"/>
      <c r="ABM704" s="6"/>
      <c r="ABN704" s="6"/>
      <c r="ABO704" s="6"/>
      <c r="ABP704" s="6"/>
      <c r="ABQ704" s="6"/>
      <c r="ABR704" s="6"/>
      <c r="ABS704" s="6"/>
      <c r="ABT704" s="6"/>
      <c r="ABU704" s="6"/>
      <c r="ABV704" s="6"/>
      <c r="ABW704" s="6"/>
      <c r="ABX704" s="6"/>
      <c r="ABY704" s="6"/>
      <c r="ABZ704" s="6"/>
      <c r="ACA704" s="6"/>
      <c r="ACB704" s="6"/>
      <c r="ACC704" s="6"/>
      <c r="ACD704" s="6"/>
      <c r="ACE704" s="6"/>
      <c r="ACF704" s="6"/>
      <c r="ACG704" s="6"/>
      <c r="ACH704" s="6"/>
      <c r="ACI704" s="6"/>
      <c r="ACJ704" s="6"/>
      <c r="ACK704" s="6"/>
      <c r="ACL704" s="6"/>
      <c r="ACM704" s="6"/>
      <c r="ACN704" s="6"/>
      <c r="ACO704" s="6"/>
      <c r="ACP704" s="6"/>
      <c r="ACQ704" s="6"/>
      <c r="ACR704" s="6"/>
      <c r="ACS704" s="6"/>
      <c r="ACT704" s="6"/>
      <c r="ACU704" s="6"/>
      <c r="ACV704" s="6"/>
      <c r="ACW704" s="6"/>
      <c r="ACX704" s="6"/>
      <c r="ACY704" s="6"/>
      <c r="ACZ704" s="6"/>
      <c r="ADA704" s="6"/>
      <c r="ADB704" s="6"/>
      <c r="ADC704" s="6"/>
      <c r="ADD704" s="6"/>
      <c r="ADE704" s="6"/>
      <c r="ADF704" s="6"/>
      <c r="ADG704" s="6"/>
      <c r="ADH704" s="6"/>
      <c r="ADI704" s="6"/>
      <c r="ADJ704" s="6"/>
      <c r="ADK704" s="6"/>
      <c r="ADL704" s="6"/>
      <c r="ADM704" s="6"/>
      <c r="ADN704" s="6"/>
      <c r="ADO704" s="6"/>
      <c r="ADP704" s="6"/>
      <c r="ADQ704" s="6"/>
      <c r="ADR704" s="6"/>
      <c r="ADS704" s="6"/>
      <c r="ADT704" s="6"/>
      <c r="ADU704" s="6"/>
      <c r="ADV704" s="6"/>
      <c r="ADW704" s="6"/>
      <c r="ADX704" s="6"/>
      <c r="ADY704" s="6"/>
      <c r="ADZ704" s="6"/>
      <c r="AEA704" s="6"/>
      <c r="AEB704" s="6"/>
      <c r="AEC704" s="6"/>
      <c r="AED704" s="6"/>
      <c r="AEE704" s="6"/>
      <c r="AEF704" s="6"/>
      <c r="AEG704" s="6"/>
      <c r="AEH704" s="6"/>
      <c r="AEI704" s="6"/>
      <c r="AEJ704" s="6"/>
      <c r="AEK704" s="6"/>
      <c r="AEL704" s="6"/>
      <c r="AEM704" s="6"/>
      <c r="AEN704" s="6"/>
      <c r="AEO704" s="6"/>
      <c r="AEP704" s="6"/>
      <c r="AEQ704" s="6"/>
      <c r="AER704" s="6"/>
      <c r="AES704" s="6"/>
      <c r="AET704" s="6"/>
      <c r="AEU704" s="6"/>
      <c r="AEV704" s="6"/>
      <c r="AEW704" s="6"/>
      <c r="AEX704" s="6"/>
      <c r="AEY704" s="6"/>
      <c r="AEZ704" s="6"/>
      <c r="AFA704" s="6"/>
      <c r="AFB704" s="6"/>
      <c r="AFC704" s="6"/>
      <c r="AFD704" s="6"/>
      <c r="AFE704" s="6"/>
      <c r="AFF704" s="6"/>
      <c r="AFG704" s="6"/>
      <c r="AFH704" s="6"/>
      <c r="AFI704" s="6"/>
      <c r="AFJ704" s="6"/>
      <c r="AFK704" s="6"/>
      <c r="AFL704" s="6"/>
      <c r="AFM704" s="6"/>
      <c r="AFN704" s="6"/>
      <c r="AFO704" s="6"/>
      <c r="AFP704" s="6"/>
      <c r="AFQ704" s="6"/>
      <c r="AFR704" s="6"/>
      <c r="AFS704" s="6"/>
      <c r="AFT704" s="6"/>
      <c r="AFU704" s="6"/>
      <c r="AFV704" s="6"/>
      <c r="AFW704" s="6"/>
      <c r="AFX704" s="6"/>
      <c r="AFY704" s="6"/>
      <c r="AFZ704" s="6"/>
      <c r="AGA704" s="6"/>
      <c r="AGB704" s="6"/>
      <c r="AGC704" s="6"/>
      <c r="AGD704" s="6"/>
      <c r="AGE704" s="6"/>
      <c r="AGF704" s="6"/>
      <c r="AGG704" s="6"/>
      <c r="AGH704" s="6"/>
      <c r="AGI704" s="6"/>
      <c r="AGJ704" s="6"/>
      <c r="AGK704" s="6"/>
      <c r="AGL704" s="6"/>
      <c r="AGM704" s="6"/>
      <c r="AGN704" s="6"/>
      <c r="AGO704" s="6"/>
      <c r="AGP704" s="6"/>
      <c r="AGQ704" s="6"/>
      <c r="AGR704" s="6"/>
      <c r="AGS704" s="6"/>
      <c r="AGT704" s="6"/>
      <c r="AGU704" s="6"/>
      <c r="AGV704" s="6"/>
      <c r="AGW704" s="6"/>
      <c r="AGX704" s="6"/>
      <c r="AGY704" s="6"/>
      <c r="AGZ704" s="6"/>
      <c r="AHA704" s="6"/>
      <c r="AHB704" s="6"/>
      <c r="AHC704" s="6"/>
      <c r="AHD704" s="6"/>
      <c r="AHE704" s="6"/>
      <c r="AHF704" s="6"/>
      <c r="AHG704" s="6"/>
      <c r="AHH704" s="6"/>
      <c r="AHI704" s="6"/>
      <c r="AHJ704" s="6"/>
      <c r="AHK704" s="6"/>
      <c r="AHL704" s="6"/>
      <c r="AHM704" s="6"/>
      <c r="AHN704" s="6"/>
      <c r="AHO704" s="6"/>
      <c r="AHP704" s="6"/>
      <c r="AHQ704" s="6"/>
      <c r="AHR704" s="6"/>
      <c r="AHS704" s="6"/>
      <c r="AHT704" s="6"/>
      <c r="AHU704" s="6"/>
      <c r="AHV704" s="6"/>
      <c r="AHW704" s="6"/>
      <c r="AHX704" s="6"/>
      <c r="AHY704" s="6"/>
    </row>
    <row r="705" spans="3:909" x14ac:dyDescent="0.25">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6"/>
      <c r="KD705" s="6"/>
      <c r="KE705" s="6"/>
      <c r="KF705" s="6"/>
      <c r="KG705" s="6"/>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6"/>
      <c r="LQ705" s="6"/>
      <c r="LR705" s="6"/>
      <c r="LS705" s="6"/>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6"/>
      <c r="OO705" s="6"/>
      <c r="OP705" s="6"/>
      <c r="OQ705" s="6"/>
      <c r="OR705" s="6"/>
      <c r="OS705" s="6"/>
      <c r="OT705" s="6"/>
      <c r="OU705" s="6"/>
      <c r="OV705" s="6"/>
      <c r="OW705" s="6"/>
      <c r="OX705" s="6"/>
      <c r="OY705" s="6"/>
      <c r="OZ705" s="6"/>
      <c r="PA705" s="6"/>
      <c r="PB705" s="6"/>
      <c r="PC705" s="6"/>
      <c r="PD705" s="6"/>
      <c r="PE705" s="6"/>
      <c r="PF705" s="6"/>
      <c r="PG705" s="6"/>
      <c r="PH705" s="6"/>
      <c r="PI705" s="6"/>
      <c r="PJ705" s="6"/>
      <c r="PK705" s="6"/>
      <c r="PL705" s="6"/>
      <c r="PM705" s="6"/>
      <c r="PN705" s="6"/>
      <c r="PO705" s="6"/>
      <c r="PP705" s="6"/>
      <c r="PQ705" s="6"/>
      <c r="PR705" s="6"/>
      <c r="PS705" s="6"/>
      <c r="PT705" s="6"/>
      <c r="PU705" s="6"/>
      <c r="PV705" s="6"/>
      <c r="PW705" s="6"/>
      <c r="PX705" s="6"/>
      <c r="PY705" s="6"/>
      <c r="PZ705" s="6"/>
      <c r="QA705" s="6"/>
      <c r="QB705" s="6"/>
      <c r="QC705" s="6"/>
      <c r="QD705" s="6"/>
      <c r="QE705" s="6"/>
      <c r="QF705" s="6"/>
      <c r="QG705" s="6"/>
      <c r="QH705" s="6"/>
      <c r="QI705" s="6"/>
      <c r="QJ705" s="6"/>
      <c r="QK705" s="6"/>
      <c r="QL705" s="6"/>
      <c r="QM705" s="6"/>
      <c r="QN705" s="6"/>
      <c r="QO705" s="6"/>
      <c r="QP705" s="6"/>
      <c r="QQ705" s="6"/>
      <c r="QR705" s="6"/>
      <c r="QS705" s="6"/>
      <c r="QT705" s="6"/>
      <c r="QU705" s="6"/>
      <c r="QV705" s="6"/>
      <c r="QW705" s="6"/>
      <c r="QX705" s="6"/>
      <c r="QY705" s="6"/>
      <c r="QZ705" s="6"/>
      <c r="RA705" s="6"/>
      <c r="RB705" s="6"/>
      <c r="RC705" s="6"/>
      <c r="RD705" s="6"/>
      <c r="RE705" s="6"/>
      <c r="RF705" s="6"/>
      <c r="RG705" s="6"/>
      <c r="RH705" s="6"/>
      <c r="RI705" s="6"/>
      <c r="RJ705" s="6"/>
      <c r="RK705" s="6"/>
      <c r="RL705" s="6"/>
      <c r="RM705" s="6"/>
      <c r="RN705" s="6"/>
      <c r="RO705" s="6"/>
      <c r="RP705" s="6"/>
      <c r="RQ705" s="6"/>
      <c r="RR705" s="6"/>
      <c r="RS705" s="6"/>
      <c r="RT705" s="6"/>
      <c r="RU705" s="6"/>
      <c r="RV705" s="6"/>
      <c r="RW705" s="6"/>
      <c r="RX705" s="6"/>
      <c r="RY705" s="6"/>
      <c r="RZ705" s="6"/>
      <c r="SA705" s="6"/>
      <c r="SB705" s="6"/>
      <c r="SC705" s="6"/>
      <c r="SD705" s="6"/>
      <c r="SE705" s="6"/>
      <c r="SF705" s="6"/>
      <c r="SG705" s="6"/>
      <c r="SH705" s="6"/>
      <c r="SI705" s="6"/>
      <c r="SJ705" s="6"/>
      <c r="SK705" s="6"/>
      <c r="SL705" s="6"/>
      <c r="SM705" s="6"/>
      <c r="SN705" s="6"/>
      <c r="SO705" s="6"/>
      <c r="SP705" s="6"/>
      <c r="SQ705" s="6"/>
      <c r="SR705" s="6"/>
      <c r="SS705" s="6"/>
      <c r="ST705" s="6"/>
      <c r="SU705" s="6"/>
      <c r="SV705" s="6"/>
      <c r="SW705" s="6"/>
      <c r="SX705" s="6"/>
      <c r="SY705" s="6"/>
      <c r="SZ705" s="6"/>
      <c r="TA705" s="6"/>
      <c r="TB705" s="6"/>
      <c r="TC705" s="6"/>
      <c r="TD705" s="6"/>
      <c r="TE705" s="6"/>
      <c r="TF705" s="6"/>
      <c r="TG705" s="6"/>
      <c r="TH705" s="6"/>
      <c r="TI705" s="6"/>
      <c r="TJ705" s="6"/>
      <c r="TK705" s="6"/>
      <c r="TL705" s="6"/>
      <c r="TM705" s="6"/>
      <c r="TN705" s="6"/>
      <c r="TO705" s="6"/>
      <c r="TP705" s="6"/>
      <c r="TQ705" s="6"/>
      <c r="TR705" s="6"/>
      <c r="TS705" s="6"/>
      <c r="TT705" s="6"/>
      <c r="TU705" s="6"/>
      <c r="TV705" s="6"/>
      <c r="TW705" s="6"/>
      <c r="TX705" s="6"/>
      <c r="TY705" s="6"/>
      <c r="TZ705" s="6"/>
      <c r="UA705" s="6"/>
      <c r="UB705" s="6"/>
      <c r="UC705" s="6"/>
      <c r="UD705" s="6"/>
      <c r="UE705" s="6"/>
      <c r="UF705" s="6"/>
      <c r="UG705" s="6"/>
      <c r="UH705" s="6"/>
      <c r="UI705" s="6"/>
      <c r="UJ705" s="6"/>
      <c r="UK705" s="6"/>
      <c r="UL705" s="6"/>
      <c r="UM705" s="6"/>
      <c r="UN705" s="6"/>
      <c r="UO705" s="6"/>
      <c r="UP705" s="6"/>
      <c r="UQ705" s="6"/>
      <c r="UR705" s="6"/>
      <c r="US705" s="6"/>
      <c r="UT705" s="6"/>
      <c r="UU705" s="6"/>
      <c r="UV705" s="6"/>
      <c r="UW705" s="6"/>
      <c r="UX705" s="6"/>
      <c r="UY705" s="6"/>
      <c r="UZ705" s="6"/>
      <c r="VA705" s="6"/>
      <c r="VB705" s="6"/>
      <c r="VC705" s="6"/>
      <c r="VD705" s="6"/>
      <c r="VE705" s="6"/>
      <c r="VF705" s="6"/>
      <c r="VG705" s="6"/>
      <c r="VH705" s="6"/>
      <c r="VI705" s="6"/>
      <c r="VJ705" s="6"/>
      <c r="VK705" s="6"/>
      <c r="VL705" s="6"/>
      <c r="VM705" s="6"/>
      <c r="VN705" s="6"/>
      <c r="VO705" s="6"/>
      <c r="VP705" s="6"/>
      <c r="VQ705" s="6"/>
      <c r="VR705" s="6"/>
      <c r="VS705" s="6"/>
      <c r="VT705" s="6"/>
      <c r="VU705" s="6"/>
      <c r="VV705" s="6"/>
      <c r="VW705" s="6"/>
      <c r="VX705" s="6"/>
      <c r="VY705" s="6"/>
      <c r="VZ705" s="6"/>
      <c r="WA705" s="6"/>
      <c r="WB705" s="6"/>
      <c r="WC705" s="6"/>
      <c r="WD705" s="6"/>
      <c r="WE705" s="6"/>
      <c r="WF705" s="6"/>
      <c r="WG705" s="6"/>
      <c r="WH705" s="6"/>
      <c r="WI705" s="6"/>
      <c r="WJ705" s="6"/>
      <c r="WK705" s="6"/>
      <c r="WL705" s="6"/>
      <c r="WM705" s="6"/>
      <c r="WN705" s="6"/>
      <c r="WO705" s="6"/>
      <c r="WP705" s="6"/>
      <c r="WQ705" s="6"/>
      <c r="WR705" s="6"/>
      <c r="WS705" s="6"/>
      <c r="WT705" s="6"/>
      <c r="WU705" s="6"/>
      <c r="WV705" s="6"/>
      <c r="WW705" s="6"/>
      <c r="WX705" s="6"/>
      <c r="WY705" s="6"/>
      <c r="WZ705" s="6"/>
      <c r="XA705" s="6"/>
      <c r="XB705" s="6"/>
      <c r="XC705" s="6"/>
      <c r="XD705" s="6"/>
      <c r="XE705" s="6"/>
      <c r="XF705" s="6"/>
      <c r="XG705" s="6"/>
      <c r="XH705" s="6"/>
      <c r="XI705" s="6"/>
      <c r="XJ705" s="6"/>
      <c r="XK705" s="6"/>
      <c r="XL705" s="6"/>
      <c r="XM705" s="6"/>
      <c r="XN705" s="6"/>
      <c r="XO705" s="6"/>
      <c r="XP705" s="6"/>
      <c r="XQ705" s="6"/>
      <c r="XR705" s="6"/>
      <c r="XS705" s="6"/>
      <c r="XT705" s="6"/>
      <c r="XU705" s="6"/>
      <c r="XV705" s="6"/>
      <c r="XW705" s="6"/>
      <c r="XX705" s="6"/>
      <c r="XY705" s="6"/>
      <c r="XZ705" s="6"/>
      <c r="YA705" s="6"/>
      <c r="YB705" s="6"/>
      <c r="YC705" s="6"/>
      <c r="YD705" s="6"/>
      <c r="YE705" s="6"/>
      <c r="YF705" s="6"/>
      <c r="YG705" s="6"/>
      <c r="YH705" s="6"/>
      <c r="YI705" s="6"/>
      <c r="YJ705" s="6"/>
      <c r="YK705" s="6"/>
      <c r="YL705" s="6"/>
      <c r="YM705" s="6"/>
      <c r="YN705" s="6"/>
      <c r="YO705" s="6"/>
      <c r="YP705" s="6"/>
      <c r="YQ705" s="6"/>
      <c r="YR705" s="6"/>
      <c r="YS705" s="6"/>
      <c r="YT705" s="6"/>
      <c r="YU705" s="6"/>
      <c r="YV705" s="6"/>
      <c r="YW705" s="6"/>
      <c r="YX705" s="6"/>
      <c r="YY705" s="6"/>
      <c r="YZ705" s="6"/>
      <c r="ZA705" s="6"/>
      <c r="ZB705" s="6"/>
      <c r="ZC705" s="6"/>
      <c r="ZD705" s="6"/>
      <c r="ZE705" s="6"/>
      <c r="ZF705" s="6"/>
      <c r="ZG705" s="6"/>
      <c r="ZH705" s="6"/>
      <c r="ZI705" s="6"/>
      <c r="ZJ705" s="6"/>
      <c r="ZK705" s="6"/>
      <c r="ZL705" s="6"/>
      <c r="ZM705" s="6"/>
      <c r="ZN705" s="6"/>
      <c r="ZO705" s="6"/>
      <c r="ZP705" s="6"/>
      <c r="ZQ705" s="6"/>
      <c r="ZR705" s="6"/>
      <c r="ZS705" s="6"/>
      <c r="ZT705" s="6"/>
      <c r="ZU705" s="6"/>
      <c r="ZV705" s="6"/>
      <c r="ZW705" s="6"/>
      <c r="ZX705" s="6"/>
      <c r="ZY705" s="6"/>
      <c r="ZZ705" s="6"/>
      <c r="AAA705" s="6"/>
      <c r="AAB705" s="6"/>
      <c r="AAC705" s="6"/>
      <c r="AAD705" s="6"/>
      <c r="AAE705" s="6"/>
      <c r="AAF705" s="6"/>
      <c r="AAG705" s="6"/>
      <c r="AAH705" s="6"/>
      <c r="AAI705" s="6"/>
      <c r="AAJ705" s="6"/>
      <c r="AAK705" s="6"/>
      <c r="AAL705" s="6"/>
      <c r="AAM705" s="6"/>
      <c r="AAN705" s="6"/>
      <c r="AAO705" s="6"/>
      <c r="AAP705" s="6"/>
      <c r="AAQ705" s="6"/>
      <c r="AAR705" s="6"/>
      <c r="AAS705" s="6"/>
      <c r="AAT705" s="6"/>
      <c r="AAU705" s="6"/>
      <c r="AAV705" s="6"/>
      <c r="AAW705" s="6"/>
      <c r="AAX705" s="6"/>
      <c r="AAY705" s="6"/>
      <c r="AAZ705" s="6"/>
      <c r="ABA705" s="6"/>
      <c r="ABB705" s="6"/>
      <c r="ABC705" s="6"/>
      <c r="ABD705" s="6"/>
      <c r="ABE705" s="6"/>
      <c r="ABF705" s="6"/>
      <c r="ABG705" s="6"/>
      <c r="ABH705" s="6"/>
      <c r="ABI705" s="6"/>
      <c r="ABJ705" s="6"/>
      <c r="ABK705" s="6"/>
      <c r="ABL705" s="6"/>
      <c r="ABM705" s="6"/>
      <c r="ABN705" s="6"/>
      <c r="ABO705" s="6"/>
      <c r="ABP705" s="6"/>
      <c r="ABQ705" s="6"/>
      <c r="ABR705" s="6"/>
      <c r="ABS705" s="6"/>
      <c r="ABT705" s="6"/>
      <c r="ABU705" s="6"/>
      <c r="ABV705" s="6"/>
      <c r="ABW705" s="6"/>
      <c r="ABX705" s="6"/>
      <c r="ABY705" s="6"/>
      <c r="ABZ705" s="6"/>
      <c r="ACA705" s="6"/>
      <c r="ACB705" s="6"/>
      <c r="ACC705" s="6"/>
      <c r="ACD705" s="6"/>
      <c r="ACE705" s="6"/>
      <c r="ACF705" s="6"/>
      <c r="ACG705" s="6"/>
      <c r="ACH705" s="6"/>
      <c r="ACI705" s="6"/>
      <c r="ACJ705" s="6"/>
      <c r="ACK705" s="6"/>
      <c r="ACL705" s="6"/>
      <c r="ACM705" s="6"/>
      <c r="ACN705" s="6"/>
      <c r="ACO705" s="6"/>
      <c r="ACP705" s="6"/>
      <c r="ACQ705" s="6"/>
      <c r="ACR705" s="6"/>
      <c r="ACS705" s="6"/>
      <c r="ACT705" s="6"/>
      <c r="ACU705" s="6"/>
      <c r="ACV705" s="6"/>
      <c r="ACW705" s="6"/>
      <c r="ACX705" s="6"/>
      <c r="ACY705" s="6"/>
      <c r="ACZ705" s="6"/>
      <c r="ADA705" s="6"/>
      <c r="ADB705" s="6"/>
      <c r="ADC705" s="6"/>
      <c r="ADD705" s="6"/>
      <c r="ADE705" s="6"/>
      <c r="ADF705" s="6"/>
      <c r="ADG705" s="6"/>
      <c r="ADH705" s="6"/>
      <c r="ADI705" s="6"/>
      <c r="ADJ705" s="6"/>
      <c r="ADK705" s="6"/>
      <c r="ADL705" s="6"/>
      <c r="ADM705" s="6"/>
      <c r="ADN705" s="6"/>
      <c r="ADO705" s="6"/>
      <c r="ADP705" s="6"/>
      <c r="ADQ705" s="6"/>
      <c r="ADR705" s="6"/>
      <c r="ADS705" s="6"/>
      <c r="ADT705" s="6"/>
      <c r="ADU705" s="6"/>
      <c r="ADV705" s="6"/>
      <c r="ADW705" s="6"/>
      <c r="ADX705" s="6"/>
      <c r="ADY705" s="6"/>
      <c r="ADZ705" s="6"/>
      <c r="AEA705" s="6"/>
      <c r="AEB705" s="6"/>
      <c r="AEC705" s="6"/>
      <c r="AED705" s="6"/>
      <c r="AEE705" s="6"/>
      <c r="AEF705" s="6"/>
      <c r="AEG705" s="6"/>
      <c r="AEH705" s="6"/>
      <c r="AEI705" s="6"/>
      <c r="AEJ705" s="6"/>
      <c r="AEK705" s="6"/>
      <c r="AEL705" s="6"/>
      <c r="AEM705" s="6"/>
      <c r="AEN705" s="6"/>
      <c r="AEO705" s="6"/>
      <c r="AEP705" s="6"/>
      <c r="AEQ705" s="6"/>
      <c r="AER705" s="6"/>
      <c r="AES705" s="6"/>
      <c r="AET705" s="6"/>
      <c r="AEU705" s="6"/>
      <c r="AEV705" s="6"/>
      <c r="AEW705" s="6"/>
      <c r="AEX705" s="6"/>
      <c r="AEY705" s="6"/>
      <c r="AEZ705" s="6"/>
      <c r="AFA705" s="6"/>
      <c r="AFB705" s="6"/>
      <c r="AFC705" s="6"/>
      <c r="AFD705" s="6"/>
      <c r="AFE705" s="6"/>
      <c r="AFF705" s="6"/>
      <c r="AFG705" s="6"/>
      <c r="AFH705" s="6"/>
      <c r="AFI705" s="6"/>
      <c r="AFJ705" s="6"/>
      <c r="AFK705" s="6"/>
      <c r="AFL705" s="6"/>
      <c r="AFM705" s="6"/>
      <c r="AFN705" s="6"/>
      <c r="AFO705" s="6"/>
      <c r="AFP705" s="6"/>
      <c r="AFQ705" s="6"/>
      <c r="AFR705" s="6"/>
      <c r="AFS705" s="6"/>
      <c r="AFT705" s="6"/>
      <c r="AFU705" s="6"/>
      <c r="AFV705" s="6"/>
      <c r="AFW705" s="6"/>
      <c r="AFX705" s="6"/>
      <c r="AFY705" s="6"/>
      <c r="AFZ705" s="6"/>
      <c r="AGA705" s="6"/>
      <c r="AGB705" s="6"/>
      <c r="AGC705" s="6"/>
      <c r="AGD705" s="6"/>
      <c r="AGE705" s="6"/>
      <c r="AGF705" s="6"/>
      <c r="AGG705" s="6"/>
      <c r="AGH705" s="6"/>
      <c r="AGI705" s="6"/>
      <c r="AGJ705" s="6"/>
      <c r="AGK705" s="6"/>
      <c r="AGL705" s="6"/>
      <c r="AGM705" s="6"/>
      <c r="AGN705" s="6"/>
      <c r="AGO705" s="6"/>
      <c r="AGP705" s="6"/>
      <c r="AGQ705" s="6"/>
      <c r="AGR705" s="6"/>
      <c r="AGS705" s="6"/>
      <c r="AGT705" s="6"/>
      <c r="AGU705" s="6"/>
      <c r="AGV705" s="6"/>
      <c r="AGW705" s="6"/>
      <c r="AGX705" s="6"/>
      <c r="AGY705" s="6"/>
      <c r="AGZ705" s="6"/>
      <c r="AHA705" s="6"/>
      <c r="AHB705" s="6"/>
      <c r="AHC705" s="6"/>
      <c r="AHD705" s="6"/>
      <c r="AHE705" s="6"/>
      <c r="AHF705" s="6"/>
      <c r="AHG705" s="6"/>
      <c r="AHH705" s="6"/>
      <c r="AHI705" s="6"/>
      <c r="AHJ705" s="6"/>
      <c r="AHK705" s="6"/>
      <c r="AHL705" s="6"/>
      <c r="AHM705" s="6"/>
      <c r="AHN705" s="6"/>
      <c r="AHO705" s="6"/>
      <c r="AHP705" s="6"/>
      <c r="AHQ705" s="6"/>
      <c r="AHR705" s="6"/>
      <c r="AHS705" s="6"/>
      <c r="AHT705" s="6"/>
      <c r="AHU705" s="6"/>
      <c r="AHV705" s="6"/>
      <c r="AHW705" s="6"/>
      <c r="AHX705" s="6"/>
      <c r="AHY705" s="6"/>
    </row>
    <row r="706" spans="3:909" x14ac:dyDescent="0.25">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6"/>
      <c r="KD706" s="6"/>
      <c r="KE706" s="6"/>
      <c r="KF706" s="6"/>
      <c r="KG706" s="6"/>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6"/>
      <c r="LQ706" s="6"/>
      <c r="LR706" s="6"/>
      <c r="LS706" s="6"/>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6"/>
      <c r="OO706" s="6"/>
      <c r="OP706" s="6"/>
      <c r="OQ706" s="6"/>
      <c r="OR706" s="6"/>
      <c r="OS706" s="6"/>
      <c r="OT706" s="6"/>
      <c r="OU706" s="6"/>
      <c r="OV706" s="6"/>
      <c r="OW706" s="6"/>
      <c r="OX706" s="6"/>
      <c r="OY706" s="6"/>
      <c r="OZ706" s="6"/>
      <c r="PA706" s="6"/>
      <c r="PB706" s="6"/>
      <c r="PC706" s="6"/>
      <c r="PD706" s="6"/>
      <c r="PE706" s="6"/>
      <c r="PF706" s="6"/>
      <c r="PG706" s="6"/>
      <c r="PH706" s="6"/>
      <c r="PI706" s="6"/>
      <c r="PJ706" s="6"/>
      <c r="PK706" s="6"/>
      <c r="PL706" s="6"/>
      <c r="PM706" s="6"/>
      <c r="PN706" s="6"/>
      <c r="PO706" s="6"/>
      <c r="PP706" s="6"/>
      <c r="PQ706" s="6"/>
      <c r="PR706" s="6"/>
      <c r="PS706" s="6"/>
      <c r="PT706" s="6"/>
      <c r="PU706" s="6"/>
      <c r="PV706" s="6"/>
      <c r="PW706" s="6"/>
      <c r="PX706" s="6"/>
      <c r="PY706" s="6"/>
      <c r="PZ706" s="6"/>
      <c r="QA706" s="6"/>
      <c r="QB706" s="6"/>
      <c r="QC706" s="6"/>
      <c r="QD706" s="6"/>
      <c r="QE706" s="6"/>
      <c r="QF706" s="6"/>
      <c r="QG706" s="6"/>
      <c r="QH706" s="6"/>
      <c r="QI706" s="6"/>
      <c r="QJ706" s="6"/>
      <c r="QK706" s="6"/>
      <c r="QL706" s="6"/>
      <c r="QM706" s="6"/>
      <c r="QN706" s="6"/>
      <c r="QO706" s="6"/>
      <c r="QP706" s="6"/>
      <c r="QQ706" s="6"/>
      <c r="QR706" s="6"/>
      <c r="QS706" s="6"/>
      <c r="QT706" s="6"/>
      <c r="QU706" s="6"/>
      <c r="QV706" s="6"/>
      <c r="QW706" s="6"/>
      <c r="QX706" s="6"/>
      <c r="QY706" s="6"/>
      <c r="QZ706" s="6"/>
      <c r="RA706" s="6"/>
      <c r="RB706" s="6"/>
      <c r="RC706" s="6"/>
      <c r="RD706" s="6"/>
      <c r="RE706" s="6"/>
      <c r="RF706" s="6"/>
      <c r="RG706" s="6"/>
      <c r="RH706" s="6"/>
      <c r="RI706" s="6"/>
      <c r="RJ706" s="6"/>
      <c r="RK706" s="6"/>
      <c r="RL706" s="6"/>
      <c r="RM706" s="6"/>
      <c r="RN706" s="6"/>
      <c r="RO706" s="6"/>
      <c r="RP706" s="6"/>
      <c r="RQ706" s="6"/>
      <c r="RR706" s="6"/>
      <c r="RS706" s="6"/>
      <c r="RT706" s="6"/>
      <c r="RU706" s="6"/>
      <c r="RV706" s="6"/>
      <c r="RW706" s="6"/>
      <c r="RX706" s="6"/>
      <c r="RY706" s="6"/>
      <c r="RZ706" s="6"/>
      <c r="SA706" s="6"/>
      <c r="SB706" s="6"/>
      <c r="SC706" s="6"/>
      <c r="SD706" s="6"/>
      <c r="SE706" s="6"/>
      <c r="SF706" s="6"/>
      <c r="SG706" s="6"/>
      <c r="SH706" s="6"/>
      <c r="SI706" s="6"/>
      <c r="SJ706" s="6"/>
      <c r="SK706" s="6"/>
      <c r="SL706" s="6"/>
      <c r="SM706" s="6"/>
      <c r="SN706" s="6"/>
      <c r="SO706" s="6"/>
      <c r="SP706" s="6"/>
      <c r="SQ706" s="6"/>
      <c r="SR706" s="6"/>
      <c r="SS706" s="6"/>
      <c r="ST706" s="6"/>
      <c r="SU706" s="6"/>
      <c r="SV706" s="6"/>
      <c r="SW706" s="6"/>
      <c r="SX706" s="6"/>
      <c r="SY706" s="6"/>
      <c r="SZ706" s="6"/>
      <c r="TA706" s="6"/>
      <c r="TB706" s="6"/>
      <c r="TC706" s="6"/>
      <c r="TD706" s="6"/>
      <c r="TE706" s="6"/>
      <c r="TF706" s="6"/>
      <c r="TG706" s="6"/>
      <c r="TH706" s="6"/>
      <c r="TI706" s="6"/>
      <c r="TJ706" s="6"/>
      <c r="TK706" s="6"/>
      <c r="TL706" s="6"/>
      <c r="TM706" s="6"/>
      <c r="TN706" s="6"/>
      <c r="TO706" s="6"/>
      <c r="TP706" s="6"/>
      <c r="TQ706" s="6"/>
      <c r="TR706" s="6"/>
      <c r="TS706" s="6"/>
      <c r="TT706" s="6"/>
      <c r="TU706" s="6"/>
      <c r="TV706" s="6"/>
      <c r="TW706" s="6"/>
      <c r="TX706" s="6"/>
      <c r="TY706" s="6"/>
      <c r="TZ706" s="6"/>
      <c r="UA706" s="6"/>
      <c r="UB706" s="6"/>
      <c r="UC706" s="6"/>
      <c r="UD706" s="6"/>
      <c r="UE706" s="6"/>
      <c r="UF706" s="6"/>
      <c r="UG706" s="6"/>
      <c r="UH706" s="6"/>
      <c r="UI706" s="6"/>
      <c r="UJ706" s="6"/>
      <c r="UK706" s="6"/>
      <c r="UL706" s="6"/>
      <c r="UM706" s="6"/>
      <c r="UN706" s="6"/>
      <c r="UO706" s="6"/>
      <c r="UP706" s="6"/>
      <c r="UQ706" s="6"/>
      <c r="UR706" s="6"/>
      <c r="US706" s="6"/>
      <c r="UT706" s="6"/>
      <c r="UU706" s="6"/>
      <c r="UV706" s="6"/>
      <c r="UW706" s="6"/>
      <c r="UX706" s="6"/>
      <c r="UY706" s="6"/>
      <c r="UZ706" s="6"/>
      <c r="VA706" s="6"/>
      <c r="VB706" s="6"/>
      <c r="VC706" s="6"/>
      <c r="VD706" s="6"/>
      <c r="VE706" s="6"/>
      <c r="VF706" s="6"/>
      <c r="VG706" s="6"/>
      <c r="VH706" s="6"/>
      <c r="VI706" s="6"/>
      <c r="VJ706" s="6"/>
      <c r="VK706" s="6"/>
      <c r="VL706" s="6"/>
      <c r="VM706" s="6"/>
      <c r="VN706" s="6"/>
      <c r="VO706" s="6"/>
      <c r="VP706" s="6"/>
      <c r="VQ706" s="6"/>
      <c r="VR706" s="6"/>
      <c r="VS706" s="6"/>
      <c r="VT706" s="6"/>
      <c r="VU706" s="6"/>
      <c r="VV706" s="6"/>
      <c r="VW706" s="6"/>
      <c r="VX706" s="6"/>
      <c r="VY706" s="6"/>
      <c r="VZ706" s="6"/>
      <c r="WA706" s="6"/>
      <c r="WB706" s="6"/>
      <c r="WC706" s="6"/>
      <c r="WD706" s="6"/>
      <c r="WE706" s="6"/>
      <c r="WF706" s="6"/>
      <c r="WG706" s="6"/>
      <c r="WH706" s="6"/>
      <c r="WI706" s="6"/>
      <c r="WJ706" s="6"/>
      <c r="WK706" s="6"/>
      <c r="WL706" s="6"/>
      <c r="WM706" s="6"/>
      <c r="WN706" s="6"/>
      <c r="WO706" s="6"/>
      <c r="WP706" s="6"/>
      <c r="WQ706" s="6"/>
      <c r="WR706" s="6"/>
      <c r="WS706" s="6"/>
      <c r="WT706" s="6"/>
      <c r="WU706" s="6"/>
      <c r="WV706" s="6"/>
      <c r="WW706" s="6"/>
      <c r="WX706" s="6"/>
      <c r="WY706" s="6"/>
      <c r="WZ706" s="6"/>
      <c r="XA706" s="6"/>
      <c r="XB706" s="6"/>
      <c r="XC706" s="6"/>
      <c r="XD706" s="6"/>
      <c r="XE706" s="6"/>
      <c r="XF706" s="6"/>
      <c r="XG706" s="6"/>
      <c r="XH706" s="6"/>
      <c r="XI706" s="6"/>
      <c r="XJ706" s="6"/>
      <c r="XK706" s="6"/>
      <c r="XL706" s="6"/>
      <c r="XM706" s="6"/>
      <c r="XN706" s="6"/>
      <c r="XO706" s="6"/>
      <c r="XP706" s="6"/>
      <c r="XQ706" s="6"/>
      <c r="XR706" s="6"/>
      <c r="XS706" s="6"/>
      <c r="XT706" s="6"/>
      <c r="XU706" s="6"/>
      <c r="XV706" s="6"/>
      <c r="XW706" s="6"/>
      <c r="XX706" s="6"/>
      <c r="XY706" s="6"/>
      <c r="XZ706" s="6"/>
      <c r="YA706" s="6"/>
      <c r="YB706" s="6"/>
      <c r="YC706" s="6"/>
      <c r="YD706" s="6"/>
      <c r="YE706" s="6"/>
      <c r="YF706" s="6"/>
      <c r="YG706" s="6"/>
      <c r="YH706" s="6"/>
      <c r="YI706" s="6"/>
      <c r="YJ706" s="6"/>
      <c r="YK706" s="6"/>
      <c r="YL706" s="6"/>
      <c r="YM706" s="6"/>
      <c r="YN706" s="6"/>
      <c r="YO706" s="6"/>
      <c r="YP706" s="6"/>
      <c r="YQ706" s="6"/>
      <c r="YR706" s="6"/>
      <c r="YS706" s="6"/>
      <c r="YT706" s="6"/>
      <c r="YU706" s="6"/>
      <c r="YV706" s="6"/>
      <c r="YW706" s="6"/>
      <c r="YX706" s="6"/>
      <c r="YY706" s="6"/>
      <c r="YZ706" s="6"/>
      <c r="ZA706" s="6"/>
      <c r="ZB706" s="6"/>
      <c r="ZC706" s="6"/>
      <c r="ZD706" s="6"/>
      <c r="ZE706" s="6"/>
      <c r="ZF706" s="6"/>
      <c r="ZG706" s="6"/>
      <c r="ZH706" s="6"/>
      <c r="ZI706" s="6"/>
      <c r="ZJ706" s="6"/>
      <c r="ZK706" s="6"/>
      <c r="ZL706" s="6"/>
      <c r="ZM706" s="6"/>
      <c r="ZN706" s="6"/>
      <c r="ZO706" s="6"/>
      <c r="ZP706" s="6"/>
      <c r="ZQ706" s="6"/>
      <c r="ZR706" s="6"/>
      <c r="ZS706" s="6"/>
      <c r="ZT706" s="6"/>
      <c r="ZU706" s="6"/>
      <c r="ZV706" s="6"/>
      <c r="ZW706" s="6"/>
      <c r="ZX706" s="6"/>
      <c r="ZY706" s="6"/>
      <c r="ZZ706" s="6"/>
      <c r="AAA706" s="6"/>
      <c r="AAB706" s="6"/>
      <c r="AAC706" s="6"/>
      <c r="AAD706" s="6"/>
      <c r="AAE706" s="6"/>
      <c r="AAF706" s="6"/>
      <c r="AAG706" s="6"/>
      <c r="AAH706" s="6"/>
      <c r="AAI706" s="6"/>
      <c r="AAJ706" s="6"/>
      <c r="AAK706" s="6"/>
      <c r="AAL706" s="6"/>
      <c r="AAM706" s="6"/>
      <c r="AAN706" s="6"/>
      <c r="AAO706" s="6"/>
      <c r="AAP706" s="6"/>
      <c r="AAQ706" s="6"/>
      <c r="AAR706" s="6"/>
      <c r="AAS706" s="6"/>
      <c r="AAT706" s="6"/>
      <c r="AAU706" s="6"/>
      <c r="AAV706" s="6"/>
      <c r="AAW706" s="6"/>
      <c r="AAX706" s="6"/>
      <c r="AAY706" s="6"/>
      <c r="AAZ706" s="6"/>
      <c r="ABA706" s="6"/>
      <c r="ABB706" s="6"/>
      <c r="ABC706" s="6"/>
      <c r="ABD706" s="6"/>
      <c r="ABE706" s="6"/>
      <c r="ABF706" s="6"/>
      <c r="ABG706" s="6"/>
      <c r="ABH706" s="6"/>
      <c r="ABI706" s="6"/>
      <c r="ABJ706" s="6"/>
      <c r="ABK706" s="6"/>
      <c r="ABL706" s="6"/>
      <c r="ABM706" s="6"/>
      <c r="ABN706" s="6"/>
      <c r="ABO706" s="6"/>
      <c r="ABP706" s="6"/>
      <c r="ABQ706" s="6"/>
      <c r="ABR706" s="6"/>
      <c r="ABS706" s="6"/>
      <c r="ABT706" s="6"/>
      <c r="ABU706" s="6"/>
      <c r="ABV706" s="6"/>
      <c r="ABW706" s="6"/>
      <c r="ABX706" s="6"/>
      <c r="ABY706" s="6"/>
      <c r="ABZ706" s="6"/>
      <c r="ACA706" s="6"/>
      <c r="ACB706" s="6"/>
      <c r="ACC706" s="6"/>
      <c r="ACD706" s="6"/>
      <c r="ACE706" s="6"/>
      <c r="ACF706" s="6"/>
      <c r="ACG706" s="6"/>
      <c r="ACH706" s="6"/>
      <c r="ACI706" s="6"/>
      <c r="ACJ706" s="6"/>
      <c r="ACK706" s="6"/>
      <c r="ACL706" s="6"/>
      <c r="ACM706" s="6"/>
      <c r="ACN706" s="6"/>
      <c r="ACO706" s="6"/>
      <c r="ACP706" s="6"/>
      <c r="ACQ706" s="6"/>
      <c r="ACR706" s="6"/>
      <c r="ACS706" s="6"/>
      <c r="ACT706" s="6"/>
      <c r="ACU706" s="6"/>
      <c r="ACV706" s="6"/>
      <c r="ACW706" s="6"/>
      <c r="ACX706" s="6"/>
      <c r="ACY706" s="6"/>
      <c r="ACZ706" s="6"/>
      <c r="ADA706" s="6"/>
      <c r="ADB706" s="6"/>
      <c r="ADC706" s="6"/>
      <c r="ADD706" s="6"/>
      <c r="ADE706" s="6"/>
      <c r="ADF706" s="6"/>
      <c r="ADG706" s="6"/>
      <c r="ADH706" s="6"/>
      <c r="ADI706" s="6"/>
      <c r="ADJ706" s="6"/>
      <c r="ADK706" s="6"/>
      <c r="ADL706" s="6"/>
      <c r="ADM706" s="6"/>
      <c r="ADN706" s="6"/>
      <c r="ADO706" s="6"/>
      <c r="ADP706" s="6"/>
      <c r="ADQ706" s="6"/>
      <c r="ADR706" s="6"/>
      <c r="ADS706" s="6"/>
      <c r="ADT706" s="6"/>
      <c r="ADU706" s="6"/>
      <c r="ADV706" s="6"/>
      <c r="ADW706" s="6"/>
      <c r="ADX706" s="6"/>
      <c r="ADY706" s="6"/>
      <c r="ADZ706" s="6"/>
      <c r="AEA706" s="6"/>
      <c r="AEB706" s="6"/>
      <c r="AEC706" s="6"/>
      <c r="AED706" s="6"/>
      <c r="AEE706" s="6"/>
      <c r="AEF706" s="6"/>
      <c r="AEG706" s="6"/>
      <c r="AEH706" s="6"/>
      <c r="AEI706" s="6"/>
      <c r="AEJ706" s="6"/>
      <c r="AEK706" s="6"/>
      <c r="AEL706" s="6"/>
      <c r="AEM706" s="6"/>
      <c r="AEN706" s="6"/>
      <c r="AEO706" s="6"/>
      <c r="AEP706" s="6"/>
      <c r="AEQ706" s="6"/>
      <c r="AER706" s="6"/>
      <c r="AES706" s="6"/>
      <c r="AET706" s="6"/>
      <c r="AEU706" s="6"/>
      <c r="AEV706" s="6"/>
      <c r="AEW706" s="6"/>
      <c r="AEX706" s="6"/>
      <c r="AEY706" s="6"/>
      <c r="AEZ706" s="6"/>
      <c r="AFA706" s="6"/>
      <c r="AFB706" s="6"/>
      <c r="AFC706" s="6"/>
      <c r="AFD706" s="6"/>
      <c r="AFE706" s="6"/>
      <c r="AFF706" s="6"/>
      <c r="AFG706" s="6"/>
      <c r="AFH706" s="6"/>
      <c r="AFI706" s="6"/>
      <c r="AFJ706" s="6"/>
      <c r="AFK706" s="6"/>
      <c r="AFL706" s="6"/>
      <c r="AFM706" s="6"/>
      <c r="AFN706" s="6"/>
      <c r="AFO706" s="6"/>
      <c r="AFP706" s="6"/>
      <c r="AFQ706" s="6"/>
      <c r="AFR706" s="6"/>
      <c r="AFS706" s="6"/>
      <c r="AFT706" s="6"/>
      <c r="AFU706" s="6"/>
      <c r="AFV706" s="6"/>
      <c r="AFW706" s="6"/>
      <c r="AFX706" s="6"/>
      <c r="AFY706" s="6"/>
      <c r="AFZ706" s="6"/>
      <c r="AGA706" s="6"/>
      <c r="AGB706" s="6"/>
      <c r="AGC706" s="6"/>
      <c r="AGD706" s="6"/>
      <c r="AGE706" s="6"/>
      <c r="AGF706" s="6"/>
      <c r="AGG706" s="6"/>
      <c r="AGH706" s="6"/>
      <c r="AGI706" s="6"/>
      <c r="AGJ706" s="6"/>
      <c r="AGK706" s="6"/>
      <c r="AGL706" s="6"/>
      <c r="AGM706" s="6"/>
      <c r="AGN706" s="6"/>
      <c r="AGO706" s="6"/>
      <c r="AGP706" s="6"/>
      <c r="AGQ706" s="6"/>
      <c r="AGR706" s="6"/>
      <c r="AGS706" s="6"/>
      <c r="AGT706" s="6"/>
      <c r="AGU706" s="6"/>
      <c r="AGV706" s="6"/>
      <c r="AGW706" s="6"/>
      <c r="AGX706" s="6"/>
      <c r="AGY706" s="6"/>
      <c r="AGZ706" s="6"/>
      <c r="AHA706" s="6"/>
      <c r="AHB706" s="6"/>
      <c r="AHC706" s="6"/>
      <c r="AHD706" s="6"/>
      <c r="AHE706" s="6"/>
      <c r="AHF706" s="6"/>
      <c r="AHG706" s="6"/>
      <c r="AHH706" s="6"/>
      <c r="AHI706" s="6"/>
      <c r="AHJ706" s="6"/>
      <c r="AHK706" s="6"/>
      <c r="AHL706" s="6"/>
      <c r="AHM706" s="6"/>
      <c r="AHN706" s="6"/>
      <c r="AHO706" s="6"/>
      <c r="AHP706" s="6"/>
      <c r="AHQ706" s="6"/>
      <c r="AHR706" s="6"/>
      <c r="AHS706" s="6"/>
      <c r="AHT706" s="6"/>
      <c r="AHU706" s="6"/>
      <c r="AHV706" s="6"/>
      <c r="AHW706" s="6"/>
      <c r="AHX706" s="6"/>
      <c r="AHY706" s="6"/>
    </row>
    <row r="707" spans="3:909" x14ac:dyDescent="0.25">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6"/>
      <c r="KD707" s="6"/>
      <c r="KE707" s="6"/>
      <c r="KF707" s="6"/>
      <c r="KG707" s="6"/>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6"/>
      <c r="LQ707" s="6"/>
      <c r="LR707" s="6"/>
      <c r="LS707" s="6"/>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6"/>
      <c r="OO707" s="6"/>
      <c r="OP707" s="6"/>
      <c r="OQ707" s="6"/>
      <c r="OR707" s="6"/>
      <c r="OS707" s="6"/>
      <c r="OT707" s="6"/>
      <c r="OU707" s="6"/>
      <c r="OV707" s="6"/>
      <c r="OW707" s="6"/>
      <c r="OX707" s="6"/>
      <c r="OY707" s="6"/>
      <c r="OZ707" s="6"/>
      <c r="PA707" s="6"/>
      <c r="PB707" s="6"/>
      <c r="PC707" s="6"/>
      <c r="PD707" s="6"/>
      <c r="PE707" s="6"/>
      <c r="PF707" s="6"/>
      <c r="PG707" s="6"/>
      <c r="PH707" s="6"/>
      <c r="PI707" s="6"/>
      <c r="PJ707" s="6"/>
      <c r="PK707" s="6"/>
      <c r="PL707" s="6"/>
      <c r="PM707" s="6"/>
      <c r="PN707" s="6"/>
      <c r="PO707" s="6"/>
      <c r="PP707" s="6"/>
      <c r="PQ707" s="6"/>
      <c r="PR707" s="6"/>
      <c r="PS707" s="6"/>
      <c r="PT707" s="6"/>
      <c r="PU707" s="6"/>
      <c r="PV707" s="6"/>
      <c r="PW707" s="6"/>
      <c r="PX707" s="6"/>
      <c r="PY707" s="6"/>
      <c r="PZ707" s="6"/>
      <c r="QA707" s="6"/>
      <c r="QB707" s="6"/>
      <c r="QC707" s="6"/>
      <c r="QD707" s="6"/>
      <c r="QE707" s="6"/>
      <c r="QF707" s="6"/>
      <c r="QG707" s="6"/>
      <c r="QH707" s="6"/>
      <c r="QI707" s="6"/>
      <c r="QJ707" s="6"/>
      <c r="QK707" s="6"/>
      <c r="QL707" s="6"/>
      <c r="QM707" s="6"/>
      <c r="QN707" s="6"/>
      <c r="QO707" s="6"/>
      <c r="QP707" s="6"/>
      <c r="QQ707" s="6"/>
      <c r="QR707" s="6"/>
      <c r="QS707" s="6"/>
      <c r="QT707" s="6"/>
      <c r="QU707" s="6"/>
      <c r="QV707" s="6"/>
      <c r="QW707" s="6"/>
      <c r="QX707" s="6"/>
      <c r="QY707" s="6"/>
      <c r="QZ707" s="6"/>
      <c r="RA707" s="6"/>
      <c r="RB707" s="6"/>
      <c r="RC707" s="6"/>
      <c r="RD707" s="6"/>
      <c r="RE707" s="6"/>
      <c r="RF707" s="6"/>
      <c r="RG707" s="6"/>
      <c r="RH707" s="6"/>
      <c r="RI707" s="6"/>
      <c r="RJ707" s="6"/>
      <c r="RK707" s="6"/>
      <c r="RL707" s="6"/>
      <c r="RM707" s="6"/>
      <c r="RN707" s="6"/>
      <c r="RO707" s="6"/>
      <c r="RP707" s="6"/>
      <c r="RQ707" s="6"/>
      <c r="RR707" s="6"/>
      <c r="RS707" s="6"/>
      <c r="RT707" s="6"/>
      <c r="RU707" s="6"/>
      <c r="RV707" s="6"/>
      <c r="RW707" s="6"/>
      <c r="RX707" s="6"/>
      <c r="RY707" s="6"/>
      <c r="RZ707" s="6"/>
      <c r="SA707" s="6"/>
      <c r="SB707" s="6"/>
      <c r="SC707" s="6"/>
      <c r="SD707" s="6"/>
      <c r="SE707" s="6"/>
      <c r="SF707" s="6"/>
      <c r="SG707" s="6"/>
      <c r="SH707" s="6"/>
      <c r="SI707" s="6"/>
      <c r="SJ707" s="6"/>
      <c r="SK707" s="6"/>
      <c r="SL707" s="6"/>
      <c r="SM707" s="6"/>
      <c r="SN707" s="6"/>
      <c r="SO707" s="6"/>
      <c r="SP707" s="6"/>
      <c r="SQ707" s="6"/>
      <c r="SR707" s="6"/>
      <c r="SS707" s="6"/>
      <c r="ST707" s="6"/>
      <c r="SU707" s="6"/>
      <c r="SV707" s="6"/>
      <c r="SW707" s="6"/>
      <c r="SX707" s="6"/>
      <c r="SY707" s="6"/>
      <c r="SZ707" s="6"/>
      <c r="TA707" s="6"/>
      <c r="TB707" s="6"/>
      <c r="TC707" s="6"/>
      <c r="TD707" s="6"/>
      <c r="TE707" s="6"/>
      <c r="TF707" s="6"/>
      <c r="TG707" s="6"/>
      <c r="TH707" s="6"/>
      <c r="TI707" s="6"/>
      <c r="TJ707" s="6"/>
      <c r="TK707" s="6"/>
      <c r="TL707" s="6"/>
      <c r="TM707" s="6"/>
      <c r="TN707" s="6"/>
      <c r="TO707" s="6"/>
      <c r="TP707" s="6"/>
      <c r="TQ707" s="6"/>
      <c r="TR707" s="6"/>
      <c r="TS707" s="6"/>
      <c r="TT707" s="6"/>
      <c r="TU707" s="6"/>
      <c r="TV707" s="6"/>
      <c r="TW707" s="6"/>
      <c r="TX707" s="6"/>
      <c r="TY707" s="6"/>
      <c r="TZ707" s="6"/>
      <c r="UA707" s="6"/>
      <c r="UB707" s="6"/>
      <c r="UC707" s="6"/>
      <c r="UD707" s="6"/>
      <c r="UE707" s="6"/>
      <c r="UF707" s="6"/>
      <c r="UG707" s="6"/>
      <c r="UH707" s="6"/>
      <c r="UI707" s="6"/>
      <c r="UJ707" s="6"/>
      <c r="UK707" s="6"/>
      <c r="UL707" s="6"/>
      <c r="UM707" s="6"/>
      <c r="UN707" s="6"/>
      <c r="UO707" s="6"/>
      <c r="UP707" s="6"/>
      <c r="UQ707" s="6"/>
      <c r="UR707" s="6"/>
      <c r="US707" s="6"/>
      <c r="UT707" s="6"/>
      <c r="UU707" s="6"/>
      <c r="UV707" s="6"/>
      <c r="UW707" s="6"/>
      <c r="UX707" s="6"/>
      <c r="UY707" s="6"/>
      <c r="UZ707" s="6"/>
      <c r="VA707" s="6"/>
      <c r="VB707" s="6"/>
      <c r="VC707" s="6"/>
      <c r="VD707" s="6"/>
      <c r="VE707" s="6"/>
      <c r="VF707" s="6"/>
      <c r="VG707" s="6"/>
      <c r="VH707" s="6"/>
      <c r="VI707" s="6"/>
      <c r="VJ707" s="6"/>
      <c r="VK707" s="6"/>
      <c r="VL707" s="6"/>
      <c r="VM707" s="6"/>
      <c r="VN707" s="6"/>
      <c r="VO707" s="6"/>
      <c r="VP707" s="6"/>
      <c r="VQ707" s="6"/>
      <c r="VR707" s="6"/>
      <c r="VS707" s="6"/>
      <c r="VT707" s="6"/>
      <c r="VU707" s="6"/>
      <c r="VV707" s="6"/>
      <c r="VW707" s="6"/>
      <c r="VX707" s="6"/>
      <c r="VY707" s="6"/>
      <c r="VZ707" s="6"/>
      <c r="WA707" s="6"/>
      <c r="WB707" s="6"/>
      <c r="WC707" s="6"/>
      <c r="WD707" s="6"/>
      <c r="WE707" s="6"/>
      <c r="WF707" s="6"/>
      <c r="WG707" s="6"/>
      <c r="WH707" s="6"/>
      <c r="WI707" s="6"/>
      <c r="WJ707" s="6"/>
      <c r="WK707" s="6"/>
      <c r="WL707" s="6"/>
      <c r="WM707" s="6"/>
      <c r="WN707" s="6"/>
      <c r="WO707" s="6"/>
      <c r="WP707" s="6"/>
      <c r="WQ707" s="6"/>
      <c r="WR707" s="6"/>
      <c r="WS707" s="6"/>
      <c r="WT707" s="6"/>
      <c r="WU707" s="6"/>
      <c r="WV707" s="6"/>
      <c r="WW707" s="6"/>
      <c r="WX707" s="6"/>
      <c r="WY707" s="6"/>
      <c r="WZ707" s="6"/>
      <c r="XA707" s="6"/>
      <c r="XB707" s="6"/>
      <c r="XC707" s="6"/>
      <c r="XD707" s="6"/>
      <c r="XE707" s="6"/>
      <c r="XF707" s="6"/>
      <c r="XG707" s="6"/>
      <c r="XH707" s="6"/>
      <c r="XI707" s="6"/>
      <c r="XJ707" s="6"/>
      <c r="XK707" s="6"/>
      <c r="XL707" s="6"/>
      <c r="XM707" s="6"/>
      <c r="XN707" s="6"/>
      <c r="XO707" s="6"/>
      <c r="XP707" s="6"/>
      <c r="XQ707" s="6"/>
      <c r="XR707" s="6"/>
      <c r="XS707" s="6"/>
      <c r="XT707" s="6"/>
      <c r="XU707" s="6"/>
      <c r="XV707" s="6"/>
      <c r="XW707" s="6"/>
      <c r="XX707" s="6"/>
      <c r="XY707" s="6"/>
      <c r="XZ707" s="6"/>
      <c r="YA707" s="6"/>
      <c r="YB707" s="6"/>
      <c r="YC707" s="6"/>
      <c r="YD707" s="6"/>
      <c r="YE707" s="6"/>
      <c r="YF707" s="6"/>
      <c r="YG707" s="6"/>
      <c r="YH707" s="6"/>
      <c r="YI707" s="6"/>
      <c r="YJ707" s="6"/>
      <c r="YK707" s="6"/>
      <c r="YL707" s="6"/>
      <c r="YM707" s="6"/>
      <c r="YN707" s="6"/>
      <c r="YO707" s="6"/>
      <c r="YP707" s="6"/>
      <c r="YQ707" s="6"/>
      <c r="YR707" s="6"/>
      <c r="YS707" s="6"/>
      <c r="YT707" s="6"/>
      <c r="YU707" s="6"/>
      <c r="YV707" s="6"/>
      <c r="YW707" s="6"/>
      <c r="YX707" s="6"/>
      <c r="YY707" s="6"/>
      <c r="YZ707" s="6"/>
      <c r="ZA707" s="6"/>
      <c r="ZB707" s="6"/>
      <c r="ZC707" s="6"/>
      <c r="ZD707" s="6"/>
      <c r="ZE707" s="6"/>
      <c r="ZF707" s="6"/>
      <c r="ZG707" s="6"/>
      <c r="ZH707" s="6"/>
      <c r="ZI707" s="6"/>
      <c r="ZJ707" s="6"/>
      <c r="ZK707" s="6"/>
      <c r="ZL707" s="6"/>
      <c r="ZM707" s="6"/>
      <c r="ZN707" s="6"/>
      <c r="ZO707" s="6"/>
      <c r="ZP707" s="6"/>
      <c r="ZQ707" s="6"/>
      <c r="ZR707" s="6"/>
      <c r="ZS707" s="6"/>
      <c r="ZT707" s="6"/>
      <c r="ZU707" s="6"/>
      <c r="ZV707" s="6"/>
      <c r="ZW707" s="6"/>
      <c r="ZX707" s="6"/>
      <c r="ZY707" s="6"/>
      <c r="ZZ707" s="6"/>
      <c r="AAA707" s="6"/>
      <c r="AAB707" s="6"/>
      <c r="AAC707" s="6"/>
      <c r="AAD707" s="6"/>
      <c r="AAE707" s="6"/>
      <c r="AAF707" s="6"/>
      <c r="AAG707" s="6"/>
      <c r="AAH707" s="6"/>
      <c r="AAI707" s="6"/>
      <c r="AAJ707" s="6"/>
      <c r="AAK707" s="6"/>
      <c r="AAL707" s="6"/>
      <c r="AAM707" s="6"/>
      <c r="AAN707" s="6"/>
      <c r="AAO707" s="6"/>
      <c r="AAP707" s="6"/>
      <c r="AAQ707" s="6"/>
      <c r="AAR707" s="6"/>
      <c r="AAS707" s="6"/>
      <c r="AAT707" s="6"/>
      <c r="AAU707" s="6"/>
      <c r="AAV707" s="6"/>
      <c r="AAW707" s="6"/>
      <c r="AAX707" s="6"/>
      <c r="AAY707" s="6"/>
      <c r="AAZ707" s="6"/>
      <c r="ABA707" s="6"/>
      <c r="ABB707" s="6"/>
      <c r="ABC707" s="6"/>
      <c r="ABD707" s="6"/>
      <c r="ABE707" s="6"/>
      <c r="ABF707" s="6"/>
      <c r="ABG707" s="6"/>
      <c r="ABH707" s="6"/>
      <c r="ABI707" s="6"/>
      <c r="ABJ707" s="6"/>
      <c r="ABK707" s="6"/>
      <c r="ABL707" s="6"/>
      <c r="ABM707" s="6"/>
      <c r="ABN707" s="6"/>
      <c r="ABO707" s="6"/>
      <c r="ABP707" s="6"/>
      <c r="ABQ707" s="6"/>
      <c r="ABR707" s="6"/>
      <c r="ABS707" s="6"/>
      <c r="ABT707" s="6"/>
      <c r="ABU707" s="6"/>
      <c r="ABV707" s="6"/>
      <c r="ABW707" s="6"/>
      <c r="ABX707" s="6"/>
      <c r="ABY707" s="6"/>
      <c r="ABZ707" s="6"/>
      <c r="ACA707" s="6"/>
      <c r="ACB707" s="6"/>
      <c r="ACC707" s="6"/>
      <c r="ACD707" s="6"/>
      <c r="ACE707" s="6"/>
      <c r="ACF707" s="6"/>
      <c r="ACG707" s="6"/>
      <c r="ACH707" s="6"/>
      <c r="ACI707" s="6"/>
      <c r="ACJ707" s="6"/>
      <c r="ACK707" s="6"/>
      <c r="ACL707" s="6"/>
      <c r="ACM707" s="6"/>
      <c r="ACN707" s="6"/>
      <c r="ACO707" s="6"/>
      <c r="ACP707" s="6"/>
      <c r="ACQ707" s="6"/>
      <c r="ACR707" s="6"/>
      <c r="ACS707" s="6"/>
      <c r="ACT707" s="6"/>
      <c r="ACU707" s="6"/>
      <c r="ACV707" s="6"/>
      <c r="ACW707" s="6"/>
      <c r="ACX707" s="6"/>
      <c r="ACY707" s="6"/>
      <c r="ACZ707" s="6"/>
      <c r="ADA707" s="6"/>
      <c r="ADB707" s="6"/>
      <c r="ADC707" s="6"/>
      <c r="ADD707" s="6"/>
      <c r="ADE707" s="6"/>
      <c r="ADF707" s="6"/>
      <c r="ADG707" s="6"/>
      <c r="ADH707" s="6"/>
      <c r="ADI707" s="6"/>
      <c r="ADJ707" s="6"/>
      <c r="ADK707" s="6"/>
      <c r="ADL707" s="6"/>
      <c r="ADM707" s="6"/>
      <c r="ADN707" s="6"/>
      <c r="ADO707" s="6"/>
      <c r="ADP707" s="6"/>
      <c r="ADQ707" s="6"/>
      <c r="ADR707" s="6"/>
      <c r="ADS707" s="6"/>
      <c r="ADT707" s="6"/>
      <c r="ADU707" s="6"/>
      <c r="ADV707" s="6"/>
      <c r="ADW707" s="6"/>
      <c r="ADX707" s="6"/>
      <c r="ADY707" s="6"/>
      <c r="ADZ707" s="6"/>
      <c r="AEA707" s="6"/>
      <c r="AEB707" s="6"/>
      <c r="AEC707" s="6"/>
      <c r="AED707" s="6"/>
      <c r="AEE707" s="6"/>
      <c r="AEF707" s="6"/>
      <c r="AEG707" s="6"/>
      <c r="AEH707" s="6"/>
      <c r="AEI707" s="6"/>
      <c r="AEJ707" s="6"/>
      <c r="AEK707" s="6"/>
      <c r="AEL707" s="6"/>
      <c r="AEM707" s="6"/>
      <c r="AEN707" s="6"/>
      <c r="AEO707" s="6"/>
      <c r="AEP707" s="6"/>
      <c r="AEQ707" s="6"/>
      <c r="AER707" s="6"/>
      <c r="AES707" s="6"/>
      <c r="AET707" s="6"/>
      <c r="AEU707" s="6"/>
      <c r="AEV707" s="6"/>
      <c r="AEW707" s="6"/>
      <c r="AEX707" s="6"/>
      <c r="AEY707" s="6"/>
      <c r="AEZ707" s="6"/>
      <c r="AFA707" s="6"/>
      <c r="AFB707" s="6"/>
      <c r="AFC707" s="6"/>
      <c r="AFD707" s="6"/>
      <c r="AFE707" s="6"/>
      <c r="AFF707" s="6"/>
      <c r="AFG707" s="6"/>
      <c r="AFH707" s="6"/>
      <c r="AFI707" s="6"/>
      <c r="AFJ707" s="6"/>
      <c r="AFK707" s="6"/>
      <c r="AFL707" s="6"/>
      <c r="AFM707" s="6"/>
      <c r="AFN707" s="6"/>
      <c r="AFO707" s="6"/>
      <c r="AFP707" s="6"/>
      <c r="AFQ707" s="6"/>
      <c r="AFR707" s="6"/>
      <c r="AFS707" s="6"/>
      <c r="AFT707" s="6"/>
      <c r="AFU707" s="6"/>
      <c r="AFV707" s="6"/>
      <c r="AFW707" s="6"/>
      <c r="AFX707" s="6"/>
      <c r="AFY707" s="6"/>
      <c r="AFZ707" s="6"/>
      <c r="AGA707" s="6"/>
      <c r="AGB707" s="6"/>
      <c r="AGC707" s="6"/>
      <c r="AGD707" s="6"/>
      <c r="AGE707" s="6"/>
      <c r="AGF707" s="6"/>
      <c r="AGG707" s="6"/>
      <c r="AGH707" s="6"/>
      <c r="AGI707" s="6"/>
      <c r="AGJ707" s="6"/>
      <c r="AGK707" s="6"/>
      <c r="AGL707" s="6"/>
      <c r="AGM707" s="6"/>
      <c r="AGN707" s="6"/>
      <c r="AGO707" s="6"/>
      <c r="AGP707" s="6"/>
      <c r="AGQ707" s="6"/>
      <c r="AGR707" s="6"/>
      <c r="AGS707" s="6"/>
      <c r="AGT707" s="6"/>
      <c r="AGU707" s="6"/>
      <c r="AGV707" s="6"/>
      <c r="AGW707" s="6"/>
      <c r="AGX707" s="6"/>
      <c r="AGY707" s="6"/>
      <c r="AGZ707" s="6"/>
      <c r="AHA707" s="6"/>
      <c r="AHB707" s="6"/>
      <c r="AHC707" s="6"/>
      <c r="AHD707" s="6"/>
      <c r="AHE707" s="6"/>
      <c r="AHF707" s="6"/>
      <c r="AHG707" s="6"/>
      <c r="AHH707" s="6"/>
      <c r="AHI707" s="6"/>
      <c r="AHJ707" s="6"/>
      <c r="AHK707" s="6"/>
      <c r="AHL707" s="6"/>
      <c r="AHM707" s="6"/>
      <c r="AHN707" s="6"/>
      <c r="AHO707" s="6"/>
      <c r="AHP707" s="6"/>
      <c r="AHQ707" s="6"/>
      <c r="AHR707" s="6"/>
      <c r="AHS707" s="6"/>
      <c r="AHT707" s="6"/>
      <c r="AHU707" s="6"/>
      <c r="AHV707" s="6"/>
      <c r="AHW707" s="6"/>
      <c r="AHX707" s="6"/>
      <c r="AHY707" s="6"/>
    </row>
    <row r="708" spans="3:909" x14ac:dyDescent="0.25">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6"/>
      <c r="KD708" s="6"/>
      <c r="KE708" s="6"/>
      <c r="KF708" s="6"/>
      <c r="KG708" s="6"/>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6"/>
      <c r="LQ708" s="6"/>
      <c r="LR708" s="6"/>
      <c r="LS708" s="6"/>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6"/>
      <c r="NC708" s="6"/>
      <c r="ND708" s="6"/>
      <c r="NE708" s="6"/>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6"/>
      <c r="OO708" s="6"/>
      <c r="OP708" s="6"/>
      <c r="OQ708" s="6"/>
      <c r="OR708" s="6"/>
      <c r="OS708" s="6"/>
      <c r="OT708" s="6"/>
      <c r="OU708" s="6"/>
      <c r="OV708" s="6"/>
      <c r="OW708" s="6"/>
      <c r="OX708" s="6"/>
      <c r="OY708" s="6"/>
      <c r="OZ708" s="6"/>
      <c r="PA708" s="6"/>
      <c r="PB708" s="6"/>
      <c r="PC708" s="6"/>
      <c r="PD708" s="6"/>
      <c r="PE708" s="6"/>
      <c r="PF708" s="6"/>
      <c r="PG708" s="6"/>
      <c r="PH708" s="6"/>
      <c r="PI708" s="6"/>
      <c r="PJ708" s="6"/>
      <c r="PK708" s="6"/>
      <c r="PL708" s="6"/>
      <c r="PM708" s="6"/>
      <c r="PN708" s="6"/>
      <c r="PO708" s="6"/>
      <c r="PP708" s="6"/>
      <c r="PQ708" s="6"/>
      <c r="PR708" s="6"/>
      <c r="PS708" s="6"/>
      <c r="PT708" s="6"/>
      <c r="PU708" s="6"/>
      <c r="PV708" s="6"/>
      <c r="PW708" s="6"/>
      <c r="PX708" s="6"/>
      <c r="PY708" s="6"/>
      <c r="PZ708" s="6"/>
      <c r="QA708" s="6"/>
      <c r="QB708" s="6"/>
      <c r="QC708" s="6"/>
      <c r="QD708" s="6"/>
      <c r="QE708" s="6"/>
      <c r="QF708" s="6"/>
      <c r="QG708" s="6"/>
      <c r="QH708" s="6"/>
      <c r="QI708" s="6"/>
      <c r="QJ708" s="6"/>
      <c r="QK708" s="6"/>
      <c r="QL708" s="6"/>
      <c r="QM708" s="6"/>
      <c r="QN708" s="6"/>
      <c r="QO708" s="6"/>
      <c r="QP708" s="6"/>
      <c r="QQ708" s="6"/>
      <c r="QR708" s="6"/>
      <c r="QS708" s="6"/>
      <c r="QT708" s="6"/>
      <c r="QU708" s="6"/>
      <c r="QV708" s="6"/>
      <c r="QW708" s="6"/>
      <c r="QX708" s="6"/>
      <c r="QY708" s="6"/>
      <c r="QZ708" s="6"/>
      <c r="RA708" s="6"/>
      <c r="RB708" s="6"/>
      <c r="RC708" s="6"/>
      <c r="RD708" s="6"/>
      <c r="RE708" s="6"/>
      <c r="RF708" s="6"/>
      <c r="RG708" s="6"/>
      <c r="RH708" s="6"/>
      <c r="RI708" s="6"/>
      <c r="RJ708" s="6"/>
      <c r="RK708" s="6"/>
      <c r="RL708" s="6"/>
      <c r="RM708" s="6"/>
      <c r="RN708" s="6"/>
      <c r="RO708" s="6"/>
      <c r="RP708" s="6"/>
      <c r="RQ708" s="6"/>
      <c r="RR708" s="6"/>
      <c r="RS708" s="6"/>
      <c r="RT708" s="6"/>
      <c r="RU708" s="6"/>
      <c r="RV708" s="6"/>
      <c r="RW708" s="6"/>
      <c r="RX708" s="6"/>
      <c r="RY708" s="6"/>
      <c r="RZ708" s="6"/>
      <c r="SA708" s="6"/>
      <c r="SB708" s="6"/>
      <c r="SC708" s="6"/>
      <c r="SD708" s="6"/>
      <c r="SE708" s="6"/>
      <c r="SF708" s="6"/>
      <c r="SG708" s="6"/>
      <c r="SH708" s="6"/>
      <c r="SI708" s="6"/>
      <c r="SJ708" s="6"/>
      <c r="SK708" s="6"/>
      <c r="SL708" s="6"/>
      <c r="SM708" s="6"/>
      <c r="SN708" s="6"/>
      <c r="SO708" s="6"/>
      <c r="SP708" s="6"/>
      <c r="SQ708" s="6"/>
      <c r="SR708" s="6"/>
      <c r="SS708" s="6"/>
      <c r="ST708" s="6"/>
      <c r="SU708" s="6"/>
      <c r="SV708" s="6"/>
      <c r="SW708" s="6"/>
      <c r="SX708" s="6"/>
      <c r="SY708" s="6"/>
      <c r="SZ708" s="6"/>
      <c r="TA708" s="6"/>
      <c r="TB708" s="6"/>
      <c r="TC708" s="6"/>
      <c r="TD708" s="6"/>
      <c r="TE708" s="6"/>
      <c r="TF708" s="6"/>
      <c r="TG708" s="6"/>
      <c r="TH708" s="6"/>
      <c r="TI708" s="6"/>
      <c r="TJ708" s="6"/>
      <c r="TK708" s="6"/>
      <c r="TL708" s="6"/>
      <c r="TM708" s="6"/>
      <c r="TN708" s="6"/>
      <c r="TO708" s="6"/>
      <c r="TP708" s="6"/>
      <c r="TQ708" s="6"/>
      <c r="TR708" s="6"/>
      <c r="TS708" s="6"/>
      <c r="TT708" s="6"/>
      <c r="TU708" s="6"/>
      <c r="TV708" s="6"/>
      <c r="TW708" s="6"/>
      <c r="TX708" s="6"/>
      <c r="TY708" s="6"/>
      <c r="TZ708" s="6"/>
      <c r="UA708" s="6"/>
      <c r="UB708" s="6"/>
      <c r="UC708" s="6"/>
      <c r="UD708" s="6"/>
      <c r="UE708" s="6"/>
      <c r="UF708" s="6"/>
      <c r="UG708" s="6"/>
      <c r="UH708" s="6"/>
      <c r="UI708" s="6"/>
      <c r="UJ708" s="6"/>
      <c r="UK708" s="6"/>
      <c r="UL708" s="6"/>
      <c r="UM708" s="6"/>
      <c r="UN708" s="6"/>
      <c r="UO708" s="6"/>
      <c r="UP708" s="6"/>
      <c r="UQ708" s="6"/>
      <c r="UR708" s="6"/>
      <c r="US708" s="6"/>
      <c r="UT708" s="6"/>
      <c r="UU708" s="6"/>
      <c r="UV708" s="6"/>
      <c r="UW708" s="6"/>
      <c r="UX708" s="6"/>
      <c r="UY708" s="6"/>
      <c r="UZ708" s="6"/>
      <c r="VA708" s="6"/>
      <c r="VB708" s="6"/>
      <c r="VC708" s="6"/>
      <c r="VD708" s="6"/>
      <c r="VE708" s="6"/>
      <c r="VF708" s="6"/>
      <c r="VG708" s="6"/>
      <c r="VH708" s="6"/>
      <c r="VI708" s="6"/>
      <c r="VJ708" s="6"/>
      <c r="VK708" s="6"/>
      <c r="VL708" s="6"/>
      <c r="VM708" s="6"/>
      <c r="VN708" s="6"/>
      <c r="VO708" s="6"/>
      <c r="VP708" s="6"/>
      <c r="VQ708" s="6"/>
      <c r="VR708" s="6"/>
      <c r="VS708" s="6"/>
      <c r="VT708" s="6"/>
      <c r="VU708" s="6"/>
      <c r="VV708" s="6"/>
      <c r="VW708" s="6"/>
      <c r="VX708" s="6"/>
      <c r="VY708" s="6"/>
      <c r="VZ708" s="6"/>
      <c r="WA708" s="6"/>
      <c r="WB708" s="6"/>
      <c r="WC708" s="6"/>
      <c r="WD708" s="6"/>
      <c r="WE708" s="6"/>
      <c r="WF708" s="6"/>
      <c r="WG708" s="6"/>
      <c r="WH708" s="6"/>
      <c r="WI708" s="6"/>
      <c r="WJ708" s="6"/>
      <c r="WK708" s="6"/>
      <c r="WL708" s="6"/>
      <c r="WM708" s="6"/>
      <c r="WN708" s="6"/>
      <c r="WO708" s="6"/>
      <c r="WP708" s="6"/>
      <c r="WQ708" s="6"/>
      <c r="WR708" s="6"/>
      <c r="WS708" s="6"/>
      <c r="WT708" s="6"/>
      <c r="WU708" s="6"/>
      <c r="WV708" s="6"/>
      <c r="WW708" s="6"/>
      <c r="WX708" s="6"/>
      <c r="WY708" s="6"/>
      <c r="WZ708" s="6"/>
      <c r="XA708" s="6"/>
      <c r="XB708" s="6"/>
      <c r="XC708" s="6"/>
      <c r="XD708" s="6"/>
      <c r="XE708" s="6"/>
      <c r="XF708" s="6"/>
      <c r="XG708" s="6"/>
      <c r="XH708" s="6"/>
      <c r="XI708" s="6"/>
      <c r="XJ708" s="6"/>
      <c r="XK708" s="6"/>
      <c r="XL708" s="6"/>
      <c r="XM708" s="6"/>
      <c r="XN708" s="6"/>
      <c r="XO708" s="6"/>
      <c r="XP708" s="6"/>
      <c r="XQ708" s="6"/>
      <c r="XR708" s="6"/>
      <c r="XS708" s="6"/>
      <c r="XT708" s="6"/>
      <c r="XU708" s="6"/>
      <c r="XV708" s="6"/>
      <c r="XW708" s="6"/>
      <c r="XX708" s="6"/>
      <c r="XY708" s="6"/>
      <c r="XZ708" s="6"/>
      <c r="YA708" s="6"/>
      <c r="YB708" s="6"/>
      <c r="YC708" s="6"/>
      <c r="YD708" s="6"/>
      <c r="YE708" s="6"/>
      <c r="YF708" s="6"/>
      <c r="YG708" s="6"/>
      <c r="YH708" s="6"/>
      <c r="YI708" s="6"/>
      <c r="YJ708" s="6"/>
      <c r="YK708" s="6"/>
      <c r="YL708" s="6"/>
      <c r="YM708" s="6"/>
      <c r="YN708" s="6"/>
      <c r="YO708" s="6"/>
      <c r="YP708" s="6"/>
      <c r="YQ708" s="6"/>
      <c r="YR708" s="6"/>
      <c r="YS708" s="6"/>
      <c r="YT708" s="6"/>
      <c r="YU708" s="6"/>
      <c r="YV708" s="6"/>
      <c r="YW708" s="6"/>
      <c r="YX708" s="6"/>
      <c r="YY708" s="6"/>
      <c r="YZ708" s="6"/>
      <c r="ZA708" s="6"/>
      <c r="ZB708" s="6"/>
      <c r="ZC708" s="6"/>
      <c r="ZD708" s="6"/>
      <c r="ZE708" s="6"/>
      <c r="ZF708" s="6"/>
      <c r="ZG708" s="6"/>
      <c r="ZH708" s="6"/>
      <c r="ZI708" s="6"/>
      <c r="ZJ708" s="6"/>
      <c r="ZK708" s="6"/>
      <c r="ZL708" s="6"/>
      <c r="ZM708" s="6"/>
      <c r="ZN708" s="6"/>
      <c r="ZO708" s="6"/>
      <c r="ZP708" s="6"/>
      <c r="ZQ708" s="6"/>
      <c r="ZR708" s="6"/>
      <c r="ZS708" s="6"/>
      <c r="ZT708" s="6"/>
      <c r="ZU708" s="6"/>
      <c r="ZV708" s="6"/>
      <c r="ZW708" s="6"/>
      <c r="ZX708" s="6"/>
      <c r="ZY708" s="6"/>
      <c r="ZZ708" s="6"/>
      <c r="AAA708" s="6"/>
      <c r="AAB708" s="6"/>
      <c r="AAC708" s="6"/>
      <c r="AAD708" s="6"/>
      <c r="AAE708" s="6"/>
      <c r="AAF708" s="6"/>
      <c r="AAG708" s="6"/>
      <c r="AAH708" s="6"/>
      <c r="AAI708" s="6"/>
      <c r="AAJ708" s="6"/>
      <c r="AAK708" s="6"/>
      <c r="AAL708" s="6"/>
      <c r="AAM708" s="6"/>
      <c r="AAN708" s="6"/>
      <c r="AAO708" s="6"/>
      <c r="AAP708" s="6"/>
      <c r="AAQ708" s="6"/>
      <c r="AAR708" s="6"/>
      <c r="AAS708" s="6"/>
      <c r="AAT708" s="6"/>
      <c r="AAU708" s="6"/>
      <c r="AAV708" s="6"/>
      <c r="AAW708" s="6"/>
      <c r="AAX708" s="6"/>
      <c r="AAY708" s="6"/>
      <c r="AAZ708" s="6"/>
      <c r="ABA708" s="6"/>
      <c r="ABB708" s="6"/>
      <c r="ABC708" s="6"/>
      <c r="ABD708" s="6"/>
      <c r="ABE708" s="6"/>
      <c r="ABF708" s="6"/>
      <c r="ABG708" s="6"/>
      <c r="ABH708" s="6"/>
      <c r="ABI708" s="6"/>
      <c r="ABJ708" s="6"/>
      <c r="ABK708" s="6"/>
      <c r="ABL708" s="6"/>
      <c r="ABM708" s="6"/>
      <c r="ABN708" s="6"/>
      <c r="ABO708" s="6"/>
      <c r="ABP708" s="6"/>
      <c r="ABQ708" s="6"/>
      <c r="ABR708" s="6"/>
      <c r="ABS708" s="6"/>
      <c r="ABT708" s="6"/>
      <c r="ABU708" s="6"/>
      <c r="ABV708" s="6"/>
      <c r="ABW708" s="6"/>
      <c r="ABX708" s="6"/>
      <c r="ABY708" s="6"/>
      <c r="ABZ708" s="6"/>
      <c r="ACA708" s="6"/>
      <c r="ACB708" s="6"/>
      <c r="ACC708" s="6"/>
      <c r="ACD708" s="6"/>
      <c r="ACE708" s="6"/>
      <c r="ACF708" s="6"/>
      <c r="ACG708" s="6"/>
      <c r="ACH708" s="6"/>
      <c r="ACI708" s="6"/>
      <c r="ACJ708" s="6"/>
      <c r="ACK708" s="6"/>
      <c r="ACL708" s="6"/>
      <c r="ACM708" s="6"/>
      <c r="ACN708" s="6"/>
      <c r="ACO708" s="6"/>
      <c r="ACP708" s="6"/>
      <c r="ACQ708" s="6"/>
      <c r="ACR708" s="6"/>
      <c r="ACS708" s="6"/>
      <c r="ACT708" s="6"/>
      <c r="ACU708" s="6"/>
      <c r="ACV708" s="6"/>
      <c r="ACW708" s="6"/>
      <c r="ACX708" s="6"/>
      <c r="ACY708" s="6"/>
      <c r="ACZ708" s="6"/>
      <c r="ADA708" s="6"/>
      <c r="ADB708" s="6"/>
      <c r="ADC708" s="6"/>
      <c r="ADD708" s="6"/>
      <c r="ADE708" s="6"/>
      <c r="ADF708" s="6"/>
      <c r="ADG708" s="6"/>
      <c r="ADH708" s="6"/>
      <c r="ADI708" s="6"/>
      <c r="ADJ708" s="6"/>
      <c r="ADK708" s="6"/>
      <c r="ADL708" s="6"/>
      <c r="ADM708" s="6"/>
      <c r="ADN708" s="6"/>
      <c r="ADO708" s="6"/>
      <c r="ADP708" s="6"/>
      <c r="ADQ708" s="6"/>
      <c r="ADR708" s="6"/>
      <c r="ADS708" s="6"/>
      <c r="ADT708" s="6"/>
      <c r="ADU708" s="6"/>
      <c r="ADV708" s="6"/>
      <c r="ADW708" s="6"/>
      <c r="ADX708" s="6"/>
      <c r="ADY708" s="6"/>
      <c r="ADZ708" s="6"/>
      <c r="AEA708" s="6"/>
      <c r="AEB708" s="6"/>
      <c r="AEC708" s="6"/>
      <c r="AED708" s="6"/>
      <c r="AEE708" s="6"/>
      <c r="AEF708" s="6"/>
      <c r="AEG708" s="6"/>
      <c r="AEH708" s="6"/>
      <c r="AEI708" s="6"/>
      <c r="AEJ708" s="6"/>
      <c r="AEK708" s="6"/>
      <c r="AEL708" s="6"/>
      <c r="AEM708" s="6"/>
      <c r="AEN708" s="6"/>
      <c r="AEO708" s="6"/>
      <c r="AEP708" s="6"/>
      <c r="AEQ708" s="6"/>
      <c r="AER708" s="6"/>
      <c r="AES708" s="6"/>
      <c r="AET708" s="6"/>
      <c r="AEU708" s="6"/>
      <c r="AEV708" s="6"/>
      <c r="AEW708" s="6"/>
      <c r="AEX708" s="6"/>
      <c r="AEY708" s="6"/>
      <c r="AEZ708" s="6"/>
      <c r="AFA708" s="6"/>
      <c r="AFB708" s="6"/>
      <c r="AFC708" s="6"/>
      <c r="AFD708" s="6"/>
      <c r="AFE708" s="6"/>
      <c r="AFF708" s="6"/>
      <c r="AFG708" s="6"/>
      <c r="AFH708" s="6"/>
      <c r="AFI708" s="6"/>
      <c r="AFJ708" s="6"/>
      <c r="AFK708" s="6"/>
      <c r="AFL708" s="6"/>
      <c r="AFM708" s="6"/>
      <c r="AFN708" s="6"/>
      <c r="AFO708" s="6"/>
      <c r="AFP708" s="6"/>
      <c r="AFQ708" s="6"/>
      <c r="AFR708" s="6"/>
      <c r="AFS708" s="6"/>
      <c r="AFT708" s="6"/>
      <c r="AFU708" s="6"/>
      <c r="AFV708" s="6"/>
      <c r="AFW708" s="6"/>
      <c r="AFX708" s="6"/>
      <c r="AFY708" s="6"/>
      <c r="AFZ708" s="6"/>
      <c r="AGA708" s="6"/>
      <c r="AGB708" s="6"/>
      <c r="AGC708" s="6"/>
      <c r="AGD708" s="6"/>
      <c r="AGE708" s="6"/>
      <c r="AGF708" s="6"/>
      <c r="AGG708" s="6"/>
      <c r="AGH708" s="6"/>
      <c r="AGI708" s="6"/>
      <c r="AGJ708" s="6"/>
      <c r="AGK708" s="6"/>
      <c r="AGL708" s="6"/>
      <c r="AGM708" s="6"/>
      <c r="AGN708" s="6"/>
      <c r="AGO708" s="6"/>
      <c r="AGP708" s="6"/>
      <c r="AGQ708" s="6"/>
      <c r="AGR708" s="6"/>
      <c r="AGS708" s="6"/>
      <c r="AGT708" s="6"/>
      <c r="AGU708" s="6"/>
      <c r="AGV708" s="6"/>
      <c r="AGW708" s="6"/>
      <c r="AGX708" s="6"/>
      <c r="AGY708" s="6"/>
      <c r="AGZ708" s="6"/>
      <c r="AHA708" s="6"/>
      <c r="AHB708" s="6"/>
      <c r="AHC708" s="6"/>
      <c r="AHD708" s="6"/>
      <c r="AHE708" s="6"/>
      <c r="AHF708" s="6"/>
      <c r="AHG708" s="6"/>
      <c r="AHH708" s="6"/>
      <c r="AHI708" s="6"/>
      <c r="AHJ708" s="6"/>
      <c r="AHK708" s="6"/>
      <c r="AHL708" s="6"/>
      <c r="AHM708" s="6"/>
      <c r="AHN708" s="6"/>
      <c r="AHO708" s="6"/>
      <c r="AHP708" s="6"/>
      <c r="AHQ708" s="6"/>
      <c r="AHR708" s="6"/>
      <c r="AHS708" s="6"/>
      <c r="AHT708" s="6"/>
      <c r="AHU708" s="6"/>
      <c r="AHV708" s="6"/>
      <c r="AHW708" s="6"/>
      <c r="AHX708" s="6"/>
      <c r="AHY708" s="6"/>
    </row>
    <row r="709" spans="3:909" x14ac:dyDescent="0.25">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6"/>
      <c r="KD709" s="6"/>
      <c r="KE709" s="6"/>
      <c r="KF709" s="6"/>
      <c r="KG709" s="6"/>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6"/>
      <c r="LQ709" s="6"/>
      <c r="LR709" s="6"/>
      <c r="LS709" s="6"/>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6"/>
      <c r="ON709" s="6"/>
      <c r="OO709" s="6"/>
      <c r="OP709" s="6"/>
      <c r="OQ709" s="6"/>
      <c r="OR709" s="6"/>
      <c r="OS709" s="6"/>
      <c r="OT709" s="6"/>
      <c r="OU709" s="6"/>
      <c r="OV709" s="6"/>
      <c r="OW709" s="6"/>
      <c r="OX709" s="6"/>
      <c r="OY709" s="6"/>
      <c r="OZ709" s="6"/>
      <c r="PA709" s="6"/>
      <c r="PB709" s="6"/>
      <c r="PC709" s="6"/>
      <c r="PD709" s="6"/>
      <c r="PE709" s="6"/>
      <c r="PF709" s="6"/>
      <c r="PG709" s="6"/>
      <c r="PH709" s="6"/>
      <c r="PI709" s="6"/>
      <c r="PJ709" s="6"/>
      <c r="PK709" s="6"/>
      <c r="PL709" s="6"/>
      <c r="PM709" s="6"/>
      <c r="PN709" s="6"/>
      <c r="PO709" s="6"/>
      <c r="PP709" s="6"/>
      <c r="PQ709" s="6"/>
      <c r="PR709" s="6"/>
      <c r="PS709" s="6"/>
      <c r="PT709" s="6"/>
      <c r="PU709" s="6"/>
      <c r="PV709" s="6"/>
      <c r="PW709" s="6"/>
      <c r="PX709" s="6"/>
      <c r="PY709" s="6"/>
      <c r="PZ709" s="6"/>
      <c r="QA709" s="6"/>
      <c r="QB709" s="6"/>
      <c r="QC709" s="6"/>
      <c r="QD709" s="6"/>
      <c r="QE709" s="6"/>
      <c r="QF709" s="6"/>
      <c r="QG709" s="6"/>
      <c r="QH709" s="6"/>
      <c r="QI709" s="6"/>
      <c r="QJ709" s="6"/>
      <c r="QK709" s="6"/>
      <c r="QL709" s="6"/>
      <c r="QM709" s="6"/>
      <c r="QN709" s="6"/>
      <c r="QO709" s="6"/>
      <c r="QP709" s="6"/>
      <c r="QQ709" s="6"/>
      <c r="QR709" s="6"/>
      <c r="QS709" s="6"/>
      <c r="QT709" s="6"/>
      <c r="QU709" s="6"/>
      <c r="QV709" s="6"/>
      <c r="QW709" s="6"/>
      <c r="QX709" s="6"/>
      <c r="QY709" s="6"/>
      <c r="QZ709" s="6"/>
      <c r="RA709" s="6"/>
      <c r="RB709" s="6"/>
      <c r="RC709" s="6"/>
      <c r="RD709" s="6"/>
      <c r="RE709" s="6"/>
      <c r="RF709" s="6"/>
      <c r="RG709" s="6"/>
      <c r="RH709" s="6"/>
      <c r="RI709" s="6"/>
      <c r="RJ709" s="6"/>
      <c r="RK709" s="6"/>
      <c r="RL709" s="6"/>
      <c r="RM709" s="6"/>
      <c r="RN709" s="6"/>
      <c r="RO709" s="6"/>
      <c r="RP709" s="6"/>
      <c r="RQ709" s="6"/>
      <c r="RR709" s="6"/>
      <c r="RS709" s="6"/>
      <c r="RT709" s="6"/>
      <c r="RU709" s="6"/>
      <c r="RV709" s="6"/>
      <c r="RW709" s="6"/>
      <c r="RX709" s="6"/>
      <c r="RY709" s="6"/>
      <c r="RZ709" s="6"/>
      <c r="SA709" s="6"/>
      <c r="SB709" s="6"/>
      <c r="SC709" s="6"/>
      <c r="SD709" s="6"/>
      <c r="SE709" s="6"/>
      <c r="SF709" s="6"/>
      <c r="SG709" s="6"/>
      <c r="SH709" s="6"/>
      <c r="SI709" s="6"/>
      <c r="SJ709" s="6"/>
      <c r="SK709" s="6"/>
      <c r="SL709" s="6"/>
      <c r="SM709" s="6"/>
      <c r="SN709" s="6"/>
      <c r="SO709" s="6"/>
      <c r="SP709" s="6"/>
      <c r="SQ709" s="6"/>
      <c r="SR709" s="6"/>
      <c r="SS709" s="6"/>
      <c r="ST709" s="6"/>
      <c r="SU709" s="6"/>
      <c r="SV709" s="6"/>
      <c r="SW709" s="6"/>
      <c r="SX709" s="6"/>
      <c r="SY709" s="6"/>
      <c r="SZ709" s="6"/>
      <c r="TA709" s="6"/>
      <c r="TB709" s="6"/>
      <c r="TC709" s="6"/>
      <c r="TD709" s="6"/>
      <c r="TE709" s="6"/>
      <c r="TF709" s="6"/>
      <c r="TG709" s="6"/>
      <c r="TH709" s="6"/>
      <c r="TI709" s="6"/>
      <c r="TJ709" s="6"/>
      <c r="TK709" s="6"/>
      <c r="TL709" s="6"/>
      <c r="TM709" s="6"/>
      <c r="TN709" s="6"/>
      <c r="TO709" s="6"/>
      <c r="TP709" s="6"/>
      <c r="TQ709" s="6"/>
      <c r="TR709" s="6"/>
      <c r="TS709" s="6"/>
      <c r="TT709" s="6"/>
      <c r="TU709" s="6"/>
      <c r="TV709" s="6"/>
      <c r="TW709" s="6"/>
      <c r="TX709" s="6"/>
      <c r="TY709" s="6"/>
      <c r="TZ709" s="6"/>
      <c r="UA709" s="6"/>
      <c r="UB709" s="6"/>
      <c r="UC709" s="6"/>
      <c r="UD709" s="6"/>
      <c r="UE709" s="6"/>
      <c r="UF709" s="6"/>
      <c r="UG709" s="6"/>
      <c r="UH709" s="6"/>
      <c r="UI709" s="6"/>
      <c r="UJ709" s="6"/>
      <c r="UK709" s="6"/>
      <c r="UL709" s="6"/>
      <c r="UM709" s="6"/>
      <c r="UN709" s="6"/>
      <c r="UO709" s="6"/>
      <c r="UP709" s="6"/>
      <c r="UQ709" s="6"/>
      <c r="UR709" s="6"/>
      <c r="US709" s="6"/>
      <c r="UT709" s="6"/>
      <c r="UU709" s="6"/>
      <c r="UV709" s="6"/>
      <c r="UW709" s="6"/>
      <c r="UX709" s="6"/>
      <c r="UY709" s="6"/>
      <c r="UZ709" s="6"/>
      <c r="VA709" s="6"/>
      <c r="VB709" s="6"/>
      <c r="VC709" s="6"/>
      <c r="VD709" s="6"/>
      <c r="VE709" s="6"/>
      <c r="VF709" s="6"/>
      <c r="VG709" s="6"/>
      <c r="VH709" s="6"/>
      <c r="VI709" s="6"/>
      <c r="VJ709" s="6"/>
      <c r="VK709" s="6"/>
      <c r="VL709" s="6"/>
      <c r="VM709" s="6"/>
      <c r="VN709" s="6"/>
      <c r="VO709" s="6"/>
      <c r="VP709" s="6"/>
      <c r="VQ709" s="6"/>
      <c r="VR709" s="6"/>
      <c r="VS709" s="6"/>
      <c r="VT709" s="6"/>
      <c r="VU709" s="6"/>
      <c r="VV709" s="6"/>
      <c r="VW709" s="6"/>
      <c r="VX709" s="6"/>
      <c r="VY709" s="6"/>
      <c r="VZ709" s="6"/>
      <c r="WA709" s="6"/>
      <c r="WB709" s="6"/>
      <c r="WC709" s="6"/>
      <c r="WD709" s="6"/>
      <c r="WE709" s="6"/>
      <c r="WF709" s="6"/>
      <c r="WG709" s="6"/>
      <c r="WH709" s="6"/>
      <c r="WI709" s="6"/>
      <c r="WJ709" s="6"/>
      <c r="WK709" s="6"/>
      <c r="WL709" s="6"/>
      <c r="WM709" s="6"/>
      <c r="WN709" s="6"/>
      <c r="WO709" s="6"/>
      <c r="WP709" s="6"/>
      <c r="WQ709" s="6"/>
      <c r="WR709" s="6"/>
      <c r="WS709" s="6"/>
      <c r="WT709" s="6"/>
      <c r="WU709" s="6"/>
      <c r="WV709" s="6"/>
      <c r="WW709" s="6"/>
      <c r="WX709" s="6"/>
      <c r="WY709" s="6"/>
      <c r="WZ709" s="6"/>
      <c r="XA709" s="6"/>
      <c r="XB709" s="6"/>
      <c r="XC709" s="6"/>
      <c r="XD709" s="6"/>
      <c r="XE709" s="6"/>
      <c r="XF709" s="6"/>
      <c r="XG709" s="6"/>
      <c r="XH709" s="6"/>
      <c r="XI709" s="6"/>
      <c r="XJ709" s="6"/>
      <c r="XK709" s="6"/>
      <c r="XL709" s="6"/>
      <c r="XM709" s="6"/>
      <c r="XN709" s="6"/>
      <c r="XO709" s="6"/>
      <c r="XP709" s="6"/>
      <c r="XQ709" s="6"/>
      <c r="XR709" s="6"/>
      <c r="XS709" s="6"/>
      <c r="XT709" s="6"/>
      <c r="XU709" s="6"/>
      <c r="XV709" s="6"/>
      <c r="XW709" s="6"/>
      <c r="XX709" s="6"/>
      <c r="XY709" s="6"/>
      <c r="XZ709" s="6"/>
      <c r="YA709" s="6"/>
      <c r="YB709" s="6"/>
      <c r="YC709" s="6"/>
      <c r="YD709" s="6"/>
      <c r="YE709" s="6"/>
      <c r="YF709" s="6"/>
      <c r="YG709" s="6"/>
      <c r="YH709" s="6"/>
      <c r="YI709" s="6"/>
      <c r="YJ709" s="6"/>
      <c r="YK709" s="6"/>
      <c r="YL709" s="6"/>
      <c r="YM709" s="6"/>
      <c r="YN709" s="6"/>
      <c r="YO709" s="6"/>
      <c r="YP709" s="6"/>
      <c r="YQ709" s="6"/>
      <c r="YR709" s="6"/>
      <c r="YS709" s="6"/>
      <c r="YT709" s="6"/>
      <c r="YU709" s="6"/>
      <c r="YV709" s="6"/>
      <c r="YW709" s="6"/>
      <c r="YX709" s="6"/>
      <c r="YY709" s="6"/>
      <c r="YZ709" s="6"/>
      <c r="ZA709" s="6"/>
      <c r="ZB709" s="6"/>
      <c r="ZC709" s="6"/>
      <c r="ZD709" s="6"/>
      <c r="ZE709" s="6"/>
      <c r="ZF709" s="6"/>
      <c r="ZG709" s="6"/>
      <c r="ZH709" s="6"/>
      <c r="ZI709" s="6"/>
      <c r="ZJ709" s="6"/>
      <c r="ZK709" s="6"/>
      <c r="ZL709" s="6"/>
      <c r="ZM709" s="6"/>
      <c r="ZN709" s="6"/>
      <c r="ZO709" s="6"/>
      <c r="ZP709" s="6"/>
      <c r="ZQ709" s="6"/>
      <c r="ZR709" s="6"/>
      <c r="ZS709" s="6"/>
      <c r="ZT709" s="6"/>
      <c r="ZU709" s="6"/>
      <c r="ZV709" s="6"/>
      <c r="ZW709" s="6"/>
      <c r="ZX709" s="6"/>
      <c r="ZY709" s="6"/>
      <c r="ZZ709" s="6"/>
      <c r="AAA709" s="6"/>
      <c r="AAB709" s="6"/>
      <c r="AAC709" s="6"/>
      <c r="AAD709" s="6"/>
      <c r="AAE709" s="6"/>
      <c r="AAF709" s="6"/>
      <c r="AAG709" s="6"/>
      <c r="AAH709" s="6"/>
      <c r="AAI709" s="6"/>
      <c r="AAJ709" s="6"/>
      <c r="AAK709" s="6"/>
      <c r="AAL709" s="6"/>
      <c r="AAM709" s="6"/>
      <c r="AAN709" s="6"/>
      <c r="AAO709" s="6"/>
      <c r="AAP709" s="6"/>
      <c r="AAQ709" s="6"/>
      <c r="AAR709" s="6"/>
      <c r="AAS709" s="6"/>
      <c r="AAT709" s="6"/>
      <c r="AAU709" s="6"/>
      <c r="AAV709" s="6"/>
      <c r="AAW709" s="6"/>
      <c r="AAX709" s="6"/>
      <c r="AAY709" s="6"/>
      <c r="AAZ709" s="6"/>
      <c r="ABA709" s="6"/>
      <c r="ABB709" s="6"/>
      <c r="ABC709" s="6"/>
      <c r="ABD709" s="6"/>
      <c r="ABE709" s="6"/>
      <c r="ABF709" s="6"/>
      <c r="ABG709" s="6"/>
      <c r="ABH709" s="6"/>
      <c r="ABI709" s="6"/>
      <c r="ABJ709" s="6"/>
      <c r="ABK709" s="6"/>
      <c r="ABL709" s="6"/>
      <c r="ABM709" s="6"/>
      <c r="ABN709" s="6"/>
      <c r="ABO709" s="6"/>
      <c r="ABP709" s="6"/>
      <c r="ABQ709" s="6"/>
      <c r="ABR709" s="6"/>
      <c r="ABS709" s="6"/>
      <c r="ABT709" s="6"/>
      <c r="ABU709" s="6"/>
      <c r="ABV709" s="6"/>
      <c r="ABW709" s="6"/>
      <c r="ABX709" s="6"/>
      <c r="ABY709" s="6"/>
      <c r="ABZ709" s="6"/>
      <c r="ACA709" s="6"/>
      <c r="ACB709" s="6"/>
      <c r="ACC709" s="6"/>
      <c r="ACD709" s="6"/>
      <c r="ACE709" s="6"/>
      <c r="ACF709" s="6"/>
      <c r="ACG709" s="6"/>
      <c r="ACH709" s="6"/>
      <c r="ACI709" s="6"/>
      <c r="ACJ709" s="6"/>
      <c r="ACK709" s="6"/>
      <c r="ACL709" s="6"/>
      <c r="ACM709" s="6"/>
      <c r="ACN709" s="6"/>
      <c r="ACO709" s="6"/>
      <c r="ACP709" s="6"/>
      <c r="ACQ709" s="6"/>
      <c r="ACR709" s="6"/>
      <c r="ACS709" s="6"/>
      <c r="ACT709" s="6"/>
      <c r="ACU709" s="6"/>
      <c r="ACV709" s="6"/>
      <c r="ACW709" s="6"/>
      <c r="ACX709" s="6"/>
      <c r="ACY709" s="6"/>
      <c r="ACZ709" s="6"/>
      <c r="ADA709" s="6"/>
      <c r="ADB709" s="6"/>
      <c r="ADC709" s="6"/>
      <c r="ADD709" s="6"/>
      <c r="ADE709" s="6"/>
      <c r="ADF709" s="6"/>
      <c r="ADG709" s="6"/>
      <c r="ADH709" s="6"/>
      <c r="ADI709" s="6"/>
      <c r="ADJ709" s="6"/>
      <c r="ADK709" s="6"/>
      <c r="ADL709" s="6"/>
      <c r="ADM709" s="6"/>
      <c r="ADN709" s="6"/>
      <c r="ADO709" s="6"/>
      <c r="ADP709" s="6"/>
      <c r="ADQ709" s="6"/>
      <c r="ADR709" s="6"/>
      <c r="ADS709" s="6"/>
      <c r="ADT709" s="6"/>
      <c r="ADU709" s="6"/>
      <c r="ADV709" s="6"/>
      <c r="ADW709" s="6"/>
      <c r="ADX709" s="6"/>
      <c r="ADY709" s="6"/>
      <c r="ADZ709" s="6"/>
      <c r="AEA709" s="6"/>
      <c r="AEB709" s="6"/>
      <c r="AEC709" s="6"/>
      <c r="AED709" s="6"/>
      <c r="AEE709" s="6"/>
      <c r="AEF709" s="6"/>
      <c r="AEG709" s="6"/>
      <c r="AEH709" s="6"/>
      <c r="AEI709" s="6"/>
      <c r="AEJ709" s="6"/>
      <c r="AEK709" s="6"/>
      <c r="AEL709" s="6"/>
      <c r="AEM709" s="6"/>
      <c r="AEN709" s="6"/>
      <c r="AEO709" s="6"/>
      <c r="AEP709" s="6"/>
      <c r="AEQ709" s="6"/>
      <c r="AER709" s="6"/>
      <c r="AES709" s="6"/>
      <c r="AET709" s="6"/>
      <c r="AEU709" s="6"/>
      <c r="AEV709" s="6"/>
      <c r="AEW709" s="6"/>
      <c r="AEX709" s="6"/>
      <c r="AEY709" s="6"/>
      <c r="AEZ709" s="6"/>
      <c r="AFA709" s="6"/>
      <c r="AFB709" s="6"/>
      <c r="AFC709" s="6"/>
      <c r="AFD709" s="6"/>
      <c r="AFE709" s="6"/>
      <c r="AFF709" s="6"/>
      <c r="AFG709" s="6"/>
      <c r="AFH709" s="6"/>
      <c r="AFI709" s="6"/>
      <c r="AFJ709" s="6"/>
      <c r="AFK709" s="6"/>
      <c r="AFL709" s="6"/>
      <c r="AFM709" s="6"/>
      <c r="AFN709" s="6"/>
      <c r="AFO709" s="6"/>
      <c r="AFP709" s="6"/>
      <c r="AFQ709" s="6"/>
      <c r="AFR709" s="6"/>
      <c r="AFS709" s="6"/>
      <c r="AFT709" s="6"/>
      <c r="AFU709" s="6"/>
      <c r="AFV709" s="6"/>
      <c r="AFW709" s="6"/>
      <c r="AFX709" s="6"/>
      <c r="AFY709" s="6"/>
      <c r="AFZ709" s="6"/>
      <c r="AGA709" s="6"/>
      <c r="AGB709" s="6"/>
      <c r="AGC709" s="6"/>
      <c r="AGD709" s="6"/>
      <c r="AGE709" s="6"/>
      <c r="AGF709" s="6"/>
      <c r="AGG709" s="6"/>
      <c r="AGH709" s="6"/>
      <c r="AGI709" s="6"/>
      <c r="AGJ709" s="6"/>
      <c r="AGK709" s="6"/>
      <c r="AGL709" s="6"/>
      <c r="AGM709" s="6"/>
      <c r="AGN709" s="6"/>
      <c r="AGO709" s="6"/>
      <c r="AGP709" s="6"/>
      <c r="AGQ709" s="6"/>
      <c r="AGR709" s="6"/>
      <c r="AGS709" s="6"/>
      <c r="AGT709" s="6"/>
      <c r="AGU709" s="6"/>
      <c r="AGV709" s="6"/>
      <c r="AGW709" s="6"/>
      <c r="AGX709" s="6"/>
      <c r="AGY709" s="6"/>
      <c r="AGZ709" s="6"/>
      <c r="AHA709" s="6"/>
      <c r="AHB709" s="6"/>
      <c r="AHC709" s="6"/>
      <c r="AHD709" s="6"/>
      <c r="AHE709" s="6"/>
      <c r="AHF709" s="6"/>
      <c r="AHG709" s="6"/>
      <c r="AHH709" s="6"/>
      <c r="AHI709" s="6"/>
      <c r="AHJ709" s="6"/>
      <c r="AHK709" s="6"/>
      <c r="AHL709" s="6"/>
      <c r="AHM709" s="6"/>
      <c r="AHN709" s="6"/>
      <c r="AHO709" s="6"/>
      <c r="AHP709" s="6"/>
      <c r="AHQ709" s="6"/>
      <c r="AHR709" s="6"/>
      <c r="AHS709" s="6"/>
      <c r="AHT709" s="6"/>
      <c r="AHU709" s="6"/>
      <c r="AHV709" s="6"/>
      <c r="AHW709" s="6"/>
      <c r="AHX709" s="6"/>
      <c r="AHY709" s="6"/>
    </row>
    <row r="710" spans="3:909" x14ac:dyDescent="0.25">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6"/>
      <c r="KD710" s="6"/>
      <c r="KE710" s="6"/>
      <c r="KF710" s="6"/>
      <c r="KG710" s="6"/>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6"/>
      <c r="LQ710" s="6"/>
      <c r="LR710" s="6"/>
      <c r="LS710" s="6"/>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6"/>
      <c r="ON710" s="6"/>
      <c r="OO710" s="6"/>
      <c r="OP710" s="6"/>
      <c r="OQ710" s="6"/>
      <c r="OR710" s="6"/>
      <c r="OS710" s="6"/>
      <c r="OT710" s="6"/>
      <c r="OU710" s="6"/>
      <c r="OV710" s="6"/>
      <c r="OW710" s="6"/>
      <c r="OX710" s="6"/>
      <c r="OY710" s="6"/>
      <c r="OZ710" s="6"/>
      <c r="PA710" s="6"/>
      <c r="PB710" s="6"/>
      <c r="PC710" s="6"/>
      <c r="PD710" s="6"/>
      <c r="PE710" s="6"/>
      <c r="PF710" s="6"/>
      <c r="PG710" s="6"/>
      <c r="PH710" s="6"/>
      <c r="PI710" s="6"/>
      <c r="PJ710" s="6"/>
      <c r="PK710" s="6"/>
      <c r="PL710" s="6"/>
      <c r="PM710" s="6"/>
      <c r="PN710" s="6"/>
      <c r="PO710" s="6"/>
      <c r="PP710" s="6"/>
      <c r="PQ710" s="6"/>
      <c r="PR710" s="6"/>
      <c r="PS710" s="6"/>
      <c r="PT710" s="6"/>
      <c r="PU710" s="6"/>
      <c r="PV710" s="6"/>
      <c r="PW710" s="6"/>
      <c r="PX710" s="6"/>
      <c r="PY710" s="6"/>
      <c r="PZ710" s="6"/>
      <c r="QA710" s="6"/>
      <c r="QB710" s="6"/>
      <c r="QC710" s="6"/>
      <c r="QD710" s="6"/>
      <c r="QE710" s="6"/>
      <c r="QF710" s="6"/>
      <c r="QG710" s="6"/>
      <c r="QH710" s="6"/>
      <c r="QI710" s="6"/>
      <c r="QJ710" s="6"/>
      <c r="QK710" s="6"/>
      <c r="QL710" s="6"/>
      <c r="QM710" s="6"/>
      <c r="QN710" s="6"/>
      <c r="QO710" s="6"/>
      <c r="QP710" s="6"/>
      <c r="QQ710" s="6"/>
      <c r="QR710" s="6"/>
      <c r="QS710" s="6"/>
      <c r="QT710" s="6"/>
      <c r="QU710" s="6"/>
      <c r="QV710" s="6"/>
      <c r="QW710" s="6"/>
      <c r="QX710" s="6"/>
      <c r="QY710" s="6"/>
      <c r="QZ710" s="6"/>
      <c r="RA710" s="6"/>
      <c r="RB710" s="6"/>
      <c r="RC710" s="6"/>
      <c r="RD710" s="6"/>
      <c r="RE710" s="6"/>
      <c r="RF710" s="6"/>
      <c r="RG710" s="6"/>
      <c r="RH710" s="6"/>
      <c r="RI710" s="6"/>
      <c r="RJ710" s="6"/>
      <c r="RK710" s="6"/>
      <c r="RL710" s="6"/>
      <c r="RM710" s="6"/>
      <c r="RN710" s="6"/>
      <c r="RO710" s="6"/>
      <c r="RP710" s="6"/>
      <c r="RQ710" s="6"/>
      <c r="RR710" s="6"/>
      <c r="RS710" s="6"/>
      <c r="RT710" s="6"/>
      <c r="RU710" s="6"/>
      <c r="RV710" s="6"/>
      <c r="RW710" s="6"/>
      <c r="RX710" s="6"/>
      <c r="RY710" s="6"/>
      <c r="RZ710" s="6"/>
      <c r="SA710" s="6"/>
      <c r="SB710" s="6"/>
      <c r="SC710" s="6"/>
      <c r="SD710" s="6"/>
      <c r="SE710" s="6"/>
      <c r="SF710" s="6"/>
      <c r="SG710" s="6"/>
      <c r="SH710" s="6"/>
      <c r="SI710" s="6"/>
      <c r="SJ710" s="6"/>
      <c r="SK710" s="6"/>
      <c r="SL710" s="6"/>
      <c r="SM710" s="6"/>
      <c r="SN710" s="6"/>
      <c r="SO710" s="6"/>
      <c r="SP710" s="6"/>
      <c r="SQ710" s="6"/>
      <c r="SR710" s="6"/>
      <c r="SS710" s="6"/>
      <c r="ST710" s="6"/>
      <c r="SU710" s="6"/>
      <c r="SV710" s="6"/>
      <c r="SW710" s="6"/>
      <c r="SX710" s="6"/>
      <c r="SY710" s="6"/>
      <c r="SZ710" s="6"/>
      <c r="TA710" s="6"/>
      <c r="TB710" s="6"/>
      <c r="TC710" s="6"/>
      <c r="TD710" s="6"/>
      <c r="TE710" s="6"/>
      <c r="TF710" s="6"/>
      <c r="TG710" s="6"/>
      <c r="TH710" s="6"/>
      <c r="TI710" s="6"/>
      <c r="TJ710" s="6"/>
      <c r="TK710" s="6"/>
      <c r="TL710" s="6"/>
      <c r="TM710" s="6"/>
      <c r="TN710" s="6"/>
      <c r="TO710" s="6"/>
      <c r="TP710" s="6"/>
      <c r="TQ710" s="6"/>
      <c r="TR710" s="6"/>
      <c r="TS710" s="6"/>
      <c r="TT710" s="6"/>
      <c r="TU710" s="6"/>
      <c r="TV710" s="6"/>
      <c r="TW710" s="6"/>
      <c r="TX710" s="6"/>
      <c r="TY710" s="6"/>
      <c r="TZ710" s="6"/>
      <c r="UA710" s="6"/>
      <c r="UB710" s="6"/>
      <c r="UC710" s="6"/>
      <c r="UD710" s="6"/>
      <c r="UE710" s="6"/>
      <c r="UF710" s="6"/>
      <c r="UG710" s="6"/>
      <c r="UH710" s="6"/>
      <c r="UI710" s="6"/>
      <c r="UJ710" s="6"/>
      <c r="UK710" s="6"/>
      <c r="UL710" s="6"/>
      <c r="UM710" s="6"/>
      <c r="UN710" s="6"/>
      <c r="UO710" s="6"/>
      <c r="UP710" s="6"/>
      <c r="UQ710" s="6"/>
      <c r="UR710" s="6"/>
      <c r="US710" s="6"/>
      <c r="UT710" s="6"/>
      <c r="UU710" s="6"/>
      <c r="UV710" s="6"/>
      <c r="UW710" s="6"/>
      <c r="UX710" s="6"/>
      <c r="UY710" s="6"/>
      <c r="UZ710" s="6"/>
      <c r="VA710" s="6"/>
      <c r="VB710" s="6"/>
      <c r="VC710" s="6"/>
      <c r="VD710" s="6"/>
      <c r="VE710" s="6"/>
      <c r="VF710" s="6"/>
      <c r="VG710" s="6"/>
      <c r="VH710" s="6"/>
      <c r="VI710" s="6"/>
      <c r="VJ710" s="6"/>
      <c r="VK710" s="6"/>
      <c r="VL710" s="6"/>
      <c r="VM710" s="6"/>
      <c r="VN710" s="6"/>
      <c r="VO710" s="6"/>
      <c r="VP710" s="6"/>
      <c r="VQ710" s="6"/>
      <c r="VR710" s="6"/>
      <c r="VS710" s="6"/>
      <c r="VT710" s="6"/>
      <c r="VU710" s="6"/>
      <c r="VV710" s="6"/>
      <c r="VW710" s="6"/>
      <c r="VX710" s="6"/>
      <c r="VY710" s="6"/>
      <c r="VZ710" s="6"/>
      <c r="WA710" s="6"/>
      <c r="WB710" s="6"/>
      <c r="WC710" s="6"/>
      <c r="WD710" s="6"/>
      <c r="WE710" s="6"/>
      <c r="WF710" s="6"/>
      <c r="WG710" s="6"/>
      <c r="WH710" s="6"/>
      <c r="WI710" s="6"/>
      <c r="WJ710" s="6"/>
      <c r="WK710" s="6"/>
      <c r="WL710" s="6"/>
      <c r="WM710" s="6"/>
      <c r="WN710" s="6"/>
      <c r="WO710" s="6"/>
      <c r="WP710" s="6"/>
      <c r="WQ710" s="6"/>
      <c r="WR710" s="6"/>
      <c r="WS710" s="6"/>
      <c r="WT710" s="6"/>
      <c r="WU710" s="6"/>
      <c r="WV710" s="6"/>
      <c r="WW710" s="6"/>
      <c r="WX710" s="6"/>
      <c r="WY710" s="6"/>
      <c r="WZ710" s="6"/>
      <c r="XA710" s="6"/>
      <c r="XB710" s="6"/>
      <c r="XC710" s="6"/>
      <c r="XD710" s="6"/>
      <c r="XE710" s="6"/>
      <c r="XF710" s="6"/>
      <c r="XG710" s="6"/>
      <c r="XH710" s="6"/>
      <c r="XI710" s="6"/>
      <c r="XJ710" s="6"/>
      <c r="XK710" s="6"/>
      <c r="XL710" s="6"/>
      <c r="XM710" s="6"/>
      <c r="XN710" s="6"/>
      <c r="XO710" s="6"/>
      <c r="XP710" s="6"/>
      <c r="XQ710" s="6"/>
      <c r="XR710" s="6"/>
      <c r="XS710" s="6"/>
      <c r="XT710" s="6"/>
      <c r="XU710" s="6"/>
      <c r="XV710" s="6"/>
      <c r="XW710" s="6"/>
      <c r="XX710" s="6"/>
      <c r="XY710" s="6"/>
      <c r="XZ710" s="6"/>
      <c r="YA710" s="6"/>
      <c r="YB710" s="6"/>
      <c r="YC710" s="6"/>
      <c r="YD710" s="6"/>
      <c r="YE710" s="6"/>
      <c r="YF710" s="6"/>
      <c r="YG710" s="6"/>
      <c r="YH710" s="6"/>
      <c r="YI710" s="6"/>
      <c r="YJ710" s="6"/>
      <c r="YK710" s="6"/>
      <c r="YL710" s="6"/>
      <c r="YM710" s="6"/>
      <c r="YN710" s="6"/>
      <c r="YO710" s="6"/>
      <c r="YP710" s="6"/>
      <c r="YQ710" s="6"/>
      <c r="YR710" s="6"/>
      <c r="YS710" s="6"/>
      <c r="YT710" s="6"/>
      <c r="YU710" s="6"/>
      <c r="YV710" s="6"/>
      <c r="YW710" s="6"/>
      <c r="YX710" s="6"/>
      <c r="YY710" s="6"/>
      <c r="YZ710" s="6"/>
      <c r="ZA710" s="6"/>
      <c r="ZB710" s="6"/>
      <c r="ZC710" s="6"/>
      <c r="ZD710" s="6"/>
      <c r="ZE710" s="6"/>
      <c r="ZF710" s="6"/>
      <c r="ZG710" s="6"/>
      <c r="ZH710" s="6"/>
      <c r="ZI710" s="6"/>
      <c r="ZJ710" s="6"/>
      <c r="ZK710" s="6"/>
      <c r="ZL710" s="6"/>
      <c r="ZM710" s="6"/>
      <c r="ZN710" s="6"/>
      <c r="ZO710" s="6"/>
      <c r="ZP710" s="6"/>
      <c r="ZQ710" s="6"/>
      <c r="ZR710" s="6"/>
      <c r="ZS710" s="6"/>
      <c r="ZT710" s="6"/>
      <c r="ZU710" s="6"/>
      <c r="ZV710" s="6"/>
      <c r="ZW710" s="6"/>
      <c r="ZX710" s="6"/>
      <c r="ZY710" s="6"/>
      <c r="ZZ710" s="6"/>
      <c r="AAA710" s="6"/>
      <c r="AAB710" s="6"/>
      <c r="AAC710" s="6"/>
      <c r="AAD710" s="6"/>
      <c r="AAE710" s="6"/>
      <c r="AAF710" s="6"/>
      <c r="AAG710" s="6"/>
      <c r="AAH710" s="6"/>
      <c r="AAI710" s="6"/>
      <c r="AAJ710" s="6"/>
      <c r="AAK710" s="6"/>
      <c r="AAL710" s="6"/>
      <c r="AAM710" s="6"/>
      <c r="AAN710" s="6"/>
      <c r="AAO710" s="6"/>
      <c r="AAP710" s="6"/>
      <c r="AAQ710" s="6"/>
      <c r="AAR710" s="6"/>
      <c r="AAS710" s="6"/>
      <c r="AAT710" s="6"/>
      <c r="AAU710" s="6"/>
      <c r="AAV710" s="6"/>
      <c r="AAW710" s="6"/>
      <c r="AAX710" s="6"/>
      <c r="AAY710" s="6"/>
      <c r="AAZ710" s="6"/>
      <c r="ABA710" s="6"/>
      <c r="ABB710" s="6"/>
      <c r="ABC710" s="6"/>
      <c r="ABD710" s="6"/>
      <c r="ABE710" s="6"/>
      <c r="ABF710" s="6"/>
      <c r="ABG710" s="6"/>
      <c r="ABH710" s="6"/>
      <c r="ABI710" s="6"/>
      <c r="ABJ710" s="6"/>
      <c r="ABK710" s="6"/>
      <c r="ABL710" s="6"/>
      <c r="ABM710" s="6"/>
      <c r="ABN710" s="6"/>
      <c r="ABO710" s="6"/>
      <c r="ABP710" s="6"/>
      <c r="ABQ710" s="6"/>
      <c r="ABR710" s="6"/>
      <c r="ABS710" s="6"/>
      <c r="ABT710" s="6"/>
      <c r="ABU710" s="6"/>
      <c r="ABV710" s="6"/>
      <c r="ABW710" s="6"/>
      <c r="ABX710" s="6"/>
      <c r="ABY710" s="6"/>
      <c r="ABZ710" s="6"/>
      <c r="ACA710" s="6"/>
      <c r="ACB710" s="6"/>
      <c r="ACC710" s="6"/>
      <c r="ACD710" s="6"/>
      <c r="ACE710" s="6"/>
      <c r="ACF710" s="6"/>
      <c r="ACG710" s="6"/>
      <c r="ACH710" s="6"/>
      <c r="ACI710" s="6"/>
      <c r="ACJ710" s="6"/>
      <c r="ACK710" s="6"/>
      <c r="ACL710" s="6"/>
      <c r="ACM710" s="6"/>
      <c r="ACN710" s="6"/>
      <c r="ACO710" s="6"/>
      <c r="ACP710" s="6"/>
      <c r="ACQ710" s="6"/>
      <c r="ACR710" s="6"/>
      <c r="ACS710" s="6"/>
      <c r="ACT710" s="6"/>
      <c r="ACU710" s="6"/>
      <c r="ACV710" s="6"/>
      <c r="ACW710" s="6"/>
      <c r="ACX710" s="6"/>
      <c r="ACY710" s="6"/>
      <c r="ACZ710" s="6"/>
      <c r="ADA710" s="6"/>
      <c r="ADB710" s="6"/>
      <c r="ADC710" s="6"/>
      <c r="ADD710" s="6"/>
      <c r="ADE710" s="6"/>
      <c r="ADF710" s="6"/>
      <c r="ADG710" s="6"/>
      <c r="ADH710" s="6"/>
      <c r="ADI710" s="6"/>
      <c r="ADJ710" s="6"/>
      <c r="ADK710" s="6"/>
      <c r="ADL710" s="6"/>
      <c r="ADM710" s="6"/>
      <c r="ADN710" s="6"/>
      <c r="ADO710" s="6"/>
      <c r="ADP710" s="6"/>
      <c r="ADQ710" s="6"/>
      <c r="ADR710" s="6"/>
      <c r="ADS710" s="6"/>
      <c r="ADT710" s="6"/>
      <c r="ADU710" s="6"/>
      <c r="ADV710" s="6"/>
      <c r="ADW710" s="6"/>
      <c r="ADX710" s="6"/>
      <c r="ADY710" s="6"/>
      <c r="ADZ710" s="6"/>
      <c r="AEA710" s="6"/>
      <c r="AEB710" s="6"/>
      <c r="AEC710" s="6"/>
      <c r="AED710" s="6"/>
      <c r="AEE710" s="6"/>
      <c r="AEF710" s="6"/>
      <c r="AEG710" s="6"/>
      <c r="AEH710" s="6"/>
      <c r="AEI710" s="6"/>
      <c r="AEJ710" s="6"/>
      <c r="AEK710" s="6"/>
      <c r="AEL710" s="6"/>
      <c r="AEM710" s="6"/>
      <c r="AEN710" s="6"/>
      <c r="AEO710" s="6"/>
      <c r="AEP710" s="6"/>
      <c r="AEQ710" s="6"/>
      <c r="AER710" s="6"/>
      <c r="AES710" s="6"/>
      <c r="AET710" s="6"/>
      <c r="AEU710" s="6"/>
      <c r="AEV710" s="6"/>
      <c r="AEW710" s="6"/>
      <c r="AEX710" s="6"/>
      <c r="AEY710" s="6"/>
      <c r="AEZ710" s="6"/>
      <c r="AFA710" s="6"/>
      <c r="AFB710" s="6"/>
      <c r="AFC710" s="6"/>
      <c r="AFD710" s="6"/>
      <c r="AFE710" s="6"/>
      <c r="AFF710" s="6"/>
      <c r="AFG710" s="6"/>
      <c r="AFH710" s="6"/>
      <c r="AFI710" s="6"/>
      <c r="AFJ710" s="6"/>
      <c r="AFK710" s="6"/>
      <c r="AFL710" s="6"/>
      <c r="AFM710" s="6"/>
      <c r="AFN710" s="6"/>
      <c r="AFO710" s="6"/>
      <c r="AFP710" s="6"/>
      <c r="AFQ710" s="6"/>
      <c r="AFR710" s="6"/>
      <c r="AFS710" s="6"/>
      <c r="AFT710" s="6"/>
      <c r="AFU710" s="6"/>
      <c r="AFV710" s="6"/>
      <c r="AFW710" s="6"/>
      <c r="AFX710" s="6"/>
      <c r="AFY710" s="6"/>
      <c r="AFZ710" s="6"/>
      <c r="AGA710" s="6"/>
      <c r="AGB710" s="6"/>
      <c r="AGC710" s="6"/>
      <c r="AGD710" s="6"/>
      <c r="AGE710" s="6"/>
      <c r="AGF710" s="6"/>
      <c r="AGG710" s="6"/>
      <c r="AGH710" s="6"/>
      <c r="AGI710" s="6"/>
      <c r="AGJ710" s="6"/>
      <c r="AGK710" s="6"/>
      <c r="AGL710" s="6"/>
      <c r="AGM710" s="6"/>
      <c r="AGN710" s="6"/>
      <c r="AGO710" s="6"/>
      <c r="AGP710" s="6"/>
      <c r="AGQ710" s="6"/>
      <c r="AGR710" s="6"/>
      <c r="AGS710" s="6"/>
      <c r="AGT710" s="6"/>
      <c r="AGU710" s="6"/>
      <c r="AGV710" s="6"/>
      <c r="AGW710" s="6"/>
      <c r="AGX710" s="6"/>
      <c r="AGY710" s="6"/>
      <c r="AGZ710" s="6"/>
      <c r="AHA710" s="6"/>
      <c r="AHB710" s="6"/>
      <c r="AHC710" s="6"/>
      <c r="AHD710" s="6"/>
      <c r="AHE710" s="6"/>
      <c r="AHF710" s="6"/>
      <c r="AHG710" s="6"/>
      <c r="AHH710" s="6"/>
      <c r="AHI710" s="6"/>
      <c r="AHJ710" s="6"/>
      <c r="AHK710" s="6"/>
      <c r="AHL710" s="6"/>
      <c r="AHM710" s="6"/>
      <c r="AHN710" s="6"/>
      <c r="AHO710" s="6"/>
      <c r="AHP710" s="6"/>
      <c r="AHQ710" s="6"/>
      <c r="AHR710" s="6"/>
      <c r="AHS710" s="6"/>
      <c r="AHT710" s="6"/>
      <c r="AHU710" s="6"/>
      <c r="AHV710" s="6"/>
      <c r="AHW710" s="6"/>
      <c r="AHX710" s="6"/>
      <c r="AHY710" s="6"/>
    </row>
    <row r="711" spans="3:909" x14ac:dyDescent="0.25">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6"/>
      <c r="KD711" s="6"/>
      <c r="KE711" s="6"/>
      <c r="KF711" s="6"/>
      <c r="KG711" s="6"/>
      <c r="KH711" s="6"/>
      <c r="KI711" s="6"/>
      <c r="KJ711" s="6"/>
      <c r="KK711" s="6"/>
      <c r="KL711" s="6"/>
      <c r="KM711" s="6"/>
      <c r="KN711" s="6"/>
      <c r="KO711" s="6"/>
      <c r="KP711" s="6"/>
      <c r="KQ711" s="6"/>
      <c r="KR711" s="6"/>
      <c r="KS711" s="6"/>
      <c r="KT711" s="6"/>
      <c r="KU711" s="6"/>
      <c r="KV711" s="6"/>
      <c r="KW711" s="6"/>
      <c r="KX711" s="6"/>
      <c r="KY711" s="6"/>
      <c r="KZ711" s="6"/>
      <c r="LA711" s="6"/>
      <c r="LB711" s="6"/>
      <c r="LC711" s="6"/>
      <c r="LD711" s="6"/>
      <c r="LE711" s="6"/>
      <c r="LF711" s="6"/>
      <c r="LG711" s="6"/>
      <c r="LH711" s="6"/>
      <c r="LI711" s="6"/>
      <c r="LJ711" s="6"/>
      <c r="LK711" s="6"/>
      <c r="LL711" s="6"/>
      <c r="LM711" s="6"/>
      <c r="LN711" s="6"/>
      <c r="LO711" s="6"/>
      <c r="LP711" s="6"/>
      <c r="LQ711" s="6"/>
      <c r="LR711" s="6"/>
      <c r="LS711" s="6"/>
      <c r="LT711" s="6"/>
      <c r="LU711" s="6"/>
      <c r="LV711" s="6"/>
      <c r="LW711" s="6"/>
      <c r="LX711" s="6"/>
      <c r="LY711" s="6"/>
      <c r="LZ711" s="6"/>
      <c r="MA711" s="6"/>
      <c r="MB711" s="6"/>
      <c r="MC711" s="6"/>
      <c r="MD711" s="6"/>
      <c r="ME711" s="6"/>
      <c r="MF711" s="6"/>
      <c r="MG711" s="6"/>
      <c r="MH711" s="6"/>
      <c r="MI711" s="6"/>
      <c r="MJ711" s="6"/>
      <c r="MK711" s="6"/>
      <c r="ML711" s="6"/>
      <c r="MM711" s="6"/>
      <c r="MN711" s="6"/>
      <c r="MO711" s="6"/>
      <c r="MP711" s="6"/>
      <c r="MQ711" s="6"/>
      <c r="MR711" s="6"/>
      <c r="MS711" s="6"/>
      <c r="MT711" s="6"/>
      <c r="MU711" s="6"/>
      <c r="MV711" s="6"/>
      <c r="MW711" s="6"/>
      <c r="MX711" s="6"/>
      <c r="MY711" s="6"/>
      <c r="MZ711" s="6"/>
      <c r="NA711" s="6"/>
      <c r="NB711" s="6"/>
      <c r="NC711" s="6"/>
      <c r="ND711" s="6"/>
      <c r="NE711" s="6"/>
      <c r="NF711" s="6"/>
      <c r="NG711" s="6"/>
      <c r="NH711" s="6"/>
      <c r="NI711" s="6"/>
      <c r="NJ711" s="6"/>
      <c r="NK711" s="6"/>
      <c r="NL711" s="6"/>
      <c r="NM711" s="6"/>
      <c r="NN711" s="6"/>
      <c r="NO711" s="6"/>
      <c r="NP711" s="6"/>
      <c r="NQ711" s="6"/>
      <c r="NR711" s="6"/>
      <c r="NS711" s="6"/>
      <c r="NT711" s="6"/>
      <c r="NU711" s="6"/>
      <c r="NV711" s="6"/>
      <c r="NW711" s="6"/>
      <c r="NX711" s="6"/>
      <c r="NY711" s="6"/>
      <c r="NZ711" s="6"/>
      <c r="OA711" s="6"/>
      <c r="OB711" s="6"/>
      <c r="OC711" s="6"/>
      <c r="OD711" s="6"/>
      <c r="OE711" s="6"/>
      <c r="OF711" s="6"/>
      <c r="OG711" s="6"/>
      <c r="OH711" s="6"/>
      <c r="OI711" s="6"/>
      <c r="OJ711" s="6"/>
      <c r="OK711" s="6"/>
      <c r="OL711" s="6"/>
      <c r="OM711" s="6"/>
      <c r="ON711" s="6"/>
      <c r="OO711" s="6"/>
      <c r="OP711" s="6"/>
      <c r="OQ711" s="6"/>
      <c r="OR711" s="6"/>
      <c r="OS711" s="6"/>
      <c r="OT711" s="6"/>
      <c r="OU711" s="6"/>
      <c r="OV711" s="6"/>
      <c r="OW711" s="6"/>
      <c r="OX711" s="6"/>
      <c r="OY711" s="6"/>
      <c r="OZ711" s="6"/>
      <c r="PA711" s="6"/>
      <c r="PB711" s="6"/>
      <c r="PC711" s="6"/>
      <c r="PD711" s="6"/>
      <c r="PE711" s="6"/>
      <c r="PF711" s="6"/>
      <c r="PG711" s="6"/>
      <c r="PH711" s="6"/>
      <c r="PI711" s="6"/>
      <c r="PJ711" s="6"/>
      <c r="PK711" s="6"/>
      <c r="PL711" s="6"/>
      <c r="PM711" s="6"/>
      <c r="PN711" s="6"/>
      <c r="PO711" s="6"/>
      <c r="PP711" s="6"/>
      <c r="PQ711" s="6"/>
      <c r="PR711" s="6"/>
      <c r="PS711" s="6"/>
      <c r="PT711" s="6"/>
      <c r="PU711" s="6"/>
      <c r="PV711" s="6"/>
      <c r="PW711" s="6"/>
      <c r="PX711" s="6"/>
      <c r="PY711" s="6"/>
      <c r="PZ711" s="6"/>
      <c r="QA711" s="6"/>
      <c r="QB711" s="6"/>
      <c r="QC711" s="6"/>
      <c r="QD711" s="6"/>
      <c r="QE711" s="6"/>
      <c r="QF711" s="6"/>
      <c r="QG711" s="6"/>
      <c r="QH711" s="6"/>
      <c r="QI711" s="6"/>
      <c r="QJ711" s="6"/>
      <c r="QK711" s="6"/>
      <c r="QL711" s="6"/>
      <c r="QM711" s="6"/>
      <c r="QN711" s="6"/>
      <c r="QO711" s="6"/>
      <c r="QP711" s="6"/>
      <c r="QQ711" s="6"/>
      <c r="QR711" s="6"/>
      <c r="QS711" s="6"/>
      <c r="QT711" s="6"/>
      <c r="QU711" s="6"/>
      <c r="QV711" s="6"/>
      <c r="QW711" s="6"/>
      <c r="QX711" s="6"/>
      <c r="QY711" s="6"/>
      <c r="QZ711" s="6"/>
      <c r="RA711" s="6"/>
      <c r="RB711" s="6"/>
      <c r="RC711" s="6"/>
      <c r="RD711" s="6"/>
      <c r="RE711" s="6"/>
      <c r="RF711" s="6"/>
      <c r="RG711" s="6"/>
      <c r="RH711" s="6"/>
      <c r="RI711" s="6"/>
      <c r="RJ711" s="6"/>
      <c r="RK711" s="6"/>
      <c r="RL711" s="6"/>
      <c r="RM711" s="6"/>
      <c r="RN711" s="6"/>
      <c r="RO711" s="6"/>
      <c r="RP711" s="6"/>
      <c r="RQ711" s="6"/>
      <c r="RR711" s="6"/>
      <c r="RS711" s="6"/>
      <c r="RT711" s="6"/>
      <c r="RU711" s="6"/>
      <c r="RV711" s="6"/>
      <c r="RW711" s="6"/>
      <c r="RX711" s="6"/>
      <c r="RY711" s="6"/>
      <c r="RZ711" s="6"/>
      <c r="SA711" s="6"/>
      <c r="SB711" s="6"/>
      <c r="SC711" s="6"/>
      <c r="SD711" s="6"/>
      <c r="SE711" s="6"/>
      <c r="SF711" s="6"/>
      <c r="SG711" s="6"/>
      <c r="SH711" s="6"/>
      <c r="SI711" s="6"/>
      <c r="SJ711" s="6"/>
      <c r="SK711" s="6"/>
      <c r="SL711" s="6"/>
      <c r="SM711" s="6"/>
      <c r="SN711" s="6"/>
      <c r="SO711" s="6"/>
      <c r="SP711" s="6"/>
      <c r="SQ711" s="6"/>
      <c r="SR711" s="6"/>
      <c r="SS711" s="6"/>
      <c r="ST711" s="6"/>
      <c r="SU711" s="6"/>
      <c r="SV711" s="6"/>
      <c r="SW711" s="6"/>
      <c r="SX711" s="6"/>
      <c r="SY711" s="6"/>
      <c r="SZ711" s="6"/>
      <c r="TA711" s="6"/>
      <c r="TB711" s="6"/>
      <c r="TC711" s="6"/>
      <c r="TD711" s="6"/>
      <c r="TE711" s="6"/>
      <c r="TF711" s="6"/>
      <c r="TG711" s="6"/>
      <c r="TH711" s="6"/>
      <c r="TI711" s="6"/>
      <c r="TJ711" s="6"/>
      <c r="TK711" s="6"/>
      <c r="TL711" s="6"/>
      <c r="TM711" s="6"/>
      <c r="TN711" s="6"/>
      <c r="TO711" s="6"/>
      <c r="TP711" s="6"/>
      <c r="TQ711" s="6"/>
      <c r="TR711" s="6"/>
      <c r="TS711" s="6"/>
      <c r="TT711" s="6"/>
      <c r="TU711" s="6"/>
      <c r="TV711" s="6"/>
      <c r="TW711" s="6"/>
      <c r="TX711" s="6"/>
      <c r="TY711" s="6"/>
      <c r="TZ711" s="6"/>
      <c r="UA711" s="6"/>
      <c r="UB711" s="6"/>
      <c r="UC711" s="6"/>
      <c r="UD711" s="6"/>
      <c r="UE711" s="6"/>
      <c r="UF711" s="6"/>
      <c r="UG711" s="6"/>
      <c r="UH711" s="6"/>
      <c r="UI711" s="6"/>
      <c r="UJ711" s="6"/>
      <c r="UK711" s="6"/>
      <c r="UL711" s="6"/>
      <c r="UM711" s="6"/>
      <c r="UN711" s="6"/>
      <c r="UO711" s="6"/>
      <c r="UP711" s="6"/>
      <c r="UQ711" s="6"/>
      <c r="UR711" s="6"/>
      <c r="US711" s="6"/>
      <c r="UT711" s="6"/>
      <c r="UU711" s="6"/>
      <c r="UV711" s="6"/>
      <c r="UW711" s="6"/>
      <c r="UX711" s="6"/>
      <c r="UY711" s="6"/>
      <c r="UZ711" s="6"/>
      <c r="VA711" s="6"/>
      <c r="VB711" s="6"/>
      <c r="VC711" s="6"/>
      <c r="VD711" s="6"/>
      <c r="VE711" s="6"/>
      <c r="VF711" s="6"/>
      <c r="VG711" s="6"/>
      <c r="VH711" s="6"/>
      <c r="VI711" s="6"/>
      <c r="VJ711" s="6"/>
      <c r="VK711" s="6"/>
      <c r="VL711" s="6"/>
      <c r="VM711" s="6"/>
      <c r="VN711" s="6"/>
      <c r="VO711" s="6"/>
      <c r="VP711" s="6"/>
      <c r="VQ711" s="6"/>
      <c r="VR711" s="6"/>
      <c r="VS711" s="6"/>
      <c r="VT711" s="6"/>
      <c r="VU711" s="6"/>
      <c r="VV711" s="6"/>
      <c r="VW711" s="6"/>
      <c r="VX711" s="6"/>
      <c r="VY711" s="6"/>
      <c r="VZ711" s="6"/>
      <c r="WA711" s="6"/>
      <c r="WB711" s="6"/>
      <c r="WC711" s="6"/>
      <c r="WD711" s="6"/>
      <c r="WE711" s="6"/>
      <c r="WF711" s="6"/>
      <c r="WG711" s="6"/>
      <c r="WH711" s="6"/>
      <c r="WI711" s="6"/>
      <c r="WJ711" s="6"/>
      <c r="WK711" s="6"/>
      <c r="WL711" s="6"/>
      <c r="WM711" s="6"/>
      <c r="WN711" s="6"/>
      <c r="WO711" s="6"/>
      <c r="WP711" s="6"/>
      <c r="WQ711" s="6"/>
      <c r="WR711" s="6"/>
      <c r="WS711" s="6"/>
      <c r="WT711" s="6"/>
      <c r="WU711" s="6"/>
      <c r="WV711" s="6"/>
      <c r="WW711" s="6"/>
      <c r="WX711" s="6"/>
      <c r="WY711" s="6"/>
      <c r="WZ711" s="6"/>
      <c r="XA711" s="6"/>
      <c r="XB711" s="6"/>
      <c r="XC711" s="6"/>
      <c r="XD711" s="6"/>
      <c r="XE711" s="6"/>
      <c r="XF711" s="6"/>
      <c r="XG711" s="6"/>
      <c r="XH711" s="6"/>
      <c r="XI711" s="6"/>
      <c r="XJ711" s="6"/>
      <c r="XK711" s="6"/>
      <c r="XL711" s="6"/>
      <c r="XM711" s="6"/>
      <c r="XN711" s="6"/>
      <c r="XO711" s="6"/>
      <c r="XP711" s="6"/>
      <c r="XQ711" s="6"/>
      <c r="XR711" s="6"/>
      <c r="XS711" s="6"/>
      <c r="XT711" s="6"/>
      <c r="XU711" s="6"/>
      <c r="XV711" s="6"/>
      <c r="XW711" s="6"/>
      <c r="XX711" s="6"/>
      <c r="XY711" s="6"/>
      <c r="XZ711" s="6"/>
      <c r="YA711" s="6"/>
      <c r="YB711" s="6"/>
      <c r="YC711" s="6"/>
      <c r="YD711" s="6"/>
      <c r="YE711" s="6"/>
      <c r="YF711" s="6"/>
      <c r="YG711" s="6"/>
      <c r="YH711" s="6"/>
      <c r="YI711" s="6"/>
      <c r="YJ711" s="6"/>
      <c r="YK711" s="6"/>
      <c r="YL711" s="6"/>
      <c r="YM711" s="6"/>
      <c r="YN711" s="6"/>
      <c r="YO711" s="6"/>
      <c r="YP711" s="6"/>
      <c r="YQ711" s="6"/>
      <c r="YR711" s="6"/>
      <c r="YS711" s="6"/>
      <c r="YT711" s="6"/>
      <c r="YU711" s="6"/>
      <c r="YV711" s="6"/>
      <c r="YW711" s="6"/>
      <c r="YX711" s="6"/>
      <c r="YY711" s="6"/>
      <c r="YZ711" s="6"/>
      <c r="ZA711" s="6"/>
      <c r="ZB711" s="6"/>
      <c r="ZC711" s="6"/>
      <c r="ZD711" s="6"/>
      <c r="ZE711" s="6"/>
      <c r="ZF711" s="6"/>
      <c r="ZG711" s="6"/>
      <c r="ZH711" s="6"/>
      <c r="ZI711" s="6"/>
      <c r="ZJ711" s="6"/>
      <c r="ZK711" s="6"/>
      <c r="ZL711" s="6"/>
      <c r="ZM711" s="6"/>
      <c r="ZN711" s="6"/>
      <c r="ZO711" s="6"/>
      <c r="ZP711" s="6"/>
      <c r="ZQ711" s="6"/>
      <c r="ZR711" s="6"/>
      <c r="ZS711" s="6"/>
      <c r="ZT711" s="6"/>
      <c r="ZU711" s="6"/>
      <c r="ZV711" s="6"/>
      <c r="ZW711" s="6"/>
      <c r="ZX711" s="6"/>
      <c r="ZY711" s="6"/>
      <c r="ZZ711" s="6"/>
      <c r="AAA711" s="6"/>
      <c r="AAB711" s="6"/>
      <c r="AAC711" s="6"/>
      <c r="AAD711" s="6"/>
      <c r="AAE711" s="6"/>
      <c r="AAF711" s="6"/>
      <c r="AAG711" s="6"/>
      <c r="AAH711" s="6"/>
      <c r="AAI711" s="6"/>
      <c r="AAJ711" s="6"/>
      <c r="AAK711" s="6"/>
      <c r="AAL711" s="6"/>
      <c r="AAM711" s="6"/>
      <c r="AAN711" s="6"/>
      <c r="AAO711" s="6"/>
      <c r="AAP711" s="6"/>
      <c r="AAQ711" s="6"/>
      <c r="AAR711" s="6"/>
      <c r="AAS711" s="6"/>
      <c r="AAT711" s="6"/>
      <c r="AAU711" s="6"/>
      <c r="AAV711" s="6"/>
      <c r="AAW711" s="6"/>
      <c r="AAX711" s="6"/>
      <c r="AAY711" s="6"/>
      <c r="AAZ711" s="6"/>
      <c r="ABA711" s="6"/>
      <c r="ABB711" s="6"/>
      <c r="ABC711" s="6"/>
      <c r="ABD711" s="6"/>
      <c r="ABE711" s="6"/>
      <c r="ABF711" s="6"/>
      <c r="ABG711" s="6"/>
      <c r="ABH711" s="6"/>
      <c r="ABI711" s="6"/>
      <c r="ABJ711" s="6"/>
      <c r="ABK711" s="6"/>
      <c r="ABL711" s="6"/>
      <c r="ABM711" s="6"/>
      <c r="ABN711" s="6"/>
      <c r="ABO711" s="6"/>
      <c r="ABP711" s="6"/>
      <c r="ABQ711" s="6"/>
      <c r="ABR711" s="6"/>
      <c r="ABS711" s="6"/>
      <c r="ABT711" s="6"/>
      <c r="ABU711" s="6"/>
      <c r="ABV711" s="6"/>
      <c r="ABW711" s="6"/>
      <c r="ABX711" s="6"/>
      <c r="ABY711" s="6"/>
      <c r="ABZ711" s="6"/>
      <c r="ACA711" s="6"/>
      <c r="ACB711" s="6"/>
      <c r="ACC711" s="6"/>
      <c r="ACD711" s="6"/>
      <c r="ACE711" s="6"/>
      <c r="ACF711" s="6"/>
      <c r="ACG711" s="6"/>
      <c r="ACH711" s="6"/>
      <c r="ACI711" s="6"/>
      <c r="ACJ711" s="6"/>
      <c r="ACK711" s="6"/>
      <c r="ACL711" s="6"/>
      <c r="ACM711" s="6"/>
      <c r="ACN711" s="6"/>
      <c r="ACO711" s="6"/>
      <c r="ACP711" s="6"/>
      <c r="ACQ711" s="6"/>
      <c r="ACR711" s="6"/>
      <c r="ACS711" s="6"/>
      <c r="ACT711" s="6"/>
      <c r="ACU711" s="6"/>
      <c r="ACV711" s="6"/>
      <c r="ACW711" s="6"/>
      <c r="ACX711" s="6"/>
      <c r="ACY711" s="6"/>
      <c r="ACZ711" s="6"/>
      <c r="ADA711" s="6"/>
      <c r="ADB711" s="6"/>
      <c r="ADC711" s="6"/>
      <c r="ADD711" s="6"/>
      <c r="ADE711" s="6"/>
      <c r="ADF711" s="6"/>
      <c r="ADG711" s="6"/>
      <c r="ADH711" s="6"/>
      <c r="ADI711" s="6"/>
      <c r="ADJ711" s="6"/>
      <c r="ADK711" s="6"/>
      <c r="ADL711" s="6"/>
      <c r="ADM711" s="6"/>
      <c r="ADN711" s="6"/>
      <c r="ADO711" s="6"/>
      <c r="ADP711" s="6"/>
      <c r="ADQ711" s="6"/>
      <c r="ADR711" s="6"/>
      <c r="ADS711" s="6"/>
      <c r="ADT711" s="6"/>
      <c r="ADU711" s="6"/>
      <c r="ADV711" s="6"/>
      <c r="ADW711" s="6"/>
      <c r="ADX711" s="6"/>
      <c r="ADY711" s="6"/>
      <c r="ADZ711" s="6"/>
      <c r="AEA711" s="6"/>
      <c r="AEB711" s="6"/>
      <c r="AEC711" s="6"/>
      <c r="AED711" s="6"/>
      <c r="AEE711" s="6"/>
      <c r="AEF711" s="6"/>
      <c r="AEG711" s="6"/>
      <c r="AEH711" s="6"/>
      <c r="AEI711" s="6"/>
      <c r="AEJ711" s="6"/>
      <c r="AEK711" s="6"/>
      <c r="AEL711" s="6"/>
      <c r="AEM711" s="6"/>
      <c r="AEN711" s="6"/>
      <c r="AEO711" s="6"/>
      <c r="AEP711" s="6"/>
      <c r="AEQ711" s="6"/>
      <c r="AER711" s="6"/>
      <c r="AES711" s="6"/>
      <c r="AET711" s="6"/>
      <c r="AEU711" s="6"/>
      <c r="AEV711" s="6"/>
      <c r="AEW711" s="6"/>
      <c r="AEX711" s="6"/>
      <c r="AEY711" s="6"/>
      <c r="AEZ711" s="6"/>
      <c r="AFA711" s="6"/>
      <c r="AFB711" s="6"/>
      <c r="AFC711" s="6"/>
      <c r="AFD711" s="6"/>
      <c r="AFE711" s="6"/>
      <c r="AFF711" s="6"/>
      <c r="AFG711" s="6"/>
      <c r="AFH711" s="6"/>
      <c r="AFI711" s="6"/>
      <c r="AFJ711" s="6"/>
      <c r="AFK711" s="6"/>
      <c r="AFL711" s="6"/>
      <c r="AFM711" s="6"/>
      <c r="AFN711" s="6"/>
      <c r="AFO711" s="6"/>
      <c r="AFP711" s="6"/>
      <c r="AFQ711" s="6"/>
      <c r="AFR711" s="6"/>
      <c r="AFS711" s="6"/>
      <c r="AFT711" s="6"/>
      <c r="AFU711" s="6"/>
      <c r="AFV711" s="6"/>
      <c r="AFW711" s="6"/>
      <c r="AFX711" s="6"/>
      <c r="AFY711" s="6"/>
      <c r="AFZ711" s="6"/>
      <c r="AGA711" s="6"/>
      <c r="AGB711" s="6"/>
      <c r="AGC711" s="6"/>
      <c r="AGD711" s="6"/>
      <c r="AGE711" s="6"/>
      <c r="AGF711" s="6"/>
      <c r="AGG711" s="6"/>
      <c r="AGH711" s="6"/>
      <c r="AGI711" s="6"/>
      <c r="AGJ711" s="6"/>
      <c r="AGK711" s="6"/>
      <c r="AGL711" s="6"/>
      <c r="AGM711" s="6"/>
      <c r="AGN711" s="6"/>
      <c r="AGO711" s="6"/>
      <c r="AGP711" s="6"/>
      <c r="AGQ711" s="6"/>
      <c r="AGR711" s="6"/>
      <c r="AGS711" s="6"/>
      <c r="AGT711" s="6"/>
      <c r="AGU711" s="6"/>
      <c r="AGV711" s="6"/>
      <c r="AGW711" s="6"/>
      <c r="AGX711" s="6"/>
      <c r="AGY711" s="6"/>
      <c r="AGZ711" s="6"/>
      <c r="AHA711" s="6"/>
      <c r="AHB711" s="6"/>
      <c r="AHC711" s="6"/>
      <c r="AHD711" s="6"/>
      <c r="AHE711" s="6"/>
      <c r="AHF711" s="6"/>
      <c r="AHG711" s="6"/>
      <c r="AHH711" s="6"/>
      <c r="AHI711" s="6"/>
      <c r="AHJ711" s="6"/>
      <c r="AHK711" s="6"/>
      <c r="AHL711" s="6"/>
      <c r="AHM711" s="6"/>
      <c r="AHN711" s="6"/>
      <c r="AHO711" s="6"/>
      <c r="AHP711" s="6"/>
      <c r="AHQ711" s="6"/>
      <c r="AHR711" s="6"/>
      <c r="AHS711" s="6"/>
      <c r="AHT711" s="6"/>
      <c r="AHU711" s="6"/>
      <c r="AHV711" s="6"/>
      <c r="AHW711" s="6"/>
      <c r="AHX711" s="6"/>
      <c r="AHY711" s="6"/>
    </row>
    <row r="712" spans="3:909" x14ac:dyDescent="0.25">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6"/>
      <c r="KD712" s="6"/>
      <c r="KE712" s="6"/>
      <c r="KF712" s="6"/>
      <c r="KG712" s="6"/>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6"/>
      <c r="LQ712" s="6"/>
      <c r="LR712" s="6"/>
      <c r="LS712" s="6"/>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6"/>
      <c r="ON712" s="6"/>
      <c r="OO712" s="6"/>
      <c r="OP712" s="6"/>
      <c r="OQ712" s="6"/>
      <c r="OR712" s="6"/>
      <c r="OS712" s="6"/>
      <c r="OT712" s="6"/>
      <c r="OU712" s="6"/>
      <c r="OV712" s="6"/>
      <c r="OW712" s="6"/>
      <c r="OX712" s="6"/>
      <c r="OY712" s="6"/>
      <c r="OZ712" s="6"/>
      <c r="PA712" s="6"/>
      <c r="PB712" s="6"/>
      <c r="PC712" s="6"/>
      <c r="PD712" s="6"/>
      <c r="PE712" s="6"/>
      <c r="PF712" s="6"/>
      <c r="PG712" s="6"/>
      <c r="PH712" s="6"/>
      <c r="PI712" s="6"/>
      <c r="PJ712" s="6"/>
      <c r="PK712" s="6"/>
      <c r="PL712" s="6"/>
      <c r="PM712" s="6"/>
      <c r="PN712" s="6"/>
      <c r="PO712" s="6"/>
      <c r="PP712" s="6"/>
      <c r="PQ712" s="6"/>
      <c r="PR712" s="6"/>
      <c r="PS712" s="6"/>
      <c r="PT712" s="6"/>
      <c r="PU712" s="6"/>
      <c r="PV712" s="6"/>
      <c r="PW712" s="6"/>
      <c r="PX712" s="6"/>
      <c r="PY712" s="6"/>
      <c r="PZ712" s="6"/>
      <c r="QA712" s="6"/>
      <c r="QB712" s="6"/>
      <c r="QC712" s="6"/>
      <c r="QD712" s="6"/>
      <c r="QE712" s="6"/>
      <c r="QF712" s="6"/>
      <c r="QG712" s="6"/>
      <c r="QH712" s="6"/>
      <c r="QI712" s="6"/>
      <c r="QJ712" s="6"/>
      <c r="QK712" s="6"/>
      <c r="QL712" s="6"/>
      <c r="QM712" s="6"/>
      <c r="QN712" s="6"/>
      <c r="QO712" s="6"/>
      <c r="QP712" s="6"/>
      <c r="QQ712" s="6"/>
      <c r="QR712" s="6"/>
      <c r="QS712" s="6"/>
      <c r="QT712" s="6"/>
      <c r="QU712" s="6"/>
      <c r="QV712" s="6"/>
      <c r="QW712" s="6"/>
      <c r="QX712" s="6"/>
      <c r="QY712" s="6"/>
      <c r="QZ712" s="6"/>
      <c r="RA712" s="6"/>
      <c r="RB712" s="6"/>
      <c r="RC712" s="6"/>
      <c r="RD712" s="6"/>
      <c r="RE712" s="6"/>
      <c r="RF712" s="6"/>
      <c r="RG712" s="6"/>
      <c r="RH712" s="6"/>
      <c r="RI712" s="6"/>
      <c r="RJ712" s="6"/>
      <c r="RK712" s="6"/>
      <c r="RL712" s="6"/>
      <c r="RM712" s="6"/>
      <c r="RN712" s="6"/>
      <c r="RO712" s="6"/>
      <c r="RP712" s="6"/>
      <c r="RQ712" s="6"/>
      <c r="RR712" s="6"/>
      <c r="RS712" s="6"/>
      <c r="RT712" s="6"/>
      <c r="RU712" s="6"/>
      <c r="RV712" s="6"/>
      <c r="RW712" s="6"/>
      <c r="RX712" s="6"/>
      <c r="RY712" s="6"/>
      <c r="RZ712" s="6"/>
      <c r="SA712" s="6"/>
      <c r="SB712" s="6"/>
      <c r="SC712" s="6"/>
      <c r="SD712" s="6"/>
      <c r="SE712" s="6"/>
      <c r="SF712" s="6"/>
      <c r="SG712" s="6"/>
      <c r="SH712" s="6"/>
      <c r="SI712" s="6"/>
      <c r="SJ712" s="6"/>
      <c r="SK712" s="6"/>
      <c r="SL712" s="6"/>
      <c r="SM712" s="6"/>
      <c r="SN712" s="6"/>
      <c r="SO712" s="6"/>
      <c r="SP712" s="6"/>
      <c r="SQ712" s="6"/>
      <c r="SR712" s="6"/>
      <c r="SS712" s="6"/>
      <c r="ST712" s="6"/>
      <c r="SU712" s="6"/>
      <c r="SV712" s="6"/>
      <c r="SW712" s="6"/>
      <c r="SX712" s="6"/>
      <c r="SY712" s="6"/>
      <c r="SZ712" s="6"/>
      <c r="TA712" s="6"/>
      <c r="TB712" s="6"/>
      <c r="TC712" s="6"/>
      <c r="TD712" s="6"/>
      <c r="TE712" s="6"/>
      <c r="TF712" s="6"/>
      <c r="TG712" s="6"/>
      <c r="TH712" s="6"/>
      <c r="TI712" s="6"/>
      <c r="TJ712" s="6"/>
      <c r="TK712" s="6"/>
      <c r="TL712" s="6"/>
      <c r="TM712" s="6"/>
      <c r="TN712" s="6"/>
      <c r="TO712" s="6"/>
      <c r="TP712" s="6"/>
      <c r="TQ712" s="6"/>
      <c r="TR712" s="6"/>
      <c r="TS712" s="6"/>
      <c r="TT712" s="6"/>
      <c r="TU712" s="6"/>
      <c r="TV712" s="6"/>
      <c r="TW712" s="6"/>
      <c r="TX712" s="6"/>
      <c r="TY712" s="6"/>
      <c r="TZ712" s="6"/>
      <c r="UA712" s="6"/>
      <c r="UB712" s="6"/>
      <c r="UC712" s="6"/>
      <c r="UD712" s="6"/>
      <c r="UE712" s="6"/>
      <c r="UF712" s="6"/>
      <c r="UG712" s="6"/>
      <c r="UH712" s="6"/>
      <c r="UI712" s="6"/>
      <c r="UJ712" s="6"/>
      <c r="UK712" s="6"/>
      <c r="UL712" s="6"/>
      <c r="UM712" s="6"/>
      <c r="UN712" s="6"/>
      <c r="UO712" s="6"/>
      <c r="UP712" s="6"/>
      <c r="UQ712" s="6"/>
      <c r="UR712" s="6"/>
      <c r="US712" s="6"/>
      <c r="UT712" s="6"/>
      <c r="UU712" s="6"/>
      <c r="UV712" s="6"/>
      <c r="UW712" s="6"/>
      <c r="UX712" s="6"/>
      <c r="UY712" s="6"/>
      <c r="UZ712" s="6"/>
      <c r="VA712" s="6"/>
      <c r="VB712" s="6"/>
      <c r="VC712" s="6"/>
      <c r="VD712" s="6"/>
      <c r="VE712" s="6"/>
      <c r="VF712" s="6"/>
      <c r="VG712" s="6"/>
      <c r="VH712" s="6"/>
      <c r="VI712" s="6"/>
      <c r="VJ712" s="6"/>
      <c r="VK712" s="6"/>
      <c r="VL712" s="6"/>
      <c r="VM712" s="6"/>
      <c r="VN712" s="6"/>
      <c r="VO712" s="6"/>
      <c r="VP712" s="6"/>
      <c r="VQ712" s="6"/>
      <c r="VR712" s="6"/>
      <c r="VS712" s="6"/>
      <c r="VT712" s="6"/>
      <c r="VU712" s="6"/>
      <c r="VV712" s="6"/>
      <c r="VW712" s="6"/>
      <c r="VX712" s="6"/>
      <c r="VY712" s="6"/>
      <c r="VZ712" s="6"/>
      <c r="WA712" s="6"/>
      <c r="WB712" s="6"/>
      <c r="WC712" s="6"/>
      <c r="WD712" s="6"/>
      <c r="WE712" s="6"/>
      <c r="WF712" s="6"/>
      <c r="WG712" s="6"/>
      <c r="WH712" s="6"/>
      <c r="WI712" s="6"/>
      <c r="WJ712" s="6"/>
      <c r="WK712" s="6"/>
      <c r="WL712" s="6"/>
      <c r="WM712" s="6"/>
      <c r="WN712" s="6"/>
      <c r="WO712" s="6"/>
      <c r="WP712" s="6"/>
      <c r="WQ712" s="6"/>
      <c r="WR712" s="6"/>
      <c r="WS712" s="6"/>
      <c r="WT712" s="6"/>
      <c r="WU712" s="6"/>
      <c r="WV712" s="6"/>
      <c r="WW712" s="6"/>
      <c r="WX712" s="6"/>
      <c r="WY712" s="6"/>
      <c r="WZ712" s="6"/>
      <c r="XA712" s="6"/>
      <c r="XB712" s="6"/>
      <c r="XC712" s="6"/>
      <c r="XD712" s="6"/>
      <c r="XE712" s="6"/>
      <c r="XF712" s="6"/>
      <c r="XG712" s="6"/>
      <c r="XH712" s="6"/>
      <c r="XI712" s="6"/>
      <c r="XJ712" s="6"/>
      <c r="XK712" s="6"/>
      <c r="XL712" s="6"/>
      <c r="XM712" s="6"/>
      <c r="XN712" s="6"/>
      <c r="XO712" s="6"/>
      <c r="XP712" s="6"/>
      <c r="XQ712" s="6"/>
      <c r="XR712" s="6"/>
      <c r="XS712" s="6"/>
      <c r="XT712" s="6"/>
      <c r="XU712" s="6"/>
      <c r="XV712" s="6"/>
      <c r="XW712" s="6"/>
      <c r="XX712" s="6"/>
      <c r="XY712" s="6"/>
      <c r="XZ712" s="6"/>
      <c r="YA712" s="6"/>
      <c r="YB712" s="6"/>
      <c r="YC712" s="6"/>
      <c r="YD712" s="6"/>
      <c r="YE712" s="6"/>
      <c r="YF712" s="6"/>
      <c r="YG712" s="6"/>
      <c r="YH712" s="6"/>
      <c r="YI712" s="6"/>
      <c r="YJ712" s="6"/>
      <c r="YK712" s="6"/>
      <c r="YL712" s="6"/>
      <c r="YM712" s="6"/>
      <c r="YN712" s="6"/>
      <c r="YO712" s="6"/>
      <c r="YP712" s="6"/>
      <c r="YQ712" s="6"/>
      <c r="YR712" s="6"/>
      <c r="YS712" s="6"/>
      <c r="YT712" s="6"/>
      <c r="YU712" s="6"/>
      <c r="YV712" s="6"/>
      <c r="YW712" s="6"/>
      <c r="YX712" s="6"/>
      <c r="YY712" s="6"/>
      <c r="YZ712" s="6"/>
      <c r="ZA712" s="6"/>
      <c r="ZB712" s="6"/>
      <c r="ZC712" s="6"/>
      <c r="ZD712" s="6"/>
      <c r="ZE712" s="6"/>
      <c r="ZF712" s="6"/>
      <c r="ZG712" s="6"/>
      <c r="ZH712" s="6"/>
      <c r="ZI712" s="6"/>
      <c r="ZJ712" s="6"/>
      <c r="ZK712" s="6"/>
      <c r="ZL712" s="6"/>
      <c r="ZM712" s="6"/>
      <c r="ZN712" s="6"/>
      <c r="ZO712" s="6"/>
      <c r="ZP712" s="6"/>
      <c r="ZQ712" s="6"/>
      <c r="ZR712" s="6"/>
      <c r="ZS712" s="6"/>
      <c r="ZT712" s="6"/>
      <c r="ZU712" s="6"/>
      <c r="ZV712" s="6"/>
      <c r="ZW712" s="6"/>
      <c r="ZX712" s="6"/>
      <c r="ZY712" s="6"/>
      <c r="ZZ712" s="6"/>
      <c r="AAA712" s="6"/>
      <c r="AAB712" s="6"/>
      <c r="AAC712" s="6"/>
      <c r="AAD712" s="6"/>
      <c r="AAE712" s="6"/>
      <c r="AAF712" s="6"/>
      <c r="AAG712" s="6"/>
      <c r="AAH712" s="6"/>
      <c r="AAI712" s="6"/>
      <c r="AAJ712" s="6"/>
      <c r="AAK712" s="6"/>
      <c r="AAL712" s="6"/>
      <c r="AAM712" s="6"/>
      <c r="AAN712" s="6"/>
      <c r="AAO712" s="6"/>
      <c r="AAP712" s="6"/>
      <c r="AAQ712" s="6"/>
      <c r="AAR712" s="6"/>
      <c r="AAS712" s="6"/>
      <c r="AAT712" s="6"/>
      <c r="AAU712" s="6"/>
      <c r="AAV712" s="6"/>
      <c r="AAW712" s="6"/>
      <c r="AAX712" s="6"/>
      <c r="AAY712" s="6"/>
      <c r="AAZ712" s="6"/>
      <c r="ABA712" s="6"/>
      <c r="ABB712" s="6"/>
      <c r="ABC712" s="6"/>
      <c r="ABD712" s="6"/>
      <c r="ABE712" s="6"/>
      <c r="ABF712" s="6"/>
      <c r="ABG712" s="6"/>
      <c r="ABH712" s="6"/>
      <c r="ABI712" s="6"/>
      <c r="ABJ712" s="6"/>
      <c r="ABK712" s="6"/>
      <c r="ABL712" s="6"/>
      <c r="ABM712" s="6"/>
      <c r="ABN712" s="6"/>
      <c r="ABO712" s="6"/>
      <c r="ABP712" s="6"/>
      <c r="ABQ712" s="6"/>
      <c r="ABR712" s="6"/>
      <c r="ABS712" s="6"/>
      <c r="ABT712" s="6"/>
      <c r="ABU712" s="6"/>
      <c r="ABV712" s="6"/>
      <c r="ABW712" s="6"/>
      <c r="ABX712" s="6"/>
      <c r="ABY712" s="6"/>
      <c r="ABZ712" s="6"/>
      <c r="ACA712" s="6"/>
      <c r="ACB712" s="6"/>
      <c r="ACC712" s="6"/>
      <c r="ACD712" s="6"/>
      <c r="ACE712" s="6"/>
      <c r="ACF712" s="6"/>
      <c r="ACG712" s="6"/>
      <c r="ACH712" s="6"/>
      <c r="ACI712" s="6"/>
      <c r="ACJ712" s="6"/>
      <c r="ACK712" s="6"/>
      <c r="ACL712" s="6"/>
      <c r="ACM712" s="6"/>
      <c r="ACN712" s="6"/>
      <c r="ACO712" s="6"/>
      <c r="ACP712" s="6"/>
      <c r="ACQ712" s="6"/>
      <c r="ACR712" s="6"/>
      <c r="ACS712" s="6"/>
      <c r="ACT712" s="6"/>
      <c r="ACU712" s="6"/>
      <c r="ACV712" s="6"/>
      <c r="ACW712" s="6"/>
      <c r="ACX712" s="6"/>
      <c r="ACY712" s="6"/>
      <c r="ACZ712" s="6"/>
      <c r="ADA712" s="6"/>
      <c r="ADB712" s="6"/>
      <c r="ADC712" s="6"/>
      <c r="ADD712" s="6"/>
      <c r="ADE712" s="6"/>
      <c r="ADF712" s="6"/>
      <c r="ADG712" s="6"/>
      <c r="ADH712" s="6"/>
      <c r="ADI712" s="6"/>
      <c r="ADJ712" s="6"/>
      <c r="ADK712" s="6"/>
      <c r="ADL712" s="6"/>
      <c r="ADM712" s="6"/>
      <c r="ADN712" s="6"/>
      <c r="ADO712" s="6"/>
      <c r="ADP712" s="6"/>
      <c r="ADQ712" s="6"/>
      <c r="ADR712" s="6"/>
      <c r="ADS712" s="6"/>
      <c r="ADT712" s="6"/>
      <c r="ADU712" s="6"/>
      <c r="ADV712" s="6"/>
      <c r="ADW712" s="6"/>
      <c r="ADX712" s="6"/>
      <c r="ADY712" s="6"/>
      <c r="ADZ712" s="6"/>
      <c r="AEA712" s="6"/>
      <c r="AEB712" s="6"/>
      <c r="AEC712" s="6"/>
      <c r="AED712" s="6"/>
      <c r="AEE712" s="6"/>
      <c r="AEF712" s="6"/>
      <c r="AEG712" s="6"/>
      <c r="AEH712" s="6"/>
      <c r="AEI712" s="6"/>
      <c r="AEJ712" s="6"/>
      <c r="AEK712" s="6"/>
      <c r="AEL712" s="6"/>
      <c r="AEM712" s="6"/>
      <c r="AEN712" s="6"/>
      <c r="AEO712" s="6"/>
      <c r="AEP712" s="6"/>
      <c r="AEQ712" s="6"/>
      <c r="AER712" s="6"/>
      <c r="AES712" s="6"/>
      <c r="AET712" s="6"/>
      <c r="AEU712" s="6"/>
      <c r="AEV712" s="6"/>
      <c r="AEW712" s="6"/>
      <c r="AEX712" s="6"/>
      <c r="AEY712" s="6"/>
      <c r="AEZ712" s="6"/>
      <c r="AFA712" s="6"/>
      <c r="AFB712" s="6"/>
      <c r="AFC712" s="6"/>
      <c r="AFD712" s="6"/>
      <c r="AFE712" s="6"/>
      <c r="AFF712" s="6"/>
      <c r="AFG712" s="6"/>
      <c r="AFH712" s="6"/>
      <c r="AFI712" s="6"/>
      <c r="AFJ712" s="6"/>
      <c r="AFK712" s="6"/>
      <c r="AFL712" s="6"/>
      <c r="AFM712" s="6"/>
      <c r="AFN712" s="6"/>
      <c r="AFO712" s="6"/>
      <c r="AFP712" s="6"/>
      <c r="AFQ712" s="6"/>
      <c r="AFR712" s="6"/>
      <c r="AFS712" s="6"/>
      <c r="AFT712" s="6"/>
      <c r="AFU712" s="6"/>
      <c r="AFV712" s="6"/>
      <c r="AFW712" s="6"/>
      <c r="AFX712" s="6"/>
      <c r="AFY712" s="6"/>
      <c r="AFZ712" s="6"/>
      <c r="AGA712" s="6"/>
      <c r="AGB712" s="6"/>
      <c r="AGC712" s="6"/>
      <c r="AGD712" s="6"/>
      <c r="AGE712" s="6"/>
      <c r="AGF712" s="6"/>
      <c r="AGG712" s="6"/>
      <c r="AGH712" s="6"/>
      <c r="AGI712" s="6"/>
      <c r="AGJ712" s="6"/>
      <c r="AGK712" s="6"/>
      <c r="AGL712" s="6"/>
      <c r="AGM712" s="6"/>
      <c r="AGN712" s="6"/>
      <c r="AGO712" s="6"/>
      <c r="AGP712" s="6"/>
      <c r="AGQ712" s="6"/>
      <c r="AGR712" s="6"/>
      <c r="AGS712" s="6"/>
      <c r="AGT712" s="6"/>
      <c r="AGU712" s="6"/>
      <c r="AGV712" s="6"/>
      <c r="AGW712" s="6"/>
      <c r="AGX712" s="6"/>
      <c r="AGY712" s="6"/>
      <c r="AGZ712" s="6"/>
      <c r="AHA712" s="6"/>
      <c r="AHB712" s="6"/>
      <c r="AHC712" s="6"/>
      <c r="AHD712" s="6"/>
      <c r="AHE712" s="6"/>
      <c r="AHF712" s="6"/>
      <c r="AHG712" s="6"/>
      <c r="AHH712" s="6"/>
      <c r="AHI712" s="6"/>
      <c r="AHJ712" s="6"/>
      <c r="AHK712" s="6"/>
      <c r="AHL712" s="6"/>
      <c r="AHM712" s="6"/>
      <c r="AHN712" s="6"/>
      <c r="AHO712" s="6"/>
      <c r="AHP712" s="6"/>
      <c r="AHQ712" s="6"/>
      <c r="AHR712" s="6"/>
      <c r="AHS712" s="6"/>
      <c r="AHT712" s="6"/>
      <c r="AHU712" s="6"/>
      <c r="AHV712" s="6"/>
      <c r="AHW712" s="6"/>
      <c r="AHX712" s="6"/>
      <c r="AHY712" s="6"/>
    </row>
    <row r="713" spans="3:909" x14ac:dyDescent="0.25">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6"/>
      <c r="KD713" s="6"/>
      <c r="KE713" s="6"/>
      <c r="KF713" s="6"/>
      <c r="KG713" s="6"/>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6"/>
      <c r="LQ713" s="6"/>
      <c r="LR713" s="6"/>
      <c r="LS713" s="6"/>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6"/>
      <c r="ON713" s="6"/>
      <c r="OO713" s="6"/>
      <c r="OP713" s="6"/>
      <c r="OQ713" s="6"/>
      <c r="OR713" s="6"/>
      <c r="OS713" s="6"/>
      <c r="OT713" s="6"/>
      <c r="OU713" s="6"/>
      <c r="OV713" s="6"/>
      <c r="OW713" s="6"/>
      <c r="OX713" s="6"/>
      <c r="OY713" s="6"/>
      <c r="OZ713" s="6"/>
      <c r="PA713" s="6"/>
      <c r="PB713" s="6"/>
      <c r="PC713" s="6"/>
      <c r="PD713" s="6"/>
      <c r="PE713" s="6"/>
      <c r="PF713" s="6"/>
      <c r="PG713" s="6"/>
      <c r="PH713" s="6"/>
      <c r="PI713" s="6"/>
      <c r="PJ713" s="6"/>
      <c r="PK713" s="6"/>
      <c r="PL713" s="6"/>
      <c r="PM713" s="6"/>
      <c r="PN713" s="6"/>
      <c r="PO713" s="6"/>
      <c r="PP713" s="6"/>
      <c r="PQ713" s="6"/>
      <c r="PR713" s="6"/>
      <c r="PS713" s="6"/>
      <c r="PT713" s="6"/>
      <c r="PU713" s="6"/>
      <c r="PV713" s="6"/>
      <c r="PW713" s="6"/>
      <c r="PX713" s="6"/>
      <c r="PY713" s="6"/>
      <c r="PZ713" s="6"/>
      <c r="QA713" s="6"/>
      <c r="QB713" s="6"/>
      <c r="QC713" s="6"/>
      <c r="QD713" s="6"/>
      <c r="QE713" s="6"/>
      <c r="QF713" s="6"/>
      <c r="QG713" s="6"/>
      <c r="QH713" s="6"/>
      <c r="QI713" s="6"/>
      <c r="QJ713" s="6"/>
      <c r="QK713" s="6"/>
      <c r="QL713" s="6"/>
      <c r="QM713" s="6"/>
      <c r="QN713" s="6"/>
      <c r="QO713" s="6"/>
      <c r="QP713" s="6"/>
      <c r="QQ713" s="6"/>
      <c r="QR713" s="6"/>
      <c r="QS713" s="6"/>
      <c r="QT713" s="6"/>
      <c r="QU713" s="6"/>
      <c r="QV713" s="6"/>
      <c r="QW713" s="6"/>
      <c r="QX713" s="6"/>
      <c r="QY713" s="6"/>
      <c r="QZ713" s="6"/>
      <c r="RA713" s="6"/>
      <c r="RB713" s="6"/>
      <c r="RC713" s="6"/>
      <c r="RD713" s="6"/>
      <c r="RE713" s="6"/>
      <c r="RF713" s="6"/>
      <c r="RG713" s="6"/>
      <c r="RH713" s="6"/>
      <c r="RI713" s="6"/>
      <c r="RJ713" s="6"/>
      <c r="RK713" s="6"/>
      <c r="RL713" s="6"/>
      <c r="RM713" s="6"/>
      <c r="RN713" s="6"/>
      <c r="RO713" s="6"/>
      <c r="RP713" s="6"/>
      <c r="RQ713" s="6"/>
      <c r="RR713" s="6"/>
      <c r="RS713" s="6"/>
      <c r="RT713" s="6"/>
      <c r="RU713" s="6"/>
      <c r="RV713" s="6"/>
      <c r="RW713" s="6"/>
      <c r="RX713" s="6"/>
      <c r="RY713" s="6"/>
      <c r="RZ713" s="6"/>
      <c r="SA713" s="6"/>
      <c r="SB713" s="6"/>
      <c r="SC713" s="6"/>
      <c r="SD713" s="6"/>
      <c r="SE713" s="6"/>
      <c r="SF713" s="6"/>
      <c r="SG713" s="6"/>
      <c r="SH713" s="6"/>
      <c r="SI713" s="6"/>
      <c r="SJ713" s="6"/>
      <c r="SK713" s="6"/>
      <c r="SL713" s="6"/>
      <c r="SM713" s="6"/>
      <c r="SN713" s="6"/>
      <c r="SO713" s="6"/>
      <c r="SP713" s="6"/>
      <c r="SQ713" s="6"/>
      <c r="SR713" s="6"/>
      <c r="SS713" s="6"/>
      <c r="ST713" s="6"/>
      <c r="SU713" s="6"/>
      <c r="SV713" s="6"/>
      <c r="SW713" s="6"/>
      <c r="SX713" s="6"/>
      <c r="SY713" s="6"/>
      <c r="SZ713" s="6"/>
      <c r="TA713" s="6"/>
      <c r="TB713" s="6"/>
      <c r="TC713" s="6"/>
      <c r="TD713" s="6"/>
      <c r="TE713" s="6"/>
      <c r="TF713" s="6"/>
      <c r="TG713" s="6"/>
      <c r="TH713" s="6"/>
      <c r="TI713" s="6"/>
      <c r="TJ713" s="6"/>
      <c r="TK713" s="6"/>
      <c r="TL713" s="6"/>
      <c r="TM713" s="6"/>
      <c r="TN713" s="6"/>
      <c r="TO713" s="6"/>
      <c r="TP713" s="6"/>
      <c r="TQ713" s="6"/>
      <c r="TR713" s="6"/>
      <c r="TS713" s="6"/>
      <c r="TT713" s="6"/>
      <c r="TU713" s="6"/>
      <c r="TV713" s="6"/>
      <c r="TW713" s="6"/>
      <c r="TX713" s="6"/>
      <c r="TY713" s="6"/>
      <c r="TZ713" s="6"/>
      <c r="UA713" s="6"/>
      <c r="UB713" s="6"/>
      <c r="UC713" s="6"/>
      <c r="UD713" s="6"/>
      <c r="UE713" s="6"/>
      <c r="UF713" s="6"/>
      <c r="UG713" s="6"/>
      <c r="UH713" s="6"/>
      <c r="UI713" s="6"/>
      <c r="UJ713" s="6"/>
      <c r="UK713" s="6"/>
      <c r="UL713" s="6"/>
      <c r="UM713" s="6"/>
      <c r="UN713" s="6"/>
      <c r="UO713" s="6"/>
      <c r="UP713" s="6"/>
      <c r="UQ713" s="6"/>
      <c r="UR713" s="6"/>
      <c r="US713" s="6"/>
      <c r="UT713" s="6"/>
      <c r="UU713" s="6"/>
      <c r="UV713" s="6"/>
      <c r="UW713" s="6"/>
      <c r="UX713" s="6"/>
      <c r="UY713" s="6"/>
      <c r="UZ713" s="6"/>
      <c r="VA713" s="6"/>
      <c r="VB713" s="6"/>
      <c r="VC713" s="6"/>
      <c r="VD713" s="6"/>
      <c r="VE713" s="6"/>
      <c r="VF713" s="6"/>
      <c r="VG713" s="6"/>
      <c r="VH713" s="6"/>
      <c r="VI713" s="6"/>
      <c r="VJ713" s="6"/>
      <c r="VK713" s="6"/>
      <c r="VL713" s="6"/>
      <c r="VM713" s="6"/>
      <c r="VN713" s="6"/>
      <c r="VO713" s="6"/>
      <c r="VP713" s="6"/>
      <c r="VQ713" s="6"/>
      <c r="VR713" s="6"/>
      <c r="VS713" s="6"/>
      <c r="VT713" s="6"/>
      <c r="VU713" s="6"/>
      <c r="VV713" s="6"/>
      <c r="VW713" s="6"/>
      <c r="VX713" s="6"/>
      <c r="VY713" s="6"/>
      <c r="VZ713" s="6"/>
      <c r="WA713" s="6"/>
      <c r="WB713" s="6"/>
      <c r="WC713" s="6"/>
      <c r="WD713" s="6"/>
      <c r="WE713" s="6"/>
      <c r="WF713" s="6"/>
      <c r="WG713" s="6"/>
      <c r="WH713" s="6"/>
      <c r="WI713" s="6"/>
      <c r="WJ713" s="6"/>
      <c r="WK713" s="6"/>
      <c r="WL713" s="6"/>
      <c r="WM713" s="6"/>
      <c r="WN713" s="6"/>
      <c r="WO713" s="6"/>
      <c r="WP713" s="6"/>
      <c r="WQ713" s="6"/>
      <c r="WR713" s="6"/>
      <c r="WS713" s="6"/>
      <c r="WT713" s="6"/>
      <c r="WU713" s="6"/>
      <c r="WV713" s="6"/>
      <c r="WW713" s="6"/>
      <c r="WX713" s="6"/>
      <c r="WY713" s="6"/>
      <c r="WZ713" s="6"/>
      <c r="XA713" s="6"/>
      <c r="XB713" s="6"/>
      <c r="XC713" s="6"/>
      <c r="XD713" s="6"/>
      <c r="XE713" s="6"/>
      <c r="XF713" s="6"/>
      <c r="XG713" s="6"/>
      <c r="XH713" s="6"/>
      <c r="XI713" s="6"/>
      <c r="XJ713" s="6"/>
      <c r="XK713" s="6"/>
      <c r="XL713" s="6"/>
      <c r="XM713" s="6"/>
      <c r="XN713" s="6"/>
      <c r="XO713" s="6"/>
      <c r="XP713" s="6"/>
      <c r="XQ713" s="6"/>
      <c r="XR713" s="6"/>
      <c r="XS713" s="6"/>
      <c r="XT713" s="6"/>
      <c r="XU713" s="6"/>
      <c r="XV713" s="6"/>
      <c r="XW713" s="6"/>
      <c r="XX713" s="6"/>
      <c r="XY713" s="6"/>
      <c r="XZ713" s="6"/>
      <c r="YA713" s="6"/>
      <c r="YB713" s="6"/>
      <c r="YC713" s="6"/>
      <c r="YD713" s="6"/>
      <c r="YE713" s="6"/>
      <c r="YF713" s="6"/>
      <c r="YG713" s="6"/>
      <c r="YH713" s="6"/>
      <c r="YI713" s="6"/>
      <c r="YJ713" s="6"/>
      <c r="YK713" s="6"/>
      <c r="YL713" s="6"/>
      <c r="YM713" s="6"/>
      <c r="YN713" s="6"/>
      <c r="YO713" s="6"/>
      <c r="YP713" s="6"/>
      <c r="YQ713" s="6"/>
      <c r="YR713" s="6"/>
      <c r="YS713" s="6"/>
      <c r="YT713" s="6"/>
      <c r="YU713" s="6"/>
      <c r="YV713" s="6"/>
      <c r="YW713" s="6"/>
      <c r="YX713" s="6"/>
      <c r="YY713" s="6"/>
      <c r="YZ713" s="6"/>
      <c r="ZA713" s="6"/>
      <c r="ZB713" s="6"/>
      <c r="ZC713" s="6"/>
      <c r="ZD713" s="6"/>
      <c r="ZE713" s="6"/>
      <c r="ZF713" s="6"/>
      <c r="ZG713" s="6"/>
      <c r="ZH713" s="6"/>
      <c r="ZI713" s="6"/>
      <c r="ZJ713" s="6"/>
      <c r="ZK713" s="6"/>
      <c r="ZL713" s="6"/>
      <c r="ZM713" s="6"/>
      <c r="ZN713" s="6"/>
      <c r="ZO713" s="6"/>
      <c r="ZP713" s="6"/>
      <c r="ZQ713" s="6"/>
      <c r="ZR713" s="6"/>
      <c r="ZS713" s="6"/>
      <c r="ZT713" s="6"/>
      <c r="ZU713" s="6"/>
      <c r="ZV713" s="6"/>
      <c r="ZW713" s="6"/>
      <c r="ZX713" s="6"/>
      <c r="ZY713" s="6"/>
      <c r="ZZ713" s="6"/>
      <c r="AAA713" s="6"/>
      <c r="AAB713" s="6"/>
      <c r="AAC713" s="6"/>
      <c r="AAD713" s="6"/>
      <c r="AAE713" s="6"/>
      <c r="AAF713" s="6"/>
      <c r="AAG713" s="6"/>
      <c r="AAH713" s="6"/>
      <c r="AAI713" s="6"/>
      <c r="AAJ713" s="6"/>
      <c r="AAK713" s="6"/>
      <c r="AAL713" s="6"/>
      <c r="AAM713" s="6"/>
      <c r="AAN713" s="6"/>
      <c r="AAO713" s="6"/>
      <c r="AAP713" s="6"/>
      <c r="AAQ713" s="6"/>
      <c r="AAR713" s="6"/>
      <c r="AAS713" s="6"/>
      <c r="AAT713" s="6"/>
      <c r="AAU713" s="6"/>
      <c r="AAV713" s="6"/>
      <c r="AAW713" s="6"/>
      <c r="AAX713" s="6"/>
      <c r="AAY713" s="6"/>
      <c r="AAZ713" s="6"/>
      <c r="ABA713" s="6"/>
      <c r="ABB713" s="6"/>
      <c r="ABC713" s="6"/>
      <c r="ABD713" s="6"/>
      <c r="ABE713" s="6"/>
      <c r="ABF713" s="6"/>
      <c r="ABG713" s="6"/>
      <c r="ABH713" s="6"/>
      <c r="ABI713" s="6"/>
      <c r="ABJ713" s="6"/>
      <c r="ABK713" s="6"/>
      <c r="ABL713" s="6"/>
      <c r="ABM713" s="6"/>
      <c r="ABN713" s="6"/>
      <c r="ABO713" s="6"/>
      <c r="ABP713" s="6"/>
      <c r="ABQ713" s="6"/>
      <c r="ABR713" s="6"/>
      <c r="ABS713" s="6"/>
      <c r="ABT713" s="6"/>
      <c r="ABU713" s="6"/>
      <c r="ABV713" s="6"/>
      <c r="ABW713" s="6"/>
      <c r="ABX713" s="6"/>
      <c r="ABY713" s="6"/>
      <c r="ABZ713" s="6"/>
      <c r="ACA713" s="6"/>
      <c r="ACB713" s="6"/>
      <c r="ACC713" s="6"/>
      <c r="ACD713" s="6"/>
      <c r="ACE713" s="6"/>
      <c r="ACF713" s="6"/>
      <c r="ACG713" s="6"/>
      <c r="ACH713" s="6"/>
      <c r="ACI713" s="6"/>
      <c r="ACJ713" s="6"/>
      <c r="ACK713" s="6"/>
      <c r="ACL713" s="6"/>
      <c r="ACM713" s="6"/>
      <c r="ACN713" s="6"/>
      <c r="ACO713" s="6"/>
      <c r="ACP713" s="6"/>
      <c r="ACQ713" s="6"/>
      <c r="ACR713" s="6"/>
      <c r="ACS713" s="6"/>
      <c r="ACT713" s="6"/>
      <c r="ACU713" s="6"/>
      <c r="ACV713" s="6"/>
      <c r="ACW713" s="6"/>
      <c r="ACX713" s="6"/>
      <c r="ACY713" s="6"/>
      <c r="ACZ713" s="6"/>
      <c r="ADA713" s="6"/>
      <c r="ADB713" s="6"/>
      <c r="ADC713" s="6"/>
      <c r="ADD713" s="6"/>
      <c r="ADE713" s="6"/>
      <c r="ADF713" s="6"/>
      <c r="ADG713" s="6"/>
      <c r="ADH713" s="6"/>
      <c r="ADI713" s="6"/>
      <c r="ADJ713" s="6"/>
      <c r="ADK713" s="6"/>
      <c r="ADL713" s="6"/>
      <c r="ADM713" s="6"/>
      <c r="ADN713" s="6"/>
      <c r="ADO713" s="6"/>
      <c r="ADP713" s="6"/>
      <c r="ADQ713" s="6"/>
      <c r="ADR713" s="6"/>
      <c r="ADS713" s="6"/>
      <c r="ADT713" s="6"/>
      <c r="ADU713" s="6"/>
      <c r="ADV713" s="6"/>
      <c r="ADW713" s="6"/>
      <c r="ADX713" s="6"/>
      <c r="ADY713" s="6"/>
      <c r="ADZ713" s="6"/>
      <c r="AEA713" s="6"/>
      <c r="AEB713" s="6"/>
      <c r="AEC713" s="6"/>
      <c r="AED713" s="6"/>
      <c r="AEE713" s="6"/>
      <c r="AEF713" s="6"/>
      <c r="AEG713" s="6"/>
      <c r="AEH713" s="6"/>
      <c r="AEI713" s="6"/>
      <c r="AEJ713" s="6"/>
      <c r="AEK713" s="6"/>
      <c r="AEL713" s="6"/>
      <c r="AEM713" s="6"/>
      <c r="AEN713" s="6"/>
      <c r="AEO713" s="6"/>
      <c r="AEP713" s="6"/>
      <c r="AEQ713" s="6"/>
      <c r="AER713" s="6"/>
      <c r="AES713" s="6"/>
      <c r="AET713" s="6"/>
      <c r="AEU713" s="6"/>
      <c r="AEV713" s="6"/>
      <c r="AEW713" s="6"/>
      <c r="AEX713" s="6"/>
      <c r="AEY713" s="6"/>
      <c r="AEZ713" s="6"/>
      <c r="AFA713" s="6"/>
      <c r="AFB713" s="6"/>
      <c r="AFC713" s="6"/>
      <c r="AFD713" s="6"/>
      <c r="AFE713" s="6"/>
      <c r="AFF713" s="6"/>
      <c r="AFG713" s="6"/>
      <c r="AFH713" s="6"/>
      <c r="AFI713" s="6"/>
      <c r="AFJ713" s="6"/>
      <c r="AFK713" s="6"/>
      <c r="AFL713" s="6"/>
      <c r="AFM713" s="6"/>
      <c r="AFN713" s="6"/>
      <c r="AFO713" s="6"/>
      <c r="AFP713" s="6"/>
      <c r="AFQ713" s="6"/>
      <c r="AFR713" s="6"/>
      <c r="AFS713" s="6"/>
      <c r="AFT713" s="6"/>
      <c r="AFU713" s="6"/>
      <c r="AFV713" s="6"/>
      <c r="AFW713" s="6"/>
      <c r="AFX713" s="6"/>
      <c r="AFY713" s="6"/>
      <c r="AFZ713" s="6"/>
      <c r="AGA713" s="6"/>
      <c r="AGB713" s="6"/>
      <c r="AGC713" s="6"/>
      <c r="AGD713" s="6"/>
      <c r="AGE713" s="6"/>
      <c r="AGF713" s="6"/>
      <c r="AGG713" s="6"/>
      <c r="AGH713" s="6"/>
      <c r="AGI713" s="6"/>
      <c r="AGJ713" s="6"/>
      <c r="AGK713" s="6"/>
      <c r="AGL713" s="6"/>
      <c r="AGM713" s="6"/>
      <c r="AGN713" s="6"/>
      <c r="AGO713" s="6"/>
      <c r="AGP713" s="6"/>
      <c r="AGQ713" s="6"/>
      <c r="AGR713" s="6"/>
      <c r="AGS713" s="6"/>
      <c r="AGT713" s="6"/>
      <c r="AGU713" s="6"/>
      <c r="AGV713" s="6"/>
      <c r="AGW713" s="6"/>
      <c r="AGX713" s="6"/>
      <c r="AGY713" s="6"/>
      <c r="AGZ713" s="6"/>
      <c r="AHA713" s="6"/>
      <c r="AHB713" s="6"/>
      <c r="AHC713" s="6"/>
      <c r="AHD713" s="6"/>
      <c r="AHE713" s="6"/>
      <c r="AHF713" s="6"/>
      <c r="AHG713" s="6"/>
      <c r="AHH713" s="6"/>
      <c r="AHI713" s="6"/>
      <c r="AHJ713" s="6"/>
      <c r="AHK713" s="6"/>
      <c r="AHL713" s="6"/>
      <c r="AHM713" s="6"/>
      <c r="AHN713" s="6"/>
      <c r="AHO713" s="6"/>
      <c r="AHP713" s="6"/>
      <c r="AHQ713" s="6"/>
      <c r="AHR713" s="6"/>
      <c r="AHS713" s="6"/>
      <c r="AHT713" s="6"/>
      <c r="AHU713" s="6"/>
      <c r="AHV713" s="6"/>
      <c r="AHW713" s="6"/>
      <c r="AHX713" s="6"/>
      <c r="AHY713" s="6"/>
    </row>
    <row r="714" spans="3:909" x14ac:dyDescent="0.25">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6"/>
      <c r="KD714" s="6"/>
      <c r="KE714" s="6"/>
      <c r="KF714" s="6"/>
      <c r="KG714" s="6"/>
      <c r="KH714" s="6"/>
      <c r="KI714" s="6"/>
      <c r="KJ714" s="6"/>
      <c r="KK714" s="6"/>
      <c r="KL714" s="6"/>
      <c r="KM714" s="6"/>
      <c r="KN714" s="6"/>
      <c r="KO714" s="6"/>
      <c r="KP714" s="6"/>
      <c r="KQ714" s="6"/>
      <c r="KR714" s="6"/>
      <c r="KS714" s="6"/>
      <c r="KT714" s="6"/>
      <c r="KU714" s="6"/>
      <c r="KV714" s="6"/>
      <c r="KW714" s="6"/>
      <c r="KX714" s="6"/>
      <c r="KY714" s="6"/>
      <c r="KZ714" s="6"/>
      <c r="LA714" s="6"/>
      <c r="LB714" s="6"/>
      <c r="LC714" s="6"/>
      <c r="LD714" s="6"/>
      <c r="LE714" s="6"/>
      <c r="LF714" s="6"/>
      <c r="LG714" s="6"/>
      <c r="LH714" s="6"/>
      <c r="LI714" s="6"/>
      <c r="LJ714" s="6"/>
      <c r="LK714" s="6"/>
      <c r="LL714" s="6"/>
      <c r="LM714" s="6"/>
      <c r="LN714" s="6"/>
      <c r="LO714" s="6"/>
      <c r="LP714" s="6"/>
      <c r="LQ714" s="6"/>
      <c r="LR714" s="6"/>
      <c r="LS714" s="6"/>
      <c r="LT714" s="6"/>
      <c r="LU714" s="6"/>
      <c r="LV714" s="6"/>
      <c r="LW714" s="6"/>
      <c r="LX714" s="6"/>
      <c r="LY714" s="6"/>
      <c r="LZ714" s="6"/>
      <c r="MA714" s="6"/>
      <c r="MB714" s="6"/>
      <c r="MC714" s="6"/>
      <c r="MD714" s="6"/>
      <c r="ME714" s="6"/>
      <c r="MF714" s="6"/>
      <c r="MG714" s="6"/>
      <c r="MH714" s="6"/>
      <c r="MI714" s="6"/>
      <c r="MJ714" s="6"/>
      <c r="MK714" s="6"/>
      <c r="ML714" s="6"/>
      <c r="MM714" s="6"/>
      <c r="MN714" s="6"/>
      <c r="MO714" s="6"/>
      <c r="MP714" s="6"/>
      <c r="MQ714" s="6"/>
      <c r="MR714" s="6"/>
      <c r="MS714" s="6"/>
      <c r="MT714" s="6"/>
      <c r="MU714" s="6"/>
      <c r="MV714" s="6"/>
      <c r="MW714" s="6"/>
      <c r="MX714" s="6"/>
      <c r="MY714" s="6"/>
      <c r="MZ714" s="6"/>
      <c r="NA714" s="6"/>
      <c r="NB714" s="6"/>
      <c r="NC714" s="6"/>
      <c r="ND714" s="6"/>
      <c r="NE714" s="6"/>
      <c r="NF714" s="6"/>
      <c r="NG714" s="6"/>
      <c r="NH714" s="6"/>
      <c r="NI714" s="6"/>
      <c r="NJ714" s="6"/>
      <c r="NK714" s="6"/>
      <c r="NL714" s="6"/>
      <c r="NM714" s="6"/>
      <c r="NN714" s="6"/>
      <c r="NO714" s="6"/>
      <c r="NP714" s="6"/>
      <c r="NQ714" s="6"/>
      <c r="NR714" s="6"/>
      <c r="NS714" s="6"/>
      <c r="NT714" s="6"/>
      <c r="NU714" s="6"/>
      <c r="NV714" s="6"/>
      <c r="NW714" s="6"/>
      <c r="NX714" s="6"/>
      <c r="NY714" s="6"/>
      <c r="NZ714" s="6"/>
      <c r="OA714" s="6"/>
      <c r="OB714" s="6"/>
      <c r="OC714" s="6"/>
      <c r="OD714" s="6"/>
      <c r="OE714" s="6"/>
      <c r="OF714" s="6"/>
      <c r="OG714" s="6"/>
      <c r="OH714" s="6"/>
      <c r="OI714" s="6"/>
      <c r="OJ714" s="6"/>
      <c r="OK714" s="6"/>
      <c r="OL714" s="6"/>
      <c r="OM714" s="6"/>
      <c r="ON714" s="6"/>
      <c r="OO714" s="6"/>
      <c r="OP714" s="6"/>
      <c r="OQ714" s="6"/>
      <c r="OR714" s="6"/>
      <c r="OS714" s="6"/>
      <c r="OT714" s="6"/>
      <c r="OU714" s="6"/>
      <c r="OV714" s="6"/>
      <c r="OW714" s="6"/>
      <c r="OX714" s="6"/>
      <c r="OY714" s="6"/>
      <c r="OZ714" s="6"/>
      <c r="PA714" s="6"/>
      <c r="PB714" s="6"/>
      <c r="PC714" s="6"/>
      <c r="PD714" s="6"/>
      <c r="PE714" s="6"/>
      <c r="PF714" s="6"/>
      <c r="PG714" s="6"/>
      <c r="PH714" s="6"/>
      <c r="PI714" s="6"/>
      <c r="PJ714" s="6"/>
      <c r="PK714" s="6"/>
      <c r="PL714" s="6"/>
      <c r="PM714" s="6"/>
      <c r="PN714" s="6"/>
      <c r="PO714" s="6"/>
      <c r="PP714" s="6"/>
      <c r="PQ714" s="6"/>
      <c r="PR714" s="6"/>
      <c r="PS714" s="6"/>
      <c r="PT714" s="6"/>
      <c r="PU714" s="6"/>
      <c r="PV714" s="6"/>
      <c r="PW714" s="6"/>
      <c r="PX714" s="6"/>
      <c r="PY714" s="6"/>
      <c r="PZ714" s="6"/>
      <c r="QA714" s="6"/>
      <c r="QB714" s="6"/>
      <c r="QC714" s="6"/>
      <c r="QD714" s="6"/>
      <c r="QE714" s="6"/>
      <c r="QF714" s="6"/>
      <c r="QG714" s="6"/>
      <c r="QH714" s="6"/>
      <c r="QI714" s="6"/>
      <c r="QJ714" s="6"/>
      <c r="QK714" s="6"/>
      <c r="QL714" s="6"/>
      <c r="QM714" s="6"/>
      <c r="QN714" s="6"/>
      <c r="QO714" s="6"/>
      <c r="QP714" s="6"/>
      <c r="QQ714" s="6"/>
      <c r="QR714" s="6"/>
      <c r="QS714" s="6"/>
      <c r="QT714" s="6"/>
      <c r="QU714" s="6"/>
      <c r="QV714" s="6"/>
      <c r="QW714" s="6"/>
      <c r="QX714" s="6"/>
      <c r="QY714" s="6"/>
      <c r="QZ714" s="6"/>
      <c r="RA714" s="6"/>
      <c r="RB714" s="6"/>
      <c r="RC714" s="6"/>
      <c r="RD714" s="6"/>
      <c r="RE714" s="6"/>
      <c r="RF714" s="6"/>
      <c r="RG714" s="6"/>
      <c r="RH714" s="6"/>
      <c r="RI714" s="6"/>
      <c r="RJ714" s="6"/>
      <c r="RK714" s="6"/>
      <c r="RL714" s="6"/>
      <c r="RM714" s="6"/>
      <c r="RN714" s="6"/>
      <c r="RO714" s="6"/>
      <c r="RP714" s="6"/>
      <c r="RQ714" s="6"/>
      <c r="RR714" s="6"/>
      <c r="RS714" s="6"/>
      <c r="RT714" s="6"/>
      <c r="RU714" s="6"/>
      <c r="RV714" s="6"/>
      <c r="RW714" s="6"/>
      <c r="RX714" s="6"/>
      <c r="RY714" s="6"/>
      <c r="RZ714" s="6"/>
      <c r="SA714" s="6"/>
      <c r="SB714" s="6"/>
      <c r="SC714" s="6"/>
      <c r="SD714" s="6"/>
      <c r="SE714" s="6"/>
      <c r="SF714" s="6"/>
      <c r="SG714" s="6"/>
      <c r="SH714" s="6"/>
      <c r="SI714" s="6"/>
      <c r="SJ714" s="6"/>
      <c r="SK714" s="6"/>
      <c r="SL714" s="6"/>
      <c r="SM714" s="6"/>
      <c r="SN714" s="6"/>
      <c r="SO714" s="6"/>
      <c r="SP714" s="6"/>
      <c r="SQ714" s="6"/>
      <c r="SR714" s="6"/>
      <c r="SS714" s="6"/>
      <c r="ST714" s="6"/>
      <c r="SU714" s="6"/>
      <c r="SV714" s="6"/>
      <c r="SW714" s="6"/>
      <c r="SX714" s="6"/>
      <c r="SY714" s="6"/>
      <c r="SZ714" s="6"/>
      <c r="TA714" s="6"/>
      <c r="TB714" s="6"/>
      <c r="TC714" s="6"/>
      <c r="TD714" s="6"/>
      <c r="TE714" s="6"/>
      <c r="TF714" s="6"/>
      <c r="TG714" s="6"/>
      <c r="TH714" s="6"/>
      <c r="TI714" s="6"/>
      <c r="TJ714" s="6"/>
      <c r="TK714" s="6"/>
      <c r="TL714" s="6"/>
      <c r="TM714" s="6"/>
      <c r="TN714" s="6"/>
      <c r="TO714" s="6"/>
      <c r="TP714" s="6"/>
      <c r="TQ714" s="6"/>
      <c r="TR714" s="6"/>
      <c r="TS714" s="6"/>
      <c r="TT714" s="6"/>
      <c r="TU714" s="6"/>
      <c r="TV714" s="6"/>
      <c r="TW714" s="6"/>
      <c r="TX714" s="6"/>
      <c r="TY714" s="6"/>
      <c r="TZ714" s="6"/>
      <c r="UA714" s="6"/>
      <c r="UB714" s="6"/>
      <c r="UC714" s="6"/>
      <c r="UD714" s="6"/>
      <c r="UE714" s="6"/>
      <c r="UF714" s="6"/>
      <c r="UG714" s="6"/>
      <c r="UH714" s="6"/>
      <c r="UI714" s="6"/>
      <c r="UJ714" s="6"/>
      <c r="UK714" s="6"/>
      <c r="UL714" s="6"/>
      <c r="UM714" s="6"/>
      <c r="UN714" s="6"/>
      <c r="UO714" s="6"/>
      <c r="UP714" s="6"/>
      <c r="UQ714" s="6"/>
      <c r="UR714" s="6"/>
      <c r="US714" s="6"/>
      <c r="UT714" s="6"/>
      <c r="UU714" s="6"/>
      <c r="UV714" s="6"/>
      <c r="UW714" s="6"/>
      <c r="UX714" s="6"/>
      <c r="UY714" s="6"/>
      <c r="UZ714" s="6"/>
      <c r="VA714" s="6"/>
      <c r="VB714" s="6"/>
      <c r="VC714" s="6"/>
      <c r="VD714" s="6"/>
      <c r="VE714" s="6"/>
      <c r="VF714" s="6"/>
      <c r="VG714" s="6"/>
      <c r="VH714" s="6"/>
      <c r="VI714" s="6"/>
      <c r="VJ714" s="6"/>
      <c r="VK714" s="6"/>
      <c r="VL714" s="6"/>
      <c r="VM714" s="6"/>
      <c r="VN714" s="6"/>
      <c r="VO714" s="6"/>
      <c r="VP714" s="6"/>
      <c r="VQ714" s="6"/>
      <c r="VR714" s="6"/>
      <c r="VS714" s="6"/>
      <c r="VT714" s="6"/>
      <c r="VU714" s="6"/>
      <c r="VV714" s="6"/>
      <c r="VW714" s="6"/>
      <c r="VX714" s="6"/>
      <c r="VY714" s="6"/>
      <c r="VZ714" s="6"/>
      <c r="WA714" s="6"/>
      <c r="WB714" s="6"/>
      <c r="WC714" s="6"/>
      <c r="WD714" s="6"/>
      <c r="WE714" s="6"/>
      <c r="WF714" s="6"/>
      <c r="WG714" s="6"/>
      <c r="WH714" s="6"/>
      <c r="WI714" s="6"/>
      <c r="WJ714" s="6"/>
      <c r="WK714" s="6"/>
      <c r="WL714" s="6"/>
      <c r="WM714" s="6"/>
      <c r="WN714" s="6"/>
      <c r="WO714" s="6"/>
      <c r="WP714" s="6"/>
      <c r="WQ714" s="6"/>
      <c r="WR714" s="6"/>
      <c r="WS714" s="6"/>
      <c r="WT714" s="6"/>
      <c r="WU714" s="6"/>
      <c r="WV714" s="6"/>
      <c r="WW714" s="6"/>
      <c r="WX714" s="6"/>
      <c r="WY714" s="6"/>
      <c r="WZ714" s="6"/>
      <c r="XA714" s="6"/>
      <c r="XB714" s="6"/>
      <c r="XC714" s="6"/>
      <c r="XD714" s="6"/>
      <c r="XE714" s="6"/>
      <c r="XF714" s="6"/>
      <c r="XG714" s="6"/>
      <c r="XH714" s="6"/>
      <c r="XI714" s="6"/>
      <c r="XJ714" s="6"/>
      <c r="XK714" s="6"/>
      <c r="XL714" s="6"/>
      <c r="XM714" s="6"/>
      <c r="XN714" s="6"/>
      <c r="XO714" s="6"/>
      <c r="XP714" s="6"/>
      <c r="XQ714" s="6"/>
      <c r="XR714" s="6"/>
      <c r="XS714" s="6"/>
      <c r="XT714" s="6"/>
      <c r="XU714" s="6"/>
      <c r="XV714" s="6"/>
      <c r="XW714" s="6"/>
      <c r="XX714" s="6"/>
      <c r="XY714" s="6"/>
      <c r="XZ714" s="6"/>
      <c r="YA714" s="6"/>
      <c r="YB714" s="6"/>
      <c r="YC714" s="6"/>
      <c r="YD714" s="6"/>
      <c r="YE714" s="6"/>
      <c r="YF714" s="6"/>
      <c r="YG714" s="6"/>
      <c r="YH714" s="6"/>
      <c r="YI714" s="6"/>
      <c r="YJ714" s="6"/>
      <c r="YK714" s="6"/>
      <c r="YL714" s="6"/>
      <c r="YM714" s="6"/>
      <c r="YN714" s="6"/>
      <c r="YO714" s="6"/>
      <c r="YP714" s="6"/>
      <c r="YQ714" s="6"/>
      <c r="YR714" s="6"/>
      <c r="YS714" s="6"/>
      <c r="YT714" s="6"/>
      <c r="YU714" s="6"/>
      <c r="YV714" s="6"/>
      <c r="YW714" s="6"/>
      <c r="YX714" s="6"/>
      <c r="YY714" s="6"/>
      <c r="YZ714" s="6"/>
      <c r="ZA714" s="6"/>
      <c r="ZB714" s="6"/>
      <c r="ZC714" s="6"/>
      <c r="ZD714" s="6"/>
      <c r="ZE714" s="6"/>
      <c r="ZF714" s="6"/>
      <c r="ZG714" s="6"/>
      <c r="ZH714" s="6"/>
      <c r="ZI714" s="6"/>
      <c r="ZJ714" s="6"/>
      <c r="ZK714" s="6"/>
      <c r="ZL714" s="6"/>
      <c r="ZM714" s="6"/>
      <c r="ZN714" s="6"/>
      <c r="ZO714" s="6"/>
      <c r="ZP714" s="6"/>
      <c r="ZQ714" s="6"/>
      <c r="ZR714" s="6"/>
      <c r="ZS714" s="6"/>
      <c r="ZT714" s="6"/>
      <c r="ZU714" s="6"/>
      <c r="ZV714" s="6"/>
      <c r="ZW714" s="6"/>
      <c r="ZX714" s="6"/>
      <c r="ZY714" s="6"/>
      <c r="ZZ714" s="6"/>
      <c r="AAA714" s="6"/>
      <c r="AAB714" s="6"/>
      <c r="AAC714" s="6"/>
      <c r="AAD714" s="6"/>
      <c r="AAE714" s="6"/>
      <c r="AAF714" s="6"/>
      <c r="AAG714" s="6"/>
      <c r="AAH714" s="6"/>
      <c r="AAI714" s="6"/>
      <c r="AAJ714" s="6"/>
      <c r="AAK714" s="6"/>
      <c r="AAL714" s="6"/>
      <c r="AAM714" s="6"/>
      <c r="AAN714" s="6"/>
      <c r="AAO714" s="6"/>
      <c r="AAP714" s="6"/>
      <c r="AAQ714" s="6"/>
      <c r="AAR714" s="6"/>
      <c r="AAS714" s="6"/>
      <c r="AAT714" s="6"/>
      <c r="AAU714" s="6"/>
      <c r="AAV714" s="6"/>
      <c r="AAW714" s="6"/>
      <c r="AAX714" s="6"/>
      <c r="AAY714" s="6"/>
      <c r="AAZ714" s="6"/>
      <c r="ABA714" s="6"/>
      <c r="ABB714" s="6"/>
      <c r="ABC714" s="6"/>
      <c r="ABD714" s="6"/>
      <c r="ABE714" s="6"/>
      <c r="ABF714" s="6"/>
      <c r="ABG714" s="6"/>
      <c r="ABH714" s="6"/>
      <c r="ABI714" s="6"/>
      <c r="ABJ714" s="6"/>
      <c r="ABK714" s="6"/>
      <c r="ABL714" s="6"/>
      <c r="ABM714" s="6"/>
      <c r="ABN714" s="6"/>
      <c r="ABO714" s="6"/>
      <c r="ABP714" s="6"/>
      <c r="ABQ714" s="6"/>
      <c r="ABR714" s="6"/>
      <c r="ABS714" s="6"/>
      <c r="ABT714" s="6"/>
      <c r="ABU714" s="6"/>
      <c r="ABV714" s="6"/>
      <c r="ABW714" s="6"/>
      <c r="ABX714" s="6"/>
      <c r="ABY714" s="6"/>
      <c r="ABZ714" s="6"/>
      <c r="ACA714" s="6"/>
      <c r="ACB714" s="6"/>
      <c r="ACC714" s="6"/>
      <c r="ACD714" s="6"/>
      <c r="ACE714" s="6"/>
      <c r="ACF714" s="6"/>
      <c r="ACG714" s="6"/>
      <c r="ACH714" s="6"/>
      <c r="ACI714" s="6"/>
      <c r="ACJ714" s="6"/>
      <c r="ACK714" s="6"/>
      <c r="ACL714" s="6"/>
      <c r="ACM714" s="6"/>
      <c r="ACN714" s="6"/>
      <c r="ACO714" s="6"/>
      <c r="ACP714" s="6"/>
      <c r="ACQ714" s="6"/>
      <c r="ACR714" s="6"/>
      <c r="ACS714" s="6"/>
      <c r="ACT714" s="6"/>
      <c r="ACU714" s="6"/>
      <c r="ACV714" s="6"/>
      <c r="ACW714" s="6"/>
      <c r="ACX714" s="6"/>
      <c r="ACY714" s="6"/>
      <c r="ACZ714" s="6"/>
      <c r="ADA714" s="6"/>
      <c r="ADB714" s="6"/>
      <c r="ADC714" s="6"/>
      <c r="ADD714" s="6"/>
      <c r="ADE714" s="6"/>
      <c r="ADF714" s="6"/>
      <c r="ADG714" s="6"/>
      <c r="ADH714" s="6"/>
      <c r="ADI714" s="6"/>
      <c r="ADJ714" s="6"/>
      <c r="ADK714" s="6"/>
      <c r="ADL714" s="6"/>
      <c r="ADM714" s="6"/>
      <c r="ADN714" s="6"/>
      <c r="ADO714" s="6"/>
      <c r="ADP714" s="6"/>
      <c r="ADQ714" s="6"/>
      <c r="ADR714" s="6"/>
      <c r="ADS714" s="6"/>
      <c r="ADT714" s="6"/>
      <c r="ADU714" s="6"/>
      <c r="ADV714" s="6"/>
      <c r="ADW714" s="6"/>
      <c r="ADX714" s="6"/>
      <c r="ADY714" s="6"/>
      <c r="ADZ714" s="6"/>
      <c r="AEA714" s="6"/>
      <c r="AEB714" s="6"/>
      <c r="AEC714" s="6"/>
      <c r="AED714" s="6"/>
      <c r="AEE714" s="6"/>
      <c r="AEF714" s="6"/>
      <c r="AEG714" s="6"/>
      <c r="AEH714" s="6"/>
      <c r="AEI714" s="6"/>
      <c r="AEJ714" s="6"/>
      <c r="AEK714" s="6"/>
      <c r="AEL714" s="6"/>
      <c r="AEM714" s="6"/>
      <c r="AEN714" s="6"/>
      <c r="AEO714" s="6"/>
      <c r="AEP714" s="6"/>
      <c r="AEQ714" s="6"/>
      <c r="AER714" s="6"/>
      <c r="AES714" s="6"/>
      <c r="AET714" s="6"/>
      <c r="AEU714" s="6"/>
      <c r="AEV714" s="6"/>
      <c r="AEW714" s="6"/>
      <c r="AEX714" s="6"/>
      <c r="AEY714" s="6"/>
      <c r="AEZ714" s="6"/>
      <c r="AFA714" s="6"/>
      <c r="AFB714" s="6"/>
      <c r="AFC714" s="6"/>
      <c r="AFD714" s="6"/>
      <c r="AFE714" s="6"/>
      <c r="AFF714" s="6"/>
      <c r="AFG714" s="6"/>
      <c r="AFH714" s="6"/>
      <c r="AFI714" s="6"/>
      <c r="AFJ714" s="6"/>
      <c r="AFK714" s="6"/>
      <c r="AFL714" s="6"/>
      <c r="AFM714" s="6"/>
      <c r="AFN714" s="6"/>
      <c r="AFO714" s="6"/>
      <c r="AFP714" s="6"/>
      <c r="AFQ714" s="6"/>
      <c r="AFR714" s="6"/>
      <c r="AFS714" s="6"/>
      <c r="AFT714" s="6"/>
      <c r="AFU714" s="6"/>
      <c r="AFV714" s="6"/>
      <c r="AFW714" s="6"/>
      <c r="AFX714" s="6"/>
      <c r="AFY714" s="6"/>
      <c r="AFZ714" s="6"/>
      <c r="AGA714" s="6"/>
      <c r="AGB714" s="6"/>
      <c r="AGC714" s="6"/>
      <c r="AGD714" s="6"/>
      <c r="AGE714" s="6"/>
      <c r="AGF714" s="6"/>
      <c r="AGG714" s="6"/>
      <c r="AGH714" s="6"/>
      <c r="AGI714" s="6"/>
      <c r="AGJ714" s="6"/>
      <c r="AGK714" s="6"/>
      <c r="AGL714" s="6"/>
      <c r="AGM714" s="6"/>
      <c r="AGN714" s="6"/>
      <c r="AGO714" s="6"/>
      <c r="AGP714" s="6"/>
      <c r="AGQ714" s="6"/>
      <c r="AGR714" s="6"/>
      <c r="AGS714" s="6"/>
      <c r="AGT714" s="6"/>
      <c r="AGU714" s="6"/>
      <c r="AGV714" s="6"/>
      <c r="AGW714" s="6"/>
      <c r="AGX714" s="6"/>
      <c r="AGY714" s="6"/>
      <c r="AGZ714" s="6"/>
      <c r="AHA714" s="6"/>
      <c r="AHB714" s="6"/>
      <c r="AHC714" s="6"/>
      <c r="AHD714" s="6"/>
      <c r="AHE714" s="6"/>
      <c r="AHF714" s="6"/>
      <c r="AHG714" s="6"/>
      <c r="AHH714" s="6"/>
      <c r="AHI714" s="6"/>
      <c r="AHJ714" s="6"/>
      <c r="AHK714" s="6"/>
      <c r="AHL714" s="6"/>
      <c r="AHM714" s="6"/>
      <c r="AHN714" s="6"/>
      <c r="AHO714" s="6"/>
      <c r="AHP714" s="6"/>
      <c r="AHQ714" s="6"/>
      <c r="AHR714" s="6"/>
      <c r="AHS714" s="6"/>
      <c r="AHT714" s="6"/>
      <c r="AHU714" s="6"/>
      <c r="AHV714" s="6"/>
      <c r="AHW714" s="6"/>
      <c r="AHX714" s="6"/>
      <c r="AHY714" s="6"/>
    </row>
    <row r="715" spans="3:909" x14ac:dyDescent="0.25">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6"/>
      <c r="ON715" s="6"/>
      <c r="OO715" s="6"/>
      <c r="OP715" s="6"/>
      <c r="OQ715" s="6"/>
      <c r="OR715" s="6"/>
      <c r="OS715" s="6"/>
      <c r="OT715" s="6"/>
      <c r="OU715" s="6"/>
      <c r="OV715" s="6"/>
      <c r="OW715" s="6"/>
      <c r="OX715" s="6"/>
      <c r="OY715" s="6"/>
      <c r="OZ715" s="6"/>
      <c r="PA715" s="6"/>
      <c r="PB715" s="6"/>
      <c r="PC715" s="6"/>
      <c r="PD715" s="6"/>
      <c r="PE715" s="6"/>
      <c r="PF715" s="6"/>
      <c r="PG715" s="6"/>
      <c r="PH715" s="6"/>
      <c r="PI715" s="6"/>
      <c r="PJ715" s="6"/>
      <c r="PK715" s="6"/>
      <c r="PL715" s="6"/>
      <c r="PM715" s="6"/>
      <c r="PN715" s="6"/>
      <c r="PO715" s="6"/>
      <c r="PP715" s="6"/>
      <c r="PQ715" s="6"/>
      <c r="PR715" s="6"/>
      <c r="PS715" s="6"/>
      <c r="PT715" s="6"/>
      <c r="PU715" s="6"/>
      <c r="PV715" s="6"/>
      <c r="PW715" s="6"/>
      <c r="PX715" s="6"/>
      <c r="PY715" s="6"/>
      <c r="PZ715" s="6"/>
      <c r="QA715" s="6"/>
      <c r="QB715" s="6"/>
      <c r="QC715" s="6"/>
      <c r="QD715" s="6"/>
      <c r="QE715" s="6"/>
      <c r="QF715" s="6"/>
      <c r="QG715" s="6"/>
      <c r="QH715" s="6"/>
      <c r="QI715" s="6"/>
      <c r="QJ715" s="6"/>
      <c r="QK715" s="6"/>
      <c r="QL715" s="6"/>
      <c r="QM715" s="6"/>
      <c r="QN715" s="6"/>
      <c r="QO715" s="6"/>
      <c r="QP715" s="6"/>
      <c r="QQ715" s="6"/>
      <c r="QR715" s="6"/>
      <c r="QS715" s="6"/>
      <c r="QT715" s="6"/>
      <c r="QU715" s="6"/>
      <c r="QV715" s="6"/>
      <c r="QW715" s="6"/>
      <c r="QX715" s="6"/>
      <c r="QY715" s="6"/>
      <c r="QZ715" s="6"/>
      <c r="RA715" s="6"/>
      <c r="RB715" s="6"/>
      <c r="RC715" s="6"/>
      <c r="RD715" s="6"/>
      <c r="RE715" s="6"/>
      <c r="RF715" s="6"/>
      <c r="RG715" s="6"/>
      <c r="RH715" s="6"/>
      <c r="RI715" s="6"/>
      <c r="RJ715" s="6"/>
      <c r="RK715" s="6"/>
      <c r="RL715" s="6"/>
      <c r="RM715" s="6"/>
      <c r="RN715" s="6"/>
      <c r="RO715" s="6"/>
      <c r="RP715" s="6"/>
      <c r="RQ715" s="6"/>
      <c r="RR715" s="6"/>
      <c r="RS715" s="6"/>
      <c r="RT715" s="6"/>
      <c r="RU715" s="6"/>
      <c r="RV715" s="6"/>
      <c r="RW715" s="6"/>
      <c r="RX715" s="6"/>
      <c r="RY715" s="6"/>
      <c r="RZ715" s="6"/>
      <c r="SA715" s="6"/>
      <c r="SB715" s="6"/>
      <c r="SC715" s="6"/>
      <c r="SD715" s="6"/>
      <c r="SE715" s="6"/>
      <c r="SF715" s="6"/>
      <c r="SG715" s="6"/>
      <c r="SH715" s="6"/>
      <c r="SI715" s="6"/>
      <c r="SJ715" s="6"/>
      <c r="SK715" s="6"/>
      <c r="SL715" s="6"/>
      <c r="SM715" s="6"/>
      <c r="SN715" s="6"/>
      <c r="SO715" s="6"/>
      <c r="SP715" s="6"/>
      <c r="SQ715" s="6"/>
      <c r="SR715" s="6"/>
      <c r="SS715" s="6"/>
      <c r="ST715" s="6"/>
      <c r="SU715" s="6"/>
      <c r="SV715" s="6"/>
      <c r="SW715" s="6"/>
      <c r="SX715" s="6"/>
      <c r="SY715" s="6"/>
      <c r="SZ715" s="6"/>
      <c r="TA715" s="6"/>
      <c r="TB715" s="6"/>
      <c r="TC715" s="6"/>
      <c r="TD715" s="6"/>
      <c r="TE715" s="6"/>
      <c r="TF715" s="6"/>
      <c r="TG715" s="6"/>
      <c r="TH715" s="6"/>
      <c r="TI715" s="6"/>
      <c r="TJ715" s="6"/>
      <c r="TK715" s="6"/>
      <c r="TL715" s="6"/>
      <c r="TM715" s="6"/>
      <c r="TN715" s="6"/>
      <c r="TO715" s="6"/>
      <c r="TP715" s="6"/>
      <c r="TQ715" s="6"/>
      <c r="TR715" s="6"/>
      <c r="TS715" s="6"/>
      <c r="TT715" s="6"/>
      <c r="TU715" s="6"/>
      <c r="TV715" s="6"/>
      <c r="TW715" s="6"/>
      <c r="TX715" s="6"/>
      <c r="TY715" s="6"/>
      <c r="TZ715" s="6"/>
      <c r="UA715" s="6"/>
      <c r="UB715" s="6"/>
      <c r="UC715" s="6"/>
      <c r="UD715" s="6"/>
      <c r="UE715" s="6"/>
      <c r="UF715" s="6"/>
      <c r="UG715" s="6"/>
      <c r="UH715" s="6"/>
      <c r="UI715" s="6"/>
      <c r="UJ715" s="6"/>
      <c r="UK715" s="6"/>
      <c r="UL715" s="6"/>
      <c r="UM715" s="6"/>
      <c r="UN715" s="6"/>
      <c r="UO715" s="6"/>
      <c r="UP715" s="6"/>
      <c r="UQ715" s="6"/>
      <c r="UR715" s="6"/>
      <c r="US715" s="6"/>
      <c r="UT715" s="6"/>
      <c r="UU715" s="6"/>
      <c r="UV715" s="6"/>
      <c r="UW715" s="6"/>
      <c r="UX715" s="6"/>
      <c r="UY715" s="6"/>
      <c r="UZ715" s="6"/>
      <c r="VA715" s="6"/>
      <c r="VB715" s="6"/>
      <c r="VC715" s="6"/>
      <c r="VD715" s="6"/>
      <c r="VE715" s="6"/>
      <c r="VF715" s="6"/>
      <c r="VG715" s="6"/>
      <c r="VH715" s="6"/>
      <c r="VI715" s="6"/>
      <c r="VJ715" s="6"/>
      <c r="VK715" s="6"/>
      <c r="VL715" s="6"/>
      <c r="VM715" s="6"/>
      <c r="VN715" s="6"/>
      <c r="VO715" s="6"/>
      <c r="VP715" s="6"/>
      <c r="VQ715" s="6"/>
      <c r="VR715" s="6"/>
      <c r="VS715" s="6"/>
      <c r="VT715" s="6"/>
      <c r="VU715" s="6"/>
      <c r="VV715" s="6"/>
      <c r="VW715" s="6"/>
      <c r="VX715" s="6"/>
      <c r="VY715" s="6"/>
      <c r="VZ715" s="6"/>
      <c r="WA715" s="6"/>
      <c r="WB715" s="6"/>
      <c r="WC715" s="6"/>
      <c r="WD715" s="6"/>
      <c r="WE715" s="6"/>
      <c r="WF715" s="6"/>
      <c r="WG715" s="6"/>
      <c r="WH715" s="6"/>
      <c r="WI715" s="6"/>
      <c r="WJ715" s="6"/>
      <c r="WK715" s="6"/>
      <c r="WL715" s="6"/>
      <c r="WM715" s="6"/>
      <c r="WN715" s="6"/>
      <c r="WO715" s="6"/>
      <c r="WP715" s="6"/>
      <c r="WQ715" s="6"/>
      <c r="WR715" s="6"/>
      <c r="WS715" s="6"/>
      <c r="WT715" s="6"/>
      <c r="WU715" s="6"/>
      <c r="WV715" s="6"/>
      <c r="WW715" s="6"/>
      <c r="WX715" s="6"/>
      <c r="WY715" s="6"/>
      <c r="WZ715" s="6"/>
      <c r="XA715" s="6"/>
      <c r="XB715" s="6"/>
      <c r="XC715" s="6"/>
      <c r="XD715" s="6"/>
      <c r="XE715" s="6"/>
      <c r="XF715" s="6"/>
      <c r="XG715" s="6"/>
      <c r="XH715" s="6"/>
      <c r="XI715" s="6"/>
      <c r="XJ715" s="6"/>
      <c r="XK715" s="6"/>
      <c r="XL715" s="6"/>
      <c r="XM715" s="6"/>
      <c r="XN715" s="6"/>
      <c r="XO715" s="6"/>
      <c r="XP715" s="6"/>
      <c r="XQ715" s="6"/>
      <c r="XR715" s="6"/>
      <c r="XS715" s="6"/>
      <c r="XT715" s="6"/>
      <c r="XU715" s="6"/>
      <c r="XV715" s="6"/>
      <c r="XW715" s="6"/>
      <c r="XX715" s="6"/>
      <c r="XY715" s="6"/>
      <c r="XZ715" s="6"/>
      <c r="YA715" s="6"/>
      <c r="YB715" s="6"/>
      <c r="YC715" s="6"/>
      <c r="YD715" s="6"/>
      <c r="YE715" s="6"/>
      <c r="YF715" s="6"/>
      <c r="YG715" s="6"/>
      <c r="YH715" s="6"/>
      <c r="YI715" s="6"/>
      <c r="YJ715" s="6"/>
      <c r="YK715" s="6"/>
      <c r="YL715" s="6"/>
      <c r="YM715" s="6"/>
      <c r="YN715" s="6"/>
      <c r="YO715" s="6"/>
      <c r="YP715" s="6"/>
      <c r="YQ715" s="6"/>
      <c r="YR715" s="6"/>
      <c r="YS715" s="6"/>
      <c r="YT715" s="6"/>
      <c r="YU715" s="6"/>
      <c r="YV715" s="6"/>
      <c r="YW715" s="6"/>
      <c r="YX715" s="6"/>
      <c r="YY715" s="6"/>
      <c r="YZ715" s="6"/>
      <c r="ZA715" s="6"/>
      <c r="ZB715" s="6"/>
      <c r="ZC715" s="6"/>
      <c r="ZD715" s="6"/>
      <c r="ZE715" s="6"/>
      <c r="ZF715" s="6"/>
      <c r="ZG715" s="6"/>
      <c r="ZH715" s="6"/>
      <c r="ZI715" s="6"/>
      <c r="ZJ715" s="6"/>
      <c r="ZK715" s="6"/>
      <c r="ZL715" s="6"/>
      <c r="ZM715" s="6"/>
      <c r="ZN715" s="6"/>
      <c r="ZO715" s="6"/>
      <c r="ZP715" s="6"/>
      <c r="ZQ715" s="6"/>
      <c r="ZR715" s="6"/>
      <c r="ZS715" s="6"/>
      <c r="ZT715" s="6"/>
      <c r="ZU715" s="6"/>
      <c r="ZV715" s="6"/>
      <c r="ZW715" s="6"/>
      <c r="ZX715" s="6"/>
      <c r="ZY715" s="6"/>
      <c r="ZZ715" s="6"/>
      <c r="AAA715" s="6"/>
      <c r="AAB715" s="6"/>
      <c r="AAC715" s="6"/>
      <c r="AAD715" s="6"/>
      <c r="AAE715" s="6"/>
      <c r="AAF715" s="6"/>
      <c r="AAG715" s="6"/>
      <c r="AAH715" s="6"/>
      <c r="AAI715" s="6"/>
      <c r="AAJ715" s="6"/>
      <c r="AAK715" s="6"/>
      <c r="AAL715" s="6"/>
      <c r="AAM715" s="6"/>
      <c r="AAN715" s="6"/>
      <c r="AAO715" s="6"/>
      <c r="AAP715" s="6"/>
      <c r="AAQ715" s="6"/>
      <c r="AAR715" s="6"/>
      <c r="AAS715" s="6"/>
      <c r="AAT715" s="6"/>
      <c r="AAU715" s="6"/>
      <c r="AAV715" s="6"/>
      <c r="AAW715" s="6"/>
      <c r="AAX715" s="6"/>
      <c r="AAY715" s="6"/>
      <c r="AAZ715" s="6"/>
      <c r="ABA715" s="6"/>
      <c r="ABB715" s="6"/>
      <c r="ABC715" s="6"/>
      <c r="ABD715" s="6"/>
      <c r="ABE715" s="6"/>
      <c r="ABF715" s="6"/>
      <c r="ABG715" s="6"/>
      <c r="ABH715" s="6"/>
      <c r="ABI715" s="6"/>
      <c r="ABJ715" s="6"/>
      <c r="ABK715" s="6"/>
      <c r="ABL715" s="6"/>
      <c r="ABM715" s="6"/>
      <c r="ABN715" s="6"/>
      <c r="ABO715" s="6"/>
      <c r="ABP715" s="6"/>
      <c r="ABQ715" s="6"/>
      <c r="ABR715" s="6"/>
      <c r="ABS715" s="6"/>
      <c r="ABT715" s="6"/>
      <c r="ABU715" s="6"/>
      <c r="ABV715" s="6"/>
      <c r="ABW715" s="6"/>
      <c r="ABX715" s="6"/>
      <c r="ABY715" s="6"/>
      <c r="ABZ715" s="6"/>
      <c r="ACA715" s="6"/>
      <c r="ACB715" s="6"/>
      <c r="ACC715" s="6"/>
      <c r="ACD715" s="6"/>
      <c r="ACE715" s="6"/>
      <c r="ACF715" s="6"/>
      <c r="ACG715" s="6"/>
      <c r="ACH715" s="6"/>
      <c r="ACI715" s="6"/>
      <c r="ACJ715" s="6"/>
      <c r="ACK715" s="6"/>
      <c r="ACL715" s="6"/>
      <c r="ACM715" s="6"/>
      <c r="ACN715" s="6"/>
      <c r="ACO715" s="6"/>
      <c r="ACP715" s="6"/>
      <c r="ACQ715" s="6"/>
      <c r="ACR715" s="6"/>
      <c r="ACS715" s="6"/>
      <c r="ACT715" s="6"/>
      <c r="ACU715" s="6"/>
      <c r="ACV715" s="6"/>
      <c r="ACW715" s="6"/>
      <c r="ACX715" s="6"/>
      <c r="ACY715" s="6"/>
      <c r="ACZ715" s="6"/>
      <c r="ADA715" s="6"/>
      <c r="ADB715" s="6"/>
      <c r="ADC715" s="6"/>
      <c r="ADD715" s="6"/>
      <c r="ADE715" s="6"/>
      <c r="ADF715" s="6"/>
      <c r="ADG715" s="6"/>
      <c r="ADH715" s="6"/>
      <c r="ADI715" s="6"/>
      <c r="ADJ715" s="6"/>
      <c r="ADK715" s="6"/>
      <c r="ADL715" s="6"/>
      <c r="ADM715" s="6"/>
      <c r="ADN715" s="6"/>
      <c r="ADO715" s="6"/>
      <c r="ADP715" s="6"/>
      <c r="ADQ715" s="6"/>
      <c r="ADR715" s="6"/>
      <c r="ADS715" s="6"/>
      <c r="ADT715" s="6"/>
      <c r="ADU715" s="6"/>
      <c r="ADV715" s="6"/>
      <c r="ADW715" s="6"/>
      <c r="ADX715" s="6"/>
      <c r="ADY715" s="6"/>
      <c r="ADZ715" s="6"/>
      <c r="AEA715" s="6"/>
      <c r="AEB715" s="6"/>
      <c r="AEC715" s="6"/>
      <c r="AED715" s="6"/>
      <c r="AEE715" s="6"/>
      <c r="AEF715" s="6"/>
      <c r="AEG715" s="6"/>
      <c r="AEH715" s="6"/>
      <c r="AEI715" s="6"/>
      <c r="AEJ715" s="6"/>
      <c r="AEK715" s="6"/>
      <c r="AEL715" s="6"/>
      <c r="AEM715" s="6"/>
      <c r="AEN715" s="6"/>
      <c r="AEO715" s="6"/>
      <c r="AEP715" s="6"/>
      <c r="AEQ715" s="6"/>
      <c r="AER715" s="6"/>
      <c r="AES715" s="6"/>
      <c r="AET715" s="6"/>
      <c r="AEU715" s="6"/>
      <c r="AEV715" s="6"/>
      <c r="AEW715" s="6"/>
      <c r="AEX715" s="6"/>
      <c r="AEY715" s="6"/>
      <c r="AEZ715" s="6"/>
      <c r="AFA715" s="6"/>
      <c r="AFB715" s="6"/>
      <c r="AFC715" s="6"/>
      <c r="AFD715" s="6"/>
      <c r="AFE715" s="6"/>
      <c r="AFF715" s="6"/>
      <c r="AFG715" s="6"/>
      <c r="AFH715" s="6"/>
      <c r="AFI715" s="6"/>
      <c r="AFJ715" s="6"/>
      <c r="AFK715" s="6"/>
      <c r="AFL715" s="6"/>
      <c r="AFM715" s="6"/>
      <c r="AFN715" s="6"/>
      <c r="AFO715" s="6"/>
      <c r="AFP715" s="6"/>
      <c r="AFQ715" s="6"/>
      <c r="AFR715" s="6"/>
      <c r="AFS715" s="6"/>
      <c r="AFT715" s="6"/>
      <c r="AFU715" s="6"/>
      <c r="AFV715" s="6"/>
      <c r="AFW715" s="6"/>
      <c r="AFX715" s="6"/>
      <c r="AFY715" s="6"/>
      <c r="AFZ715" s="6"/>
      <c r="AGA715" s="6"/>
      <c r="AGB715" s="6"/>
      <c r="AGC715" s="6"/>
      <c r="AGD715" s="6"/>
      <c r="AGE715" s="6"/>
      <c r="AGF715" s="6"/>
      <c r="AGG715" s="6"/>
      <c r="AGH715" s="6"/>
      <c r="AGI715" s="6"/>
      <c r="AGJ715" s="6"/>
      <c r="AGK715" s="6"/>
      <c r="AGL715" s="6"/>
      <c r="AGM715" s="6"/>
      <c r="AGN715" s="6"/>
      <c r="AGO715" s="6"/>
      <c r="AGP715" s="6"/>
      <c r="AGQ715" s="6"/>
      <c r="AGR715" s="6"/>
      <c r="AGS715" s="6"/>
      <c r="AGT715" s="6"/>
      <c r="AGU715" s="6"/>
      <c r="AGV715" s="6"/>
      <c r="AGW715" s="6"/>
      <c r="AGX715" s="6"/>
      <c r="AGY715" s="6"/>
      <c r="AGZ715" s="6"/>
      <c r="AHA715" s="6"/>
      <c r="AHB715" s="6"/>
      <c r="AHC715" s="6"/>
      <c r="AHD715" s="6"/>
      <c r="AHE715" s="6"/>
      <c r="AHF715" s="6"/>
      <c r="AHG715" s="6"/>
      <c r="AHH715" s="6"/>
      <c r="AHI715" s="6"/>
      <c r="AHJ715" s="6"/>
      <c r="AHK715" s="6"/>
      <c r="AHL715" s="6"/>
      <c r="AHM715" s="6"/>
      <c r="AHN715" s="6"/>
      <c r="AHO715" s="6"/>
      <c r="AHP715" s="6"/>
      <c r="AHQ715" s="6"/>
      <c r="AHR715" s="6"/>
      <c r="AHS715" s="6"/>
      <c r="AHT715" s="6"/>
      <c r="AHU715" s="6"/>
      <c r="AHV715" s="6"/>
      <c r="AHW715" s="6"/>
      <c r="AHX715" s="6"/>
      <c r="AHY715" s="6"/>
    </row>
    <row r="716" spans="3:909" x14ac:dyDescent="0.25">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6"/>
      <c r="ON716" s="6"/>
      <c r="OO716" s="6"/>
      <c r="OP716" s="6"/>
      <c r="OQ716" s="6"/>
      <c r="OR716" s="6"/>
      <c r="OS716" s="6"/>
      <c r="OT716" s="6"/>
      <c r="OU716" s="6"/>
      <c r="OV716" s="6"/>
      <c r="OW716" s="6"/>
      <c r="OX716" s="6"/>
      <c r="OY716" s="6"/>
      <c r="OZ716" s="6"/>
      <c r="PA716" s="6"/>
      <c r="PB716" s="6"/>
      <c r="PC716" s="6"/>
      <c r="PD716" s="6"/>
      <c r="PE716" s="6"/>
      <c r="PF716" s="6"/>
      <c r="PG716" s="6"/>
      <c r="PH716" s="6"/>
      <c r="PI716" s="6"/>
      <c r="PJ716" s="6"/>
      <c r="PK716" s="6"/>
      <c r="PL716" s="6"/>
      <c r="PM716" s="6"/>
      <c r="PN716" s="6"/>
      <c r="PO716" s="6"/>
      <c r="PP716" s="6"/>
      <c r="PQ716" s="6"/>
      <c r="PR716" s="6"/>
      <c r="PS716" s="6"/>
      <c r="PT716" s="6"/>
      <c r="PU716" s="6"/>
      <c r="PV716" s="6"/>
      <c r="PW716" s="6"/>
      <c r="PX716" s="6"/>
      <c r="PY716" s="6"/>
      <c r="PZ716" s="6"/>
      <c r="QA716" s="6"/>
      <c r="QB716" s="6"/>
      <c r="QC716" s="6"/>
      <c r="QD716" s="6"/>
      <c r="QE716" s="6"/>
      <c r="QF716" s="6"/>
      <c r="QG716" s="6"/>
      <c r="QH716" s="6"/>
      <c r="QI716" s="6"/>
      <c r="QJ716" s="6"/>
      <c r="QK716" s="6"/>
      <c r="QL716" s="6"/>
      <c r="QM716" s="6"/>
      <c r="QN716" s="6"/>
      <c r="QO716" s="6"/>
      <c r="QP716" s="6"/>
      <c r="QQ716" s="6"/>
      <c r="QR716" s="6"/>
      <c r="QS716" s="6"/>
      <c r="QT716" s="6"/>
      <c r="QU716" s="6"/>
      <c r="QV716" s="6"/>
      <c r="QW716" s="6"/>
      <c r="QX716" s="6"/>
      <c r="QY716" s="6"/>
      <c r="QZ716" s="6"/>
      <c r="RA716" s="6"/>
      <c r="RB716" s="6"/>
      <c r="RC716" s="6"/>
      <c r="RD716" s="6"/>
      <c r="RE716" s="6"/>
      <c r="RF716" s="6"/>
      <c r="RG716" s="6"/>
      <c r="RH716" s="6"/>
      <c r="RI716" s="6"/>
      <c r="RJ716" s="6"/>
      <c r="RK716" s="6"/>
      <c r="RL716" s="6"/>
      <c r="RM716" s="6"/>
      <c r="RN716" s="6"/>
      <c r="RO716" s="6"/>
      <c r="RP716" s="6"/>
      <c r="RQ716" s="6"/>
      <c r="RR716" s="6"/>
      <c r="RS716" s="6"/>
      <c r="RT716" s="6"/>
      <c r="RU716" s="6"/>
      <c r="RV716" s="6"/>
      <c r="RW716" s="6"/>
      <c r="RX716" s="6"/>
      <c r="RY716" s="6"/>
      <c r="RZ716" s="6"/>
      <c r="SA716" s="6"/>
      <c r="SB716" s="6"/>
      <c r="SC716" s="6"/>
      <c r="SD716" s="6"/>
      <c r="SE716" s="6"/>
      <c r="SF716" s="6"/>
      <c r="SG716" s="6"/>
      <c r="SH716" s="6"/>
      <c r="SI716" s="6"/>
      <c r="SJ716" s="6"/>
      <c r="SK716" s="6"/>
      <c r="SL716" s="6"/>
      <c r="SM716" s="6"/>
      <c r="SN716" s="6"/>
      <c r="SO716" s="6"/>
      <c r="SP716" s="6"/>
      <c r="SQ716" s="6"/>
      <c r="SR716" s="6"/>
      <c r="SS716" s="6"/>
      <c r="ST716" s="6"/>
      <c r="SU716" s="6"/>
      <c r="SV716" s="6"/>
      <c r="SW716" s="6"/>
      <c r="SX716" s="6"/>
      <c r="SY716" s="6"/>
      <c r="SZ716" s="6"/>
      <c r="TA716" s="6"/>
      <c r="TB716" s="6"/>
      <c r="TC716" s="6"/>
      <c r="TD716" s="6"/>
      <c r="TE716" s="6"/>
      <c r="TF716" s="6"/>
      <c r="TG716" s="6"/>
      <c r="TH716" s="6"/>
      <c r="TI716" s="6"/>
      <c r="TJ716" s="6"/>
      <c r="TK716" s="6"/>
      <c r="TL716" s="6"/>
      <c r="TM716" s="6"/>
      <c r="TN716" s="6"/>
      <c r="TO716" s="6"/>
      <c r="TP716" s="6"/>
      <c r="TQ716" s="6"/>
      <c r="TR716" s="6"/>
      <c r="TS716" s="6"/>
      <c r="TT716" s="6"/>
      <c r="TU716" s="6"/>
      <c r="TV716" s="6"/>
      <c r="TW716" s="6"/>
      <c r="TX716" s="6"/>
      <c r="TY716" s="6"/>
      <c r="TZ716" s="6"/>
      <c r="UA716" s="6"/>
      <c r="UB716" s="6"/>
      <c r="UC716" s="6"/>
      <c r="UD716" s="6"/>
      <c r="UE716" s="6"/>
      <c r="UF716" s="6"/>
      <c r="UG716" s="6"/>
      <c r="UH716" s="6"/>
      <c r="UI716" s="6"/>
      <c r="UJ716" s="6"/>
      <c r="UK716" s="6"/>
      <c r="UL716" s="6"/>
      <c r="UM716" s="6"/>
      <c r="UN716" s="6"/>
      <c r="UO716" s="6"/>
      <c r="UP716" s="6"/>
      <c r="UQ716" s="6"/>
      <c r="UR716" s="6"/>
      <c r="US716" s="6"/>
      <c r="UT716" s="6"/>
      <c r="UU716" s="6"/>
      <c r="UV716" s="6"/>
      <c r="UW716" s="6"/>
      <c r="UX716" s="6"/>
      <c r="UY716" s="6"/>
      <c r="UZ716" s="6"/>
      <c r="VA716" s="6"/>
      <c r="VB716" s="6"/>
      <c r="VC716" s="6"/>
      <c r="VD716" s="6"/>
      <c r="VE716" s="6"/>
      <c r="VF716" s="6"/>
      <c r="VG716" s="6"/>
      <c r="VH716" s="6"/>
      <c r="VI716" s="6"/>
      <c r="VJ716" s="6"/>
      <c r="VK716" s="6"/>
      <c r="VL716" s="6"/>
      <c r="VM716" s="6"/>
      <c r="VN716" s="6"/>
      <c r="VO716" s="6"/>
      <c r="VP716" s="6"/>
      <c r="VQ716" s="6"/>
      <c r="VR716" s="6"/>
      <c r="VS716" s="6"/>
      <c r="VT716" s="6"/>
      <c r="VU716" s="6"/>
      <c r="VV716" s="6"/>
      <c r="VW716" s="6"/>
      <c r="VX716" s="6"/>
      <c r="VY716" s="6"/>
      <c r="VZ716" s="6"/>
      <c r="WA716" s="6"/>
      <c r="WB716" s="6"/>
      <c r="WC716" s="6"/>
      <c r="WD716" s="6"/>
      <c r="WE716" s="6"/>
      <c r="WF716" s="6"/>
      <c r="WG716" s="6"/>
      <c r="WH716" s="6"/>
      <c r="WI716" s="6"/>
      <c r="WJ716" s="6"/>
      <c r="WK716" s="6"/>
      <c r="WL716" s="6"/>
      <c r="WM716" s="6"/>
      <c r="WN716" s="6"/>
      <c r="WO716" s="6"/>
      <c r="WP716" s="6"/>
      <c r="WQ716" s="6"/>
      <c r="WR716" s="6"/>
      <c r="WS716" s="6"/>
      <c r="WT716" s="6"/>
      <c r="WU716" s="6"/>
      <c r="WV716" s="6"/>
      <c r="WW716" s="6"/>
      <c r="WX716" s="6"/>
      <c r="WY716" s="6"/>
      <c r="WZ716" s="6"/>
      <c r="XA716" s="6"/>
      <c r="XB716" s="6"/>
      <c r="XC716" s="6"/>
      <c r="XD716" s="6"/>
      <c r="XE716" s="6"/>
      <c r="XF716" s="6"/>
      <c r="XG716" s="6"/>
      <c r="XH716" s="6"/>
      <c r="XI716" s="6"/>
      <c r="XJ716" s="6"/>
      <c r="XK716" s="6"/>
      <c r="XL716" s="6"/>
      <c r="XM716" s="6"/>
      <c r="XN716" s="6"/>
      <c r="XO716" s="6"/>
      <c r="XP716" s="6"/>
      <c r="XQ716" s="6"/>
      <c r="XR716" s="6"/>
      <c r="XS716" s="6"/>
      <c r="XT716" s="6"/>
      <c r="XU716" s="6"/>
      <c r="XV716" s="6"/>
      <c r="XW716" s="6"/>
      <c r="XX716" s="6"/>
      <c r="XY716" s="6"/>
      <c r="XZ716" s="6"/>
      <c r="YA716" s="6"/>
      <c r="YB716" s="6"/>
      <c r="YC716" s="6"/>
      <c r="YD716" s="6"/>
      <c r="YE716" s="6"/>
      <c r="YF716" s="6"/>
      <c r="YG716" s="6"/>
      <c r="YH716" s="6"/>
      <c r="YI716" s="6"/>
      <c r="YJ716" s="6"/>
      <c r="YK716" s="6"/>
      <c r="YL716" s="6"/>
      <c r="YM716" s="6"/>
      <c r="YN716" s="6"/>
      <c r="YO716" s="6"/>
      <c r="YP716" s="6"/>
      <c r="YQ716" s="6"/>
      <c r="YR716" s="6"/>
      <c r="YS716" s="6"/>
      <c r="YT716" s="6"/>
      <c r="YU716" s="6"/>
      <c r="YV716" s="6"/>
      <c r="YW716" s="6"/>
      <c r="YX716" s="6"/>
      <c r="YY716" s="6"/>
      <c r="YZ716" s="6"/>
      <c r="ZA716" s="6"/>
      <c r="ZB716" s="6"/>
      <c r="ZC716" s="6"/>
      <c r="ZD716" s="6"/>
      <c r="ZE716" s="6"/>
      <c r="ZF716" s="6"/>
      <c r="ZG716" s="6"/>
      <c r="ZH716" s="6"/>
      <c r="ZI716" s="6"/>
      <c r="ZJ716" s="6"/>
      <c r="ZK716" s="6"/>
      <c r="ZL716" s="6"/>
      <c r="ZM716" s="6"/>
      <c r="ZN716" s="6"/>
      <c r="ZO716" s="6"/>
      <c r="ZP716" s="6"/>
      <c r="ZQ716" s="6"/>
      <c r="ZR716" s="6"/>
      <c r="ZS716" s="6"/>
      <c r="ZT716" s="6"/>
      <c r="ZU716" s="6"/>
      <c r="ZV716" s="6"/>
      <c r="ZW716" s="6"/>
      <c r="ZX716" s="6"/>
      <c r="ZY716" s="6"/>
      <c r="ZZ716" s="6"/>
      <c r="AAA716" s="6"/>
      <c r="AAB716" s="6"/>
      <c r="AAC716" s="6"/>
      <c r="AAD716" s="6"/>
      <c r="AAE716" s="6"/>
      <c r="AAF716" s="6"/>
      <c r="AAG716" s="6"/>
      <c r="AAH716" s="6"/>
      <c r="AAI716" s="6"/>
      <c r="AAJ716" s="6"/>
      <c r="AAK716" s="6"/>
      <c r="AAL716" s="6"/>
      <c r="AAM716" s="6"/>
      <c r="AAN716" s="6"/>
      <c r="AAO716" s="6"/>
      <c r="AAP716" s="6"/>
      <c r="AAQ716" s="6"/>
      <c r="AAR716" s="6"/>
      <c r="AAS716" s="6"/>
      <c r="AAT716" s="6"/>
      <c r="AAU716" s="6"/>
      <c r="AAV716" s="6"/>
      <c r="AAW716" s="6"/>
      <c r="AAX716" s="6"/>
      <c r="AAY716" s="6"/>
      <c r="AAZ716" s="6"/>
      <c r="ABA716" s="6"/>
      <c r="ABB716" s="6"/>
      <c r="ABC716" s="6"/>
      <c r="ABD716" s="6"/>
      <c r="ABE716" s="6"/>
      <c r="ABF716" s="6"/>
      <c r="ABG716" s="6"/>
      <c r="ABH716" s="6"/>
      <c r="ABI716" s="6"/>
      <c r="ABJ716" s="6"/>
      <c r="ABK716" s="6"/>
      <c r="ABL716" s="6"/>
      <c r="ABM716" s="6"/>
      <c r="ABN716" s="6"/>
      <c r="ABO716" s="6"/>
      <c r="ABP716" s="6"/>
      <c r="ABQ716" s="6"/>
      <c r="ABR716" s="6"/>
      <c r="ABS716" s="6"/>
      <c r="ABT716" s="6"/>
      <c r="ABU716" s="6"/>
      <c r="ABV716" s="6"/>
      <c r="ABW716" s="6"/>
      <c r="ABX716" s="6"/>
      <c r="ABY716" s="6"/>
      <c r="ABZ716" s="6"/>
      <c r="ACA716" s="6"/>
      <c r="ACB716" s="6"/>
      <c r="ACC716" s="6"/>
      <c r="ACD716" s="6"/>
      <c r="ACE716" s="6"/>
      <c r="ACF716" s="6"/>
      <c r="ACG716" s="6"/>
      <c r="ACH716" s="6"/>
      <c r="ACI716" s="6"/>
      <c r="ACJ716" s="6"/>
      <c r="ACK716" s="6"/>
      <c r="ACL716" s="6"/>
      <c r="ACM716" s="6"/>
      <c r="ACN716" s="6"/>
      <c r="ACO716" s="6"/>
      <c r="ACP716" s="6"/>
      <c r="ACQ716" s="6"/>
      <c r="ACR716" s="6"/>
      <c r="ACS716" s="6"/>
      <c r="ACT716" s="6"/>
      <c r="ACU716" s="6"/>
      <c r="ACV716" s="6"/>
      <c r="ACW716" s="6"/>
      <c r="ACX716" s="6"/>
      <c r="ACY716" s="6"/>
      <c r="ACZ716" s="6"/>
      <c r="ADA716" s="6"/>
      <c r="ADB716" s="6"/>
      <c r="ADC716" s="6"/>
      <c r="ADD716" s="6"/>
      <c r="ADE716" s="6"/>
      <c r="ADF716" s="6"/>
      <c r="ADG716" s="6"/>
      <c r="ADH716" s="6"/>
      <c r="ADI716" s="6"/>
      <c r="ADJ716" s="6"/>
      <c r="ADK716" s="6"/>
      <c r="ADL716" s="6"/>
      <c r="ADM716" s="6"/>
      <c r="ADN716" s="6"/>
      <c r="ADO716" s="6"/>
      <c r="ADP716" s="6"/>
      <c r="ADQ716" s="6"/>
      <c r="ADR716" s="6"/>
      <c r="ADS716" s="6"/>
      <c r="ADT716" s="6"/>
      <c r="ADU716" s="6"/>
      <c r="ADV716" s="6"/>
      <c r="ADW716" s="6"/>
      <c r="ADX716" s="6"/>
      <c r="ADY716" s="6"/>
      <c r="ADZ716" s="6"/>
      <c r="AEA716" s="6"/>
      <c r="AEB716" s="6"/>
      <c r="AEC716" s="6"/>
      <c r="AED716" s="6"/>
      <c r="AEE716" s="6"/>
      <c r="AEF716" s="6"/>
      <c r="AEG716" s="6"/>
      <c r="AEH716" s="6"/>
      <c r="AEI716" s="6"/>
      <c r="AEJ716" s="6"/>
      <c r="AEK716" s="6"/>
      <c r="AEL716" s="6"/>
      <c r="AEM716" s="6"/>
      <c r="AEN716" s="6"/>
      <c r="AEO716" s="6"/>
      <c r="AEP716" s="6"/>
      <c r="AEQ716" s="6"/>
      <c r="AER716" s="6"/>
      <c r="AES716" s="6"/>
      <c r="AET716" s="6"/>
      <c r="AEU716" s="6"/>
      <c r="AEV716" s="6"/>
      <c r="AEW716" s="6"/>
      <c r="AEX716" s="6"/>
      <c r="AEY716" s="6"/>
      <c r="AEZ716" s="6"/>
      <c r="AFA716" s="6"/>
      <c r="AFB716" s="6"/>
      <c r="AFC716" s="6"/>
      <c r="AFD716" s="6"/>
      <c r="AFE716" s="6"/>
      <c r="AFF716" s="6"/>
      <c r="AFG716" s="6"/>
      <c r="AFH716" s="6"/>
      <c r="AFI716" s="6"/>
      <c r="AFJ716" s="6"/>
      <c r="AFK716" s="6"/>
      <c r="AFL716" s="6"/>
      <c r="AFM716" s="6"/>
      <c r="AFN716" s="6"/>
      <c r="AFO716" s="6"/>
      <c r="AFP716" s="6"/>
      <c r="AFQ716" s="6"/>
      <c r="AFR716" s="6"/>
      <c r="AFS716" s="6"/>
      <c r="AFT716" s="6"/>
      <c r="AFU716" s="6"/>
      <c r="AFV716" s="6"/>
      <c r="AFW716" s="6"/>
      <c r="AFX716" s="6"/>
      <c r="AFY716" s="6"/>
      <c r="AFZ716" s="6"/>
      <c r="AGA716" s="6"/>
      <c r="AGB716" s="6"/>
      <c r="AGC716" s="6"/>
      <c r="AGD716" s="6"/>
      <c r="AGE716" s="6"/>
      <c r="AGF716" s="6"/>
      <c r="AGG716" s="6"/>
      <c r="AGH716" s="6"/>
      <c r="AGI716" s="6"/>
      <c r="AGJ716" s="6"/>
      <c r="AGK716" s="6"/>
      <c r="AGL716" s="6"/>
      <c r="AGM716" s="6"/>
      <c r="AGN716" s="6"/>
      <c r="AGO716" s="6"/>
      <c r="AGP716" s="6"/>
      <c r="AGQ716" s="6"/>
      <c r="AGR716" s="6"/>
      <c r="AGS716" s="6"/>
      <c r="AGT716" s="6"/>
      <c r="AGU716" s="6"/>
      <c r="AGV716" s="6"/>
      <c r="AGW716" s="6"/>
      <c r="AGX716" s="6"/>
      <c r="AGY716" s="6"/>
      <c r="AGZ716" s="6"/>
      <c r="AHA716" s="6"/>
      <c r="AHB716" s="6"/>
      <c r="AHC716" s="6"/>
      <c r="AHD716" s="6"/>
      <c r="AHE716" s="6"/>
      <c r="AHF716" s="6"/>
      <c r="AHG716" s="6"/>
      <c r="AHH716" s="6"/>
      <c r="AHI716" s="6"/>
      <c r="AHJ716" s="6"/>
      <c r="AHK716" s="6"/>
      <c r="AHL716" s="6"/>
      <c r="AHM716" s="6"/>
      <c r="AHN716" s="6"/>
      <c r="AHO716" s="6"/>
      <c r="AHP716" s="6"/>
      <c r="AHQ716" s="6"/>
      <c r="AHR716" s="6"/>
      <c r="AHS716" s="6"/>
      <c r="AHT716" s="6"/>
      <c r="AHU716" s="6"/>
      <c r="AHV716" s="6"/>
      <c r="AHW716" s="6"/>
      <c r="AHX716" s="6"/>
      <c r="AHY716" s="6"/>
    </row>
    <row r="717" spans="3:909" x14ac:dyDescent="0.25">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6"/>
      <c r="ON717" s="6"/>
      <c r="OO717" s="6"/>
      <c r="OP717" s="6"/>
      <c r="OQ717" s="6"/>
      <c r="OR717" s="6"/>
      <c r="OS717" s="6"/>
      <c r="OT717" s="6"/>
      <c r="OU717" s="6"/>
      <c r="OV717" s="6"/>
      <c r="OW717" s="6"/>
      <c r="OX717" s="6"/>
      <c r="OY717" s="6"/>
      <c r="OZ717" s="6"/>
      <c r="PA717" s="6"/>
      <c r="PB717" s="6"/>
      <c r="PC717" s="6"/>
      <c r="PD717" s="6"/>
      <c r="PE717" s="6"/>
      <c r="PF717" s="6"/>
      <c r="PG717" s="6"/>
      <c r="PH717" s="6"/>
      <c r="PI717" s="6"/>
      <c r="PJ717" s="6"/>
      <c r="PK717" s="6"/>
      <c r="PL717" s="6"/>
      <c r="PM717" s="6"/>
      <c r="PN717" s="6"/>
      <c r="PO717" s="6"/>
      <c r="PP717" s="6"/>
      <c r="PQ717" s="6"/>
      <c r="PR717" s="6"/>
      <c r="PS717" s="6"/>
      <c r="PT717" s="6"/>
      <c r="PU717" s="6"/>
      <c r="PV717" s="6"/>
      <c r="PW717" s="6"/>
      <c r="PX717" s="6"/>
      <c r="PY717" s="6"/>
      <c r="PZ717" s="6"/>
      <c r="QA717" s="6"/>
      <c r="QB717" s="6"/>
      <c r="QC717" s="6"/>
      <c r="QD717" s="6"/>
      <c r="QE717" s="6"/>
      <c r="QF717" s="6"/>
      <c r="QG717" s="6"/>
      <c r="QH717" s="6"/>
      <c r="QI717" s="6"/>
      <c r="QJ717" s="6"/>
      <c r="QK717" s="6"/>
      <c r="QL717" s="6"/>
      <c r="QM717" s="6"/>
      <c r="QN717" s="6"/>
      <c r="QO717" s="6"/>
      <c r="QP717" s="6"/>
      <c r="QQ717" s="6"/>
      <c r="QR717" s="6"/>
      <c r="QS717" s="6"/>
      <c r="QT717" s="6"/>
      <c r="QU717" s="6"/>
      <c r="QV717" s="6"/>
      <c r="QW717" s="6"/>
      <c r="QX717" s="6"/>
      <c r="QY717" s="6"/>
      <c r="QZ717" s="6"/>
      <c r="RA717" s="6"/>
      <c r="RB717" s="6"/>
      <c r="RC717" s="6"/>
      <c r="RD717" s="6"/>
      <c r="RE717" s="6"/>
      <c r="RF717" s="6"/>
      <c r="RG717" s="6"/>
      <c r="RH717" s="6"/>
      <c r="RI717" s="6"/>
      <c r="RJ717" s="6"/>
      <c r="RK717" s="6"/>
      <c r="RL717" s="6"/>
      <c r="RM717" s="6"/>
      <c r="RN717" s="6"/>
      <c r="RO717" s="6"/>
      <c r="RP717" s="6"/>
      <c r="RQ717" s="6"/>
      <c r="RR717" s="6"/>
      <c r="RS717" s="6"/>
      <c r="RT717" s="6"/>
      <c r="RU717" s="6"/>
      <c r="RV717" s="6"/>
      <c r="RW717" s="6"/>
      <c r="RX717" s="6"/>
      <c r="RY717" s="6"/>
      <c r="RZ717" s="6"/>
      <c r="SA717" s="6"/>
      <c r="SB717" s="6"/>
      <c r="SC717" s="6"/>
      <c r="SD717" s="6"/>
      <c r="SE717" s="6"/>
      <c r="SF717" s="6"/>
      <c r="SG717" s="6"/>
      <c r="SH717" s="6"/>
      <c r="SI717" s="6"/>
      <c r="SJ717" s="6"/>
      <c r="SK717" s="6"/>
      <c r="SL717" s="6"/>
      <c r="SM717" s="6"/>
      <c r="SN717" s="6"/>
      <c r="SO717" s="6"/>
      <c r="SP717" s="6"/>
      <c r="SQ717" s="6"/>
      <c r="SR717" s="6"/>
      <c r="SS717" s="6"/>
      <c r="ST717" s="6"/>
      <c r="SU717" s="6"/>
      <c r="SV717" s="6"/>
      <c r="SW717" s="6"/>
      <c r="SX717" s="6"/>
      <c r="SY717" s="6"/>
      <c r="SZ717" s="6"/>
      <c r="TA717" s="6"/>
      <c r="TB717" s="6"/>
      <c r="TC717" s="6"/>
      <c r="TD717" s="6"/>
      <c r="TE717" s="6"/>
      <c r="TF717" s="6"/>
      <c r="TG717" s="6"/>
      <c r="TH717" s="6"/>
      <c r="TI717" s="6"/>
      <c r="TJ717" s="6"/>
      <c r="TK717" s="6"/>
      <c r="TL717" s="6"/>
      <c r="TM717" s="6"/>
      <c r="TN717" s="6"/>
      <c r="TO717" s="6"/>
      <c r="TP717" s="6"/>
      <c r="TQ717" s="6"/>
      <c r="TR717" s="6"/>
      <c r="TS717" s="6"/>
      <c r="TT717" s="6"/>
      <c r="TU717" s="6"/>
      <c r="TV717" s="6"/>
      <c r="TW717" s="6"/>
      <c r="TX717" s="6"/>
      <c r="TY717" s="6"/>
      <c r="TZ717" s="6"/>
      <c r="UA717" s="6"/>
      <c r="UB717" s="6"/>
      <c r="UC717" s="6"/>
      <c r="UD717" s="6"/>
      <c r="UE717" s="6"/>
      <c r="UF717" s="6"/>
      <c r="UG717" s="6"/>
      <c r="UH717" s="6"/>
      <c r="UI717" s="6"/>
      <c r="UJ717" s="6"/>
      <c r="UK717" s="6"/>
      <c r="UL717" s="6"/>
      <c r="UM717" s="6"/>
      <c r="UN717" s="6"/>
      <c r="UO717" s="6"/>
      <c r="UP717" s="6"/>
      <c r="UQ717" s="6"/>
      <c r="UR717" s="6"/>
      <c r="US717" s="6"/>
      <c r="UT717" s="6"/>
      <c r="UU717" s="6"/>
      <c r="UV717" s="6"/>
      <c r="UW717" s="6"/>
      <c r="UX717" s="6"/>
      <c r="UY717" s="6"/>
      <c r="UZ717" s="6"/>
      <c r="VA717" s="6"/>
      <c r="VB717" s="6"/>
      <c r="VC717" s="6"/>
      <c r="VD717" s="6"/>
      <c r="VE717" s="6"/>
      <c r="VF717" s="6"/>
      <c r="VG717" s="6"/>
      <c r="VH717" s="6"/>
      <c r="VI717" s="6"/>
      <c r="VJ717" s="6"/>
      <c r="VK717" s="6"/>
      <c r="VL717" s="6"/>
      <c r="VM717" s="6"/>
      <c r="VN717" s="6"/>
      <c r="VO717" s="6"/>
      <c r="VP717" s="6"/>
      <c r="VQ717" s="6"/>
      <c r="VR717" s="6"/>
      <c r="VS717" s="6"/>
      <c r="VT717" s="6"/>
      <c r="VU717" s="6"/>
      <c r="VV717" s="6"/>
      <c r="VW717" s="6"/>
      <c r="VX717" s="6"/>
      <c r="VY717" s="6"/>
      <c r="VZ717" s="6"/>
      <c r="WA717" s="6"/>
      <c r="WB717" s="6"/>
      <c r="WC717" s="6"/>
      <c r="WD717" s="6"/>
      <c r="WE717" s="6"/>
      <c r="WF717" s="6"/>
      <c r="WG717" s="6"/>
      <c r="WH717" s="6"/>
      <c r="WI717" s="6"/>
      <c r="WJ717" s="6"/>
      <c r="WK717" s="6"/>
      <c r="WL717" s="6"/>
      <c r="WM717" s="6"/>
      <c r="WN717" s="6"/>
      <c r="WO717" s="6"/>
      <c r="WP717" s="6"/>
      <c r="WQ717" s="6"/>
      <c r="WR717" s="6"/>
      <c r="WS717" s="6"/>
      <c r="WT717" s="6"/>
      <c r="WU717" s="6"/>
      <c r="WV717" s="6"/>
      <c r="WW717" s="6"/>
      <c r="WX717" s="6"/>
      <c r="WY717" s="6"/>
      <c r="WZ717" s="6"/>
      <c r="XA717" s="6"/>
      <c r="XB717" s="6"/>
      <c r="XC717" s="6"/>
      <c r="XD717" s="6"/>
      <c r="XE717" s="6"/>
      <c r="XF717" s="6"/>
      <c r="XG717" s="6"/>
      <c r="XH717" s="6"/>
      <c r="XI717" s="6"/>
      <c r="XJ717" s="6"/>
      <c r="XK717" s="6"/>
      <c r="XL717" s="6"/>
      <c r="XM717" s="6"/>
      <c r="XN717" s="6"/>
      <c r="XO717" s="6"/>
      <c r="XP717" s="6"/>
      <c r="XQ717" s="6"/>
      <c r="XR717" s="6"/>
      <c r="XS717" s="6"/>
      <c r="XT717" s="6"/>
      <c r="XU717" s="6"/>
      <c r="XV717" s="6"/>
      <c r="XW717" s="6"/>
      <c r="XX717" s="6"/>
      <c r="XY717" s="6"/>
      <c r="XZ717" s="6"/>
      <c r="YA717" s="6"/>
      <c r="YB717" s="6"/>
      <c r="YC717" s="6"/>
      <c r="YD717" s="6"/>
      <c r="YE717" s="6"/>
      <c r="YF717" s="6"/>
      <c r="YG717" s="6"/>
      <c r="YH717" s="6"/>
      <c r="YI717" s="6"/>
      <c r="YJ717" s="6"/>
      <c r="YK717" s="6"/>
      <c r="YL717" s="6"/>
      <c r="YM717" s="6"/>
      <c r="YN717" s="6"/>
      <c r="YO717" s="6"/>
      <c r="YP717" s="6"/>
      <c r="YQ717" s="6"/>
      <c r="YR717" s="6"/>
      <c r="YS717" s="6"/>
      <c r="YT717" s="6"/>
      <c r="YU717" s="6"/>
      <c r="YV717" s="6"/>
      <c r="YW717" s="6"/>
      <c r="YX717" s="6"/>
      <c r="YY717" s="6"/>
      <c r="YZ717" s="6"/>
      <c r="ZA717" s="6"/>
      <c r="ZB717" s="6"/>
      <c r="ZC717" s="6"/>
      <c r="ZD717" s="6"/>
      <c r="ZE717" s="6"/>
      <c r="ZF717" s="6"/>
      <c r="ZG717" s="6"/>
      <c r="ZH717" s="6"/>
      <c r="ZI717" s="6"/>
      <c r="ZJ717" s="6"/>
      <c r="ZK717" s="6"/>
      <c r="ZL717" s="6"/>
      <c r="ZM717" s="6"/>
      <c r="ZN717" s="6"/>
      <c r="ZO717" s="6"/>
      <c r="ZP717" s="6"/>
      <c r="ZQ717" s="6"/>
      <c r="ZR717" s="6"/>
      <c r="ZS717" s="6"/>
      <c r="ZT717" s="6"/>
      <c r="ZU717" s="6"/>
      <c r="ZV717" s="6"/>
      <c r="ZW717" s="6"/>
      <c r="ZX717" s="6"/>
      <c r="ZY717" s="6"/>
      <c r="ZZ717" s="6"/>
      <c r="AAA717" s="6"/>
      <c r="AAB717" s="6"/>
      <c r="AAC717" s="6"/>
      <c r="AAD717" s="6"/>
      <c r="AAE717" s="6"/>
      <c r="AAF717" s="6"/>
      <c r="AAG717" s="6"/>
      <c r="AAH717" s="6"/>
      <c r="AAI717" s="6"/>
      <c r="AAJ717" s="6"/>
      <c r="AAK717" s="6"/>
      <c r="AAL717" s="6"/>
      <c r="AAM717" s="6"/>
      <c r="AAN717" s="6"/>
      <c r="AAO717" s="6"/>
      <c r="AAP717" s="6"/>
      <c r="AAQ717" s="6"/>
      <c r="AAR717" s="6"/>
      <c r="AAS717" s="6"/>
      <c r="AAT717" s="6"/>
      <c r="AAU717" s="6"/>
      <c r="AAV717" s="6"/>
      <c r="AAW717" s="6"/>
      <c r="AAX717" s="6"/>
      <c r="AAY717" s="6"/>
      <c r="AAZ717" s="6"/>
      <c r="ABA717" s="6"/>
      <c r="ABB717" s="6"/>
      <c r="ABC717" s="6"/>
      <c r="ABD717" s="6"/>
      <c r="ABE717" s="6"/>
      <c r="ABF717" s="6"/>
      <c r="ABG717" s="6"/>
      <c r="ABH717" s="6"/>
      <c r="ABI717" s="6"/>
      <c r="ABJ717" s="6"/>
      <c r="ABK717" s="6"/>
      <c r="ABL717" s="6"/>
      <c r="ABM717" s="6"/>
      <c r="ABN717" s="6"/>
      <c r="ABO717" s="6"/>
      <c r="ABP717" s="6"/>
      <c r="ABQ717" s="6"/>
      <c r="ABR717" s="6"/>
      <c r="ABS717" s="6"/>
      <c r="ABT717" s="6"/>
      <c r="ABU717" s="6"/>
      <c r="ABV717" s="6"/>
      <c r="ABW717" s="6"/>
      <c r="ABX717" s="6"/>
      <c r="ABY717" s="6"/>
      <c r="ABZ717" s="6"/>
      <c r="ACA717" s="6"/>
      <c r="ACB717" s="6"/>
      <c r="ACC717" s="6"/>
      <c r="ACD717" s="6"/>
      <c r="ACE717" s="6"/>
      <c r="ACF717" s="6"/>
      <c r="ACG717" s="6"/>
      <c r="ACH717" s="6"/>
      <c r="ACI717" s="6"/>
      <c r="ACJ717" s="6"/>
      <c r="ACK717" s="6"/>
      <c r="ACL717" s="6"/>
      <c r="ACM717" s="6"/>
      <c r="ACN717" s="6"/>
      <c r="ACO717" s="6"/>
      <c r="ACP717" s="6"/>
      <c r="ACQ717" s="6"/>
      <c r="ACR717" s="6"/>
      <c r="ACS717" s="6"/>
      <c r="ACT717" s="6"/>
      <c r="ACU717" s="6"/>
      <c r="ACV717" s="6"/>
      <c r="ACW717" s="6"/>
      <c r="ACX717" s="6"/>
      <c r="ACY717" s="6"/>
      <c r="ACZ717" s="6"/>
      <c r="ADA717" s="6"/>
      <c r="ADB717" s="6"/>
      <c r="ADC717" s="6"/>
      <c r="ADD717" s="6"/>
      <c r="ADE717" s="6"/>
      <c r="ADF717" s="6"/>
      <c r="ADG717" s="6"/>
      <c r="ADH717" s="6"/>
      <c r="ADI717" s="6"/>
      <c r="ADJ717" s="6"/>
      <c r="ADK717" s="6"/>
      <c r="ADL717" s="6"/>
      <c r="ADM717" s="6"/>
      <c r="ADN717" s="6"/>
      <c r="ADO717" s="6"/>
      <c r="ADP717" s="6"/>
      <c r="ADQ717" s="6"/>
      <c r="ADR717" s="6"/>
      <c r="ADS717" s="6"/>
      <c r="ADT717" s="6"/>
      <c r="ADU717" s="6"/>
      <c r="ADV717" s="6"/>
      <c r="ADW717" s="6"/>
      <c r="ADX717" s="6"/>
      <c r="ADY717" s="6"/>
      <c r="ADZ717" s="6"/>
      <c r="AEA717" s="6"/>
      <c r="AEB717" s="6"/>
      <c r="AEC717" s="6"/>
      <c r="AED717" s="6"/>
      <c r="AEE717" s="6"/>
      <c r="AEF717" s="6"/>
      <c r="AEG717" s="6"/>
      <c r="AEH717" s="6"/>
      <c r="AEI717" s="6"/>
      <c r="AEJ717" s="6"/>
      <c r="AEK717" s="6"/>
      <c r="AEL717" s="6"/>
      <c r="AEM717" s="6"/>
      <c r="AEN717" s="6"/>
      <c r="AEO717" s="6"/>
      <c r="AEP717" s="6"/>
      <c r="AEQ717" s="6"/>
      <c r="AER717" s="6"/>
      <c r="AES717" s="6"/>
      <c r="AET717" s="6"/>
      <c r="AEU717" s="6"/>
      <c r="AEV717" s="6"/>
      <c r="AEW717" s="6"/>
      <c r="AEX717" s="6"/>
      <c r="AEY717" s="6"/>
      <c r="AEZ717" s="6"/>
      <c r="AFA717" s="6"/>
      <c r="AFB717" s="6"/>
      <c r="AFC717" s="6"/>
      <c r="AFD717" s="6"/>
      <c r="AFE717" s="6"/>
      <c r="AFF717" s="6"/>
      <c r="AFG717" s="6"/>
      <c r="AFH717" s="6"/>
      <c r="AFI717" s="6"/>
      <c r="AFJ717" s="6"/>
      <c r="AFK717" s="6"/>
      <c r="AFL717" s="6"/>
      <c r="AFM717" s="6"/>
      <c r="AFN717" s="6"/>
      <c r="AFO717" s="6"/>
      <c r="AFP717" s="6"/>
      <c r="AFQ717" s="6"/>
      <c r="AFR717" s="6"/>
      <c r="AFS717" s="6"/>
      <c r="AFT717" s="6"/>
      <c r="AFU717" s="6"/>
      <c r="AFV717" s="6"/>
      <c r="AFW717" s="6"/>
      <c r="AFX717" s="6"/>
      <c r="AFY717" s="6"/>
      <c r="AFZ717" s="6"/>
      <c r="AGA717" s="6"/>
      <c r="AGB717" s="6"/>
      <c r="AGC717" s="6"/>
      <c r="AGD717" s="6"/>
      <c r="AGE717" s="6"/>
      <c r="AGF717" s="6"/>
      <c r="AGG717" s="6"/>
      <c r="AGH717" s="6"/>
      <c r="AGI717" s="6"/>
      <c r="AGJ717" s="6"/>
      <c r="AGK717" s="6"/>
      <c r="AGL717" s="6"/>
      <c r="AGM717" s="6"/>
      <c r="AGN717" s="6"/>
      <c r="AGO717" s="6"/>
      <c r="AGP717" s="6"/>
      <c r="AGQ717" s="6"/>
      <c r="AGR717" s="6"/>
      <c r="AGS717" s="6"/>
      <c r="AGT717" s="6"/>
      <c r="AGU717" s="6"/>
      <c r="AGV717" s="6"/>
      <c r="AGW717" s="6"/>
      <c r="AGX717" s="6"/>
      <c r="AGY717" s="6"/>
      <c r="AGZ717" s="6"/>
      <c r="AHA717" s="6"/>
      <c r="AHB717" s="6"/>
      <c r="AHC717" s="6"/>
      <c r="AHD717" s="6"/>
      <c r="AHE717" s="6"/>
      <c r="AHF717" s="6"/>
      <c r="AHG717" s="6"/>
      <c r="AHH717" s="6"/>
      <c r="AHI717" s="6"/>
      <c r="AHJ717" s="6"/>
      <c r="AHK717" s="6"/>
      <c r="AHL717" s="6"/>
      <c r="AHM717" s="6"/>
      <c r="AHN717" s="6"/>
      <c r="AHO717" s="6"/>
      <c r="AHP717" s="6"/>
      <c r="AHQ717" s="6"/>
      <c r="AHR717" s="6"/>
      <c r="AHS717" s="6"/>
      <c r="AHT717" s="6"/>
      <c r="AHU717" s="6"/>
      <c r="AHV717" s="6"/>
      <c r="AHW717" s="6"/>
      <c r="AHX717" s="6"/>
      <c r="AHY717" s="6"/>
    </row>
    <row r="718" spans="3:909" x14ac:dyDescent="0.25">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6"/>
      <c r="ON718" s="6"/>
      <c r="OO718" s="6"/>
      <c r="OP718" s="6"/>
      <c r="OQ718" s="6"/>
      <c r="OR718" s="6"/>
      <c r="OS718" s="6"/>
      <c r="OT718" s="6"/>
      <c r="OU718" s="6"/>
      <c r="OV718" s="6"/>
      <c r="OW718" s="6"/>
      <c r="OX718" s="6"/>
      <c r="OY718" s="6"/>
      <c r="OZ718" s="6"/>
      <c r="PA718" s="6"/>
      <c r="PB718" s="6"/>
      <c r="PC718" s="6"/>
      <c r="PD718" s="6"/>
      <c r="PE718" s="6"/>
      <c r="PF718" s="6"/>
      <c r="PG718" s="6"/>
      <c r="PH718" s="6"/>
      <c r="PI718" s="6"/>
      <c r="PJ718" s="6"/>
      <c r="PK718" s="6"/>
      <c r="PL718" s="6"/>
      <c r="PM718" s="6"/>
      <c r="PN718" s="6"/>
      <c r="PO718" s="6"/>
      <c r="PP718" s="6"/>
      <c r="PQ718" s="6"/>
      <c r="PR718" s="6"/>
      <c r="PS718" s="6"/>
      <c r="PT718" s="6"/>
      <c r="PU718" s="6"/>
      <c r="PV718" s="6"/>
      <c r="PW718" s="6"/>
      <c r="PX718" s="6"/>
      <c r="PY718" s="6"/>
      <c r="PZ718" s="6"/>
      <c r="QA718" s="6"/>
      <c r="QB718" s="6"/>
      <c r="QC718" s="6"/>
      <c r="QD718" s="6"/>
      <c r="QE718" s="6"/>
      <c r="QF718" s="6"/>
      <c r="QG718" s="6"/>
      <c r="QH718" s="6"/>
      <c r="QI718" s="6"/>
      <c r="QJ718" s="6"/>
      <c r="QK718" s="6"/>
      <c r="QL718" s="6"/>
      <c r="QM718" s="6"/>
      <c r="QN718" s="6"/>
      <c r="QO718" s="6"/>
      <c r="QP718" s="6"/>
      <c r="QQ718" s="6"/>
      <c r="QR718" s="6"/>
      <c r="QS718" s="6"/>
      <c r="QT718" s="6"/>
      <c r="QU718" s="6"/>
      <c r="QV718" s="6"/>
      <c r="QW718" s="6"/>
      <c r="QX718" s="6"/>
      <c r="QY718" s="6"/>
      <c r="QZ718" s="6"/>
      <c r="RA718" s="6"/>
      <c r="RB718" s="6"/>
      <c r="RC718" s="6"/>
      <c r="RD718" s="6"/>
      <c r="RE718" s="6"/>
      <c r="RF718" s="6"/>
      <c r="RG718" s="6"/>
      <c r="RH718" s="6"/>
      <c r="RI718" s="6"/>
      <c r="RJ718" s="6"/>
      <c r="RK718" s="6"/>
      <c r="RL718" s="6"/>
      <c r="RM718" s="6"/>
      <c r="RN718" s="6"/>
      <c r="RO718" s="6"/>
      <c r="RP718" s="6"/>
      <c r="RQ718" s="6"/>
      <c r="RR718" s="6"/>
      <c r="RS718" s="6"/>
      <c r="RT718" s="6"/>
      <c r="RU718" s="6"/>
      <c r="RV718" s="6"/>
      <c r="RW718" s="6"/>
      <c r="RX718" s="6"/>
      <c r="RY718" s="6"/>
      <c r="RZ718" s="6"/>
      <c r="SA718" s="6"/>
      <c r="SB718" s="6"/>
      <c r="SC718" s="6"/>
      <c r="SD718" s="6"/>
      <c r="SE718" s="6"/>
      <c r="SF718" s="6"/>
      <c r="SG718" s="6"/>
      <c r="SH718" s="6"/>
      <c r="SI718" s="6"/>
      <c r="SJ718" s="6"/>
      <c r="SK718" s="6"/>
      <c r="SL718" s="6"/>
      <c r="SM718" s="6"/>
      <c r="SN718" s="6"/>
      <c r="SO718" s="6"/>
      <c r="SP718" s="6"/>
      <c r="SQ718" s="6"/>
      <c r="SR718" s="6"/>
      <c r="SS718" s="6"/>
      <c r="ST718" s="6"/>
      <c r="SU718" s="6"/>
      <c r="SV718" s="6"/>
      <c r="SW718" s="6"/>
      <c r="SX718" s="6"/>
      <c r="SY718" s="6"/>
      <c r="SZ718" s="6"/>
      <c r="TA718" s="6"/>
      <c r="TB718" s="6"/>
      <c r="TC718" s="6"/>
      <c r="TD718" s="6"/>
      <c r="TE718" s="6"/>
      <c r="TF718" s="6"/>
      <c r="TG718" s="6"/>
      <c r="TH718" s="6"/>
      <c r="TI718" s="6"/>
      <c r="TJ718" s="6"/>
      <c r="TK718" s="6"/>
      <c r="TL718" s="6"/>
      <c r="TM718" s="6"/>
      <c r="TN718" s="6"/>
      <c r="TO718" s="6"/>
      <c r="TP718" s="6"/>
      <c r="TQ718" s="6"/>
      <c r="TR718" s="6"/>
      <c r="TS718" s="6"/>
      <c r="TT718" s="6"/>
      <c r="TU718" s="6"/>
      <c r="TV718" s="6"/>
      <c r="TW718" s="6"/>
      <c r="TX718" s="6"/>
      <c r="TY718" s="6"/>
      <c r="TZ718" s="6"/>
      <c r="UA718" s="6"/>
      <c r="UB718" s="6"/>
      <c r="UC718" s="6"/>
      <c r="UD718" s="6"/>
      <c r="UE718" s="6"/>
      <c r="UF718" s="6"/>
      <c r="UG718" s="6"/>
      <c r="UH718" s="6"/>
      <c r="UI718" s="6"/>
      <c r="UJ718" s="6"/>
      <c r="UK718" s="6"/>
      <c r="UL718" s="6"/>
      <c r="UM718" s="6"/>
      <c r="UN718" s="6"/>
      <c r="UO718" s="6"/>
      <c r="UP718" s="6"/>
      <c r="UQ718" s="6"/>
      <c r="UR718" s="6"/>
      <c r="US718" s="6"/>
      <c r="UT718" s="6"/>
      <c r="UU718" s="6"/>
      <c r="UV718" s="6"/>
      <c r="UW718" s="6"/>
      <c r="UX718" s="6"/>
      <c r="UY718" s="6"/>
      <c r="UZ718" s="6"/>
      <c r="VA718" s="6"/>
      <c r="VB718" s="6"/>
      <c r="VC718" s="6"/>
      <c r="VD718" s="6"/>
      <c r="VE718" s="6"/>
      <c r="VF718" s="6"/>
      <c r="VG718" s="6"/>
      <c r="VH718" s="6"/>
      <c r="VI718" s="6"/>
      <c r="VJ718" s="6"/>
      <c r="VK718" s="6"/>
      <c r="VL718" s="6"/>
      <c r="VM718" s="6"/>
      <c r="VN718" s="6"/>
      <c r="VO718" s="6"/>
      <c r="VP718" s="6"/>
      <c r="VQ718" s="6"/>
      <c r="VR718" s="6"/>
      <c r="VS718" s="6"/>
      <c r="VT718" s="6"/>
      <c r="VU718" s="6"/>
      <c r="VV718" s="6"/>
      <c r="VW718" s="6"/>
      <c r="VX718" s="6"/>
      <c r="VY718" s="6"/>
      <c r="VZ718" s="6"/>
      <c r="WA718" s="6"/>
      <c r="WB718" s="6"/>
      <c r="WC718" s="6"/>
      <c r="WD718" s="6"/>
      <c r="WE718" s="6"/>
      <c r="WF718" s="6"/>
      <c r="WG718" s="6"/>
      <c r="WH718" s="6"/>
      <c r="WI718" s="6"/>
      <c r="WJ718" s="6"/>
      <c r="WK718" s="6"/>
      <c r="WL718" s="6"/>
      <c r="WM718" s="6"/>
      <c r="WN718" s="6"/>
      <c r="WO718" s="6"/>
      <c r="WP718" s="6"/>
      <c r="WQ718" s="6"/>
      <c r="WR718" s="6"/>
      <c r="WS718" s="6"/>
      <c r="WT718" s="6"/>
      <c r="WU718" s="6"/>
      <c r="WV718" s="6"/>
      <c r="WW718" s="6"/>
      <c r="WX718" s="6"/>
      <c r="WY718" s="6"/>
      <c r="WZ718" s="6"/>
      <c r="XA718" s="6"/>
      <c r="XB718" s="6"/>
      <c r="XC718" s="6"/>
      <c r="XD718" s="6"/>
      <c r="XE718" s="6"/>
      <c r="XF718" s="6"/>
      <c r="XG718" s="6"/>
      <c r="XH718" s="6"/>
      <c r="XI718" s="6"/>
      <c r="XJ718" s="6"/>
      <c r="XK718" s="6"/>
      <c r="XL718" s="6"/>
      <c r="XM718" s="6"/>
      <c r="XN718" s="6"/>
      <c r="XO718" s="6"/>
      <c r="XP718" s="6"/>
      <c r="XQ718" s="6"/>
      <c r="XR718" s="6"/>
      <c r="XS718" s="6"/>
      <c r="XT718" s="6"/>
      <c r="XU718" s="6"/>
      <c r="XV718" s="6"/>
      <c r="XW718" s="6"/>
      <c r="XX718" s="6"/>
      <c r="XY718" s="6"/>
      <c r="XZ718" s="6"/>
      <c r="YA718" s="6"/>
      <c r="YB718" s="6"/>
      <c r="YC718" s="6"/>
      <c r="YD718" s="6"/>
      <c r="YE718" s="6"/>
      <c r="YF718" s="6"/>
      <c r="YG718" s="6"/>
      <c r="YH718" s="6"/>
      <c r="YI718" s="6"/>
      <c r="YJ718" s="6"/>
      <c r="YK718" s="6"/>
      <c r="YL718" s="6"/>
      <c r="YM718" s="6"/>
      <c r="YN718" s="6"/>
      <c r="YO718" s="6"/>
      <c r="YP718" s="6"/>
      <c r="YQ718" s="6"/>
      <c r="YR718" s="6"/>
      <c r="YS718" s="6"/>
      <c r="YT718" s="6"/>
      <c r="YU718" s="6"/>
      <c r="YV718" s="6"/>
      <c r="YW718" s="6"/>
      <c r="YX718" s="6"/>
      <c r="YY718" s="6"/>
      <c r="YZ718" s="6"/>
      <c r="ZA718" s="6"/>
      <c r="ZB718" s="6"/>
      <c r="ZC718" s="6"/>
      <c r="ZD718" s="6"/>
      <c r="ZE718" s="6"/>
      <c r="ZF718" s="6"/>
      <c r="ZG718" s="6"/>
      <c r="ZH718" s="6"/>
      <c r="ZI718" s="6"/>
      <c r="ZJ718" s="6"/>
      <c r="ZK718" s="6"/>
      <c r="ZL718" s="6"/>
      <c r="ZM718" s="6"/>
      <c r="ZN718" s="6"/>
      <c r="ZO718" s="6"/>
      <c r="ZP718" s="6"/>
      <c r="ZQ718" s="6"/>
      <c r="ZR718" s="6"/>
      <c r="ZS718" s="6"/>
      <c r="ZT718" s="6"/>
      <c r="ZU718" s="6"/>
      <c r="ZV718" s="6"/>
      <c r="ZW718" s="6"/>
      <c r="ZX718" s="6"/>
      <c r="ZY718" s="6"/>
      <c r="ZZ718" s="6"/>
      <c r="AAA718" s="6"/>
      <c r="AAB718" s="6"/>
      <c r="AAC718" s="6"/>
      <c r="AAD718" s="6"/>
      <c r="AAE718" s="6"/>
      <c r="AAF718" s="6"/>
      <c r="AAG718" s="6"/>
      <c r="AAH718" s="6"/>
      <c r="AAI718" s="6"/>
      <c r="AAJ718" s="6"/>
      <c r="AAK718" s="6"/>
      <c r="AAL718" s="6"/>
      <c r="AAM718" s="6"/>
      <c r="AAN718" s="6"/>
      <c r="AAO718" s="6"/>
      <c r="AAP718" s="6"/>
      <c r="AAQ718" s="6"/>
      <c r="AAR718" s="6"/>
      <c r="AAS718" s="6"/>
      <c r="AAT718" s="6"/>
      <c r="AAU718" s="6"/>
      <c r="AAV718" s="6"/>
      <c r="AAW718" s="6"/>
      <c r="AAX718" s="6"/>
      <c r="AAY718" s="6"/>
      <c r="AAZ718" s="6"/>
      <c r="ABA718" s="6"/>
      <c r="ABB718" s="6"/>
      <c r="ABC718" s="6"/>
      <c r="ABD718" s="6"/>
      <c r="ABE718" s="6"/>
      <c r="ABF718" s="6"/>
      <c r="ABG718" s="6"/>
      <c r="ABH718" s="6"/>
      <c r="ABI718" s="6"/>
      <c r="ABJ718" s="6"/>
      <c r="ABK718" s="6"/>
      <c r="ABL718" s="6"/>
      <c r="ABM718" s="6"/>
      <c r="ABN718" s="6"/>
      <c r="ABO718" s="6"/>
      <c r="ABP718" s="6"/>
      <c r="ABQ718" s="6"/>
      <c r="ABR718" s="6"/>
      <c r="ABS718" s="6"/>
      <c r="ABT718" s="6"/>
      <c r="ABU718" s="6"/>
      <c r="ABV718" s="6"/>
      <c r="ABW718" s="6"/>
      <c r="ABX718" s="6"/>
      <c r="ABY718" s="6"/>
      <c r="ABZ718" s="6"/>
      <c r="ACA718" s="6"/>
      <c r="ACB718" s="6"/>
      <c r="ACC718" s="6"/>
      <c r="ACD718" s="6"/>
      <c r="ACE718" s="6"/>
      <c r="ACF718" s="6"/>
      <c r="ACG718" s="6"/>
      <c r="ACH718" s="6"/>
      <c r="ACI718" s="6"/>
      <c r="ACJ718" s="6"/>
      <c r="ACK718" s="6"/>
      <c r="ACL718" s="6"/>
      <c r="ACM718" s="6"/>
      <c r="ACN718" s="6"/>
      <c r="ACO718" s="6"/>
      <c r="ACP718" s="6"/>
      <c r="ACQ718" s="6"/>
      <c r="ACR718" s="6"/>
      <c r="ACS718" s="6"/>
      <c r="ACT718" s="6"/>
      <c r="ACU718" s="6"/>
      <c r="ACV718" s="6"/>
      <c r="ACW718" s="6"/>
      <c r="ACX718" s="6"/>
      <c r="ACY718" s="6"/>
      <c r="ACZ718" s="6"/>
      <c r="ADA718" s="6"/>
      <c r="ADB718" s="6"/>
      <c r="ADC718" s="6"/>
      <c r="ADD718" s="6"/>
      <c r="ADE718" s="6"/>
      <c r="ADF718" s="6"/>
      <c r="ADG718" s="6"/>
      <c r="ADH718" s="6"/>
      <c r="ADI718" s="6"/>
      <c r="ADJ718" s="6"/>
      <c r="ADK718" s="6"/>
      <c r="ADL718" s="6"/>
      <c r="ADM718" s="6"/>
      <c r="ADN718" s="6"/>
      <c r="ADO718" s="6"/>
      <c r="ADP718" s="6"/>
      <c r="ADQ718" s="6"/>
      <c r="ADR718" s="6"/>
      <c r="ADS718" s="6"/>
      <c r="ADT718" s="6"/>
      <c r="ADU718" s="6"/>
      <c r="ADV718" s="6"/>
      <c r="ADW718" s="6"/>
      <c r="ADX718" s="6"/>
      <c r="ADY718" s="6"/>
      <c r="ADZ718" s="6"/>
      <c r="AEA718" s="6"/>
      <c r="AEB718" s="6"/>
      <c r="AEC718" s="6"/>
      <c r="AED718" s="6"/>
      <c r="AEE718" s="6"/>
      <c r="AEF718" s="6"/>
      <c r="AEG718" s="6"/>
      <c r="AEH718" s="6"/>
      <c r="AEI718" s="6"/>
      <c r="AEJ718" s="6"/>
      <c r="AEK718" s="6"/>
      <c r="AEL718" s="6"/>
      <c r="AEM718" s="6"/>
      <c r="AEN718" s="6"/>
      <c r="AEO718" s="6"/>
      <c r="AEP718" s="6"/>
      <c r="AEQ718" s="6"/>
      <c r="AER718" s="6"/>
      <c r="AES718" s="6"/>
      <c r="AET718" s="6"/>
      <c r="AEU718" s="6"/>
      <c r="AEV718" s="6"/>
      <c r="AEW718" s="6"/>
      <c r="AEX718" s="6"/>
      <c r="AEY718" s="6"/>
      <c r="AEZ718" s="6"/>
      <c r="AFA718" s="6"/>
      <c r="AFB718" s="6"/>
      <c r="AFC718" s="6"/>
      <c r="AFD718" s="6"/>
      <c r="AFE718" s="6"/>
      <c r="AFF718" s="6"/>
      <c r="AFG718" s="6"/>
      <c r="AFH718" s="6"/>
      <c r="AFI718" s="6"/>
      <c r="AFJ718" s="6"/>
      <c r="AFK718" s="6"/>
      <c r="AFL718" s="6"/>
      <c r="AFM718" s="6"/>
      <c r="AFN718" s="6"/>
      <c r="AFO718" s="6"/>
      <c r="AFP718" s="6"/>
      <c r="AFQ718" s="6"/>
      <c r="AFR718" s="6"/>
      <c r="AFS718" s="6"/>
      <c r="AFT718" s="6"/>
      <c r="AFU718" s="6"/>
      <c r="AFV718" s="6"/>
      <c r="AFW718" s="6"/>
      <c r="AFX718" s="6"/>
      <c r="AFY718" s="6"/>
      <c r="AFZ718" s="6"/>
      <c r="AGA718" s="6"/>
      <c r="AGB718" s="6"/>
      <c r="AGC718" s="6"/>
      <c r="AGD718" s="6"/>
      <c r="AGE718" s="6"/>
      <c r="AGF718" s="6"/>
      <c r="AGG718" s="6"/>
      <c r="AGH718" s="6"/>
      <c r="AGI718" s="6"/>
      <c r="AGJ718" s="6"/>
      <c r="AGK718" s="6"/>
      <c r="AGL718" s="6"/>
      <c r="AGM718" s="6"/>
      <c r="AGN718" s="6"/>
      <c r="AGO718" s="6"/>
      <c r="AGP718" s="6"/>
      <c r="AGQ718" s="6"/>
      <c r="AGR718" s="6"/>
      <c r="AGS718" s="6"/>
      <c r="AGT718" s="6"/>
      <c r="AGU718" s="6"/>
      <c r="AGV718" s="6"/>
      <c r="AGW718" s="6"/>
      <c r="AGX718" s="6"/>
      <c r="AGY718" s="6"/>
      <c r="AGZ718" s="6"/>
      <c r="AHA718" s="6"/>
      <c r="AHB718" s="6"/>
      <c r="AHC718" s="6"/>
      <c r="AHD718" s="6"/>
      <c r="AHE718" s="6"/>
      <c r="AHF718" s="6"/>
      <c r="AHG718" s="6"/>
      <c r="AHH718" s="6"/>
      <c r="AHI718" s="6"/>
      <c r="AHJ718" s="6"/>
      <c r="AHK718" s="6"/>
      <c r="AHL718" s="6"/>
      <c r="AHM718" s="6"/>
      <c r="AHN718" s="6"/>
      <c r="AHO718" s="6"/>
      <c r="AHP718" s="6"/>
      <c r="AHQ718" s="6"/>
      <c r="AHR718" s="6"/>
      <c r="AHS718" s="6"/>
      <c r="AHT718" s="6"/>
      <c r="AHU718" s="6"/>
      <c r="AHV718" s="6"/>
      <c r="AHW718" s="6"/>
      <c r="AHX718" s="6"/>
      <c r="AHY718" s="6"/>
    </row>
    <row r="719" spans="3:909" x14ac:dyDescent="0.25">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c r="LD719" s="6"/>
      <c r="LE719" s="6"/>
      <c r="LF719" s="6"/>
      <c r="LG719" s="6"/>
      <c r="LH719" s="6"/>
      <c r="LI719" s="6"/>
      <c r="LJ719" s="6"/>
      <c r="LK719" s="6"/>
      <c r="LL719" s="6"/>
      <c r="LM719" s="6"/>
      <c r="LN719" s="6"/>
      <c r="LO719" s="6"/>
      <c r="LP719" s="6"/>
      <c r="LQ719" s="6"/>
      <c r="LR719" s="6"/>
      <c r="LS719" s="6"/>
      <c r="LT719" s="6"/>
      <c r="LU719" s="6"/>
      <c r="LV719" s="6"/>
      <c r="LW719" s="6"/>
      <c r="LX719" s="6"/>
      <c r="LY719" s="6"/>
      <c r="LZ719" s="6"/>
      <c r="MA719" s="6"/>
      <c r="MB719" s="6"/>
      <c r="MC719" s="6"/>
      <c r="MD719" s="6"/>
      <c r="ME719" s="6"/>
      <c r="MF719" s="6"/>
      <c r="MG719" s="6"/>
      <c r="MH719" s="6"/>
      <c r="MI719" s="6"/>
      <c r="MJ719" s="6"/>
      <c r="MK719" s="6"/>
      <c r="ML719" s="6"/>
      <c r="MM719" s="6"/>
      <c r="MN719" s="6"/>
      <c r="MO719" s="6"/>
      <c r="MP719" s="6"/>
      <c r="MQ719" s="6"/>
      <c r="MR719" s="6"/>
      <c r="MS719" s="6"/>
      <c r="MT719" s="6"/>
      <c r="MU719" s="6"/>
      <c r="MV719" s="6"/>
      <c r="MW719" s="6"/>
      <c r="MX719" s="6"/>
      <c r="MY719" s="6"/>
      <c r="MZ719" s="6"/>
      <c r="NA719" s="6"/>
      <c r="NB719" s="6"/>
      <c r="NC719" s="6"/>
      <c r="ND719" s="6"/>
      <c r="NE719" s="6"/>
      <c r="NF719" s="6"/>
      <c r="NG719" s="6"/>
      <c r="NH719" s="6"/>
      <c r="NI719" s="6"/>
      <c r="NJ719" s="6"/>
      <c r="NK719" s="6"/>
      <c r="NL719" s="6"/>
      <c r="NM719" s="6"/>
      <c r="NN719" s="6"/>
      <c r="NO719" s="6"/>
      <c r="NP719" s="6"/>
      <c r="NQ719" s="6"/>
      <c r="NR719" s="6"/>
      <c r="NS719" s="6"/>
      <c r="NT719" s="6"/>
      <c r="NU719" s="6"/>
      <c r="NV719" s="6"/>
      <c r="NW719" s="6"/>
      <c r="NX719" s="6"/>
      <c r="NY719" s="6"/>
      <c r="NZ719" s="6"/>
      <c r="OA719" s="6"/>
      <c r="OB719" s="6"/>
      <c r="OC719" s="6"/>
      <c r="OD719" s="6"/>
      <c r="OE719" s="6"/>
      <c r="OF719" s="6"/>
      <c r="OG719" s="6"/>
      <c r="OH719" s="6"/>
      <c r="OI719" s="6"/>
      <c r="OJ719" s="6"/>
      <c r="OK719" s="6"/>
      <c r="OL719" s="6"/>
      <c r="OM719" s="6"/>
      <c r="ON719" s="6"/>
      <c r="OO719" s="6"/>
      <c r="OP719" s="6"/>
      <c r="OQ719" s="6"/>
      <c r="OR719" s="6"/>
      <c r="OS719" s="6"/>
      <c r="OT719" s="6"/>
      <c r="OU719" s="6"/>
      <c r="OV719" s="6"/>
      <c r="OW719" s="6"/>
      <c r="OX719" s="6"/>
      <c r="OY719" s="6"/>
      <c r="OZ719" s="6"/>
      <c r="PA719" s="6"/>
      <c r="PB719" s="6"/>
      <c r="PC719" s="6"/>
      <c r="PD719" s="6"/>
      <c r="PE719" s="6"/>
      <c r="PF719" s="6"/>
      <c r="PG719" s="6"/>
      <c r="PH719" s="6"/>
      <c r="PI719" s="6"/>
      <c r="PJ719" s="6"/>
      <c r="PK719" s="6"/>
      <c r="PL719" s="6"/>
      <c r="PM719" s="6"/>
      <c r="PN719" s="6"/>
      <c r="PO719" s="6"/>
      <c r="PP719" s="6"/>
      <c r="PQ719" s="6"/>
      <c r="PR719" s="6"/>
      <c r="PS719" s="6"/>
      <c r="PT719" s="6"/>
      <c r="PU719" s="6"/>
      <c r="PV719" s="6"/>
      <c r="PW719" s="6"/>
      <c r="PX719" s="6"/>
      <c r="PY719" s="6"/>
      <c r="PZ719" s="6"/>
      <c r="QA719" s="6"/>
      <c r="QB719" s="6"/>
      <c r="QC719" s="6"/>
      <c r="QD719" s="6"/>
      <c r="QE719" s="6"/>
      <c r="QF719" s="6"/>
      <c r="QG719" s="6"/>
      <c r="QH719" s="6"/>
      <c r="QI719" s="6"/>
      <c r="QJ719" s="6"/>
      <c r="QK719" s="6"/>
      <c r="QL719" s="6"/>
      <c r="QM719" s="6"/>
      <c r="QN719" s="6"/>
      <c r="QO719" s="6"/>
      <c r="QP719" s="6"/>
      <c r="QQ719" s="6"/>
      <c r="QR719" s="6"/>
      <c r="QS719" s="6"/>
      <c r="QT719" s="6"/>
      <c r="QU719" s="6"/>
      <c r="QV719" s="6"/>
      <c r="QW719" s="6"/>
      <c r="QX719" s="6"/>
      <c r="QY719" s="6"/>
      <c r="QZ719" s="6"/>
      <c r="RA719" s="6"/>
      <c r="RB719" s="6"/>
      <c r="RC719" s="6"/>
      <c r="RD719" s="6"/>
      <c r="RE719" s="6"/>
      <c r="RF719" s="6"/>
      <c r="RG719" s="6"/>
      <c r="RH719" s="6"/>
      <c r="RI719" s="6"/>
      <c r="RJ719" s="6"/>
      <c r="RK719" s="6"/>
      <c r="RL719" s="6"/>
      <c r="RM719" s="6"/>
      <c r="RN719" s="6"/>
      <c r="RO719" s="6"/>
      <c r="RP719" s="6"/>
      <c r="RQ719" s="6"/>
      <c r="RR719" s="6"/>
      <c r="RS719" s="6"/>
      <c r="RT719" s="6"/>
      <c r="RU719" s="6"/>
      <c r="RV719" s="6"/>
      <c r="RW719" s="6"/>
      <c r="RX719" s="6"/>
      <c r="RY719" s="6"/>
      <c r="RZ719" s="6"/>
      <c r="SA719" s="6"/>
      <c r="SB719" s="6"/>
      <c r="SC719" s="6"/>
      <c r="SD719" s="6"/>
      <c r="SE719" s="6"/>
      <c r="SF719" s="6"/>
      <c r="SG719" s="6"/>
      <c r="SH719" s="6"/>
      <c r="SI719" s="6"/>
      <c r="SJ719" s="6"/>
      <c r="SK719" s="6"/>
      <c r="SL719" s="6"/>
      <c r="SM719" s="6"/>
      <c r="SN719" s="6"/>
      <c r="SO719" s="6"/>
      <c r="SP719" s="6"/>
      <c r="SQ719" s="6"/>
      <c r="SR719" s="6"/>
      <c r="SS719" s="6"/>
      <c r="ST719" s="6"/>
      <c r="SU719" s="6"/>
      <c r="SV719" s="6"/>
      <c r="SW719" s="6"/>
      <c r="SX719" s="6"/>
      <c r="SY719" s="6"/>
      <c r="SZ719" s="6"/>
      <c r="TA719" s="6"/>
      <c r="TB719" s="6"/>
      <c r="TC719" s="6"/>
      <c r="TD719" s="6"/>
      <c r="TE719" s="6"/>
      <c r="TF719" s="6"/>
      <c r="TG719" s="6"/>
      <c r="TH719" s="6"/>
      <c r="TI719" s="6"/>
      <c r="TJ719" s="6"/>
      <c r="TK719" s="6"/>
      <c r="TL719" s="6"/>
      <c r="TM719" s="6"/>
      <c r="TN719" s="6"/>
      <c r="TO719" s="6"/>
      <c r="TP719" s="6"/>
      <c r="TQ719" s="6"/>
      <c r="TR719" s="6"/>
      <c r="TS719" s="6"/>
      <c r="TT719" s="6"/>
      <c r="TU719" s="6"/>
      <c r="TV719" s="6"/>
      <c r="TW719" s="6"/>
      <c r="TX719" s="6"/>
      <c r="TY719" s="6"/>
      <c r="TZ719" s="6"/>
      <c r="UA719" s="6"/>
      <c r="UB719" s="6"/>
      <c r="UC719" s="6"/>
      <c r="UD719" s="6"/>
      <c r="UE719" s="6"/>
      <c r="UF719" s="6"/>
      <c r="UG719" s="6"/>
      <c r="UH719" s="6"/>
      <c r="UI719" s="6"/>
      <c r="UJ719" s="6"/>
      <c r="UK719" s="6"/>
      <c r="UL719" s="6"/>
      <c r="UM719" s="6"/>
      <c r="UN719" s="6"/>
      <c r="UO719" s="6"/>
      <c r="UP719" s="6"/>
      <c r="UQ719" s="6"/>
      <c r="UR719" s="6"/>
      <c r="US719" s="6"/>
      <c r="UT719" s="6"/>
      <c r="UU719" s="6"/>
      <c r="UV719" s="6"/>
      <c r="UW719" s="6"/>
      <c r="UX719" s="6"/>
      <c r="UY719" s="6"/>
      <c r="UZ719" s="6"/>
      <c r="VA719" s="6"/>
      <c r="VB719" s="6"/>
      <c r="VC719" s="6"/>
      <c r="VD719" s="6"/>
      <c r="VE719" s="6"/>
      <c r="VF719" s="6"/>
      <c r="VG719" s="6"/>
      <c r="VH719" s="6"/>
      <c r="VI719" s="6"/>
      <c r="VJ719" s="6"/>
      <c r="VK719" s="6"/>
      <c r="VL719" s="6"/>
      <c r="VM719" s="6"/>
      <c r="VN719" s="6"/>
      <c r="VO719" s="6"/>
      <c r="VP719" s="6"/>
      <c r="VQ719" s="6"/>
      <c r="VR719" s="6"/>
      <c r="VS719" s="6"/>
      <c r="VT719" s="6"/>
      <c r="VU719" s="6"/>
      <c r="VV719" s="6"/>
      <c r="VW719" s="6"/>
      <c r="VX719" s="6"/>
      <c r="VY719" s="6"/>
      <c r="VZ719" s="6"/>
      <c r="WA719" s="6"/>
      <c r="WB719" s="6"/>
      <c r="WC719" s="6"/>
      <c r="WD719" s="6"/>
      <c r="WE719" s="6"/>
      <c r="WF719" s="6"/>
      <c r="WG719" s="6"/>
      <c r="WH719" s="6"/>
      <c r="WI719" s="6"/>
      <c r="WJ719" s="6"/>
      <c r="WK719" s="6"/>
      <c r="WL719" s="6"/>
      <c r="WM719" s="6"/>
      <c r="WN719" s="6"/>
      <c r="WO719" s="6"/>
      <c r="WP719" s="6"/>
      <c r="WQ719" s="6"/>
      <c r="WR719" s="6"/>
      <c r="WS719" s="6"/>
      <c r="WT719" s="6"/>
      <c r="WU719" s="6"/>
      <c r="WV719" s="6"/>
      <c r="WW719" s="6"/>
      <c r="WX719" s="6"/>
      <c r="WY719" s="6"/>
      <c r="WZ719" s="6"/>
      <c r="XA719" s="6"/>
      <c r="XB719" s="6"/>
      <c r="XC719" s="6"/>
      <c r="XD719" s="6"/>
      <c r="XE719" s="6"/>
      <c r="XF719" s="6"/>
      <c r="XG719" s="6"/>
      <c r="XH719" s="6"/>
      <c r="XI719" s="6"/>
      <c r="XJ719" s="6"/>
      <c r="XK719" s="6"/>
      <c r="XL719" s="6"/>
      <c r="XM719" s="6"/>
      <c r="XN719" s="6"/>
      <c r="XO719" s="6"/>
      <c r="XP719" s="6"/>
      <c r="XQ719" s="6"/>
      <c r="XR719" s="6"/>
      <c r="XS719" s="6"/>
      <c r="XT719" s="6"/>
      <c r="XU719" s="6"/>
      <c r="XV719" s="6"/>
      <c r="XW719" s="6"/>
      <c r="XX719" s="6"/>
      <c r="XY719" s="6"/>
      <c r="XZ719" s="6"/>
      <c r="YA719" s="6"/>
      <c r="YB719" s="6"/>
      <c r="YC719" s="6"/>
      <c r="YD719" s="6"/>
      <c r="YE719" s="6"/>
      <c r="YF719" s="6"/>
      <c r="YG719" s="6"/>
      <c r="YH719" s="6"/>
      <c r="YI719" s="6"/>
      <c r="YJ719" s="6"/>
      <c r="YK719" s="6"/>
      <c r="YL719" s="6"/>
      <c r="YM719" s="6"/>
      <c r="YN719" s="6"/>
      <c r="YO719" s="6"/>
      <c r="YP719" s="6"/>
      <c r="YQ719" s="6"/>
      <c r="YR719" s="6"/>
      <c r="YS719" s="6"/>
      <c r="YT719" s="6"/>
      <c r="YU719" s="6"/>
      <c r="YV719" s="6"/>
      <c r="YW719" s="6"/>
      <c r="YX719" s="6"/>
      <c r="YY719" s="6"/>
      <c r="YZ719" s="6"/>
      <c r="ZA719" s="6"/>
      <c r="ZB719" s="6"/>
      <c r="ZC719" s="6"/>
      <c r="ZD719" s="6"/>
      <c r="ZE719" s="6"/>
      <c r="ZF719" s="6"/>
      <c r="ZG719" s="6"/>
      <c r="ZH719" s="6"/>
      <c r="ZI719" s="6"/>
      <c r="ZJ719" s="6"/>
      <c r="ZK719" s="6"/>
      <c r="ZL719" s="6"/>
      <c r="ZM719" s="6"/>
      <c r="ZN719" s="6"/>
      <c r="ZO719" s="6"/>
      <c r="ZP719" s="6"/>
      <c r="ZQ719" s="6"/>
      <c r="ZR719" s="6"/>
      <c r="ZS719" s="6"/>
      <c r="ZT719" s="6"/>
      <c r="ZU719" s="6"/>
      <c r="ZV719" s="6"/>
      <c r="ZW719" s="6"/>
      <c r="ZX719" s="6"/>
      <c r="ZY719" s="6"/>
      <c r="ZZ719" s="6"/>
      <c r="AAA719" s="6"/>
      <c r="AAB719" s="6"/>
      <c r="AAC719" s="6"/>
      <c r="AAD719" s="6"/>
      <c r="AAE719" s="6"/>
      <c r="AAF719" s="6"/>
      <c r="AAG719" s="6"/>
      <c r="AAH719" s="6"/>
      <c r="AAI719" s="6"/>
      <c r="AAJ719" s="6"/>
      <c r="AAK719" s="6"/>
      <c r="AAL719" s="6"/>
      <c r="AAM719" s="6"/>
      <c r="AAN719" s="6"/>
      <c r="AAO719" s="6"/>
      <c r="AAP719" s="6"/>
      <c r="AAQ719" s="6"/>
      <c r="AAR719" s="6"/>
      <c r="AAS719" s="6"/>
      <c r="AAT719" s="6"/>
      <c r="AAU719" s="6"/>
      <c r="AAV719" s="6"/>
      <c r="AAW719" s="6"/>
      <c r="AAX719" s="6"/>
      <c r="AAY719" s="6"/>
      <c r="AAZ719" s="6"/>
      <c r="ABA719" s="6"/>
      <c r="ABB719" s="6"/>
      <c r="ABC719" s="6"/>
      <c r="ABD719" s="6"/>
      <c r="ABE719" s="6"/>
      <c r="ABF719" s="6"/>
      <c r="ABG719" s="6"/>
      <c r="ABH719" s="6"/>
      <c r="ABI719" s="6"/>
      <c r="ABJ719" s="6"/>
      <c r="ABK719" s="6"/>
      <c r="ABL719" s="6"/>
      <c r="ABM719" s="6"/>
      <c r="ABN719" s="6"/>
      <c r="ABO719" s="6"/>
      <c r="ABP719" s="6"/>
      <c r="ABQ719" s="6"/>
      <c r="ABR719" s="6"/>
      <c r="ABS719" s="6"/>
      <c r="ABT719" s="6"/>
      <c r="ABU719" s="6"/>
      <c r="ABV719" s="6"/>
      <c r="ABW719" s="6"/>
      <c r="ABX719" s="6"/>
      <c r="ABY719" s="6"/>
      <c r="ABZ719" s="6"/>
      <c r="ACA719" s="6"/>
      <c r="ACB719" s="6"/>
      <c r="ACC719" s="6"/>
      <c r="ACD719" s="6"/>
      <c r="ACE719" s="6"/>
      <c r="ACF719" s="6"/>
      <c r="ACG719" s="6"/>
      <c r="ACH719" s="6"/>
      <c r="ACI719" s="6"/>
      <c r="ACJ719" s="6"/>
      <c r="ACK719" s="6"/>
      <c r="ACL719" s="6"/>
      <c r="ACM719" s="6"/>
      <c r="ACN719" s="6"/>
      <c r="ACO719" s="6"/>
      <c r="ACP719" s="6"/>
      <c r="ACQ719" s="6"/>
      <c r="ACR719" s="6"/>
      <c r="ACS719" s="6"/>
      <c r="ACT719" s="6"/>
      <c r="ACU719" s="6"/>
      <c r="ACV719" s="6"/>
      <c r="ACW719" s="6"/>
      <c r="ACX719" s="6"/>
      <c r="ACY719" s="6"/>
      <c r="ACZ719" s="6"/>
      <c r="ADA719" s="6"/>
      <c r="ADB719" s="6"/>
      <c r="ADC719" s="6"/>
      <c r="ADD719" s="6"/>
      <c r="ADE719" s="6"/>
      <c r="ADF719" s="6"/>
      <c r="ADG719" s="6"/>
      <c r="ADH719" s="6"/>
      <c r="ADI719" s="6"/>
      <c r="ADJ719" s="6"/>
      <c r="ADK719" s="6"/>
      <c r="ADL719" s="6"/>
      <c r="ADM719" s="6"/>
      <c r="ADN719" s="6"/>
      <c r="ADO719" s="6"/>
      <c r="ADP719" s="6"/>
      <c r="ADQ719" s="6"/>
      <c r="ADR719" s="6"/>
      <c r="ADS719" s="6"/>
      <c r="ADT719" s="6"/>
      <c r="ADU719" s="6"/>
      <c r="ADV719" s="6"/>
      <c r="ADW719" s="6"/>
      <c r="ADX719" s="6"/>
      <c r="ADY719" s="6"/>
      <c r="ADZ719" s="6"/>
      <c r="AEA719" s="6"/>
      <c r="AEB719" s="6"/>
      <c r="AEC719" s="6"/>
      <c r="AED719" s="6"/>
      <c r="AEE719" s="6"/>
      <c r="AEF719" s="6"/>
      <c r="AEG719" s="6"/>
      <c r="AEH719" s="6"/>
      <c r="AEI719" s="6"/>
      <c r="AEJ719" s="6"/>
      <c r="AEK719" s="6"/>
      <c r="AEL719" s="6"/>
      <c r="AEM719" s="6"/>
      <c r="AEN719" s="6"/>
      <c r="AEO719" s="6"/>
      <c r="AEP719" s="6"/>
      <c r="AEQ719" s="6"/>
      <c r="AER719" s="6"/>
      <c r="AES719" s="6"/>
      <c r="AET719" s="6"/>
      <c r="AEU719" s="6"/>
      <c r="AEV719" s="6"/>
      <c r="AEW719" s="6"/>
      <c r="AEX719" s="6"/>
      <c r="AEY719" s="6"/>
      <c r="AEZ719" s="6"/>
      <c r="AFA719" s="6"/>
      <c r="AFB719" s="6"/>
      <c r="AFC719" s="6"/>
      <c r="AFD719" s="6"/>
      <c r="AFE719" s="6"/>
      <c r="AFF719" s="6"/>
      <c r="AFG719" s="6"/>
      <c r="AFH719" s="6"/>
      <c r="AFI719" s="6"/>
      <c r="AFJ719" s="6"/>
      <c r="AFK719" s="6"/>
      <c r="AFL719" s="6"/>
      <c r="AFM719" s="6"/>
      <c r="AFN719" s="6"/>
      <c r="AFO719" s="6"/>
      <c r="AFP719" s="6"/>
      <c r="AFQ719" s="6"/>
      <c r="AFR719" s="6"/>
      <c r="AFS719" s="6"/>
      <c r="AFT719" s="6"/>
      <c r="AFU719" s="6"/>
      <c r="AFV719" s="6"/>
      <c r="AFW719" s="6"/>
      <c r="AFX719" s="6"/>
      <c r="AFY719" s="6"/>
      <c r="AFZ719" s="6"/>
      <c r="AGA719" s="6"/>
      <c r="AGB719" s="6"/>
      <c r="AGC719" s="6"/>
      <c r="AGD719" s="6"/>
      <c r="AGE719" s="6"/>
      <c r="AGF719" s="6"/>
      <c r="AGG719" s="6"/>
      <c r="AGH719" s="6"/>
      <c r="AGI719" s="6"/>
      <c r="AGJ719" s="6"/>
      <c r="AGK719" s="6"/>
      <c r="AGL719" s="6"/>
      <c r="AGM719" s="6"/>
      <c r="AGN719" s="6"/>
      <c r="AGO719" s="6"/>
      <c r="AGP719" s="6"/>
      <c r="AGQ719" s="6"/>
      <c r="AGR719" s="6"/>
      <c r="AGS719" s="6"/>
      <c r="AGT719" s="6"/>
      <c r="AGU719" s="6"/>
      <c r="AGV719" s="6"/>
      <c r="AGW719" s="6"/>
      <c r="AGX719" s="6"/>
      <c r="AGY719" s="6"/>
      <c r="AGZ719" s="6"/>
      <c r="AHA719" s="6"/>
      <c r="AHB719" s="6"/>
      <c r="AHC719" s="6"/>
      <c r="AHD719" s="6"/>
      <c r="AHE719" s="6"/>
      <c r="AHF719" s="6"/>
      <c r="AHG719" s="6"/>
      <c r="AHH719" s="6"/>
      <c r="AHI719" s="6"/>
      <c r="AHJ719" s="6"/>
      <c r="AHK719" s="6"/>
      <c r="AHL719" s="6"/>
      <c r="AHM719" s="6"/>
      <c r="AHN719" s="6"/>
      <c r="AHO719" s="6"/>
      <c r="AHP719" s="6"/>
      <c r="AHQ719" s="6"/>
      <c r="AHR719" s="6"/>
      <c r="AHS719" s="6"/>
      <c r="AHT719" s="6"/>
      <c r="AHU719" s="6"/>
      <c r="AHV719" s="6"/>
      <c r="AHW719" s="6"/>
      <c r="AHX719" s="6"/>
      <c r="AHY719" s="6"/>
    </row>
    <row r="720" spans="3:909" x14ac:dyDescent="0.25">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c r="LD720" s="6"/>
      <c r="LE720" s="6"/>
      <c r="LF720" s="6"/>
      <c r="LG720" s="6"/>
      <c r="LH720" s="6"/>
      <c r="LI720" s="6"/>
      <c r="LJ720" s="6"/>
      <c r="LK720" s="6"/>
      <c r="LL720" s="6"/>
      <c r="LM720" s="6"/>
      <c r="LN720" s="6"/>
      <c r="LO720" s="6"/>
      <c r="LP720" s="6"/>
      <c r="LQ720" s="6"/>
      <c r="LR720" s="6"/>
      <c r="LS720" s="6"/>
      <c r="LT720" s="6"/>
      <c r="LU720" s="6"/>
      <c r="LV720" s="6"/>
      <c r="LW720" s="6"/>
      <c r="LX720" s="6"/>
      <c r="LY720" s="6"/>
      <c r="LZ720" s="6"/>
      <c r="MA720" s="6"/>
      <c r="MB720" s="6"/>
      <c r="MC720" s="6"/>
      <c r="MD720" s="6"/>
      <c r="ME720" s="6"/>
      <c r="MF720" s="6"/>
      <c r="MG720" s="6"/>
      <c r="MH720" s="6"/>
      <c r="MI720" s="6"/>
      <c r="MJ720" s="6"/>
      <c r="MK720" s="6"/>
      <c r="ML720" s="6"/>
      <c r="MM720" s="6"/>
      <c r="MN720" s="6"/>
      <c r="MO720" s="6"/>
      <c r="MP720" s="6"/>
      <c r="MQ720" s="6"/>
      <c r="MR720" s="6"/>
      <c r="MS720" s="6"/>
      <c r="MT720" s="6"/>
      <c r="MU720" s="6"/>
      <c r="MV720" s="6"/>
      <c r="MW720" s="6"/>
      <c r="MX720" s="6"/>
      <c r="MY720" s="6"/>
      <c r="MZ720" s="6"/>
      <c r="NA720" s="6"/>
      <c r="NB720" s="6"/>
      <c r="NC720" s="6"/>
      <c r="ND720" s="6"/>
      <c r="NE720" s="6"/>
      <c r="NF720" s="6"/>
      <c r="NG720" s="6"/>
      <c r="NH720" s="6"/>
      <c r="NI720" s="6"/>
      <c r="NJ720" s="6"/>
      <c r="NK720" s="6"/>
      <c r="NL720" s="6"/>
      <c r="NM720" s="6"/>
      <c r="NN720" s="6"/>
      <c r="NO720" s="6"/>
      <c r="NP720" s="6"/>
      <c r="NQ720" s="6"/>
      <c r="NR720" s="6"/>
      <c r="NS720" s="6"/>
      <c r="NT720" s="6"/>
      <c r="NU720" s="6"/>
      <c r="NV720" s="6"/>
      <c r="NW720" s="6"/>
      <c r="NX720" s="6"/>
      <c r="NY720" s="6"/>
      <c r="NZ720" s="6"/>
      <c r="OA720" s="6"/>
      <c r="OB720" s="6"/>
      <c r="OC720" s="6"/>
      <c r="OD720" s="6"/>
      <c r="OE720" s="6"/>
      <c r="OF720" s="6"/>
      <c r="OG720" s="6"/>
      <c r="OH720" s="6"/>
      <c r="OI720" s="6"/>
      <c r="OJ720" s="6"/>
      <c r="OK720" s="6"/>
      <c r="OL720" s="6"/>
      <c r="OM720" s="6"/>
      <c r="ON720" s="6"/>
      <c r="OO720" s="6"/>
      <c r="OP720" s="6"/>
      <c r="OQ720" s="6"/>
      <c r="OR720" s="6"/>
      <c r="OS720" s="6"/>
      <c r="OT720" s="6"/>
      <c r="OU720" s="6"/>
      <c r="OV720" s="6"/>
      <c r="OW720" s="6"/>
      <c r="OX720" s="6"/>
      <c r="OY720" s="6"/>
      <c r="OZ720" s="6"/>
      <c r="PA720" s="6"/>
      <c r="PB720" s="6"/>
      <c r="PC720" s="6"/>
      <c r="PD720" s="6"/>
      <c r="PE720" s="6"/>
      <c r="PF720" s="6"/>
      <c r="PG720" s="6"/>
      <c r="PH720" s="6"/>
      <c r="PI720" s="6"/>
      <c r="PJ720" s="6"/>
      <c r="PK720" s="6"/>
      <c r="PL720" s="6"/>
      <c r="PM720" s="6"/>
      <c r="PN720" s="6"/>
      <c r="PO720" s="6"/>
      <c r="PP720" s="6"/>
      <c r="PQ720" s="6"/>
      <c r="PR720" s="6"/>
      <c r="PS720" s="6"/>
      <c r="PT720" s="6"/>
      <c r="PU720" s="6"/>
      <c r="PV720" s="6"/>
      <c r="PW720" s="6"/>
      <c r="PX720" s="6"/>
      <c r="PY720" s="6"/>
      <c r="PZ720" s="6"/>
      <c r="QA720" s="6"/>
      <c r="QB720" s="6"/>
      <c r="QC720" s="6"/>
      <c r="QD720" s="6"/>
      <c r="QE720" s="6"/>
      <c r="QF720" s="6"/>
      <c r="QG720" s="6"/>
      <c r="QH720" s="6"/>
      <c r="QI720" s="6"/>
      <c r="QJ720" s="6"/>
      <c r="QK720" s="6"/>
      <c r="QL720" s="6"/>
      <c r="QM720" s="6"/>
      <c r="QN720" s="6"/>
      <c r="QO720" s="6"/>
      <c r="QP720" s="6"/>
      <c r="QQ720" s="6"/>
      <c r="QR720" s="6"/>
      <c r="QS720" s="6"/>
      <c r="QT720" s="6"/>
      <c r="QU720" s="6"/>
      <c r="QV720" s="6"/>
      <c r="QW720" s="6"/>
      <c r="QX720" s="6"/>
      <c r="QY720" s="6"/>
      <c r="QZ720" s="6"/>
      <c r="RA720" s="6"/>
      <c r="RB720" s="6"/>
      <c r="RC720" s="6"/>
      <c r="RD720" s="6"/>
      <c r="RE720" s="6"/>
      <c r="RF720" s="6"/>
      <c r="RG720" s="6"/>
      <c r="RH720" s="6"/>
      <c r="RI720" s="6"/>
      <c r="RJ720" s="6"/>
      <c r="RK720" s="6"/>
      <c r="RL720" s="6"/>
      <c r="RM720" s="6"/>
      <c r="RN720" s="6"/>
      <c r="RO720" s="6"/>
      <c r="RP720" s="6"/>
      <c r="RQ720" s="6"/>
      <c r="RR720" s="6"/>
      <c r="RS720" s="6"/>
      <c r="RT720" s="6"/>
      <c r="RU720" s="6"/>
      <c r="RV720" s="6"/>
      <c r="RW720" s="6"/>
      <c r="RX720" s="6"/>
      <c r="RY720" s="6"/>
      <c r="RZ720" s="6"/>
      <c r="SA720" s="6"/>
      <c r="SB720" s="6"/>
      <c r="SC720" s="6"/>
      <c r="SD720" s="6"/>
      <c r="SE720" s="6"/>
      <c r="SF720" s="6"/>
      <c r="SG720" s="6"/>
      <c r="SH720" s="6"/>
      <c r="SI720" s="6"/>
      <c r="SJ720" s="6"/>
      <c r="SK720" s="6"/>
      <c r="SL720" s="6"/>
      <c r="SM720" s="6"/>
      <c r="SN720" s="6"/>
      <c r="SO720" s="6"/>
      <c r="SP720" s="6"/>
      <c r="SQ720" s="6"/>
      <c r="SR720" s="6"/>
      <c r="SS720" s="6"/>
      <c r="ST720" s="6"/>
      <c r="SU720" s="6"/>
      <c r="SV720" s="6"/>
      <c r="SW720" s="6"/>
      <c r="SX720" s="6"/>
      <c r="SY720" s="6"/>
      <c r="SZ720" s="6"/>
      <c r="TA720" s="6"/>
      <c r="TB720" s="6"/>
      <c r="TC720" s="6"/>
      <c r="TD720" s="6"/>
      <c r="TE720" s="6"/>
      <c r="TF720" s="6"/>
      <c r="TG720" s="6"/>
      <c r="TH720" s="6"/>
      <c r="TI720" s="6"/>
      <c r="TJ720" s="6"/>
      <c r="TK720" s="6"/>
      <c r="TL720" s="6"/>
      <c r="TM720" s="6"/>
      <c r="TN720" s="6"/>
      <c r="TO720" s="6"/>
      <c r="TP720" s="6"/>
      <c r="TQ720" s="6"/>
      <c r="TR720" s="6"/>
      <c r="TS720" s="6"/>
      <c r="TT720" s="6"/>
      <c r="TU720" s="6"/>
      <c r="TV720" s="6"/>
      <c r="TW720" s="6"/>
      <c r="TX720" s="6"/>
      <c r="TY720" s="6"/>
      <c r="TZ720" s="6"/>
      <c r="UA720" s="6"/>
      <c r="UB720" s="6"/>
      <c r="UC720" s="6"/>
      <c r="UD720" s="6"/>
      <c r="UE720" s="6"/>
      <c r="UF720" s="6"/>
      <c r="UG720" s="6"/>
      <c r="UH720" s="6"/>
      <c r="UI720" s="6"/>
      <c r="UJ720" s="6"/>
      <c r="UK720" s="6"/>
      <c r="UL720" s="6"/>
      <c r="UM720" s="6"/>
      <c r="UN720" s="6"/>
      <c r="UO720" s="6"/>
      <c r="UP720" s="6"/>
      <c r="UQ720" s="6"/>
      <c r="UR720" s="6"/>
      <c r="US720" s="6"/>
      <c r="UT720" s="6"/>
      <c r="UU720" s="6"/>
      <c r="UV720" s="6"/>
      <c r="UW720" s="6"/>
      <c r="UX720" s="6"/>
      <c r="UY720" s="6"/>
      <c r="UZ720" s="6"/>
      <c r="VA720" s="6"/>
      <c r="VB720" s="6"/>
      <c r="VC720" s="6"/>
      <c r="VD720" s="6"/>
      <c r="VE720" s="6"/>
      <c r="VF720" s="6"/>
      <c r="VG720" s="6"/>
      <c r="VH720" s="6"/>
      <c r="VI720" s="6"/>
      <c r="VJ720" s="6"/>
      <c r="VK720" s="6"/>
      <c r="VL720" s="6"/>
      <c r="VM720" s="6"/>
      <c r="VN720" s="6"/>
      <c r="VO720" s="6"/>
      <c r="VP720" s="6"/>
      <c r="VQ720" s="6"/>
      <c r="VR720" s="6"/>
      <c r="VS720" s="6"/>
      <c r="VT720" s="6"/>
      <c r="VU720" s="6"/>
      <c r="VV720" s="6"/>
      <c r="VW720" s="6"/>
      <c r="VX720" s="6"/>
      <c r="VY720" s="6"/>
      <c r="VZ720" s="6"/>
      <c r="WA720" s="6"/>
      <c r="WB720" s="6"/>
      <c r="WC720" s="6"/>
      <c r="WD720" s="6"/>
      <c r="WE720" s="6"/>
      <c r="WF720" s="6"/>
      <c r="WG720" s="6"/>
      <c r="WH720" s="6"/>
      <c r="WI720" s="6"/>
      <c r="WJ720" s="6"/>
      <c r="WK720" s="6"/>
      <c r="WL720" s="6"/>
      <c r="WM720" s="6"/>
      <c r="WN720" s="6"/>
      <c r="WO720" s="6"/>
      <c r="WP720" s="6"/>
      <c r="WQ720" s="6"/>
      <c r="WR720" s="6"/>
      <c r="WS720" s="6"/>
      <c r="WT720" s="6"/>
      <c r="WU720" s="6"/>
      <c r="WV720" s="6"/>
      <c r="WW720" s="6"/>
      <c r="WX720" s="6"/>
      <c r="WY720" s="6"/>
      <c r="WZ720" s="6"/>
      <c r="XA720" s="6"/>
      <c r="XB720" s="6"/>
      <c r="XC720" s="6"/>
      <c r="XD720" s="6"/>
      <c r="XE720" s="6"/>
      <c r="XF720" s="6"/>
      <c r="XG720" s="6"/>
      <c r="XH720" s="6"/>
      <c r="XI720" s="6"/>
      <c r="XJ720" s="6"/>
      <c r="XK720" s="6"/>
      <c r="XL720" s="6"/>
      <c r="XM720" s="6"/>
      <c r="XN720" s="6"/>
      <c r="XO720" s="6"/>
      <c r="XP720" s="6"/>
      <c r="XQ720" s="6"/>
      <c r="XR720" s="6"/>
      <c r="XS720" s="6"/>
      <c r="XT720" s="6"/>
      <c r="XU720" s="6"/>
      <c r="XV720" s="6"/>
      <c r="XW720" s="6"/>
      <c r="XX720" s="6"/>
      <c r="XY720" s="6"/>
      <c r="XZ720" s="6"/>
      <c r="YA720" s="6"/>
      <c r="YB720" s="6"/>
      <c r="YC720" s="6"/>
      <c r="YD720" s="6"/>
      <c r="YE720" s="6"/>
      <c r="YF720" s="6"/>
      <c r="YG720" s="6"/>
      <c r="YH720" s="6"/>
      <c r="YI720" s="6"/>
      <c r="YJ720" s="6"/>
      <c r="YK720" s="6"/>
      <c r="YL720" s="6"/>
      <c r="YM720" s="6"/>
      <c r="YN720" s="6"/>
      <c r="YO720" s="6"/>
      <c r="YP720" s="6"/>
      <c r="YQ720" s="6"/>
      <c r="YR720" s="6"/>
      <c r="YS720" s="6"/>
      <c r="YT720" s="6"/>
      <c r="YU720" s="6"/>
      <c r="YV720" s="6"/>
      <c r="YW720" s="6"/>
      <c r="YX720" s="6"/>
      <c r="YY720" s="6"/>
      <c r="YZ720" s="6"/>
      <c r="ZA720" s="6"/>
      <c r="ZB720" s="6"/>
      <c r="ZC720" s="6"/>
      <c r="ZD720" s="6"/>
      <c r="ZE720" s="6"/>
      <c r="ZF720" s="6"/>
      <c r="ZG720" s="6"/>
      <c r="ZH720" s="6"/>
      <c r="ZI720" s="6"/>
      <c r="ZJ720" s="6"/>
      <c r="ZK720" s="6"/>
      <c r="ZL720" s="6"/>
      <c r="ZM720" s="6"/>
      <c r="ZN720" s="6"/>
      <c r="ZO720" s="6"/>
      <c r="ZP720" s="6"/>
      <c r="ZQ720" s="6"/>
      <c r="ZR720" s="6"/>
      <c r="ZS720" s="6"/>
      <c r="ZT720" s="6"/>
      <c r="ZU720" s="6"/>
      <c r="ZV720" s="6"/>
      <c r="ZW720" s="6"/>
      <c r="ZX720" s="6"/>
      <c r="ZY720" s="6"/>
      <c r="ZZ720" s="6"/>
      <c r="AAA720" s="6"/>
      <c r="AAB720" s="6"/>
      <c r="AAC720" s="6"/>
      <c r="AAD720" s="6"/>
      <c r="AAE720" s="6"/>
      <c r="AAF720" s="6"/>
      <c r="AAG720" s="6"/>
      <c r="AAH720" s="6"/>
      <c r="AAI720" s="6"/>
      <c r="AAJ720" s="6"/>
      <c r="AAK720" s="6"/>
      <c r="AAL720" s="6"/>
      <c r="AAM720" s="6"/>
      <c r="AAN720" s="6"/>
      <c r="AAO720" s="6"/>
      <c r="AAP720" s="6"/>
      <c r="AAQ720" s="6"/>
      <c r="AAR720" s="6"/>
      <c r="AAS720" s="6"/>
      <c r="AAT720" s="6"/>
      <c r="AAU720" s="6"/>
      <c r="AAV720" s="6"/>
      <c r="AAW720" s="6"/>
      <c r="AAX720" s="6"/>
      <c r="AAY720" s="6"/>
      <c r="AAZ720" s="6"/>
      <c r="ABA720" s="6"/>
      <c r="ABB720" s="6"/>
      <c r="ABC720" s="6"/>
      <c r="ABD720" s="6"/>
      <c r="ABE720" s="6"/>
      <c r="ABF720" s="6"/>
      <c r="ABG720" s="6"/>
      <c r="ABH720" s="6"/>
      <c r="ABI720" s="6"/>
      <c r="ABJ720" s="6"/>
      <c r="ABK720" s="6"/>
      <c r="ABL720" s="6"/>
      <c r="ABM720" s="6"/>
      <c r="ABN720" s="6"/>
      <c r="ABO720" s="6"/>
      <c r="ABP720" s="6"/>
      <c r="ABQ720" s="6"/>
      <c r="ABR720" s="6"/>
      <c r="ABS720" s="6"/>
      <c r="ABT720" s="6"/>
      <c r="ABU720" s="6"/>
      <c r="ABV720" s="6"/>
      <c r="ABW720" s="6"/>
      <c r="ABX720" s="6"/>
      <c r="ABY720" s="6"/>
      <c r="ABZ720" s="6"/>
      <c r="ACA720" s="6"/>
      <c r="ACB720" s="6"/>
      <c r="ACC720" s="6"/>
      <c r="ACD720" s="6"/>
      <c r="ACE720" s="6"/>
      <c r="ACF720" s="6"/>
      <c r="ACG720" s="6"/>
      <c r="ACH720" s="6"/>
      <c r="ACI720" s="6"/>
      <c r="ACJ720" s="6"/>
      <c r="ACK720" s="6"/>
      <c r="ACL720" s="6"/>
      <c r="ACM720" s="6"/>
      <c r="ACN720" s="6"/>
      <c r="ACO720" s="6"/>
      <c r="ACP720" s="6"/>
      <c r="ACQ720" s="6"/>
      <c r="ACR720" s="6"/>
      <c r="ACS720" s="6"/>
      <c r="ACT720" s="6"/>
      <c r="ACU720" s="6"/>
      <c r="ACV720" s="6"/>
      <c r="ACW720" s="6"/>
      <c r="ACX720" s="6"/>
      <c r="ACY720" s="6"/>
      <c r="ACZ720" s="6"/>
      <c r="ADA720" s="6"/>
      <c r="ADB720" s="6"/>
      <c r="ADC720" s="6"/>
      <c r="ADD720" s="6"/>
      <c r="ADE720" s="6"/>
      <c r="ADF720" s="6"/>
      <c r="ADG720" s="6"/>
      <c r="ADH720" s="6"/>
      <c r="ADI720" s="6"/>
      <c r="ADJ720" s="6"/>
      <c r="ADK720" s="6"/>
      <c r="ADL720" s="6"/>
      <c r="ADM720" s="6"/>
      <c r="ADN720" s="6"/>
      <c r="ADO720" s="6"/>
      <c r="ADP720" s="6"/>
      <c r="ADQ720" s="6"/>
      <c r="ADR720" s="6"/>
      <c r="ADS720" s="6"/>
      <c r="ADT720" s="6"/>
      <c r="ADU720" s="6"/>
      <c r="ADV720" s="6"/>
      <c r="ADW720" s="6"/>
      <c r="ADX720" s="6"/>
      <c r="ADY720" s="6"/>
      <c r="ADZ720" s="6"/>
      <c r="AEA720" s="6"/>
      <c r="AEB720" s="6"/>
      <c r="AEC720" s="6"/>
      <c r="AED720" s="6"/>
      <c r="AEE720" s="6"/>
      <c r="AEF720" s="6"/>
      <c r="AEG720" s="6"/>
      <c r="AEH720" s="6"/>
      <c r="AEI720" s="6"/>
      <c r="AEJ720" s="6"/>
      <c r="AEK720" s="6"/>
      <c r="AEL720" s="6"/>
      <c r="AEM720" s="6"/>
      <c r="AEN720" s="6"/>
      <c r="AEO720" s="6"/>
      <c r="AEP720" s="6"/>
      <c r="AEQ720" s="6"/>
      <c r="AER720" s="6"/>
      <c r="AES720" s="6"/>
      <c r="AET720" s="6"/>
      <c r="AEU720" s="6"/>
      <c r="AEV720" s="6"/>
      <c r="AEW720" s="6"/>
      <c r="AEX720" s="6"/>
      <c r="AEY720" s="6"/>
      <c r="AEZ720" s="6"/>
      <c r="AFA720" s="6"/>
      <c r="AFB720" s="6"/>
      <c r="AFC720" s="6"/>
      <c r="AFD720" s="6"/>
      <c r="AFE720" s="6"/>
      <c r="AFF720" s="6"/>
      <c r="AFG720" s="6"/>
      <c r="AFH720" s="6"/>
      <c r="AFI720" s="6"/>
      <c r="AFJ720" s="6"/>
      <c r="AFK720" s="6"/>
      <c r="AFL720" s="6"/>
      <c r="AFM720" s="6"/>
      <c r="AFN720" s="6"/>
      <c r="AFO720" s="6"/>
      <c r="AFP720" s="6"/>
      <c r="AFQ720" s="6"/>
      <c r="AFR720" s="6"/>
      <c r="AFS720" s="6"/>
      <c r="AFT720" s="6"/>
      <c r="AFU720" s="6"/>
      <c r="AFV720" s="6"/>
      <c r="AFW720" s="6"/>
      <c r="AFX720" s="6"/>
      <c r="AFY720" s="6"/>
      <c r="AFZ720" s="6"/>
      <c r="AGA720" s="6"/>
      <c r="AGB720" s="6"/>
      <c r="AGC720" s="6"/>
      <c r="AGD720" s="6"/>
      <c r="AGE720" s="6"/>
      <c r="AGF720" s="6"/>
      <c r="AGG720" s="6"/>
      <c r="AGH720" s="6"/>
      <c r="AGI720" s="6"/>
      <c r="AGJ720" s="6"/>
      <c r="AGK720" s="6"/>
      <c r="AGL720" s="6"/>
      <c r="AGM720" s="6"/>
      <c r="AGN720" s="6"/>
      <c r="AGO720" s="6"/>
      <c r="AGP720" s="6"/>
      <c r="AGQ720" s="6"/>
      <c r="AGR720" s="6"/>
      <c r="AGS720" s="6"/>
      <c r="AGT720" s="6"/>
      <c r="AGU720" s="6"/>
      <c r="AGV720" s="6"/>
      <c r="AGW720" s="6"/>
      <c r="AGX720" s="6"/>
      <c r="AGY720" s="6"/>
      <c r="AGZ720" s="6"/>
      <c r="AHA720" s="6"/>
      <c r="AHB720" s="6"/>
      <c r="AHC720" s="6"/>
      <c r="AHD720" s="6"/>
      <c r="AHE720" s="6"/>
      <c r="AHF720" s="6"/>
      <c r="AHG720" s="6"/>
      <c r="AHH720" s="6"/>
      <c r="AHI720" s="6"/>
      <c r="AHJ720" s="6"/>
      <c r="AHK720" s="6"/>
      <c r="AHL720" s="6"/>
      <c r="AHM720" s="6"/>
      <c r="AHN720" s="6"/>
      <c r="AHO720" s="6"/>
      <c r="AHP720" s="6"/>
      <c r="AHQ720" s="6"/>
      <c r="AHR720" s="6"/>
      <c r="AHS720" s="6"/>
      <c r="AHT720" s="6"/>
      <c r="AHU720" s="6"/>
      <c r="AHV720" s="6"/>
      <c r="AHW720" s="6"/>
      <c r="AHX720" s="6"/>
      <c r="AHY720" s="6"/>
    </row>
    <row r="721" spans="3:909" x14ac:dyDescent="0.25">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c r="JV721" s="6"/>
      <c r="JW721" s="6"/>
      <c r="JX721" s="6"/>
      <c r="JY721" s="6"/>
      <c r="JZ721" s="6"/>
      <c r="KA721" s="6"/>
      <c r="KB721" s="6"/>
      <c r="KC721" s="6"/>
      <c r="KD721" s="6"/>
      <c r="KE721" s="6"/>
      <c r="KF721" s="6"/>
      <c r="KG721" s="6"/>
      <c r="KH721" s="6"/>
      <c r="KI721" s="6"/>
      <c r="KJ721" s="6"/>
      <c r="KK721" s="6"/>
      <c r="KL721" s="6"/>
      <c r="KM721" s="6"/>
      <c r="KN721" s="6"/>
      <c r="KO721" s="6"/>
      <c r="KP721" s="6"/>
      <c r="KQ721" s="6"/>
      <c r="KR721" s="6"/>
      <c r="KS721" s="6"/>
      <c r="KT721" s="6"/>
      <c r="KU721" s="6"/>
      <c r="KV721" s="6"/>
      <c r="KW721" s="6"/>
      <c r="KX721" s="6"/>
      <c r="KY721" s="6"/>
      <c r="KZ721" s="6"/>
      <c r="LA721" s="6"/>
      <c r="LB721" s="6"/>
      <c r="LC721" s="6"/>
      <c r="LD721" s="6"/>
      <c r="LE721" s="6"/>
      <c r="LF721" s="6"/>
      <c r="LG721" s="6"/>
      <c r="LH721" s="6"/>
      <c r="LI721" s="6"/>
      <c r="LJ721" s="6"/>
      <c r="LK721" s="6"/>
      <c r="LL721" s="6"/>
      <c r="LM721" s="6"/>
      <c r="LN721" s="6"/>
      <c r="LO721" s="6"/>
      <c r="LP721" s="6"/>
      <c r="LQ721" s="6"/>
      <c r="LR721" s="6"/>
      <c r="LS721" s="6"/>
      <c r="LT721" s="6"/>
      <c r="LU721" s="6"/>
      <c r="LV721" s="6"/>
      <c r="LW721" s="6"/>
      <c r="LX721" s="6"/>
      <c r="LY721" s="6"/>
      <c r="LZ721" s="6"/>
      <c r="MA721" s="6"/>
      <c r="MB721" s="6"/>
      <c r="MC721" s="6"/>
      <c r="MD721" s="6"/>
      <c r="ME721" s="6"/>
      <c r="MF721" s="6"/>
      <c r="MG721" s="6"/>
      <c r="MH721" s="6"/>
      <c r="MI721" s="6"/>
      <c r="MJ721" s="6"/>
      <c r="MK721" s="6"/>
      <c r="ML721" s="6"/>
      <c r="MM721" s="6"/>
      <c r="MN721" s="6"/>
      <c r="MO721" s="6"/>
      <c r="MP721" s="6"/>
      <c r="MQ721" s="6"/>
      <c r="MR721" s="6"/>
      <c r="MS721" s="6"/>
      <c r="MT721" s="6"/>
      <c r="MU721" s="6"/>
      <c r="MV721" s="6"/>
      <c r="MW721" s="6"/>
      <c r="MX721" s="6"/>
      <c r="MY721" s="6"/>
      <c r="MZ721" s="6"/>
      <c r="NA721" s="6"/>
      <c r="NB721" s="6"/>
      <c r="NC721" s="6"/>
      <c r="ND721" s="6"/>
      <c r="NE721" s="6"/>
      <c r="NF721" s="6"/>
      <c r="NG721" s="6"/>
      <c r="NH721" s="6"/>
      <c r="NI721" s="6"/>
      <c r="NJ721" s="6"/>
      <c r="NK721" s="6"/>
      <c r="NL721" s="6"/>
      <c r="NM721" s="6"/>
      <c r="NN721" s="6"/>
      <c r="NO721" s="6"/>
      <c r="NP721" s="6"/>
      <c r="NQ721" s="6"/>
      <c r="NR721" s="6"/>
      <c r="NS721" s="6"/>
      <c r="NT721" s="6"/>
      <c r="NU721" s="6"/>
      <c r="NV721" s="6"/>
      <c r="NW721" s="6"/>
      <c r="NX721" s="6"/>
      <c r="NY721" s="6"/>
      <c r="NZ721" s="6"/>
      <c r="OA721" s="6"/>
      <c r="OB721" s="6"/>
      <c r="OC721" s="6"/>
      <c r="OD721" s="6"/>
      <c r="OE721" s="6"/>
      <c r="OF721" s="6"/>
      <c r="OG721" s="6"/>
      <c r="OH721" s="6"/>
      <c r="OI721" s="6"/>
      <c r="OJ721" s="6"/>
      <c r="OK721" s="6"/>
      <c r="OL721" s="6"/>
      <c r="OM721" s="6"/>
      <c r="ON721" s="6"/>
      <c r="OO721" s="6"/>
      <c r="OP721" s="6"/>
      <c r="OQ721" s="6"/>
      <c r="OR721" s="6"/>
      <c r="OS721" s="6"/>
      <c r="OT721" s="6"/>
      <c r="OU721" s="6"/>
      <c r="OV721" s="6"/>
      <c r="OW721" s="6"/>
      <c r="OX721" s="6"/>
      <c r="OY721" s="6"/>
      <c r="OZ721" s="6"/>
      <c r="PA721" s="6"/>
      <c r="PB721" s="6"/>
      <c r="PC721" s="6"/>
      <c r="PD721" s="6"/>
      <c r="PE721" s="6"/>
      <c r="PF721" s="6"/>
      <c r="PG721" s="6"/>
      <c r="PH721" s="6"/>
      <c r="PI721" s="6"/>
      <c r="PJ721" s="6"/>
      <c r="PK721" s="6"/>
      <c r="PL721" s="6"/>
      <c r="PM721" s="6"/>
      <c r="PN721" s="6"/>
      <c r="PO721" s="6"/>
      <c r="PP721" s="6"/>
      <c r="PQ721" s="6"/>
      <c r="PR721" s="6"/>
      <c r="PS721" s="6"/>
      <c r="PT721" s="6"/>
      <c r="PU721" s="6"/>
      <c r="PV721" s="6"/>
      <c r="PW721" s="6"/>
      <c r="PX721" s="6"/>
      <c r="PY721" s="6"/>
      <c r="PZ721" s="6"/>
      <c r="QA721" s="6"/>
      <c r="QB721" s="6"/>
      <c r="QC721" s="6"/>
      <c r="QD721" s="6"/>
      <c r="QE721" s="6"/>
      <c r="QF721" s="6"/>
      <c r="QG721" s="6"/>
      <c r="QH721" s="6"/>
      <c r="QI721" s="6"/>
      <c r="QJ721" s="6"/>
      <c r="QK721" s="6"/>
      <c r="QL721" s="6"/>
      <c r="QM721" s="6"/>
      <c r="QN721" s="6"/>
      <c r="QO721" s="6"/>
      <c r="QP721" s="6"/>
      <c r="QQ721" s="6"/>
      <c r="QR721" s="6"/>
      <c r="QS721" s="6"/>
      <c r="QT721" s="6"/>
      <c r="QU721" s="6"/>
      <c r="QV721" s="6"/>
      <c r="QW721" s="6"/>
      <c r="QX721" s="6"/>
      <c r="QY721" s="6"/>
      <c r="QZ721" s="6"/>
      <c r="RA721" s="6"/>
      <c r="RB721" s="6"/>
      <c r="RC721" s="6"/>
      <c r="RD721" s="6"/>
      <c r="RE721" s="6"/>
      <c r="RF721" s="6"/>
      <c r="RG721" s="6"/>
      <c r="RH721" s="6"/>
      <c r="RI721" s="6"/>
      <c r="RJ721" s="6"/>
      <c r="RK721" s="6"/>
      <c r="RL721" s="6"/>
      <c r="RM721" s="6"/>
      <c r="RN721" s="6"/>
      <c r="RO721" s="6"/>
      <c r="RP721" s="6"/>
      <c r="RQ721" s="6"/>
      <c r="RR721" s="6"/>
      <c r="RS721" s="6"/>
      <c r="RT721" s="6"/>
      <c r="RU721" s="6"/>
      <c r="RV721" s="6"/>
      <c r="RW721" s="6"/>
      <c r="RX721" s="6"/>
      <c r="RY721" s="6"/>
      <c r="RZ721" s="6"/>
      <c r="SA721" s="6"/>
      <c r="SB721" s="6"/>
      <c r="SC721" s="6"/>
      <c r="SD721" s="6"/>
      <c r="SE721" s="6"/>
      <c r="SF721" s="6"/>
      <c r="SG721" s="6"/>
      <c r="SH721" s="6"/>
      <c r="SI721" s="6"/>
      <c r="SJ721" s="6"/>
      <c r="SK721" s="6"/>
      <c r="SL721" s="6"/>
      <c r="SM721" s="6"/>
      <c r="SN721" s="6"/>
      <c r="SO721" s="6"/>
      <c r="SP721" s="6"/>
      <c r="SQ721" s="6"/>
      <c r="SR721" s="6"/>
      <c r="SS721" s="6"/>
      <c r="ST721" s="6"/>
      <c r="SU721" s="6"/>
      <c r="SV721" s="6"/>
      <c r="SW721" s="6"/>
      <c r="SX721" s="6"/>
      <c r="SY721" s="6"/>
      <c r="SZ721" s="6"/>
      <c r="TA721" s="6"/>
      <c r="TB721" s="6"/>
      <c r="TC721" s="6"/>
      <c r="TD721" s="6"/>
      <c r="TE721" s="6"/>
      <c r="TF721" s="6"/>
      <c r="TG721" s="6"/>
      <c r="TH721" s="6"/>
      <c r="TI721" s="6"/>
      <c r="TJ721" s="6"/>
      <c r="TK721" s="6"/>
      <c r="TL721" s="6"/>
      <c r="TM721" s="6"/>
      <c r="TN721" s="6"/>
      <c r="TO721" s="6"/>
      <c r="TP721" s="6"/>
      <c r="TQ721" s="6"/>
      <c r="TR721" s="6"/>
      <c r="TS721" s="6"/>
      <c r="TT721" s="6"/>
      <c r="TU721" s="6"/>
      <c r="TV721" s="6"/>
      <c r="TW721" s="6"/>
      <c r="TX721" s="6"/>
      <c r="TY721" s="6"/>
      <c r="TZ721" s="6"/>
      <c r="UA721" s="6"/>
      <c r="UB721" s="6"/>
      <c r="UC721" s="6"/>
      <c r="UD721" s="6"/>
      <c r="UE721" s="6"/>
      <c r="UF721" s="6"/>
      <c r="UG721" s="6"/>
      <c r="UH721" s="6"/>
      <c r="UI721" s="6"/>
      <c r="UJ721" s="6"/>
      <c r="UK721" s="6"/>
      <c r="UL721" s="6"/>
      <c r="UM721" s="6"/>
      <c r="UN721" s="6"/>
      <c r="UO721" s="6"/>
      <c r="UP721" s="6"/>
      <c r="UQ721" s="6"/>
      <c r="UR721" s="6"/>
      <c r="US721" s="6"/>
      <c r="UT721" s="6"/>
      <c r="UU721" s="6"/>
      <c r="UV721" s="6"/>
      <c r="UW721" s="6"/>
      <c r="UX721" s="6"/>
      <c r="UY721" s="6"/>
      <c r="UZ721" s="6"/>
      <c r="VA721" s="6"/>
      <c r="VB721" s="6"/>
      <c r="VC721" s="6"/>
      <c r="VD721" s="6"/>
      <c r="VE721" s="6"/>
      <c r="VF721" s="6"/>
      <c r="VG721" s="6"/>
      <c r="VH721" s="6"/>
      <c r="VI721" s="6"/>
      <c r="VJ721" s="6"/>
      <c r="VK721" s="6"/>
      <c r="VL721" s="6"/>
      <c r="VM721" s="6"/>
      <c r="VN721" s="6"/>
      <c r="VO721" s="6"/>
      <c r="VP721" s="6"/>
      <c r="VQ721" s="6"/>
      <c r="VR721" s="6"/>
      <c r="VS721" s="6"/>
      <c r="VT721" s="6"/>
      <c r="VU721" s="6"/>
      <c r="VV721" s="6"/>
      <c r="VW721" s="6"/>
      <c r="VX721" s="6"/>
      <c r="VY721" s="6"/>
      <c r="VZ721" s="6"/>
      <c r="WA721" s="6"/>
      <c r="WB721" s="6"/>
      <c r="WC721" s="6"/>
      <c r="WD721" s="6"/>
      <c r="WE721" s="6"/>
      <c r="WF721" s="6"/>
      <c r="WG721" s="6"/>
      <c r="WH721" s="6"/>
      <c r="WI721" s="6"/>
      <c r="WJ721" s="6"/>
      <c r="WK721" s="6"/>
      <c r="WL721" s="6"/>
      <c r="WM721" s="6"/>
      <c r="WN721" s="6"/>
      <c r="WO721" s="6"/>
      <c r="WP721" s="6"/>
      <c r="WQ721" s="6"/>
      <c r="WR721" s="6"/>
      <c r="WS721" s="6"/>
      <c r="WT721" s="6"/>
      <c r="WU721" s="6"/>
      <c r="WV721" s="6"/>
      <c r="WW721" s="6"/>
      <c r="WX721" s="6"/>
      <c r="WY721" s="6"/>
      <c r="WZ721" s="6"/>
      <c r="XA721" s="6"/>
      <c r="XB721" s="6"/>
      <c r="XC721" s="6"/>
      <c r="XD721" s="6"/>
      <c r="XE721" s="6"/>
      <c r="XF721" s="6"/>
      <c r="XG721" s="6"/>
      <c r="XH721" s="6"/>
      <c r="XI721" s="6"/>
      <c r="XJ721" s="6"/>
      <c r="XK721" s="6"/>
      <c r="XL721" s="6"/>
      <c r="XM721" s="6"/>
      <c r="XN721" s="6"/>
      <c r="XO721" s="6"/>
      <c r="XP721" s="6"/>
      <c r="XQ721" s="6"/>
      <c r="XR721" s="6"/>
      <c r="XS721" s="6"/>
      <c r="XT721" s="6"/>
      <c r="XU721" s="6"/>
      <c r="XV721" s="6"/>
      <c r="XW721" s="6"/>
      <c r="XX721" s="6"/>
      <c r="XY721" s="6"/>
      <c r="XZ721" s="6"/>
      <c r="YA721" s="6"/>
      <c r="YB721" s="6"/>
      <c r="YC721" s="6"/>
      <c r="YD721" s="6"/>
      <c r="YE721" s="6"/>
      <c r="YF721" s="6"/>
      <c r="YG721" s="6"/>
      <c r="YH721" s="6"/>
      <c r="YI721" s="6"/>
      <c r="YJ721" s="6"/>
      <c r="YK721" s="6"/>
      <c r="YL721" s="6"/>
      <c r="YM721" s="6"/>
      <c r="YN721" s="6"/>
      <c r="YO721" s="6"/>
      <c r="YP721" s="6"/>
      <c r="YQ721" s="6"/>
      <c r="YR721" s="6"/>
      <c r="YS721" s="6"/>
      <c r="YT721" s="6"/>
      <c r="YU721" s="6"/>
      <c r="YV721" s="6"/>
      <c r="YW721" s="6"/>
      <c r="YX721" s="6"/>
      <c r="YY721" s="6"/>
      <c r="YZ721" s="6"/>
      <c r="ZA721" s="6"/>
      <c r="ZB721" s="6"/>
      <c r="ZC721" s="6"/>
      <c r="ZD721" s="6"/>
      <c r="ZE721" s="6"/>
      <c r="ZF721" s="6"/>
      <c r="ZG721" s="6"/>
      <c r="ZH721" s="6"/>
      <c r="ZI721" s="6"/>
      <c r="ZJ721" s="6"/>
      <c r="ZK721" s="6"/>
      <c r="ZL721" s="6"/>
      <c r="ZM721" s="6"/>
      <c r="ZN721" s="6"/>
      <c r="ZO721" s="6"/>
      <c r="ZP721" s="6"/>
      <c r="ZQ721" s="6"/>
      <c r="ZR721" s="6"/>
      <c r="ZS721" s="6"/>
      <c r="ZT721" s="6"/>
      <c r="ZU721" s="6"/>
      <c r="ZV721" s="6"/>
      <c r="ZW721" s="6"/>
      <c r="ZX721" s="6"/>
      <c r="ZY721" s="6"/>
      <c r="ZZ721" s="6"/>
      <c r="AAA721" s="6"/>
      <c r="AAB721" s="6"/>
      <c r="AAC721" s="6"/>
      <c r="AAD721" s="6"/>
      <c r="AAE721" s="6"/>
      <c r="AAF721" s="6"/>
      <c r="AAG721" s="6"/>
      <c r="AAH721" s="6"/>
      <c r="AAI721" s="6"/>
      <c r="AAJ721" s="6"/>
      <c r="AAK721" s="6"/>
      <c r="AAL721" s="6"/>
      <c r="AAM721" s="6"/>
      <c r="AAN721" s="6"/>
      <c r="AAO721" s="6"/>
      <c r="AAP721" s="6"/>
      <c r="AAQ721" s="6"/>
      <c r="AAR721" s="6"/>
      <c r="AAS721" s="6"/>
      <c r="AAT721" s="6"/>
      <c r="AAU721" s="6"/>
      <c r="AAV721" s="6"/>
      <c r="AAW721" s="6"/>
      <c r="AAX721" s="6"/>
      <c r="AAY721" s="6"/>
      <c r="AAZ721" s="6"/>
      <c r="ABA721" s="6"/>
      <c r="ABB721" s="6"/>
      <c r="ABC721" s="6"/>
      <c r="ABD721" s="6"/>
      <c r="ABE721" s="6"/>
      <c r="ABF721" s="6"/>
      <c r="ABG721" s="6"/>
      <c r="ABH721" s="6"/>
      <c r="ABI721" s="6"/>
      <c r="ABJ721" s="6"/>
      <c r="ABK721" s="6"/>
      <c r="ABL721" s="6"/>
      <c r="ABM721" s="6"/>
      <c r="ABN721" s="6"/>
      <c r="ABO721" s="6"/>
      <c r="ABP721" s="6"/>
      <c r="ABQ721" s="6"/>
      <c r="ABR721" s="6"/>
      <c r="ABS721" s="6"/>
      <c r="ABT721" s="6"/>
      <c r="ABU721" s="6"/>
      <c r="ABV721" s="6"/>
      <c r="ABW721" s="6"/>
      <c r="ABX721" s="6"/>
      <c r="ABY721" s="6"/>
      <c r="ABZ721" s="6"/>
      <c r="ACA721" s="6"/>
      <c r="ACB721" s="6"/>
      <c r="ACC721" s="6"/>
      <c r="ACD721" s="6"/>
      <c r="ACE721" s="6"/>
      <c r="ACF721" s="6"/>
      <c r="ACG721" s="6"/>
      <c r="ACH721" s="6"/>
      <c r="ACI721" s="6"/>
      <c r="ACJ721" s="6"/>
      <c r="ACK721" s="6"/>
      <c r="ACL721" s="6"/>
      <c r="ACM721" s="6"/>
      <c r="ACN721" s="6"/>
      <c r="ACO721" s="6"/>
      <c r="ACP721" s="6"/>
      <c r="ACQ721" s="6"/>
      <c r="ACR721" s="6"/>
      <c r="ACS721" s="6"/>
      <c r="ACT721" s="6"/>
      <c r="ACU721" s="6"/>
      <c r="ACV721" s="6"/>
      <c r="ACW721" s="6"/>
      <c r="ACX721" s="6"/>
      <c r="ACY721" s="6"/>
      <c r="ACZ721" s="6"/>
      <c r="ADA721" s="6"/>
      <c r="ADB721" s="6"/>
      <c r="ADC721" s="6"/>
      <c r="ADD721" s="6"/>
      <c r="ADE721" s="6"/>
      <c r="ADF721" s="6"/>
      <c r="ADG721" s="6"/>
      <c r="ADH721" s="6"/>
      <c r="ADI721" s="6"/>
      <c r="ADJ721" s="6"/>
      <c r="ADK721" s="6"/>
      <c r="ADL721" s="6"/>
      <c r="ADM721" s="6"/>
      <c r="ADN721" s="6"/>
      <c r="ADO721" s="6"/>
      <c r="ADP721" s="6"/>
      <c r="ADQ721" s="6"/>
      <c r="ADR721" s="6"/>
      <c r="ADS721" s="6"/>
      <c r="ADT721" s="6"/>
      <c r="ADU721" s="6"/>
      <c r="ADV721" s="6"/>
      <c r="ADW721" s="6"/>
      <c r="ADX721" s="6"/>
      <c r="ADY721" s="6"/>
      <c r="ADZ721" s="6"/>
      <c r="AEA721" s="6"/>
      <c r="AEB721" s="6"/>
      <c r="AEC721" s="6"/>
      <c r="AED721" s="6"/>
      <c r="AEE721" s="6"/>
      <c r="AEF721" s="6"/>
      <c r="AEG721" s="6"/>
      <c r="AEH721" s="6"/>
      <c r="AEI721" s="6"/>
      <c r="AEJ721" s="6"/>
      <c r="AEK721" s="6"/>
      <c r="AEL721" s="6"/>
      <c r="AEM721" s="6"/>
      <c r="AEN721" s="6"/>
      <c r="AEO721" s="6"/>
      <c r="AEP721" s="6"/>
      <c r="AEQ721" s="6"/>
      <c r="AER721" s="6"/>
      <c r="AES721" s="6"/>
      <c r="AET721" s="6"/>
      <c r="AEU721" s="6"/>
      <c r="AEV721" s="6"/>
      <c r="AEW721" s="6"/>
      <c r="AEX721" s="6"/>
      <c r="AEY721" s="6"/>
      <c r="AEZ721" s="6"/>
      <c r="AFA721" s="6"/>
      <c r="AFB721" s="6"/>
      <c r="AFC721" s="6"/>
      <c r="AFD721" s="6"/>
      <c r="AFE721" s="6"/>
      <c r="AFF721" s="6"/>
      <c r="AFG721" s="6"/>
      <c r="AFH721" s="6"/>
      <c r="AFI721" s="6"/>
      <c r="AFJ721" s="6"/>
      <c r="AFK721" s="6"/>
      <c r="AFL721" s="6"/>
      <c r="AFM721" s="6"/>
      <c r="AFN721" s="6"/>
      <c r="AFO721" s="6"/>
      <c r="AFP721" s="6"/>
      <c r="AFQ721" s="6"/>
      <c r="AFR721" s="6"/>
      <c r="AFS721" s="6"/>
      <c r="AFT721" s="6"/>
      <c r="AFU721" s="6"/>
      <c r="AFV721" s="6"/>
      <c r="AFW721" s="6"/>
      <c r="AFX721" s="6"/>
      <c r="AFY721" s="6"/>
      <c r="AFZ721" s="6"/>
      <c r="AGA721" s="6"/>
      <c r="AGB721" s="6"/>
      <c r="AGC721" s="6"/>
      <c r="AGD721" s="6"/>
      <c r="AGE721" s="6"/>
      <c r="AGF721" s="6"/>
      <c r="AGG721" s="6"/>
      <c r="AGH721" s="6"/>
      <c r="AGI721" s="6"/>
      <c r="AGJ721" s="6"/>
      <c r="AGK721" s="6"/>
      <c r="AGL721" s="6"/>
      <c r="AGM721" s="6"/>
      <c r="AGN721" s="6"/>
      <c r="AGO721" s="6"/>
      <c r="AGP721" s="6"/>
      <c r="AGQ721" s="6"/>
      <c r="AGR721" s="6"/>
      <c r="AGS721" s="6"/>
      <c r="AGT721" s="6"/>
      <c r="AGU721" s="6"/>
      <c r="AGV721" s="6"/>
      <c r="AGW721" s="6"/>
      <c r="AGX721" s="6"/>
      <c r="AGY721" s="6"/>
      <c r="AGZ721" s="6"/>
      <c r="AHA721" s="6"/>
      <c r="AHB721" s="6"/>
      <c r="AHC721" s="6"/>
      <c r="AHD721" s="6"/>
      <c r="AHE721" s="6"/>
      <c r="AHF721" s="6"/>
      <c r="AHG721" s="6"/>
      <c r="AHH721" s="6"/>
      <c r="AHI721" s="6"/>
      <c r="AHJ721" s="6"/>
      <c r="AHK721" s="6"/>
      <c r="AHL721" s="6"/>
      <c r="AHM721" s="6"/>
      <c r="AHN721" s="6"/>
      <c r="AHO721" s="6"/>
      <c r="AHP721" s="6"/>
      <c r="AHQ721" s="6"/>
      <c r="AHR721" s="6"/>
      <c r="AHS721" s="6"/>
      <c r="AHT721" s="6"/>
      <c r="AHU721" s="6"/>
      <c r="AHV721" s="6"/>
      <c r="AHW721" s="6"/>
      <c r="AHX721" s="6"/>
      <c r="AHY721" s="6"/>
    </row>
    <row r="722" spans="3:909" x14ac:dyDescent="0.25">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c r="JV722" s="6"/>
      <c r="JW722" s="6"/>
      <c r="JX722" s="6"/>
      <c r="JY722" s="6"/>
      <c r="JZ722" s="6"/>
      <c r="KA722" s="6"/>
      <c r="KB722" s="6"/>
      <c r="KC722" s="6"/>
      <c r="KD722" s="6"/>
      <c r="KE722" s="6"/>
      <c r="KF722" s="6"/>
      <c r="KG722" s="6"/>
      <c r="KH722" s="6"/>
      <c r="KI722" s="6"/>
      <c r="KJ722" s="6"/>
      <c r="KK722" s="6"/>
      <c r="KL722" s="6"/>
      <c r="KM722" s="6"/>
      <c r="KN722" s="6"/>
      <c r="KO722" s="6"/>
      <c r="KP722" s="6"/>
      <c r="KQ722" s="6"/>
      <c r="KR722" s="6"/>
      <c r="KS722" s="6"/>
      <c r="KT722" s="6"/>
      <c r="KU722" s="6"/>
      <c r="KV722" s="6"/>
      <c r="KW722" s="6"/>
      <c r="KX722" s="6"/>
      <c r="KY722" s="6"/>
      <c r="KZ722" s="6"/>
      <c r="LA722" s="6"/>
      <c r="LB722" s="6"/>
      <c r="LC722" s="6"/>
      <c r="LD722" s="6"/>
      <c r="LE722" s="6"/>
      <c r="LF722" s="6"/>
      <c r="LG722" s="6"/>
      <c r="LH722" s="6"/>
      <c r="LI722" s="6"/>
      <c r="LJ722" s="6"/>
      <c r="LK722" s="6"/>
      <c r="LL722" s="6"/>
      <c r="LM722" s="6"/>
      <c r="LN722" s="6"/>
      <c r="LO722" s="6"/>
      <c r="LP722" s="6"/>
      <c r="LQ722" s="6"/>
      <c r="LR722" s="6"/>
      <c r="LS722" s="6"/>
      <c r="LT722" s="6"/>
      <c r="LU722" s="6"/>
      <c r="LV722" s="6"/>
      <c r="LW722" s="6"/>
      <c r="LX722" s="6"/>
      <c r="LY722" s="6"/>
      <c r="LZ722" s="6"/>
      <c r="MA722" s="6"/>
      <c r="MB722" s="6"/>
      <c r="MC722" s="6"/>
      <c r="MD722" s="6"/>
      <c r="ME722" s="6"/>
      <c r="MF722" s="6"/>
      <c r="MG722" s="6"/>
      <c r="MH722" s="6"/>
      <c r="MI722" s="6"/>
      <c r="MJ722" s="6"/>
      <c r="MK722" s="6"/>
      <c r="ML722" s="6"/>
      <c r="MM722" s="6"/>
      <c r="MN722" s="6"/>
      <c r="MO722" s="6"/>
      <c r="MP722" s="6"/>
      <c r="MQ722" s="6"/>
      <c r="MR722" s="6"/>
      <c r="MS722" s="6"/>
      <c r="MT722" s="6"/>
      <c r="MU722" s="6"/>
      <c r="MV722" s="6"/>
      <c r="MW722" s="6"/>
      <c r="MX722" s="6"/>
      <c r="MY722" s="6"/>
      <c r="MZ722" s="6"/>
      <c r="NA722" s="6"/>
      <c r="NB722" s="6"/>
      <c r="NC722" s="6"/>
      <c r="ND722" s="6"/>
      <c r="NE722" s="6"/>
      <c r="NF722" s="6"/>
      <c r="NG722" s="6"/>
      <c r="NH722" s="6"/>
      <c r="NI722" s="6"/>
      <c r="NJ722" s="6"/>
      <c r="NK722" s="6"/>
      <c r="NL722" s="6"/>
      <c r="NM722" s="6"/>
      <c r="NN722" s="6"/>
      <c r="NO722" s="6"/>
      <c r="NP722" s="6"/>
      <c r="NQ722" s="6"/>
      <c r="NR722" s="6"/>
      <c r="NS722" s="6"/>
      <c r="NT722" s="6"/>
      <c r="NU722" s="6"/>
      <c r="NV722" s="6"/>
      <c r="NW722" s="6"/>
      <c r="NX722" s="6"/>
      <c r="NY722" s="6"/>
      <c r="NZ722" s="6"/>
      <c r="OA722" s="6"/>
      <c r="OB722" s="6"/>
      <c r="OC722" s="6"/>
      <c r="OD722" s="6"/>
      <c r="OE722" s="6"/>
      <c r="OF722" s="6"/>
      <c r="OG722" s="6"/>
      <c r="OH722" s="6"/>
      <c r="OI722" s="6"/>
      <c r="OJ722" s="6"/>
      <c r="OK722" s="6"/>
      <c r="OL722" s="6"/>
      <c r="OM722" s="6"/>
      <c r="ON722" s="6"/>
      <c r="OO722" s="6"/>
      <c r="OP722" s="6"/>
      <c r="OQ722" s="6"/>
      <c r="OR722" s="6"/>
      <c r="OS722" s="6"/>
      <c r="OT722" s="6"/>
      <c r="OU722" s="6"/>
      <c r="OV722" s="6"/>
      <c r="OW722" s="6"/>
      <c r="OX722" s="6"/>
      <c r="OY722" s="6"/>
      <c r="OZ722" s="6"/>
      <c r="PA722" s="6"/>
      <c r="PB722" s="6"/>
      <c r="PC722" s="6"/>
      <c r="PD722" s="6"/>
      <c r="PE722" s="6"/>
      <c r="PF722" s="6"/>
      <c r="PG722" s="6"/>
      <c r="PH722" s="6"/>
      <c r="PI722" s="6"/>
      <c r="PJ722" s="6"/>
      <c r="PK722" s="6"/>
      <c r="PL722" s="6"/>
      <c r="PM722" s="6"/>
      <c r="PN722" s="6"/>
      <c r="PO722" s="6"/>
      <c r="PP722" s="6"/>
      <c r="PQ722" s="6"/>
      <c r="PR722" s="6"/>
      <c r="PS722" s="6"/>
      <c r="PT722" s="6"/>
      <c r="PU722" s="6"/>
      <c r="PV722" s="6"/>
      <c r="PW722" s="6"/>
      <c r="PX722" s="6"/>
      <c r="PY722" s="6"/>
      <c r="PZ722" s="6"/>
      <c r="QA722" s="6"/>
      <c r="QB722" s="6"/>
      <c r="QC722" s="6"/>
      <c r="QD722" s="6"/>
      <c r="QE722" s="6"/>
      <c r="QF722" s="6"/>
      <c r="QG722" s="6"/>
      <c r="QH722" s="6"/>
      <c r="QI722" s="6"/>
      <c r="QJ722" s="6"/>
      <c r="QK722" s="6"/>
      <c r="QL722" s="6"/>
      <c r="QM722" s="6"/>
      <c r="QN722" s="6"/>
      <c r="QO722" s="6"/>
      <c r="QP722" s="6"/>
      <c r="QQ722" s="6"/>
      <c r="QR722" s="6"/>
      <c r="QS722" s="6"/>
      <c r="QT722" s="6"/>
      <c r="QU722" s="6"/>
      <c r="QV722" s="6"/>
      <c r="QW722" s="6"/>
      <c r="QX722" s="6"/>
      <c r="QY722" s="6"/>
      <c r="QZ722" s="6"/>
      <c r="RA722" s="6"/>
      <c r="RB722" s="6"/>
      <c r="RC722" s="6"/>
      <c r="RD722" s="6"/>
      <c r="RE722" s="6"/>
      <c r="RF722" s="6"/>
      <c r="RG722" s="6"/>
      <c r="RH722" s="6"/>
      <c r="RI722" s="6"/>
      <c r="RJ722" s="6"/>
      <c r="RK722" s="6"/>
      <c r="RL722" s="6"/>
      <c r="RM722" s="6"/>
      <c r="RN722" s="6"/>
      <c r="RO722" s="6"/>
      <c r="RP722" s="6"/>
      <c r="RQ722" s="6"/>
      <c r="RR722" s="6"/>
      <c r="RS722" s="6"/>
      <c r="RT722" s="6"/>
      <c r="RU722" s="6"/>
      <c r="RV722" s="6"/>
      <c r="RW722" s="6"/>
      <c r="RX722" s="6"/>
      <c r="RY722" s="6"/>
      <c r="RZ722" s="6"/>
      <c r="SA722" s="6"/>
      <c r="SB722" s="6"/>
      <c r="SC722" s="6"/>
      <c r="SD722" s="6"/>
      <c r="SE722" s="6"/>
      <c r="SF722" s="6"/>
      <c r="SG722" s="6"/>
      <c r="SH722" s="6"/>
      <c r="SI722" s="6"/>
      <c r="SJ722" s="6"/>
      <c r="SK722" s="6"/>
      <c r="SL722" s="6"/>
      <c r="SM722" s="6"/>
      <c r="SN722" s="6"/>
      <c r="SO722" s="6"/>
      <c r="SP722" s="6"/>
      <c r="SQ722" s="6"/>
      <c r="SR722" s="6"/>
      <c r="SS722" s="6"/>
      <c r="ST722" s="6"/>
      <c r="SU722" s="6"/>
      <c r="SV722" s="6"/>
      <c r="SW722" s="6"/>
      <c r="SX722" s="6"/>
      <c r="SY722" s="6"/>
      <c r="SZ722" s="6"/>
      <c r="TA722" s="6"/>
      <c r="TB722" s="6"/>
      <c r="TC722" s="6"/>
      <c r="TD722" s="6"/>
      <c r="TE722" s="6"/>
      <c r="TF722" s="6"/>
      <c r="TG722" s="6"/>
      <c r="TH722" s="6"/>
      <c r="TI722" s="6"/>
      <c r="TJ722" s="6"/>
      <c r="TK722" s="6"/>
      <c r="TL722" s="6"/>
      <c r="TM722" s="6"/>
      <c r="TN722" s="6"/>
      <c r="TO722" s="6"/>
      <c r="TP722" s="6"/>
      <c r="TQ722" s="6"/>
      <c r="TR722" s="6"/>
      <c r="TS722" s="6"/>
      <c r="TT722" s="6"/>
      <c r="TU722" s="6"/>
      <c r="TV722" s="6"/>
      <c r="TW722" s="6"/>
      <c r="TX722" s="6"/>
      <c r="TY722" s="6"/>
      <c r="TZ722" s="6"/>
      <c r="UA722" s="6"/>
      <c r="UB722" s="6"/>
      <c r="UC722" s="6"/>
      <c r="UD722" s="6"/>
      <c r="UE722" s="6"/>
      <c r="UF722" s="6"/>
      <c r="UG722" s="6"/>
      <c r="UH722" s="6"/>
      <c r="UI722" s="6"/>
      <c r="UJ722" s="6"/>
      <c r="UK722" s="6"/>
      <c r="UL722" s="6"/>
      <c r="UM722" s="6"/>
      <c r="UN722" s="6"/>
      <c r="UO722" s="6"/>
      <c r="UP722" s="6"/>
      <c r="UQ722" s="6"/>
      <c r="UR722" s="6"/>
      <c r="US722" s="6"/>
      <c r="UT722" s="6"/>
      <c r="UU722" s="6"/>
      <c r="UV722" s="6"/>
      <c r="UW722" s="6"/>
      <c r="UX722" s="6"/>
      <c r="UY722" s="6"/>
      <c r="UZ722" s="6"/>
      <c r="VA722" s="6"/>
      <c r="VB722" s="6"/>
      <c r="VC722" s="6"/>
      <c r="VD722" s="6"/>
      <c r="VE722" s="6"/>
      <c r="VF722" s="6"/>
      <c r="VG722" s="6"/>
      <c r="VH722" s="6"/>
      <c r="VI722" s="6"/>
      <c r="VJ722" s="6"/>
      <c r="VK722" s="6"/>
      <c r="VL722" s="6"/>
      <c r="VM722" s="6"/>
      <c r="VN722" s="6"/>
      <c r="VO722" s="6"/>
      <c r="VP722" s="6"/>
      <c r="VQ722" s="6"/>
      <c r="VR722" s="6"/>
      <c r="VS722" s="6"/>
      <c r="VT722" s="6"/>
      <c r="VU722" s="6"/>
      <c r="VV722" s="6"/>
      <c r="VW722" s="6"/>
      <c r="VX722" s="6"/>
      <c r="VY722" s="6"/>
      <c r="VZ722" s="6"/>
      <c r="WA722" s="6"/>
      <c r="WB722" s="6"/>
      <c r="WC722" s="6"/>
      <c r="WD722" s="6"/>
      <c r="WE722" s="6"/>
      <c r="WF722" s="6"/>
      <c r="WG722" s="6"/>
      <c r="WH722" s="6"/>
      <c r="WI722" s="6"/>
      <c r="WJ722" s="6"/>
      <c r="WK722" s="6"/>
      <c r="WL722" s="6"/>
      <c r="WM722" s="6"/>
      <c r="WN722" s="6"/>
      <c r="WO722" s="6"/>
      <c r="WP722" s="6"/>
      <c r="WQ722" s="6"/>
      <c r="WR722" s="6"/>
      <c r="WS722" s="6"/>
      <c r="WT722" s="6"/>
      <c r="WU722" s="6"/>
      <c r="WV722" s="6"/>
      <c r="WW722" s="6"/>
      <c r="WX722" s="6"/>
      <c r="WY722" s="6"/>
      <c r="WZ722" s="6"/>
      <c r="XA722" s="6"/>
      <c r="XB722" s="6"/>
      <c r="XC722" s="6"/>
      <c r="XD722" s="6"/>
      <c r="XE722" s="6"/>
      <c r="XF722" s="6"/>
      <c r="XG722" s="6"/>
      <c r="XH722" s="6"/>
      <c r="XI722" s="6"/>
      <c r="XJ722" s="6"/>
      <c r="XK722" s="6"/>
      <c r="XL722" s="6"/>
      <c r="XM722" s="6"/>
      <c r="XN722" s="6"/>
      <c r="XO722" s="6"/>
      <c r="XP722" s="6"/>
      <c r="XQ722" s="6"/>
      <c r="XR722" s="6"/>
      <c r="XS722" s="6"/>
      <c r="XT722" s="6"/>
      <c r="XU722" s="6"/>
      <c r="XV722" s="6"/>
      <c r="XW722" s="6"/>
      <c r="XX722" s="6"/>
      <c r="XY722" s="6"/>
      <c r="XZ722" s="6"/>
      <c r="YA722" s="6"/>
      <c r="YB722" s="6"/>
      <c r="YC722" s="6"/>
      <c r="YD722" s="6"/>
      <c r="YE722" s="6"/>
      <c r="YF722" s="6"/>
      <c r="YG722" s="6"/>
      <c r="YH722" s="6"/>
      <c r="YI722" s="6"/>
      <c r="YJ722" s="6"/>
      <c r="YK722" s="6"/>
      <c r="YL722" s="6"/>
      <c r="YM722" s="6"/>
      <c r="YN722" s="6"/>
      <c r="YO722" s="6"/>
      <c r="YP722" s="6"/>
      <c r="YQ722" s="6"/>
      <c r="YR722" s="6"/>
      <c r="YS722" s="6"/>
      <c r="YT722" s="6"/>
      <c r="YU722" s="6"/>
      <c r="YV722" s="6"/>
      <c r="YW722" s="6"/>
      <c r="YX722" s="6"/>
      <c r="YY722" s="6"/>
      <c r="YZ722" s="6"/>
      <c r="ZA722" s="6"/>
      <c r="ZB722" s="6"/>
      <c r="ZC722" s="6"/>
      <c r="ZD722" s="6"/>
      <c r="ZE722" s="6"/>
      <c r="ZF722" s="6"/>
      <c r="ZG722" s="6"/>
      <c r="ZH722" s="6"/>
      <c r="ZI722" s="6"/>
      <c r="ZJ722" s="6"/>
      <c r="ZK722" s="6"/>
      <c r="ZL722" s="6"/>
      <c r="ZM722" s="6"/>
      <c r="ZN722" s="6"/>
      <c r="ZO722" s="6"/>
      <c r="ZP722" s="6"/>
      <c r="ZQ722" s="6"/>
      <c r="ZR722" s="6"/>
      <c r="ZS722" s="6"/>
      <c r="ZT722" s="6"/>
      <c r="ZU722" s="6"/>
      <c r="ZV722" s="6"/>
      <c r="ZW722" s="6"/>
      <c r="ZX722" s="6"/>
      <c r="ZY722" s="6"/>
      <c r="ZZ722" s="6"/>
      <c r="AAA722" s="6"/>
      <c r="AAB722" s="6"/>
      <c r="AAC722" s="6"/>
      <c r="AAD722" s="6"/>
      <c r="AAE722" s="6"/>
      <c r="AAF722" s="6"/>
      <c r="AAG722" s="6"/>
      <c r="AAH722" s="6"/>
      <c r="AAI722" s="6"/>
      <c r="AAJ722" s="6"/>
      <c r="AAK722" s="6"/>
      <c r="AAL722" s="6"/>
      <c r="AAM722" s="6"/>
      <c r="AAN722" s="6"/>
      <c r="AAO722" s="6"/>
      <c r="AAP722" s="6"/>
      <c r="AAQ722" s="6"/>
      <c r="AAR722" s="6"/>
      <c r="AAS722" s="6"/>
      <c r="AAT722" s="6"/>
      <c r="AAU722" s="6"/>
      <c r="AAV722" s="6"/>
      <c r="AAW722" s="6"/>
      <c r="AAX722" s="6"/>
      <c r="AAY722" s="6"/>
      <c r="AAZ722" s="6"/>
      <c r="ABA722" s="6"/>
      <c r="ABB722" s="6"/>
      <c r="ABC722" s="6"/>
      <c r="ABD722" s="6"/>
      <c r="ABE722" s="6"/>
      <c r="ABF722" s="6"/>
      <c r="ABG722" s="6"/>
      <c r="ABH722" s="6"/>
      <c r="ABI722" s="6"/>
      <c r="ABJ722" s="6"/>
      <c r="ABK722" s="6"/>
      <c r="ABL722" s="6"/>
      <c r="ABM722" s="6"/>
      <c r="ABN722" s="6"/>
      <c r="ABO722" s="6"/>
      <c r="ABP722" s="6"/>
      <c r="ABQ722" s="6"/>
      <c r="ABR722" s="6"/>
      <c r="ABS722" s="6"/>
      <c r="ABT722" s="6"/>
      <c r="ABU722" s="6"/>
      <c r="ABV722" s="6"/>
      <c r="ABW722" s="6"/>
      <c r="ABX722" s="6"/>
      <c r="ABY722" s="6"/>
      <c r="ABZ722" s="6"/>
      <c r="ACA722" s="6"/>
      <c r="ACB722" s="6"/>
      <c r="ACC722" s="6"/>
      <c r="ACD722" s="6"/>
      <c r="ACE722" s="6"/>
      <c r="ACF722" s="6"/>
      <c r="ACG722" s="6"/>
      <c r="ACH722" s="6"/>
      <c r="ACI722" s="6"/>
      <c r="ACJ722" s="6"/>
      <c r="ACK722" s="6"/>
      <c r="ACL722" s="6"/>
      <c r="ACM722" s="6"/>
      <c r="ACN722" s="6"/>
      <c r="ACO722" s="6"/>
      <c r="ACP722" s="6"/>
      <c r="ACQ722" s="6"/>
      <c r="ACR722" s="6"/>
      <c r="ACS722" s="6"/>
      <c r="ACT722" s="6"/>
      <c r="ACU722" s="6"/>
      <c r="ACV722" s="6"/>
      <c r="ACW722" s="6"/>
      <c r="ACX722" s="6"/>
      <c r="ACY722" s="6"/>
      <c r="ACZ722" s="6"/>
      <c r="ADA722" s="6"/>
      <c r="ADB722" s="6"/>
      <c r="ADC722" s="6"/>
      <c r="ADD722" s="6"/>
      <c r="ADE722" s="6"/>
      <c r="ADF722" s="6"/>
      <c r="ADG722" s="6"/>
      <c r="ADH722" s="6"/>
      <c r="ADI722" s="6"/>
      <c r="ADJ722" s="6"/>
      <c r="ADK722" s="6"/>
      <c r="ADL722" s="6"/>
      <c r="ADM722" s="6"/>
      <c r="ADN722" s="6"/>
      <c r="ADO722" s="6"/>
      <c r="ADP722" s="6"/>
      <c r="ADQ722" s="6"/>
      <c r="ADR722" s="6"/>
      <c r="ADS722" s="6"/>
      <c r="ADT722" s="6"/>
      <c r="ADU722" s="6"/>
      <c r="ADV722" s="6"/>
      <c r="ADW722" s="6"/>
      <c r="ADX722" s="6"/>
      <c r="ADY722" s="6"/>
      <c r="ADZ722" s="6"/>
      <c r="AEA722" s="6"/>
      <c r="AEB722" s="6"/>
      <c r="AEC722" s="6"/>
      <c r="AED722" s="6"/>
      <c r="AEE722" s="6"/>
      <c r="AEF722" s="6"/>
      <c r="AEG722" s="6"/>
      <c r="AEH722" s="6"/>
      <c r="AEI722" s="6"/>
      <c r="AEJ722" s="6"/>
      <c r="AEK722" s="6"/>
      <c r="AEL722" s="6"/>
      <c r="AEM722" s="6"/>
      <c r="AEN722" s="6"/>
      <c r="AEO722" s="6"/>
      <c r="AEP722" s="6"/>
      <c r="AEQ722" s="6"/>
      <c r="AER722" s="6"/>
      <c r="AES722" s="6"/>
      <c r="AET722" s="6"/>
      <c r="AEU722" s="6"/>
      <c r="AEV722" s="6"/>
      <c r="AEW722" s="6"/>
      <c r="AEX722" s="6"/>
      <c r="AEY722" s="6"/>
      <c r="AEZ722" s="6"/>
      <c r="AFA722" s="6"/>
      <c r="AFB722" s="6"/>
      <c r="AFC722" s="6"/>
      <c r="AFD722" s="6"/>
      <c r="AFE722" s="6"/>
      <c r="AFF722" s="6"/>
      <c r="AFG722" s="6"/>
      <c r="AFH722" s="6"/>
      <c r="AFI722" s="6"/>
      <c r="AFJ722" s="6"/>
      <c r="AFK722" s="6"/>
      <c r="AFL722" s="6"/>
      <c r="AFM722" s="6"/>
      <c r="AFN722" s="6"/>
      <c r="AFO722" s="6"/>
      <c r="AFP722" s="6"/>
      <c r="AFQ722" s="6"/>
      <c r="AFR722" s="6"/>
      <c r="AFS722" s="6"/>
      <c r="AFT722" s="6"/>
      <c r="AFU722" s="6"/>
      <c r="AFV722" s="6"/>
      <c r="AFW722" s="6"/>
      <c r="AFX722" s="6"/>
      <c r="AFY722" s="6"/>
      <c r="AFZ722" s="6"/>
      <c r="AGA722" s="6"/>
      <c r="AGB722" s="6"/>
      <c r="AGC722" s="6"/>
      <c r="AGD722" s="6"/>
      <c r="AGE722" s="6"/>
      <c r="AGF722" s="6"/>
      <c r="AGG722" s="6"/>
      <c r="AGH722" s="6"/>
      <c r="AGI722" s="6"/>
      <c r="AGJ722" s="6"/>
      <c r="AGK722" s="6"/>
      <c r="AGL722" s="6"/>
      <c r="AGM722" s="6"/>
      <c r="AGN722" s="6"/>
      <c r="AGO722" s="6"/>
      <c r="AGP722" s="6"/>
      <c r="AGQ722" s="6"/>
      <c r="AGR722" s="6"/>
      <c r="AGS722" s="6"/>
      <c r="AGT722" s="6"/>
      <c r="AGU722" s="6"/>
      <c r="AGV722" s="6"/>
      <c r="AGW722" s="6"/>
      <c r="AGX722" s="6"/>
      <c r="AGY722" s="6"/>
      <c r="AGZ722" s="6"/>
      <c r="AHA722" s="6"/>
      <c r="AHB722" s="6"/>
      <c r="AHC722" s="6"/>
      <c r="AHD722" s="6"/>
      <c r="AHE722" s="6"/>
      <c r="AHF722" s="6"/>
      <c r="AHG722" s="6"/>
      <c r="AHH722" s="6"/>
      <c r="AHI722" s="6"/>
      <c r="AHJ722" s="6"/>
      <c r="AHK722" s="6"/>
      <c r="AHL722" s="6"/>
      <c r="AHM722" s="6"/>
      <c r="AHN722" s="6"/>
      <c r="AHO722" s="6"/>
      <c r="AHP722" s="6"/>
      <c r="AHQ722" s="6"/>
      <c r="AHR722" s="6"/>
      <c r="AHS722" s="6"/>
      <c r="AHT722" s="6"/>
      <c r="AHU722" s="6"/>
      <c r="AHV722" s="6"/>
      <c r="AHW722" s="6"/>
      <c r="AHX722" s="6"/>
      <c r="AHY722" s="6"/>
    </row>
    <row r="723" spans="3:909" x14ac:dyDescent="0.25">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c r="JV723" s="6"/>
      <c r="JW723" s="6"/>
      <c r="JX723" s="6"/>
      <c r="JY723" s="6"/>
      <c r="JZ723" s="6"/>
      <c r="KA723" s="6"/>
      <c r="KB723" s="6"/>
      <c r="KC723" s="6"/>
      <c r="KD723" s="6"/>
      <c r="KE723" s="6"/>
      <c r="KF723" s="6"/>
      <c r="KG723" s="6"/>
      <c r="KH723" s="6"/>
      <c r="KI723" s="6"/>
      <c r="KJ723" s="6"/>
      <c r="KK723" s="6"/>
      <c r="KL723" s="6"/>
      <c r="KM723" s="6"/>
      <c r="KN723" s="6"/>
      <c r="KO723" s="6"/>
      <c r="KP723" s="6"/>
      <c r="KQ723" s="6"/>
      <c r="KR723" s="6"/>
      <c r="KS723" s="6"/>
      <c r="KT723" s="6"/>
      <c r="KU723" s="6"/>
      <c r="KV723" s="6"/>
      <c r="KW723" s="6"/>
      <c r="KX723" s="6"/>
      <c r="KY723" s="6"/>
      <c r="KZ723" s="6"/>
      <c r="LA723" s="6"/>
      <c r="LB723" s="6"/>
      <c r="LC723" s="6"/>
      <c r="LD723" s="6"/>
      <c r="LE723" s="6"/>
      <c r="LF723" s="6"/>
      <c r="LG723" s="6"/>
      <c r="LH723" s="6"/>
      <c r="LI723" s="6"/>
      <c r="LJ723" s="6"/>
      <c r="LK723" s="6"/>
      <c r="LL723" s="6"/>
      <c r="LM723" s="6"/>
      <c r="LN723" s="6"/>
      <c r="LO723" s="6"/>
      <c r="LP723" s="6"/>
      <c r="LQ723" s="6"/>
      <c r="LR723" s="6"/>
      <c r="LS723" s="6"/>
      <c r="LT723" s="6"/>
      <c r="LU723" s="6"/>
      <c r="LV723" s="6"/>
      <c r="LW723" s="6"/>
      <c r="LX723" s="6"/>
      <c r="LY723" s="6"/>
      <c r="LZ723" s="6"/>
      <c r="MA723" s="6"/>
      <c r="MB723" s="6"/>
      <c r="MC723" s="6"/>
      <c r="MD723" s="6"/>
      <c r="ME723" s="6"/>
      <c r="MF723" s="6"/>
      <c r="MG723" s="6"/>
      <c r="MH723" s="6"/>
      <c r="MI723" s="6"/>
      <c r="MJ723" s="6"/>
      <c r="MK723" s="6"/>
      <c r="ML723" s="6"/>
      <c r="MM723" s="6"/>
      <c r="MN723" s="6"/>
      <c r="MO723" s="6"/>
      <c r="MP723" s="6"/>
      <c r="MQ723" s="6"/>
      <c r="MR723" s="6"/>
      <c r="MS723" s="6"/>
      <c r="MT723" s="6"/>
      <c r="MU723" s="6"/>
      <c r="MV723" s="6"/>
      <c r="MW723" s="6"/>
      <c r="MX723" s="6"/>
      <c r="MY723" s="6"/>
      <c r="MZ723" s="6"/>
      <c r="NA723" s="6"/>
      <c r="NB723" s="6"/>
      <c r="NC723" s="6"/>
      <c r="ND723" s="6"/>
      <c r="NE723" s="6"/>
      <c r="NF723" s="6"/>
      <c r="NG723" s="6"/>
      <c r="NH723" s="6"/>
      <c r="NI723" s="6"/>
      <c r="NJ723" s="6"/>
      <c r="NK723" s="6"/>
      <c r="NL723" s="6"/>
      <c r="NM723" s="6"/>
      <c r="NN723" s="6"/>
      <c r="NO723" s="6"/>
      <c r="NP723" s="6"/>
      <c r="NQ723" s="6"/>
      <c r="NR723" s="6"/>
      <c r="NS723" s="6"/>
      <c r="NT723" s="6"/>
      <c r="NU723" s="6"/>
      <c r="NV723" s="6"/>
      <c r="NW723" s="6"/>
      <c r="NX723" s="6"/>
      <c r="NY723" s="6"/>
      <c r="NZ723" s="6"/>
      <c r="OA723" s="6"/>
      <c r="OB723" s="6"/>
      <c r="OC723" s="6"/>
      <c r="OD723" s="6"/>
      <c r="OE723" s="6"/>
      <c r="OF723" s="6"/>
      <c r="OG723" s="6"/>
      <c r="OH723" s="6"/>
      <c r="OI723" s="6"/>
      <c r="OJ723" s="6"/>
      <c r="OK723" s="6"/>
      <c r="OL723" s="6"/>
      <c r="OM723" s="6"/>
      <c r="ON723" s="6"/>
      <c r="OO723" s="6"/>
      <c r="OP723" s="6"/>
      <c r="OQ723" s="6"/>
      <c r="OR723" s="6"/>
      <c r="OS723" s="6"/>
      <c r="OT723" s="6"/>
      <c r="OU723" s="6"/>
      <c r="OV723" s="6"/>
      <c r="OW723" s="6"/>
      <c r="OX723" s="6"/>
      <c r="OY723" s="6"/>
      <c r="OZ723" s="6"/>
      <c r="PA723" s="6"/>
      <c r="PB723" s="6"/>
      <c r="PC723" s="6"/>
      <c r="PD723" s="6"/>
      <c r="PE723" s="6"/>
      <c r="PF723" s="6"/>
      <c r="PG723" s="6"/>
      <c r="PH723" s="6"/>
      <c r="PI723" s="6"/>
      <c r="PJ723" s="6"/>
      <c r="PK723" s="6"/>
      <c r="PL723" s="6"/>
      <c r="PM723" s="6"/>
      <c r="PN723" s="6"/>
      <c r="PO723" s="6"/>
      <c r="PP723" s="6"/>
      <c r="PQ723" s="6"/>
      <c r="PR723" s="6"/>
      <c r="PS723" s="6"/>
      <c r="PT723" s="6"/>
      <c r="PU723" s="6"/>
      <c r="PV723" s="6"/>
      <c r="PW723" s="6"/>
      <c r="PX723" s="6"/>
      <c r="PY723" s="6"/>
      <c r="PZ723" s="6"/>
      <c r="QA723" s="6"/>
      <c r="QB723" s="6"/>
      <c r="QC723" s="6"/>
      <c r="QD723" s="6"/>
      <c r="QE723" s="6"/>
      <c r="QF723" s="6"/>
      <c r="QG723" s="6"/>
      <c r="QH723" s="6"/>
      <c r="QI723" s="6"/>
      <c r="QJ723" s="6"/>
      <c r="QK723" s="6"/>
      <c r="QL723" s="6"/>
      <c r="QM723" s="6"/>
      <c r="QN723" s="6"/>
      <c r="QO723" s="6"/>
      <c r="QP723" s="6"/>
      <c r="QQ723" s="6"/>
      <c r="QR723" s="6"/>
      <c r="QS723" s="6"/>
      <c r="QT723" s="6"/>
      <c r="QU723" s="6"/>
      <c r="QV723" s="6"/>
      <c r="QW723" s="6"/>
      <c r="QX723" s="6"/>
      <c r="QY723" s="6"/>
      <c r="QZ723" s="6"/>
      <c r="RA723" s="6"/>
      <c r="RB723" s="6"/>
      <c r="RC723" s="6"/>
      <c r="RD723" s="6"/>
      <c r="RE723" s="6"/>
      <c r="RF723" s="6"/>
      <c r="RG723" s="6"/>
      <c r="RH723" s="6"/>
      <c r="RI723" s="6"/>
      <c r="RJ723" s="6"/>
      <c r="RK723" s="6"/>
      <c r="RL723" s="6"/>
      <c r="RM723" s="6"/>
      <c r="RN723" s="6"/>
      <c r="RO723" s="6"/>
      <c r="RP723" s="6"/>
      <c r="RQ723" s="6"/>
      <c r="RR723" s="6"/>
      <c r="RS723" s="6"/>
      <c r="RT723" s="6"/>
      <c r="RU723" s="6"/>
      <c r="RV723" s="6"/>
      <c r="RW723" s="6"/>
      <c r="RX723" s="6"/>
      <c r="RY723" s="6"/>
      <c r="RZ723" s="6"/>
      <c r="SA723" s="6"/>
      <c r="SB723" s="6"/>
      <c r="SC723" s="6"/>
      <c r="SD723" s="6"/>
      <c r="SE723" s="6"/>
      <c r="SF723" s="6"/>
      <c r="SG723" s="6"/>
      <c r="SH723" s="6"/>
      <c r="SI723" s="6"/>
      <c r="SJ723" s="6"/>
      <c r="SK723" s="6"/>
      <c r="SL723" s="6"/>
      <c r="SM723" s="6"/>
      <c r="SN723" s="6"/>
      <c r="SO723" s="6"/>
      <c r="SP723" s="6"/>
      <c r="SQ723" s="6"/>
      <c r="SR723" s="6"/>
      <c r="SS723" s="6"/>
      <c r="ST723" s="6"/>
      <c r="SU723" s="6"/>
      <c r="SV723" s="6"/>
      <c r="SW723" s="6"/>
      <c r="SX723" s="6"/>
      <c r="SY723" s="6"/>
      <c r="SZ723" s="6"/>
      <c r="TA723" s="6"/>
      <c r="TB723" s="6"/>
      <c r="TC723" s="6"/>
      <c r="TD723" s="6"/>
      <c r="TE723" s="6"/>
      <c r="TF723" s="6"/>
      <c r="TG723" s="6"/>
      <c r="TH723" s="6"/>
      <c r="TI723" s="6"/>
      <c r="TJ723" s="6"/>
      <c r="TK723" s="6"/>
      <c r="TL723" s="6"/>
      <c r="TM723" s="6"/>
      <c r="TN723" s="6"/>
      <c r="TO723" s="6"/>
      <c r="TP723" s="6"/>
      <c r="TQ723" s="6"/>
      <c r="TR723" s="6"/>
      <c r="TS723" s="6"/>
      <c r="TT723" s="6"/>
      <c r="TU723" s="6"/>
      <c r="TV723" s="6"/>
      <c r="TW723" s="6"/>
      <c r="TX723" s="6"/>
      <c r="TY723" s="6"/>
      <c r="TZ723" s="6"/>
      <c r="UA723" s="6"/>
      <c r="UB723" s="6"/>
      <c r="UC723" s="6"/>
      <c r="UD723" s="6"/>
      <c r="UE723" s="6"/>
      <c r="UF723" s="6"/>
      <c r="UG723" s="6"/>
      <c r="UH723" s="6"/>
      <c r="UI723" s="6"/>
      <c r="UJ723" s="6"/>
      <c r="UK723" s="6"/>
      <c r="UL723" s="6"/>
      <c r="UM723" s="6"/>
      <c r="UN723" s="6"/>
      <c r="UO723" s="6"/>
      <c r="UP723" s="6"/>
      <c r="UQ723" s="6"/>
      <c r="UR723" s="6"/>
      <c r="US723" s="6"/>
      <c r="UT723" s="6"/>
      <c r="UU723" s="6"/>
      <c r="UV723" s="6"/>
      <c r="UW723" s="6"/>
      <c r="UX723" s="6"/>
      <c r="UY723" s="6"/>
      <c r="UZ723" s="6"/>
      <c r="VA723" s="6"/>
      <c r="VB723" s="6"/>
      <c r="VC723" s="6"/>
      <c r="VD723" s="6"/>
      <c r="VE723" s="6"/>
      <c r="VF723" s="6"/>
      <c r="VG723" s="6"/>
      <c r="VH723" s="6"/>
      <c r="VI723" s="6"/>
      <c r="VJ723" s="6"/>
      <c r="VK723" s="6"/>
      <c r="VL723" s="6"/>
      <c r="VM723" s="6"/>
      <c r="VN723" s="6"/>
      <c r="VO723" s="6"/>
      <c r="VP723" s="6"/>
      <c r="VQ723" s="6"/>
      <c r="VR723" s="6"/>
      <c r="VS723" s="6"/>
      <c r="VT723" s="6"/>
      <c r="VU723" s="6"/>
      <c r="VV723" s="6"/>
      <c r="VW723" s="6"/>
      <c r="VX723" s="6"/>
      <c r="VY723" s="6"/>
      <c r="VZ723" s="6"/>
      <c r="WA723" s="6"/>
      <c r="WB723" s="6"/>
      <c r="WC723" s="6"/>
      <c r="WD723" s="6"/>
      <c r="WE723" s="6"/>
      <c r="WF723" s="6"/>
      <c r="WG723" s="6"/>
      <c r="WH723" s="6"/>
      <c r="WI723" s="6"/>
      <c r="WJ723" s="6"/>
      <c r="WK723" s="6"/>
      <c r="WL723" s="6"/>
      <c r="WM723" s="6"/>
      <c r="WN723" s="6"/>
      <c r="WO723" s="6"/>
      <c r="WP723" s="6"/>
      <c r="WQ723" s="6"/>
      <c r="WR723" s="6"/>
      <c r="WS723" s="6"/>
      <c r="WT723" s="6"/>
      <c r="WU723" s="6"/>
      <c r="WV723" s="6"/>
      <c r="WW723" s="6"/>
      <c r="WX723" s="6"/>
      <c r="WY723" s="6"/>
      <c r="WZ723" s="6"/>
      <c r="XA723" s="6"/>
      <c r="XB723" s="6"/>
      <c r="XC723" s="6"/>
      <c r="XD723" s="6"/>
      <c r="XE723" s="6"/>
      <c r="XF723" s="6"/>
      <c r="XG723" s="6"/>
      <c r="XH723" s="6"/>
      <c r="XI723" s="6"/>
      <c r="XJ723" s="6"/>
      <c r="XK723" s="6"/>
      <c r="XL723" s="6"/>
      <c r="XM723" s="6"/>
      <c r="XN723" s="6"/>
      <c r="XO723" s="6"/>
      <c r="XP723" s="6"/>
      <c r="XQ723" s="6"/>
      <c r="XR723" s="6"/>
      <c r="XS723" s="6"/>
      <c r="XT723" s="6"/>
      <c r="XU723" s="6"/>
      <c r="XV723" s="6"/>
      <c r="XW723" s="6"/>
      <c r="XX723" s="6"/>
      <c r="XY723" s="6"/>
      <c r="XZ723" s="6"/>
      <c r="YA723" s="6"/>
      <c r="YB723" s="6"/>
      <c r="YC723" s="6"/>
      <c r="YD723" s="6"/>
      <c r="YE723" s="6"/>
      <c r="YF723" s="6"/>
      <c r="YG723" s="6"/>
      <c r="YH723" s="6"/>
      <c r="YI723" s="6"/>
      <c r="YJ723" s="6"/>
      <c r="YK723" s="6"/>
      <c r="YL723" s="6"/>
      <c r="YM723" s="6"/>
      <c r="YN723" s="6"/>
      <c r="YO723" s="6"/>
      <c r="YP723" s="6"/>
      <c r="YQ723" s="6"/>
      <c r="YR723" s="6"/>
      <c r="YS723" s="6"/>
      <c r="YT723" s="6"/>
      <c r="YU723" s="6"/>
      <c r="YV723" s="6"/>
      <c r="YW723" s="6"/>
      <c r="YX723" s="6"/>
      <c r="YY723" s="6"/>
      <c r="YZ723" s="6"/>
      <c r="ZA723" s="6"/>
      <c r="ZB723" s="6"/>
      <c r="ZC723" s="6"/>
      <c r="ZD723" s="6"/>
      <c r="ZE723" s="6"/>
      <c r="ZF723" s="6"/>
      <c r="ZG723" s="6"/>
      <c r="ZH723" s="6"/>
      <c r="ZI723" s="6"/>
      <c r="ZJ723" s="6"/>
      <c r="ZK723" s="6"/>
      <c r="ZL723" s="6"/>
      <c r="ZM723" s="6"/>
      <c r="ZN723" s="6"/>
      <c r="ZO723" s="6"/>
      <c r="ZP723" s="6"/>
      <c r="ZQ723" s="6"/>
      <c r="ZR723" s="6"/>
      <c r="ZS723" s="6"/>
      <c r="ZT723" s="6"/>
      <c r="ZU723" s="6"/>
      <c r="ZV723" s="6"/>
      <c r="ZW723" s="6"/>
      <c r="ZX723" s="6"/>
      <c r="ZY723" s="6"/>
      <c r="ZZ723" s="6"/>
      <c r="AAA723" s="6"/>
      <c r="AAB723" s="6"/>
      <c r="AAC723" s="6"/>
      <c r="AAD723" s="6"/>
      <c r="AAE723" s="6"/>
      <c r="AAF723" s="6"/>
      <c r="AAG723" s="6"/>
      <c r="AAH723" s="6"/>
      <c r="AAI723" s="6"/>
      <c r="AAJ723" s="6"/>
      <c r="AAK723" s="6"/>
      <c r="AAL723" s="6"/>
      <c r="AAM723" s="6"/>
      <c r="AAN723" s="6"/>
      <c r="AAO723" s="6"/>
      <c r="AAP723" s="6"/>
      <c r="AAQ723" s="6"/>
      <c r="AAR723" s="6"/>
      <c r="AAS723" s="6"/>
      <c r="AAT723" s="6"/>
      <c r="AAU723" s="6"/>
      <c r="AAV723" s="6"/>
      <c r="AAW723" s="6"/>
      <c r="AAX723" s="6"/>
      <c r="AAY723" s="6"/>
      <c r="AAZ723" s="6"/>
      <c r="ABA723" s="6"/>
      <c r="ABB723" s="6"/>
      <c r="ABC723" s="6"/>
      <c r="ABD723" s="6"/>
      <c r="ABE723" s="6"/>
      <c r="ABF723" s="6"/>
      <c r="ABG723" s="6"/>
      <c r="ABH723" s="6"/>
      <c r="ABI723" s="6"/>
      <c r="ABJ723" s="6"/>
      <c r="ABK723" s="6"/>
      <c r="ABL723" s="6"/>
      <c r="ABM723" s="6"/>
      <c r="ABN723" s="6"/>
      <c r="ABO723" s="6"/>
      <c r="ABP723" s="6"/>
      <c r="ABQ723" s="6"/>
      <c r="ABR723" s="6"/>
      <c r="ABS723" s="6"/>
      <c r="ABT723" s="6"/>
      <c r="ABU723" s="6"/>
      <c r="ABV723" s="6"/>
      <c r="ABW723" s="6"/>
      <c r="ABX723" s="6"/>
      <c r="ABY723" s="6"/>
      <c r="ABZ723" s="6"/>
      <c r="ACA723" s="6"/>
      <c r="ACB723" s="6"/>
      <c r="ACC723" s="6"/>
      <c r="ACD723" s="6"/>
      <c r="ACE723" s="6"/>
      <c r="ACF723" s="6"/>
      <c r="ACG723" s="6"/>
      <c r="ACH723" s="6"/>
      <c r="ACI723" s="6"/>
      <c r="ACJ723" s="6"/>
      <c r="ACK723" s="6"/>
      <c r="ACL723" s="6"/>
      <c r="ACM723" s="6"/>
      <c r="ACN723" s="6"/>
      <c r="ACO723" s="6"/>
      <c r="ACP723" s="6"/>
      <c r="ACQ723" s="6"/>
      <c r="ACR723" s="6"/>
      <c r="ACS723" s="6"/>
      <c r="ACT723" s="6"/>
      <c r="ACU723" s="6"/>
      <c r="ACV723" s="6"/>
      <c r="ACW723" s="6"/>
      <c r="ACX723" s="6"/>
      <c r="ACY723" s="6"/>
      <c r="ACZ723" s="6"/>
      <c r="ADA723" s="6"/>
      <c r="ADB723" s="6"/>
      <c r="ADC723" s="6"/>
      <c r="ADD723" s="6"/>
      <c r="ADE723" s="6"/>
      <c r="ADF723" s="6"/>
      <c r="ADG723" s="6"/>
      <c r="ADH723" s="6"/>
      <c r="ADI723" s="6"/>
      <c r="ADJ723" s="6"/>
      <c r="ADK723" s="6"/>
      <c r="ADL723" s="6"/>
      <c r="ADM723" s="6"/>
      <c r="ADN723" s="6"/>
      <c r="ADO723" s="6"/>
      <c r="ADP723" s="6"/>
      <c r="ADQ723" s="6"/>
      <c r="ADR723" s="6"/>
      <c r="ADS723" s="6"/>
      <c r="ADT723" s="6"/>
      <c r="ADU723" s="6"/>
      <c r="ADV723" s="6"/>
      <c r="ADW723" s="6"/>
      <c r="ADX723" s="6"/>
      <c r="ADY723" s="6"/>
      <c r="ADZ723" s="6"/>
      <c r="AEA723" s="6"/>
      <c r="AEB723" s="6"/>
      <c r="AEC723" s="6"/>
      <c r="AED723" s="6"/>
      <c r="AEE723" s="6"/>
      <c r="AEF723" s="6"/>
      <c r="AEG723" s="6"/>
      <c r="AEH723" s="6"/>
      <c r="AEI723" s="6"/>
      <c r="AEJ723" s="6"/>
      <c r="AEK723" s="6"/>
      <c r="AEL723" s="6"/>
      <c r="AEM723" s="6"/>
      <c r="AEN723" s="6"/>
      <c r="AEO723" s="6"/>
      <c r="AEP723" s="6"/>
      <c r="AEQ723" s="6"/>
      <c r="AER723" s="6"/>
      <c r="AES723" s="6"/>
      <c r="AET723" s="6"/>
      <c r="AEU723" s="6"/>
      <c r="AEV723" s="6"/>
      <c r="AEW723" s="6"/>
      <c r="AEX723" s="6"/>
      <c r="AEY723" s="6"/>
      <c r="AEZ723" s="6"/>
      <c r="AFA723" s="6"/>
      <c r="AFB723" s="6"/>
      <c r="AFC723" s="6"/>
      <c r="AFD723" s="6"/>
      <c r="AFE723" s="6"/>
      <c r="AFF723" s="6"/>
      <c r="AFG723" s="6"/>
      <c r="AFH723" s="6"/>
      <c r="AFI723" s="6"/>
      <c r="AFJ723" s="6"/>
      <c r="AFK723" s="6"/>
      <c r="AFL723" s="6"/>
      <c r="AFM723" s="6"/>
      <c r="AFN723" s="6"/>
      <c r="AFO723" s="6"/>
      <c r="AFP723" s="6"/>
      <c r="AFQ723" s="6"/>
      <c r="AFR723" s="6"/>
      <c r="AFS723" s="6"/>
      <c r="AFT723" s="6"/>
      <c r="AFU723" s="6"/>
      <c r="AFV723" s="6"/>
      <c r="AFW723" s="6"/>
      <c r="AFX723" s="6"/>
      <c r="AFY723" s="6"/>
      <c r="AFZ723" s="6"/>
      <c r="AGA723" s="6"/>
      <c r="AGB723" s="6"/>
      <c r="AGC723" s="6"/>
      <c r="AGD723" s="6"/>
      <c r="AGE723" s="6"/>
      <c r="AGF723" s="6"/>
      <c r="AGG723" s="6"/>
      <c r="AGH723" s="6"/>
      <c r="AGI723" s="6"/>
      <c r="AGJ723" s="6"/>
      <c r="AGK723" s="6"/>
      <c r="AGL723" s="6"/>
      <c r="AGM723" s="6"/>
      <c r="AGN723" s="6"/>
      <c r="AGO723" s="6"/>
      <c r="AGP723" s="6"/>
      <c r="AGQ723" s="6"/>
      <c r="AGR723" s="6"/>
      <c r="AGS723" s="6"/>
      <c r="AGT723" s="6"/>
      <c r="AGU723" s="6"/>
      <c r="AGV723" s="6"/>
      <c r="AGW723" s="6"/>
      <c r="AGX723" s="6"/>
      <c r="AGY723" s="6"/>
      <c r="AGZ723" s="6"/>
      <c r="AHA723" s="6"/>
      <c r="AHB723" s="6"/>
      <c r="AHC723" s="6"/>
      <c r="AHD723" s="6"/>
      <c r="AHE723" s="6"/>
      <c r="AHF723" s="6"/>
      <c r="AHG723" s="6"/>
      <c r="AHH723" s="6"/>
      <c r="AHI723" s="6"/>
      <c r="AHJ723" s="6"/>
      <c r="AHK723" s="6"/>
      <c r="AHL723" s="6"/>
      <c r="AHM723" s="6"/>
      <c r="AHN723" s="6"/>
      <c r="AHO723" s="6"/>
      <c r="AHP723" s="6"/>
      <c r="AHQ723" s="6"/>
      <c r="AHR723" s="6"/>
      <c r="AHS723" s="6"/>
      <c r="AHT723" s="6"/>
      <c r="AHU723" s="6"/>
      <c r="AHV723" s="6"/>
      <c r="AHW723" s="6"/>
      <c r="AHX723" s="6"/>
      <c r="AHY723" s="6"/>
    </row>
    <row r="724" spans="3:909" x14ac:dyDescent="0.25">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c r="JV724" s="6"/>
      <c r="JW724" s="6"/>
      <c r="JX724" s="6"/>
      <c r="JY724" s="6"/>
      <c r="JZ724" s="6"/>
      <c r="KA724" s="6"/>
      <c r="KB724" s="6"/>
      <c r="KC724" s="6"/>
      <c r="KD724" s="6"/>
      <c r="KE724" s="6"/>
      <c r="KF724" s="6"/>
      <c r="KG724" s="6"/>
      <c r="KH724" s="6"/>
      <c r="KI724" s="6"/>
      <c r="KJ724" s="6"/>
      <c r="KK724" s="6"/>
      <c r="KL724" s="6"/>
      <c r="KM724" s="6"/>
      <c r="KN724" s="6"/>
      <c r="KO724" s="6"/>
      <c r="KP724" s="6"/>
      <c r="KQ724" s="6"/>
      <c r="KR724" s="6"/>
      <c r="KS724" s="6"/>
      <c r="KT724" s="6"/>
      <c r="KU724" s="6"/>
      <c r="KV724" s="6"/>
      <c r="KW724" s="6"/>
      <c r="KX724" s="6"/>
      <c r="KY724" s="6"/>
      <c r="KZ724" s="6"/>
      <c r="LA724" s="6"/>
      <c r="LB724" s="6"/>
      <c r="LC724" s="6"/>
      <c r="LD724" s="6"/>
      <c r="LE724" s="6"/>
      <c r="LF724" s="6"/>
      <c r="LG724" s="6"/>
      <c r="LH724" s="6"/>
      <c r="LI724" s="6"/>
      <c r="LJ724" s="6"/>
      <c r="LK724" s="6"/>
      <c r="LL724" s="6"/>
      <c r="LM724" s="6"/>
      <c r="LN724" s="6"/>
      <c r="LO724" s="6"/>
      <c r="LP724" s="6"/>
      <c r="LQ724" s="6"/>
      <c r="LR724" s="6"/>
      <c r="LS724" s="6"/>
      <c r="LT724" s="6"/>
      <c r="LU724" s="6"/>
      <c r="LV724" s="6"/>
      <c r="LW724" s="6"/>
      <c r="LX724" s="6"/>
      <c r="LY724" s="6"/>
      <c r="LZ724" s="6"/>
      <c r="MA724" s="6"/>
      <c r="MB724" s="6"/>
      <c r="MC724" s="6"/>
      <c r="MD724" s="6"/>
      <c r="ME724" s="6"/>
      <c r="MF724" s="6"/>
      <c r="MG724" s="6"/>
      <c r="MH724" s="6"/>
      <c r="MI724" s="6"/>
      <c r="MJ724" s="6"/>
      <c r="MK724" s="6"/>
      <c r="ML724" s="6"/>
      <c r="MM724" s="6"/>
      <c r="MN724" s="6"/>
      <c r="MO724" s="6"/>
      <c r="MP724" s="6"/>
      <c r="MQ724" s="6"/>
      <c r="MR724" s="6"/>
      <c r="MS724" s="6"/>
      <c r="MT724" s="6"/>
      <c r="MU724" s="6"/>
      <c r="MV724" s="6"/>
      <c r="MW724" s="6"/>
      <c r="MX724" s="6"/>
      <c r="MY724" s="6"/>
      <c r="MZ724" s="6"/>
      <c r="NA724" s="6"/>
      <c r="NB724" s="6"/>
      <c r="NC724" s="6"/>
      <c r="ND724" s="6"/>
      <c r="NE724" s="6"/>
      <c r="NF724" s="6"/>
      <c r="NG724" s="6"/>
      <c r="NH724" s="6"/>
      <c r="NI724" s="6"/>
      <c r="NJ724" s="6"/>
      <c r="NK724" s="6"/>
      <c r="NL724" s="6"/>
      <c r="NM724" s="6"/>
      <c r="NN724" s="6"/>
      <c r="NO724" s="6"/>
      <c r="NP724" s="6"/>
      <c r="NQ724" s="6"/>
      <c r="NR724" s="6"/>
      <c r="NS724" s="6"/>
      <c r="NT724" s="6"/>
      <c r="NU724" s="6"/>
      <c r="NV724" s="6"/>
      <c r="NW724" s="6"/>
      <c r="NX724" s="6"/>
      <c r="NY724" s="6"/>
      <c r="NZ724" s="6"/>
      <c r="OA724" s="6"/>
      <c r="OB724" s="6"/>
      <c r="OC724" s="6"/>
      <c r="OD724" s="6"/>
      <c r="OE724" s="6"/>
      <c r="OF724" s="6"/>
      <c r="OG724" s="6"/>
      <c r="OH724" s="6"/>
      <c r="OI724" s="6"/>
      <c r="OJ724" s="6"/>
      <c r="OK724" s="6"/>
      <c r="OL724" s="6"/>
      <c r="OM724" s="6"/>
      <c r="ON724" s="6"/>
      <c r="OO724" s="6"/>
      <c r="OP724" s="6"/>
      <c r="OQ724" s="6"/>
      <c r="OR724" s="6"/>
      <c r="OS724" s="6"/>
      <c r="OT724" s="6"/>
      <c r="OU724" s="6"/>
      <c r="OV724" s="6"/>
      <c r="OW724" s="6"/>
      <c r="OX724" s="6"/>
      <c r="OY724" s="6"/>
      <c r="OZ724" s="6"/>
      <c r="PA724" s="6"/>
      <c r="PB724" s="6"/>
      <c r="PC724" s="6"/>
      <c r="PD724" s="6"/>
      <c r="PE724" s="6"/>
      <c r="PF724" s="6"/>
      <c r="PG724" s="6"/>
      <c r="PH724" s="6"/>
      <c r="PI724" s="6"/>
      <c r="PJ724" s="6"/>
      <c r="PK724" s="6"/>
      <c r="PL724" s="6"/>
      <c r="PM724" s="6"/>
      <c r="PN724" s="6"/>
      <c r="PO724" s="6"/>
      <c r="PP724" s="6"/>
      <c r="PQ724" s="6"/>
      <c r="PR724" s="6"/>
      <c r="PS724" s="6"/>
      <c r="PT724" s="6"/>
      <c r="PU724" s="6"/>
      <c r="PV724" s="6"/>
      <c r="PW724" s="6"/>
      <c r="PX724" s="6"/>
      <c r="PY724" s="6"/>
      <c r="PZ724" s="6"/>
      <c r="QA724" s="6"/>
      <c r="QB724" s="6"/>
      <c r="QC724" s="6"/>
      <c r="QD724" s="6"/>
      <c r="QE724" s="6"/>
      <c r="QF724" s="6"/>
      <c r="QG724" s="6"/>
      <c r="QH724" s="6"/>
      <c r="QI724" s="6"/>
      <c r="QJ724" s="6"/>
      <c r="QK724" s="6"/>
      <c r="QL724" s="6"/>
      <c r="QM724" s="6"/>
      <c r="QN724" s="6"/>
      <c r="QO724" s="6"/>
      <c r="QP724" s="6"/>
      <c r="QQ724" s="6"/>
      <c r="QR724" s="6"/>
      <c r="QS724" s="6"/>
      <c r="QT724" s="6"/>
      <c r="QU724" s="6"/>
      <c r="QV724" s="6"/>
      <c r="QW724" s="6"/>
      <c r="QX724" s="6"/>
      <c r="QY724" s="6"/>
      <c r="QZ724" s="6"/>
      <c r="RA724" s="6"/>
      <c r="RB724" s="6"/>
      <c r="RC724" s="6"/>
      <c r="RD724" s="6"/>
      <c r="RE724" s="6"/>
      <c r="RF724" s="6"/>
      <c r="RG724" s="6"/>
      <c r="RH724" s="6"/>
      <c r="RI724" s="6"/>
      <c r="RJ724" s="6"/>
      <c r="RK724" s="6"/>
      <c r="RL724" s="6"/>
      <c r="RM724" s="6"/>
      <c r="RN724" s="6"/>
      <c r="RO724" s="6"/>
      <c r="RP724" s="6"/>
      <c r="RQ724" s="6"/>
      <c r="RR724" s="6"/>
      <c r="RS724" s="6"/>
      <c r="RT724" s="6"/>
      <c r="RU724" s="6"/>
      <c r="RV724" s="6"/>
      <c r="RW724" s="6"/>
      <c r="RX724" s="6"/>
      <c r="RY724" s="6"/>
      <c r="RZ724" s="6"/>
      <c r="SA724" s="6"/>
      <c r="SB724" s="6"/>
      <c r="SC724" s="6"/>
      <c r="SD724" s="6"/>
      <c r="SE724" s="6"/>
      <c r="SF724" s="6"/>
      <c r="SG724" s="6"/>
      <c r="SH724" s="6"/>
      <c r="SI724" s="6"/>
      <c r="SJ724" s="6"/>
      <c r="SK724" s="6"/>
      <c r="SL724" s="6"/>
      <c r="SM724" s="6"/>
      <c r="SN724" s="6"/>
      <c r="SO724" s="6"/>
      <c r="SP724" s="6"/>
      <c r="SQ724" s="6"/>
      <c r="SR724" s="6"/>
      <c r="SS724" s="6"/>
      <c r="ST724" s="6"/>
      <c r="SU724" s="6"/>
      <c r="SV724" s="6"/>
      <c r="SW724" s="6"/>
      <c r="SX724" s="6"/>
      <c r="SY724" s="6"/>
      <c r="SZ724" s="6"/>
      <c r="TA724" s="6"/>
      <c r="TB724" s="6"/>
      <c r="TC724" s="6"/>
      <c r="TD724" s="6"/>
      <c r="TE724" s="6"/>
      <c r="TF724" s="6"/>
      <c r="TG724" s="6"/>
      <c r="TH724" s="6"/>
      <c r="TI724" s="6"/>
      <c r="TJ724" s="6"/>
      <c r="TK724" s="6"/>
      <c r="TL724" s="6"/>
      <c r="TM724" s="6"/>
      <c r="TN724" s="6"/>
      <c r="TO724" s="6"/>
      <c r="TP724" s="6"/>
      <c r="TQ724" s="6"/>
      <c r="TR724" s="6"/>
      <c r="TS724" s="6"/>
      <c r="TT724" s="6"/>
      <c r="TU724" s="6"/>
      <c r="TV724" s="6"/>
      <c r="TW724" s="6"/>
      <c r="TX724" s="6"/>
      <c r="TY724" s="6"/>
      <c r="TZ724" s="6"/>
      <c r="UA724" s="6"/>
      <c r="UB724" s="6"/>
      <c r="UC724" s="6"/>
      <c r="UD724" s="6"/>
      <c r="UE724" s="6"/>
      <c r="UF724" s="6"/>
      <c r="UG724" s="6"/>
      <c r="UH724" s="6"/>
      <c r="UI724" s="6"/>
      <c r="UJ724" s="6"/>
      <c r="UK724" s="6"/>
      <c r="UL724" s="6"/>
      <c r="UM724" s="6"/>
      <c r="UN724" s="6"/>
      <c r="UO724" s="6"/>
      <c r="UP724" s="6"/>
      <c r="UQ724" s="6"/>
      <c r="UR724" s="6"/>
      <c r="US724" s="6"/>
      <c r="UT724" s="6"/>
      <c r="UU724" s="6"/>
      <c r="UV724" s="6"/>
      <c r="UW724" s="6"/>
      <c r="UX724" s="6"/>
      <c r="UY724" s="6"/>
      <c r="UZ724" s="6"/>
      <c r="VA724" s="6"/>
      <c r="VB724" s="6"/>
      <c r="VC724" s="6"/>
      <c r="VD724" s="6"/>
      <c r="VE724" s="6"/>
      <c r="VF724" s="6"/>
      <c r="VG724" s="6"/>
      <c r="VH724" s="6"/>
      <c r="VI724" s="6"/>
      <c r="VJ724" s="6"/>
      <c r="VK724" s="6"/>
      <c r="VL724" s="6"/>
      <c r="VM724" s="6"/>
      <c r="VN724" s="6"/>
      <c r="VO724" s="6"/>
      <c r="VP724" s="6"/>
      <c r="VQ724" s="6"/>
      <c r="VR724" s="6"/>
      <c r="VS724" s="6"/>
      <c r="VT724" s="6"/>
      <c r="VU724" s="6"/>
      <c r="VV724" s="6"/>
      <c r="VW724" s="6"/>
      <c r="VX724" s="6"/>
      <c r="VY724" s="6"/>
      <c r="VZ724" s="6"/>
      <c r="WA724" s="6"/>
      <c r="WB724" s="6"/>
      <c r="WC724" s="6"/>
      <c r="WD724" s="6"/>
      <c r="WE724" s="6"/>
      <c r="WF724" s="6"/>
      <c r="WG724" s="6"/>
      <c r="WH724" s="6"/>
      <c r="WI724" s="6"/>
      <c r="WJ724" s="6"/>
      <c r="WK724" s="6"/>
      <c r="WL724" s="6"/>
      <c r="WM724" s="6"/>
      <c r="WN724" s="6"/>
      <c r="WO724" s="6"/>
      <c r="WP724" s="6"/>
      <c r="WQ724" s="6"/>
      <c r="WR724" s="6"/>
      <c r="WS724" s="6"/>
      <c r="WT724" s="6"/>
      <c r="WU724" s="6"/>
      <c r="WV724" s="6"/>
      <c r="WW724" s="6"/>
      <c r="WX724" s="6"/>
      <c r="WY724" s="6"/>
      <c r="WZ724" s="6"/>
      <c r="XA724" s="6"/>
      <c r="XB724" s="6"/>
      <c r="XC724" s="6"/>
      <c r="XD724" s="6"/>
      <c r="XE724" s="6"/>
      <c r="XF724" s="6"/>
      <c r="XG724" s="6"/>
      <c r="XH724" s="6"/>
      <c r="XI724" s="6"/>
      <c r="XJ724" s="6"/>
      <c r="XK724" s="6"/>
      <c r="XL724" s="6"/>
      <c r="XM724" s="6"/>
      <c r="XN724" s="6"/>
      <c r="XO724" s="6"/>
      <c r="XP724" s="6"/>
      <c r="XQ724" s="6"/>
      <c r="XR724" s="6"/>
      <c r="XS724" s="6"/>
      <c r="XT724" s="6"/>
      <c r="XU724" s="6"/>
      <c r="XV724" s="6"/>
      <c r="XW724" s="6"/>
      <c r="XX724" s="6"/>
      <c r="XY724" s="6"/>
      <c r="XZ724" s="6"/>
      <c r="YA724" s="6"/>
      <c r="YB724" s="6"/>
      <c r="YC724" s="6"/>
      <c r="YD724" s="6"/>
      <c r="YE724" s="6"/>
      <c r="YF724" s="6"/>
      <c r="YG724" s="6"/>
      <c r="YH724" s="6"/>
      <c r="YI724" s="6"/>
      <c r="YJ724" s="6"/>
      <c r="YK724" s="6"/>
      <c r="YL724" s="6"/>
      <c r="YM724" s="6"/>
      <c r="YN724" s="6"/>
      <c r="YO724" s="6"/>
      <c r="YP724" s="6"/>
      <c r="YQ724" s="6"/>
      <c r="YR724" s="6"/>
      <c r="YS724" s="6"/>
      <c r="YT724" s="6"/>
      <c r="YU724" s="6"/>
      <c r="YV724" s="6"/>
      <c r="YW724" s="6"/>
      <c r="YX724" s="6"/>
      <c r="YY724" s="6"/>
      <c r="YZ724" s="6"/>
      <c r="ZA724" s="6"/>
      <c r="ZB724" s="6"/>
      <c r="ZC724" s="6"/>
      <c r="ZD724" s="6"/>
      <c r="ZE724" s="6"/>
      <c r="ZF724" s="6"/>
      <c r="ZG724" s="6"/>
      <c r="ZH724" s="6"/>
      <c r="ZI724" s="6"/>
      <c r="ZJ724" s="6"/>
      <c r="ZK724" s="6"/>
      <c r="ZL724" s="6"/>
      <c r="ZM724" s="6"/>
      <c r="ZN724" s="6"/>
      <c r="ZO724" s="6"/>
      <c r="ZP724" s="6"/>
      <c r="ZQ724" s="6"/>
      <c r="ZR724" s="6"/>
      <c r="ZS724" s="6"/>
      <c r="ZT724" s="6"/>
      <c r="ZU724" s="6"/>
      <c r="ZV724" s="6"/>
      <c r="ZW724" s="6"/>
      <c r="ZX724" s="6"/>
      <c r="ZY724" s="6"/>
      <c r="ZZ724" s="6"/>
      <c r="AAA724" s="6"/>
      <c r="AAB724" s="6"/>
      <c r="AAC724" s="6"/>
      <c r="AAD724" s="6"/>
      <c r="AAE724" s="6"/>
      <c r="AAF724" s="6"/>
      <c r="AAG724" s="6"/>
      <c r="AAH724" s="6"/>
      <c r="AAI724" s="6"/>
      <c r="AAJ724" s="6"/>
      <c r="AAK724" s="6"/>
      <c r="AAL724" s="6"/>
      <c r="AAM724" s="6"/>
      <c r="AAN724" s="6"/>
      <c r="AAO724" s="6"/>
      <c r="AAP724" s="6"/>
      <c r="AAQ724" s="6"/>
      <c r="AAR724" s="6"/>
      <c r="AAS724" s="6"/>
      <c r="AAT724" s="6"/>
      <c r="AAU724" s="6"/>
      <c r="AAV724" s="6"/>
      <c r="AAW724" s="6"/>
      <c r="AAX724" s="6"/>
      <c r="AAY724" s="6"/>
      <c r="AAZ724" s="6"/>
      <c r="ABA724" s="6"/>
      <c r="ABB724" s="6"/>
      <c r="ABC724" s="6"/>
      <c r="ABD724" s="6"/>
      <c r="ABE724" s="6"/>
      <c r="ABF724" s="6"/>
      <c r="ABG724" s="6"/>
      <c r="ABH724" s="6"/>
      <c r="ABI724" s="6"/>
      <c r="ABJ724" s="6"/>
      <c r="ABK724" s="6"/>
      <c r="ABL724" s="6"/>
      <c r="ABM724" s="6"/>
      <c r="ABN724" s="6"/>
      <c r="ABO724" s="6"/>
      <c r="ABP724" s="6"/>
      <c r="ABQ724" s="6"/>
      <c r="ABR724" s="6"/>
      <c r="ABS724" s="6"/>
      <c r="ABT724" s="6"/>
      <c r="ABU724" s="6"/>
      <c r="ABV724" s="6"/>
      <c r="ABW724" s="6"/>
      <c r="ABX724" s="6"/>
      <c r="ABY724" s="6"/>
      <c r="ABZ724" s="6"/>
      <c r="ACA724" s="6"/>
      <c r="ACB724" s="6"/>
      <c r="ACC724" s="6"/>
      <c r="ACD724" s="6"/>
      <c r="ACE724" s="6"/>
      <c r="ACF724" s="6"/>
      <c r="ACG724" s="6"/>
      <c r="ACH724" s="6"/>
      <c r="ACI724" s="6"/>
      <c r="ACJ724" s="6"/>
      <c r="ACK724" s="6"/>
      <c r="ACL724" s="6"/>
      <c r="ACM724" s="6"/>
      <c r="ACN724" s="6"/>
      <c r="ACO724" s="6"/>
      <c r="ACP724" s="6"/>
      <c r="ACQ724" s="6"/>
      <c r="ACR724" s="6"/>
      <c r="ACS724" s="6"/>
      <c r="ACT724" s="6"/>
      <c r="ACU724" s="6"/>
      <c r="ACV724" s="6"/>
      <c r="ACW724" s="6"/>
      <c r="ACX724" s="6"/>
      <c r="ACY724" s="6"/>
      <c r="ACZ724" s="6"/>
      <c r="ADA724" s="6"/>
      <c r="ADB724" s="6"/>
      <c r="ADC724" s="6"/>
      <c r="ADD724" s="6"/>
      <c r="ADE724" s="6"/>
      <c r="ADF724" s="6"/>
      <c r="ADG724" s="6"/>
      <c r="ADH724" s="6"/>
      <c r="ADI724" s="6"/>
      <c r="ADJ724" s="6"/>
      <c r="ADK724" s="6"/>
      <c r="ADL724" s="6"/>
      <c r="ADM724" s="6"/>
      <c r="ADN724" s="6"/>
      <c r="ADO724" s="6"/>
      <c r="ADP724" s="6"/>
      <c r="ADQ724" s="6"/>
      <c r="ADR724" s="6"/>
      <c r="ADS724" s="6"/>
      <c r="ADT724" s="6"/>
      <c r="ADU724" s="6"/>
      <c r="ADV724" s="6"/>
      <c r="ADW724" s="6"/>
      <c r="ADX724" s="6"/>
      <c r="ADY724" s="6"/>
      <c r="ADZ724" s="6"/>
      <c r="AEA724" s="6"/>
      <c r="AEB724" s="6"/>
      <c r="AEC724" s="6"/>
      <c r="AED724" s="6"/>
      <c r="AEE724" s="6"/>
      <c r="AEF724" s="6"/>
      <c r="AEG724" s="6"/>
      <c r="AEH724" s="6"/>
      <c r="AEI724" s="6"/>
      <c r="AEJ724" s="6"/>
      <c r="AEK724" s="6"/>
      <c r="AEL724" s="6"/>
      <c r="AEM724" s="6"/>
      <c r="AEN724" s="6"/>
      <c r="AEO724" s="6"/>
      <c r="AEP724" s="6"/>
      <c r="AEQ724" s="6"/>
      <c r="AER724" s="6"/>
      <c r="AES724" s="6"/>
      <c r="AET724" s="6"/>
      <c r="AEU724" s="6"/>
      <c r="AEV724" s="6"/>
      <c r="AEW724" s="6"/>
      <c r="AEX724" s="6"/>
      <c r="AEY724" s="6"/>
      <c r="AEZ724" s="6"/>
      <c r="AFA724" s="6"/>
      <c r="AFB724" s="6"/>
      <c r="AFC724" s="6"/>
      <c r="AFD724" s="6"/>
      <c r="AFE724" s="6"/>
      <c r="AFF724" s="6"/>
      <c r="AFG724" s="6"/>
      <c r="AFH724" s="6"/>
      <c r="AFI724" s="6"/>
      <c r="AFJ724" s="6"/>
      <c r="AFK724" s="6"/>
      <c r="AFL724" s="6"/>
      <c r="AFM724" s="6"/>
      <c r="AFN724" s="6"/>
      <c r="AFO724" s="6"/>
      <c r="AFP724" s="6"/>
      <c r="AFQ724" s="6"/>
      <c r="AFR724" s="6"/>
      <c r="AFS724" s="6"/>
      <c r="AFT724" s="6"/>
      <c r="AFU724" s="6"/>
      <c r="AFV724" s="6"/>
      <c r="AFW724" s="6"/>
      <c r="AFX724" s="6"/>
      <c r="AFY724" s="6"/>
      <c r="AFZ724" s="6"/>
      <c r="AGA724" s="6"/>
      <c r="AGB724" s="6"/>
      <c r="AGC724" s="6"/>
      <c r="AGD724" s="6"/>
      <c r="AGE724" s="6"/>
      <c r="AGF724" s="6"/>
      <c r="AGG724" s="6"/>
      <c r="AGH724" s="6"/>
      <c r="AGI724" s="6"/>
      <c r="AGJ724" s="6"/>
      <c r="AGK724" s="6"/>
      <c r="AGL724" s="6"/>
      <c r="AGM724" s="6"/>
      <c r="AGN724" s="6"/>
      <c r="AGO724" s="6"/>
      <c r="AGP724" s="6"/>
      <c r="AGQ724" s="6"/>
      <c r="AGR724" s="6"/>
      <c r="AGS724" s="6"/>
      <c r="AGT724" s="6"/>
      <c r="AGU724" s="6"/>
      <c r="AGV724" s="6"/>
      <c r="AGW724" s="6"/>
      <c r="AGX724" s="6"/>
      <c r="AGY724" s="6"/>
      <c r="AGZ724" s="6"/>
      <c r="AHA724" s="6"/>
      <c r="AHB724" s="6"/>
      <c r="AHC724" s="6"/>
      <c r="AHD724" s="6"/>
      <c r="AHE724" s="6"/>
      <c r="AHF724" s="6"/>
      <c r="AHG724" s="6"/>
      <c r="AHH724" s="6"/>
      <c r="AHI724" s="6"/>
      <c r="AHJ724" s="6"/>
      <c r="AHK724" s="6"/>
      <c r="AHL724" s="6"/>
      <c r="AHM724" s="6"/>
      <c r="AHN724" s="6"/>
      <c r="AHO724" s="6"/>
      <c r="AHP724" s="6"/>
      <c r="AHQ724" s="6"/>
      <c r="AHR724" s="6"/>
      <c r="AHS724" s="6"/>
      <c r="AHT724" s="6"/>
      <c r="AHU724" s="6"/>
      <c r="AHV724" s="6"/>
      <c r="AHW724" s="6"/>
      <c r="AHX724" s="6"/>
      <c r="AHY724" s="6"/>
    </row>
    <row r="725" spans="3:909" x14ac:dyDescent="0.25">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c r="JV725" s="6"/>
      <c r="JW725" s="6"/>
      <c r="JX725" s="6"/>
      <c r="JY725" s="6"/>
      <c r="JZ725" s="6"/>
      <c r="KA725" s="6"/>
      <c r="KB725" s="6"/>
      <c r="KC725" s="6"/>
      <c r="KD725" s="6"/>
      <c r="KE725" s="6"/>
      <c r="KF725" s="6"/>
      <c r="KG725" s="6"/>
      <c r="KH725" s="6"/>
      <c r="KI725" s="6"/>
      <c r="KJ725" s="6"/>
      <c r="KK725" s="6"/>
      <c r="KL725" s="6"/>
      <c r="KM725" s="6"/>
      <c r="KN725" s="6"/>
      <c r="KO725" s="6"/>
      <c r="KP725" s="6"/>
      <c r="KQ725" s="6"/>
      <c r="KR725" s="6"/>
      <c r="KS725" s="6"/>
      <c r="KT725" s="6"/>
      <c r="KU725" s="6"/>
      <c r="KV725" s="6"/>
      <c r="KW725" s="6"/>
      <c r="KX725" s="6"/>
      <c r="KY725" s="6"/>
      <c r="KZ725" s="6"/>
      <c r="LA725" s="6"/>
      <c r="LB725" s="6"/>
      <c r="LC725" s="6"/>
      <c r="LD725" s="6"/>
      <c r="LE725" s="6"/>
      <c r="LF725" s="6"/>
      <c r="LG725" s="6"/>
      <c r="LH725" s="6"/>
      <c r="LI725" s="6"/>
      <c r="LJ725" s="6"/>
      <c r="LK725" s="6"/>
      <c r="LL725" s="6"/>
      <c r="LM725" s="6"/>
      <c r="LN725" s="6"/>
      <c r="LO725" s="6"/>
      <c r="LP725" s="6"/>
      <c r="LQ725" s="6"/>
      <c r="LR725" s="6"/>
      <c r="LS725" s="6"/>
      <c r="LT725" s="6"/>
      <c r="LU725" s="6"/>
      <c r="LV725" s="6"/>
      <c r="LW725" s="6"/>
      <c r="LX725" s="6"/>
      <c r="LY725" s="6"/>
      <c r="LZ725" s="6"/>
      <c r="MA725" s="6"/>
      <c r="MB725" s="6"/>
      <c r="MC725" s="6"/>
      <c r="MD725" s="6"/>
      <c r="ME725" s="6"/>
      <c r="MF725" s="6"/>
      <c r="MG725" s="6"/>
      <c r="MH725" s="6"/>
      <c r="MI725" s="6"/>
      <c r="MJ725" s="6"/>
      <c r="MK725" s="6"/>
      <c r="ML725" s="6"/>
      <c r="MM725" s="6"/>
      <c r="MN725" s="6"/>
      <c r="MO725" s="6"/>
      <c r="MP725" s="6"/>
      <c r="MQ725" s="6"/>
      <c r="MR725" s="6"/>
      <c r="MS725" s="6"/>
      <c r="MT725" s="6"/>
      <c r="MU725" s="6"/>
      <c r="MV725" s="6"/>
      <c r="MW725" s="6"/>
      <c r="MX725" s="6"/>
      <c r="MY725" s="6"/>
      <c r="MZ725" s="6"/>
      <c r="NA725" s="6"/>
      <c r="NB725" s="6"/>
      <c r="NC725" s="6"/>
      <c r="ND725" s="6"/>
      <c r="NE725" s="6"/>
      <c r="NF725" s="6"/>
      <c r="NG725" s="6"/>
      <c r="NH725" s="6"/>
      <c r="NI725" s="6"/>
      <c r="NJ725" s="6"/>
      <c r="NK725" s="6"/>
      <c r="NL725" s="6"/>
      <c r="NM725" s="6"/>
      <c r="NN725" s="6"/>
      <c r="NO725" s="6"/>
      <c r="NP725" s="6"/>
      <c r="NQ725" s="6"/>
      <c r="NR725" s="6"/>
      <c r="NS725" s="6"/>
      <c r="NT725" s="6"/>
      <c r="NU725" s="6"/>
      <c r="NV725" s="6"/>
      <c r="NW725" s="6"/>
      <c r="NX725" s="6"/>
      <c r="NY725" s="6"/>
      <c r="NZ725" s="6"/>
      <c r="OA725" s="6"/>
      <c r="OB725" s="6"/>
      <c r="OC725" s="6"/>
      <c r="OD725" s="6"/>
      <c r="OE725" s="6"/>
      <c r="OF725" s="6"/>
      <c r="OG725" s="6"/>
      <c r="OH725" s="6"/>
      <c r="OI725" s="6"/>
      <c r="OJ725" s="6"/>
      <c r="OK725" s="6"/>
      <c r="OL725" s="6"/>
      <c r="OM725" s="6"/>
      <c r="ON725" s="6"/>
      <c r="OO725" s="6"/>
      <c r="OP725" s="6"/>
      <c r="OQ725" s="6"/>
      <c r="OR725" s="6"/>
      <c r="OS725" s="6"/>
      <c r="OT725" s="6"/>
      <c r="OU725" s="6"/>
      <c r="OV725" s="6"/>
      <c r="OW725" s="6"/>
      <c r="OX725" s="6"/>
      <c r="OY725" s="6"/>
      <c r="OZ725" s="6"/>
      <c r="PA725" s="6"/>
      <c r="PB725" s="6"/>
      <c r="PC725" s="6"/>
      <c r="PD725" s="6"/>
      <c r="PE725" s="6"/>
      <c r="PF725" s="6"/>
      <c r="PG725" s="6"/>
      <c r="PH725" s="6"/>
      <c r="PI725" s="6"/>
      <c r="PJ725" s="6"/>
      <c r="PK725" s="6"/>
      <c r="PL725" s="6"/>
      <c r="PM725" s="6"/>
      <c r="PN725" s="6"/>
      <c r="PO725" s="6"/>
      <c r="PP725" s="6"/>
      <c r="PQ725" s="6"/>
      <c r="PR725" s="6"/>
      <c r="PS725" s="6"/>
      <c r="PT725" s="6"/>
      <c r="PU725" s="6"/>
      <c r="PV725" s="6"/>
      <c r="PW725" s="6"/>
      <c r="PX725" s="6"/>
      <c r="PY725" s="6"/>
      <c r="PZ725" s="6"/>
      <c r="QA725" s="6"/>
      <c r="QB725" s="6"/>
      <c r="QC725" s="6"/>
      <c r="QD725" s="6"/>
      <c r="QE725" s="6"/>
      <c r="QF725" s="6"/>
      <c r="QG725" s="6"/>
      <c r="QH725" s="6"/>
      <c r="QI725" s="6"/>
      <c r="QJ725" s="6"/>
      <c r="QK725" s="6"/>
      <c r="QL725" s="6"/>
      <c r="QM725" s="6"/>
      <c r="QN725" s="6"/>
      <c r="QO725" s="6"/>
      <c r="QP725" s="6"/>
      <c r="QQ725" s="6"/>
      <c r="QR725" s="6"/>
      <c r="QS725" s="6"/>
      <c r="QT725" s="6"/>
      <c r="QU725" s="6"/>
      <c r="QV725" s="6"/>
      <c r="QW725" s="6"/>
      <c r="QX725" s="6"/>
      <c r="QY725" s="6"/>
      <c r="QZ725" s="6"/>
      <c r="RA725" s="6"/>
      <c r="RB725" s="6"/>
      <c r="RC725" s="6"/>
      <c r="RD725" s="6"/>
      <c r="RE725" s="6"/>
      <c r="RF725" s="6"/>
      <c r="RG725" s="6"/>
      <c r="RH725" s="6"/>
      <c r="RI725" s="6"/>
      <c r="RJ725" s="6"/>
      <c r="RK725" s="6"/>
      <c r="RL725" s="6"/>
      <c r="RM725" s="6"/>
      <c r="RN725" s="6"/>
      <c r="RO725" s="6"/>
      <c r="RP725" s="6"/>
      <c r="RQ725" s="6"/>
      <c r="RR725" s="6"/>
      <c r="RS725" s="6"/>
      <c r="RT725" s="6"/>
      <c r="RU725" s="6"/>
      <c r="RV725" s="6"/>
      <c r="RW725" s="6"/>
      <c r="RX725" s="6"/>
      <c r="RY725" s="6"/>
      <c r="RZ725" s="6"/>
      <c r="SA725" s="6"/>
      <c r="SB725" s="6"/>
      <c r="SC725" s="6"/>
      <c r="SD725" s="6"/>
      <c r="SE725" s="6"/>
      <c r="SF725" s="6"/>
      <c r="SG725" s="6"/>
      <c r="SH725" s="6"/>
      <c r="SI725" s="6"/>
      <c r="SJ725" s="6"/>
      <c r="SK725" s="6"/>
      <c r="SL725" s="6"/>
      <c r="SM725" s="6"/>
      <c r="SN725" s="6"/>
      <c r="SO725" s="6"/>
      <c r="SP725" s="6"/>
      <c r="SQ725" s="6"/>
      <c r="SR725" s="6"/>
      <c r="SS725" s="6"/>
      <c r="ST725" s="6"/>
      <c r="SU725" s="6"/>
      <c r="SV725" s="6"/>
      <c r="SW725" s="6"/>
      <c r="SX725" s="6"/>
      <c r="SY725" s="6"/>
      <c r="SZ725" s="6"/>
      <c r="TA725" s="6"/>
      <c r="TB725" s="6"/>
      <c r="TC725" s="6"/>
      <c r="TD725" s="6"/>
      <c r="TE725" s="6"/>
      <c r="TF725" s="6"/>
      <c r="TG725" s="6"/>
      <c r="TH725" s="6"/>
      <c r="TI725" s="6"/>
      <c r="TJ725" s="6"/>
      <c r="TK725" s="6"/>
      <c r="TL725" s="6"/>
      <c r="TM725" s="6"/>
      <c r="TN725" s="6"/>
      <c r="TO725" s="6"/>
      <c r="TP725" s="6"/>
      <c r="TQ725" s="6"/>
      <c r="TR725" s="6"/>
      <c r="TS725" s="6"/>
      <c r="TT725" s="6"/>
      <c r="TU725" s="6"/>
      <c r="TV725" s="6"/>
      <c r="TW725" s="6"/>
      <c r="TX725" s="6"/>
      <c r="TY725" s="6"/>
      <c r="TZ725" s="6"/>
      <c r="UA725" s="6"/>
      <c r="UB725" s="6"/>
      <c r="UC725" s="6"/>
      <c r="UD725" s="6"/>
      <c r="UE725" s="6"/>
      <c r="UF725" s="6"/>
      <c r="UG725" s="6"/>
      <c r="UH725" s="6"/>
      <c r="UI725" s="6"/>
      <c r="UJ725" s="6"/>
      <c r="UK725" s="6"/>
      <c r="UL725" s="6"/>
      <c r="UM725" s="6"/>
      <c r="UN725" s="6"/>
      <c r="UO725" s="6"/>
      <c r="UP725" s="6"/>
      <c r="UQ725" s="6"/>
      <c r="UR725" s="6"/>
      <c r="US725" s="6"/>
      <c r="UT725" s="6"/>
      <c r="UU725" s="6"/>
      <c r="UV725" s="6"/>
      <c r="UW725" s="6"/>
      <c r="UX725" s="6"/>
      <c r="UY725" s="6"/>
      <c r="UZ725" s="6"/>
      <c r="VA725" s="6"/>
      <c r="VB725" s="6"/>
      <c r="VC725" s="6"/>
      <c r="VD725" s="6"/>
      <c r="VE725" s="6"/>
      <c r="VF725" s="6"/>
      <c r="VG725" s="6"/>
      <c r="VH725" s="6"/>
      <c r="VI725" s="6"/>
      <c r="VJ725" s="6"/>
      <c r="VK725" s="6"/>
      <c r="VL725" s="6"/>
      <c r="VM725" s="6"/>
      <c r="VN725" s="6"/>
      <c r="VO725" s="6"/>
      <c r="VP725" s="6"/>
      <c r="VQ725" s="6"/>
      <c r="VR725" s="6"/>
      <c r="VS725" s="6"/>
      <c r="VT725" s="6"/>
      <c r="VU725" s="6"/>
      <c r="VV725" s="6"/>
      <c r="VW725" s="6"/>
      <c r="VX725" s="6"/>
      <c r="VY725" s="6"/>
      <c r="VZ725" s="6"/>
      <c r="WA725" s="6"/>
      <c r="WB725" s="6"/>
      <c r="WC725" s="6"/>
      <c r="WD725" s="6"/>
      <c r="WE725" s="6"/>
      <c r="WF725" s="6"/>
      <c r="WG725" s="6"/>
      <c r="WH725" s="6"/>
      <c r="WI725" s="6"/>
      <c r="WJ725" s="6"/>
      <c r="WK725" s="6"/>
      <c r="WL725" s="6"/>
      <c r="WM725" s="6"/>
      <c r="WN725" s="6"/>
      <c r="WO725" s="6"/>
      <c r="WP725" s="6"/>
      <c r="WQ725" s="6"/>
      <c r="WR725" s="6"/>
      <c r="WS725" s="6"/>
      <c r="WT725" s="6"/>
      <c r="WU725" s="6"/>
      <c r="WV725" s="6"/>
      <c r="WW725" s="6"/>
      <c r="WX725" s="6"/>
      <c r="WY725" s="6"/>
      <c r="WZ725" s="6"/>
      <c r="XA725" s="6"/>
      <c r="XB725" s="6"/>
      <c r="XC725" s="6"/>
      <c r="XD725" s="6"/>
      <c r="XE725" s="6"/>
      <c r="XF725" s="6"/>
      <c r="XG725" s="6"/>
      <c r="XH725" s="6"/>
      <c r="XI725" s="6"/>
      <c r="XJ725" s="6"/>
      <c r="XK725" s="6"/>
      <c r="XL725" s="6"/>
      <c r="XM725" s="6"/>
      <c r="XN725" s="6"/>
      <c r="XO725" s="6"/>
      <c r="XP725" s="6"/>
      <c r="XQ725" s="6"/>
      <c r="XR725" s="6"/>
      <c r="XS725" s="6"/>
      <c r="XT725" s="6"/>
      <c r="XU725" s="6"/>
      <c r="XV725" s="6"/>
      <c r="XW725" s="6"/>
      <c r="XX725" s="6"/>
      <c r="XY725" s="6"/>
      <c r="XZ725" s="6"/>
      <c r="YA725" s="6"/>
      <c r="YB725" s="6"/>
      <c r="YC725" s="6"/>
      <c r="YD725" s="6"/>
      <c r="YE725" s="6"/>
      <c r="YF725" s="6"/>
      <c r="YG725" s="6"/>
      <c r="YH725" s="6"/>
      <c r="YI725" s="6"/>
      <c r="YJ725" s="6"/>
      <c r="YK725" s="6"/>
      <c r="YL725" s="6"/>
      <c r="YM725" s="6"/>
      <c r="YN725" s="6"/>
      <c r="YO725" s="6"/>
      <c r="YP725" s="6"/>
      <c r="YQ725" s="6"/>
      <c r="YR725" s="6"/>
      <c r="YS725" s="6"/>
      <c r="YT725" s="6"/>
      <c r="YU725" s="6"/>
      <c r="YV725" s="6"/>
      <c r="YW725" s="6"/>
      <c r="YX725" s="6"/>
      <c r="YY725" s="6"/>
      <c r="YZ725" s="6"/>
      <c r="ZA725" s="6"/>
      <c r="ZB725" s="6"/>
      <c r="ZC725" s="6"/>
      <c r="ZD725" s="6"/>
      <c r="ZE725" s="6"/>
      <c r="ZF725" s="6"/>
      <c r="ZG725" s="6"/>
      <c r="ZH725" s="6"/>
      <c r="ZI725" s="6"/>
      <c r="ZJ725" s="6"/>
      <c r="ZK725" s="6"/>
      <c r="ZL725" s="6"/>
      <c r="ZM725" s="6"/>
      <c r="ZN725" s="6"/>
      <c r="ZO725" s="6"/>
      <c r="ZP725" s="6"/>
      <c r="ZQ725" s="6"/>
      <c r="ZR725" s="6"/>
      <c r="ZS725" s="6"/>
      <c r="ZT725" s="6"/>
      <c r="ZU725" s="6"/>
      <c r="ZV725" s="6"/>
      <c r="ZW725" s="6"/>
      <c r="ZX725" s="6"/>
      <c r="ZY725" s="6"/>
      <c r="ZZ725" s="6"/>
      <c r="AAA725" s="6"/>
      <c r="AAB725" s="6"/>
      <c r="AAC725" s="6"/>
      <c r="AAD725" s="6"/>
      <c r="AAE725" s="6"/>
      <c r="AAF725" s="6"/>
      <c r="AAG725" s="6"/>
      <c r="AAH725" s="6"/>
      <c r="AAI725" s="6"/>
      <c r="AAJ725" s="6"/>
      <c r="AAK725" s="6"/>
      <c r="AAL725" s="6"/>
      <c r="AAM725" s="6"/>
      <c r="AAN725" s="6"/>
      <c r="AAO725" s="6"/>
      <c r="AAP725" s="6"/>
      <c r="AAQ725" s="6"/>
      <c r="AAR725" s="6"/>
      <c r="AAS725" s="6"/>
      <c r="AAT725" s="6"/>
      <c r="AAU725" s="6"/>
      <c r="AAV725" s="6"/>
      <c r="AAW725" s="6"/>
      <c r="AAX725" s="6"/>
      <c r="AAY725" s="6"/>
      <c r="AAZ725" s="6"/>
      <c r="ABA725" s="6"/>
      <c r="ABB725" s="6"/>
      <c r="ABC725" s="6"/>
      <c r="ABD725" s="6"/>
      <c r="ABE725" s="6"/>
      <c r="ABF725" s="6"/>
      <c r="ABG725" s="6"/>
      <c r="ABH725" s="6"/>
      <c r="ABI725" s="6"/>
      <c r="ABJ725" s="6"/>
      <c r="ABK725" s="6"/>
      <c r="ABL725" s="6"/>
      <c r="ABM725" s="6"/>
      <c r="ABN725" s="6"/>
      <c r="ABO725" s="6"/>
      <c r="ABP725" s="6"/>
      <c r="ABQ725" s="6"/>
      <c r="ABR725" s="6"/>
      <c r="ABS725" s="6"/>
      <c r="ABT725" s="6"/>
      <c r="ABU725" s="6"/>
      <c r="ABV725" s="6"/>
      <c r="ABW725" s="6"/>
      <c r="ABX725" s="6"/>
      <c r="ABY725" s="6"/>
      <c r="ABZ725" s="6"/>
      <c r="ACA725" s="6"/>
      <c r="ACB725" s="6"/>
      <c r="ACC725" s="6"/>
      <c r="ACD725" s="6"/>
      <c r="ACE725" s="6"/>
      <c r="ACF725" s="6"/>
      <c r="ACG725" s="6"/>
      <c r="ACH725" s="6"/>
      <c r="ACI725" s="6"/>
      <c r="ACJ725" s="6"/>
      <c r="ACK725" s="6"/>
      <c r="ACL725" s="6"/>
      <c r="ACM725" s="6"/>
      <c r="ACN725" s="6"/>
      <c r="ACO725" s="6"/>
      <c r="ACP725" s="6"/>
      <c r="ACQ725" s="6"/>
      <c r="ACR725" s="6"/>
      <c r="ACS725" s="6"/>
      <c r="ACT725" s="6"/>
      <c r="ACU725" s="6"/>
      <c r="ACV725" s="6"/>
      <c r="ACW725" s="6"/>
      <c r="ACX725" s="6"/>
      <c r="ACY725" s="6"/>
      <c r="ACZ725" s="6"/>
      <c r="ADA725" s="6"/>
      <c r="ADB725" s="6"/>
      <c r="ADC725" s="6"/>
      <c r="ADD725" s="6"/>
      <c r="ADE725" s="6"/>
      <c r="ADF725" s="6"/>
      <c r="ADG725" s="6"/>
      <c r="ADH725" s="6"/>
      <c r="ADI725" s="6"/>
      <c r="ADJ725" s="6"/>
      <c r="ADK725" s="6"/>
      <c r="ADL725" s="6"/>
      <c r="ADM725" s="6"/>
      <c r="ADN725" s="6"/>
      <c r="ADO725" s="6"/>
      <c r="ADP725" s="6"/>
      <c r="ADQ725" s="6"/>
      <c r="ADR725" s="6"/>
      <c r="ADS725" s="6"/>
      <c r="ADT725" s="6"/>
      <c r="ADU725" s="6"/>
      <c r="ADV725" s="6"/>
      <c r="ADW725" s="6"/>
      <c r="ADX725" s="6"/>
      <c r="ADY725" s="6"/>
      <c r="ADZ725" s="6"/>
      <c r="AEA725" s="6"/>
      <c r="AEB725" s="6"/>
      <c r="AEC725" s="6"/>
      <c r="AED725" s="6"/>
      <c r="AEE725" s="6"/>
      <c r="AEF725" s="6"/>
      <c r="AEG725" s="6"/>
      <c r="AEH725" s="6"/>
      <c r="AEI725" s="6"/>
      <c r="AEJ725" s="6"/>
      <c r="AEK725" s="6"/>
      <c r="AEL725" s="6"/>
      <c r="AEM725" s="6"/>
      <c r="AEN725" s="6"/>
      <c r="AEO725" s="6"/>
      <c r="AEP725" s="6"/>
      <c r="AEQ725" s="6"/>
      <c r="AER725" s="6"/>
      <c r="AES725" s="6"/>
      <c r="AET725" s="6"/>
      <c r="AEU725" s="6"/>
      <c r="AEV725" s="6"/>
      <c r="AEW725" s="6"/>
      <c r="AEX725" s="6"/>
      <c r="AEY725" s="6"/>
      <c r="AEZ725" s="6"/>
      <c r="AFA725" s="6"/>
      <c r="AFB725" s="6"/>
      <c r="AFC725" s="6"/>
      <c r="AFD725" s="6"/>
      <c r="AFE725" s="6"/>
      <c r="AFF725" s="6"/>
      <c r="AFG725" s="6"/>
      <c r="AFH725" s="6"/>
      <c r="AFI725" s="6"/>
      <c r="AFJ725" s="6"/>
      <c r="AFK725" s="6"/>
      <c r="AFL725" s="6"/>
      <c r="AFM725" s="6"/>
      <c r="AFN725" s="6"/>
      <c r="AFO725" s="6"/>
      <c r="AFP725" s="6"/>
      <c r="AFQ725" s="6"/>
      <c r="AFR725" s="6"/>
      <c r="AFS725" s="6"/>
      <c r="AFT725" s="6"/>
      <c r="AFU725" s="6"/>
      <c r="AFV725" s="6"/>
      <c r="AFW725" s="6"/>
      <c r="AFX725" s="6"/>
      <c r="AFY725" s="6"/>
      <c r="AFZ725" s="6"/>
      <c r="AGA725" s="6"/>
      <c r="AGB725" s="6"/>
      <c r="AGC725" s="6"/>
      <c r="AGD725" s="6"/>
      <c r="AGE725" s="6"/>
      <c r="AGF725" s="6"/>
      <c r="AGG725" s="6"/>
      <c r="AGH725" s="6"/>
      <c r="AGI725" s="6"/>
      <c r="AGJ725" s="6"/>
      <c r="AGK725" s="6"/>
      <c r="AGL725" s="6"/>
      <c r="AGM725" s="6"/>
      <c r="AGN725" s="6"/>
      <c r="AGO725" s="6"/>
      <c r="AGP725" s="6"/>
      <c r="AGQ725" s="6"/>
      <c r="AGR725" s="6"/>
      <c r="AGS725" s="6"/>
      <c r="AGT725" s="6"/>
      <c r="AGU725" s="6"/>
      <c r="AGV725" s="6"/>
      <c r="AGW725" s="6"/>
      <c r="AGX725" s="6"/>
      <c r="AGY725" s="6"/>
      <c r="AGZ725" s="6"/>
      <c r="AHA725" s="6"/>
      <c r="AHB725" s="6"/>
      <c r="AHC725" s="6"/>
      <c r="AHD725" s="6"/>
      <c r="AHE725" s="6"/>
      <c r="AHF725" s="6"/>
      <c r="AHG725" s="6"/>
      <c r="AHH725" s="6"/>
      <c r="AHI725" s="6"/>
      <c r="AHJ725" s="6"/>
      <c r="AHK725" s="6"/>
      <c r="AHL725" s="6"/>
      <c r="AHM725" s="6"/>
      <c r="AHN725" s="6"/>
      <c r="AHO725" s="6"/>
      <c r="AHP725" s="6"/>
      <c r="AHQ725" s="6"/>
      <c r="AHR725" s="6"/>
      <c r="AHS725" s="6"/>
      <c r="AHT725" s="6"/>
      <c r="AHU725" s="6"/>
      <c r="AHV725" s="6"/>
      <c r="AHW725" s="6"/>
      <c r="AHX725" s="6"/>
      <c r="AHY725" s="6"/>
    </row>
    <row r="726" spans="3:909" x14ac:dyDescent="0.25">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c r="JV726" s="6"/>
      <c r="JW726" s="6"/>
      <c r="JX726" s="6"/>
      <c r="JY726" s="6"/>
      <c r="JZ726" s="6"/>
      <c r="KA726" s="6"/>
      <c r="KB726" s="6"/>
      <c r="KC726" s="6"/>
      <c r="KD726" s="6"/>
      <c r="KE726" s="6"/>
      <c r="KF726" s="6"/>
      <c r="KG726" s="6"/>
      <c r="KH726" s="6"/>
      <c r="KI726" s="6"/>
      <c r="KJ726" s="6"/>
      <c r="KK726" s="6"/>
      <c r="KL726" s="6"/>
      <c r="KM726" s="6"/>
      <c r="KN726" s="6"/>
      <c r="KO726" s="6"/>
      <c r="KP726" s="6"/>
      <c r="KQ726" s="6"/>
      <c r="KR726" s="6"/>
      <c r="KS726" s="6"/>
      <c r="KT726" s="6"/>
      <c r="KU726" s="6"/>
      <c r="KV726" s="6"/>
      <c r="KW726" s="6"/>
      <c r="KX726" s="6"/>
      <c r="KY726" s="6"/>
      <c r="KZ726" s="6"/>
      <c r="LA726" s="6"/>
      <c r="LB726" s="6"/>
      <c r="LC726" s="6"/>
      <c r="LD726" s="6"/>
      <c r="LE726" s="6"/>
      <c r="LF726" s="6"/>
      <c r="LG726" s="6"/>
      <c r="LH726" s="6"/>
      <c r="LI726" s="6"/>
      <c r="LJ726" s="6"/>
      <c r="LK726" s="6"/>
      <c r="LL726" s="6"/>
      <c r="LM726" s="6"/>
      <c r="LN726" s="6"/>
      <c r="LO726" s="6"/>
      <c r="LP726" s="6"/>
      <c r="LQ726" s="6"/>
      <c r="LR726" s="6"/>
      <c r="LS726" s="6"/>
      <c r="LT726" s="6"/>
      <c r="LU726" s="6"/>
      <c r="LV726" s="6"/>
      <c r="LW726" s="6"/>
      <c r="LX726" s="6"/>
      <c r="LY726" s="6"/>
      <c r="LZ726" s="6"/>
      <c r="MA726" s="6"/>
      <c r="MB726" s="6"/>
      <c r="MC726" s="6"/>
      <c r="MD726" s="6"/>
      <c r="ME726" s="6"/>
      <c r="MF726" s="6"/>
      <c r="MG726" s="6"/>
      <c r="MH726" s="6"/>
      <c r="MI726" s="6"/>
      <c r="MJ726" s="6"/>
      <c r="MK726" s="6"/>
      <c r="ML726" s="6"/>
      <c r="MM726" s="6"/>
      <c r="MN726" s="6"/>
      <c r="MO726" s="6"/>
      <c r="MP726" s="6"/>
      <c r="MQ726" s="6"/>
      <c r="MR726" s="6"/>
      <c r="MS726" s="6"/>
      <c r="MT726" s="6"/>
      <c r="MU726" s="6"/>
      <c r="MV726" s="6"/>
      <c r="MW726" s="6"/>
      <c r="MX726" s="6"/>
      <c r="MY726" s="6"/>
      <c r="MZ726" s="6"/>
      <c r="NA726" s="6"/>
      <c r="NB726" s="6"/>
      <c r="NC726" s="6"/>
      <c r="ND726" s="6"/>
      <c r="NE726" s="6"/>
      <c r="NF726" s="6"/>
      <c r="NG726" s="6"/>
      <c r="NH726" s="6"/>
      <c r="NI726" s="6"/>
      <c r="NJ726" s="6"/>
      <c r="NK726" s="6"/>
      <c r="NL726" s="6"/>
      <c r="NM726" s="6"/>
      <c r="NN726" s="6"/>
      <c r="NO726" s="6"/>
      <c r="NP726" s="6"/>
      <c r="NQ726" s="6"/>
      <c r="NR726" s="6"/>
      <c r="NS726" s="6"/>
      <c r="NT726" s="6"/>
      <c r="NU726" s="6"/>
      <c r="NV726" s="6"/>
      <c r="NW726" s="6"/>
      <c r="NX726" s="6"/>
      <c r="NY726" s="6"/>
      <c r="NZ726" s="6"/>
      <c r="OA726" s="6"/>
      <c r="OB726" s="6"/>
      <c r="OC726" s="6"/>
      <c r="OD726" s="6"/>
      <c r="OE726" s="6"/>
      <c r="OF726" s="6"/>
      <c r="OG726" s="6"/>
      <c r="OH726" s="6"/>
      <c r="OI726" s="6"/>
      <c r="OJ726" s="6"/>
      <c r="OK726" s="6"/>
      <c r="OL726" s="6"/>
      <c r="OM726" s="6"/>
      <c r="ON726" s="6"/>
      <c r="OO726" s="6"/>
      <c r="OP726" s="6"/>
      <c r="OQ726" s="6"/>
      <c r="OR726" s="6"/>
      <c r="OS726" s="6"/>
      <c r="OT726" s="6"/>
      <c r="OU726" s="6"/>
      <c r="OV726" s="6"/>
      <c r="OW726" s="6"/>
      <c r="OX726" s="6"/>
      <c r="OY726" s="6"/>
      <c r="OZ726" s="6"/>
      <c r="PA726" s="6"/>
      <c r="PB726" s="6"/>
      <c r="PC726" s="6"/>
      <c r="PD726" s="6"/>
      <c r="PE726" s="6"/>
      <c r="PF726" s="6"/>
      <c r="PG726" s="6"/>
      <c r="PH726" s="6"/>
      <c r="PI726" s="6"/>
      <c r="PJ726" s="6"/>
      <c r="PK726" s="6"/>
      <c r="PL726" s="6"/>
      <c r="PM726" s="6"/>
      <c r="PN726" s="6"/>
      <c r="PO726" s="6"/>
      <c r="PP726" s="6"/>
      <c r="PQ726" s="6"/>
      <c r="PR726" s="6"/>
      <c r="PS726" s="6"/>
      <c r="PT726" s="6"/>
      <c r="PU726" s="6"/>
      <c r="PV726" s="6"/>
      <c r="PW726" s="6"/>
      <c r="PX726" s="6"/>
      <c r="PY726" s="6"/>
      <c r="PZ726" s="6"/>
      <c r="QA726" s="6"/>
      <c r="QB726" s="6"/>
      <c r="QC726" s="6"/>
      <c r="QD726" s="6"/>
      <c r="QE726" s="6"/>
      <c r="QF726" s="6"/>
      <c r="QG726" s="6"/>
      <c r="QH726" s="6"/>
      <c r="QI726" s="6"/>
      <c r="QJ726" s="6"/>
      <c r="QK726" s="6"/>
      <c r="QL726" s="6"/>
      <c r="QM726" s="6"/>
      <c r="QN726" s="6"/>
      <c r="QO726" s="6"/>
      <c r="QP726" s="6"/>
      <c r="QQ726" s="6"/>
      <c r="QR726" s="6"/>
      <c r="QS726" s="6"/>
      <c r="QT726" s="6"/>
      <c r="QU726" s="6"/>
      <c r="QV726" s="6"/>
      <c r="QW726" s="6"/>
      <c r="QX726" s="6"/>
      <c r="QY726" s="6"/>
      <c r="QZ726" s="6"/>
      <c r="RA726" s="6"/>
      <c r="RB726" s="6"/>
      <c r="RC726" s="6"/>
      <c r="RD726" s="6"/>
      <c r="RE726" s="6"/>
      <c r="RF726" s="6"/>
      <c r="RG726" s="6"/>
      <c r="RH726" s="6"/>
      <c r="RI726" s="6"/>
      <c r="RJ726" s="6"/>
      <c r="RK726" s="6"/>
      <c r="RL726" s="6"/>
      <c r="RM726" s="6"/>
      <c r="RN726" s="6"/>
      <c r="RO726" s="6"/>
      <c r="RP726" s="6"/>
      <c r="RQ726" s="6"/>
      <c r="RR726" s="6"/>
      <c r="RS726" s="6"/>
      <c r="RT726" s="6"/>
      <c r="RU726" s="6"/>
      <c r="RV726" s="6"/>
      <c r="RW726" s="6"/>
      <c r="RX726" s="6"/>
      <c r="RY726" s="6"/>
      <c r="RZ726" s="6"/>
      <c r="SA726" s="6"/>
      <c r="SB726" s="6"/>
      <c r="SC726" s="6"/>
      <c r="SD726" s="6"/>
      <c r="SE726" s="6"/>
      <c r="SF726" s="6"/>
      <c r="SG726" s="6"/>
      <c r="SH726" s="6"/>
      <c r="SI726" s="6"/>
      <c r="SJ726" s="6"/>
      <c r="SK726" s="6"/>
      <c r="SL726" s="6"/>
      <c r="SM726" s="6"/>
      <c r="SN726" s="6"/>
      <c r="SO726" s="6"/>
      <c r="SP726" s="6"/>
      <c r="SQ726" s="6"/>
      <c r="SR726" s="6"/>
      <c r="SS726" s="6"/>
      <c r="ST726" s="6"/>
      <c r="SU726" s="6"/>
      <c r="SV726" s="6"/>
      <c r="SW726" s="6"/>
      <c r="SX726" s="6"/>
      <c r="SY726" s="6"/>
      <c r="SZ726" s="6"/>
      <c r="TA726" s="6"/>
      <c r="TB726" s="6"/>
      <c r="TC726" s="6"/>
      <c r="TD726" s="6"/>
      <c r="TE726" s="6"/>
      <c r="TF726" s="6"/>
      <c r="TG726" s="6"/>
      <c r="TH726" s="6"/>
      <c r="TI726" s="6"/>
      <c r="TJ726" s="6"/>
      <c r="TK726" s="6"/>
      <c r="TL726" s="6"/>
      <c r="TM726" s="6"/>
      <c r="TN726" s="6"/>
      <c r="TO726" s="6"/>
      <c r="TP726" s="6"/>
      <c r="TQ726" s="6"/>
      <c r="TR726" s="6"/>
      <c r="TS726" s="6"/>
      <c r="TT726" s="6"/>
      <c r="TU726" s="6"/>
      <c r="TV726" s="6"/>
      <c r="TW726" s="6"/>
      <c r="TX726" s="6"/>
      <c r="TY726" s="6"/>
      <c r="TZ726" s="6"/>
      <c r="UA726" s="6"/>
      <c r="UB726" s="6"/>
      <c r="UC726" s="6"/>
      <c r="UD726" s="6"/>
      <c r="UE726" s="6"/>
      <c r="UF726" s="6"/>
      <c r="UG726" s="6"/>
      <c r="UH726" s="6"/>
      <c r="UI726" s="6"/>
      <c r="UJ726" s="6"/>
      <c r="UK726" s="6"/>
      <c r="UL726" s="6"/>
      <c r="UM726" s="6"/>
      <c r="UN726" s="6"/>
      <c r="UO726" s="6"/>
      <c r="UP726" s="6"/>
      <c r="UQ726" s="6"/>
      <c r="UR726" s="6"/>
      <c r="US726" s="6"/>
      <c r="UT726" s="6"/>
      <c r="UU726" s="6"/>
      <c r="UV726" s="6"/>
      <c r="UW726" s="6"/>
      <c r="UX726" s="6"/>
      <c r="UY726" s="6"/>
      <c r="UZ726" s="6"/>
      <c r="VA726" s="6"/>
      <c r="VB726" s="6"/>
      <c r="VC726" s="6"/>
      <c r="VD726" s="6"/>
      <c r="VE726" s="6"/>
      <c r="VF726" s="6"/>
      <c r="VG726" s="6"/>
      <c r="VH726" s="6"/>
      <c r="VI726" s="6"/>
      <c r="VJ726" s="6"/>
      <c r="VK726" s="6"/>
      <c r="VL726" s="6"/>
      <c r="VM726" s="6"/>
      <c r="VN726" s="6"/>
      <c r="VO726" s="6"/>
      <c r="VP726" s="6"/>
      <c r="VQ726" s="6"/>
      <c r="VR726" s="6"/>
      <c r="VS726" s="6"/>
      <c r="VT726" s="6"/>
      <c r="VU726" s="6"/>
      <c r="VV726" s="6"/>
      <c r="VW726" s="6"/>
      <c r="VX726" s="6"/>
      <c r="VY726" s="6"/>
      <c r="VZ726" s="6"/>
      <c r="WA726" s="6"/>
      <c r="WB726" s="6"/>
      <c r="WC726" s="6"/>
      <c r="WD726" s="6"/>
      <c r="WE726" s="6"/>
      <c r="WF726" s="6"/>
      <c r="WG726" s="6"/>
      <c r="WH726" s="6"/>
      <c r="WI726" s="6"/>
      <c r="WJ726" s="6"/>
      <c r="WK726" s="6"/>
      <c r="WL726" s="6"/>
      <c r="WM726" s="6"/>
      <c r="WN726" s="6"/>
      <c r="WO726" s="6"/>
      <c r="WP726" s="6"/>
      <c r="WQ726" s="6"/>
      <c r="WR726" s="6"/>
      <c r="WS726" s="6"/>
      <c r="WT726" s="6"/>
      <c r="WU726" s="6"/>
      <c r="WV726" s="6"/>
      <c r="WW726" s="6"/>
      <c r="WX726" s="6"/>
      <c r="WY726" s="6"/>
      <c r="WZ726" s="6"/>
      <c r="XA726" s="6"/>
      <c r="XB726" s="6"/>
      <c r="XC726" s="6"/>
      <c r="XD726" s="6"/>
      <c r="XE726" s="6"/>
      <c r="XF726" s="6"/>
      <c r="XG726" s="6"/>
      <c r="XH726" s="6"/>
      <c r="XI726" s="6"/>
      <c r="XJ726" s="6"/>
      <c r="XK726" s="6"/>
      <c r="XL726" s="6"/>
      <c r="XM726" s="6"/>
      <c r="XN726" s="6"/>
      <c r="XO726" s="6"/>
      <c r="XP726" s="6"/>
      <c r="XQ726" s="6"/>
      <c r="XR726" s="6"/>
      <c r="XS726" s="6"/>
      <c r="XT726" s="6"/>
      <c r="XU726" s="6"/>
      <c r="XV726" s="6"/>
      <c r="XW726" s="6"/>
      <c r="XX726" s="6"/>
      <c r="XY726" s="6"/>
      <c r="XZ726" s="6"/>
      <c r="YA726" s="6"/>
      <c r="YB726" s="6"/>
      <c r="YC726" s="6"/>
      <c r="YD726" s="6"/>
      <c r="YE726" s="6"/>
      <c r="YF726" s="6"/>
      <c r="YG726" s="6"/>
      <c r="YH726" s="6"/>
      <c r="YI726" s="6"/>
      <c r="YJ726" s="6"/>
      <c r="YK726" s="6"/>
      <c r="YL726" s="6"/>
      <c r="YM726" s="6"/>
      <c r="YN726" s="6"/>
      <c r="YO726" s="6"/>
      <c r="YP726" s="6"/>
      <c r="YQ726" s="6"/>
      <c r="YR726" s="6"/>
      <c r="YS726" s="6"/>
      <c r="YT726" s="6"/>
      <c r="YU726" s="6"/>
      <c r="YV726" s="6"/>
      <c r="YW726" s="6"/>
      <c r="YX726" s="6"/>
      <c r="YY726" s="6"/>
      <c r="YZ726" s="6"/>
      <c r="ZA726" s="6"/>
      <c r="ZB726" s="6"/>
      <c r="ZC726" s="6"/>
      <c r="ZD726" s="6"/>
      <c r="ZE726" s="6"/>
      <c r="ZF726" s="6"/>
      <c r="ZG726" s="6"/>
      <c r="ZH726" s="6"/>
      <c r="ZI726" s="6"/>
      <c r="ZJ726" s="6"/>
      <c r="ZK726" s="6"/>
      <c r="ZL726" s="6"/>
      <c r="ZM726" s="6"/>
      <c r="ZN726" s="6"/>
      <c r="ZO726" s="6"/>
      <c r="ZP726" s="6"/>
      <c r="ZQ726" s="6"/>
      <c r="ZR726" s="6"/>
      <c r="ZS726" s="6"/>
      <c r="ZT726" s="6"/>
      <c r="ZU726" s="6"/>
      <c r="ZV726" s="6"/>
      <c r="ZW726" s="6"/>
      <c r="ZX726" s="6"/>
      <c r="ZY726" s="6"/>
      <c r="ZZ726" s="6"/>
      <c r="AAA726" s="6"/>
      <c r="AAB726" s="6"/>
      <c r="AAC726" s="6"/>
      <c r="AAD726" s="6"/>
      <c r="AAE726" s="6"/>
      <c r="AAF726" s="6"/>
      <c r="AAG726" s="6"/>
      <c r="AAH726" s="6"/>
      <c r="AAI726" s="6"/>
      <c r="AAJ726" s="6"/>
      <c r="AAK726" s="6"/>
      <c r="AAL726" s="6"/>
      <c r="AAM726" s="6"/>
      <c r="AAN726" s="6"/>
      <c r="AAO726" s="6"/>
      <c r="AAP726" s="6"/>
      <c r="AAQ726" s="6"/>
      <c r="AAR726" s="6"/>
      <c r="AAS726" s="6"/>
      <c r="AAT726" s="6"/>
      <c r="AAU726" s="6"/>
      <c r="AAV726" s="6"/>
      <c r="AAW726" s="6"/>
      <c r="AAX726" s="6"/>
      <c r="AAY726" s="6"/>
      <c r="AAZ726" s="6"/>
      <c r="ABA726" s="6"/>
      <c r="ABB726" s="6"/>
      <c r="ABC726" s="6"/>
      <c r="ABD726" s="6"/>
      <c r="ABE726" s="6"/>
      <c r="ABF726" s="6"/>
      <c r="ABG726" s="6"/>
      <c r="ABH726" s="6"/>
      <c r="ABI726" s="6"/>
      <c r="ABJ726" s="6"/>
      <c r="ABK726" s="6"/>
      <c r="ABL726" s="6"/>
      <c r="ABM726" s="6"/>
      <c r="ABN726" s="6"/>
      <c r="ABO726" s="6"/>
      <c r="ABP726" s="6"/>
      <c r="ABQ726" s="6"/>
      <c r="ABR726" s="6"/>
      <c r="ABS726" s="6"/>
      <c r="ABT726" s="6"/>
      <c r="ABU726" s="6"/>
      <c r="ABV726" s="6"/>
      <c r="ABW726" s="6"/>
      <c r="ABX726" s="6"/>
      <c r="ABY726" s="6"/>
      <c r="ABZ726" s="6"/>
      <c r="ACA726" s="6"/>
      <c r="ACB726" s="6"/>
      <c r="ACC726" s="6"/>
      <c r="ACD726" s="6"/>
      <c r="ACE726" s="6"/>
      <c r="ACF726" s="6"/>
      <c r="ACG726" s="6"/>
      <c r="ACH726" s="6"/>
      <c r="ACI726" s="6"/>
      <c r="ACJ726" s="6"/>
      <c r="ACK726" s="6"/>
      <c r="ACL726" s="6"/>
      <c r="ACM726" s="6"/>
      <c r="ACN726" s="6"/>
      <c r="ACO726" s="6"/>
      <c r="ACP726" s="6"/>
      <c r="ACQ726" s="6"/>
      <c r="ACR726" s="6"/>
      <c r="ACS726" s="6"/>
      <c r="ACT726" s="6"/>
      <c r="ACU726" s="6"/>
      <c r="ACV726" s="6"/>
      <c r="ACW726" s="6"/>
      <c r="ACX726" s="6"/>
      <c r="ACY726" s="6"/>
      <c r="ACZ726" s="6"/>
      <c r="ADA726" s="6"/>
      <c r="ADB726" s="6"/>
      <c r="ADC726" s="6"/>
      <c r="ADD726" s="6"/>
      <c r="ADE726" s="6"/>
      <c r="ADF726" s="6"/>
      <c r="ADG726" s="6"/>
      <c r="ADH726" s="6"/>
      <c r="ADI726" s="6"/>
      <c r="ADJ726" s="6"/>
      <c r="ADK726" s="6"/>
      <c r="ADL726" s="6"/>
      <c r="ADM726" s="6"/>
      <c r="ADN726" s="6"/>
      <c r="ADO726" s="6"/>
      <c r="ADP726" s="6"/>
      <c r="ADQ726" s="6"/>
      <c r="ADR726" s="6"/>
      <c r="ADS726" s="6"/>
      <c r="ADT726" s="6"/>
      <c r="ADU726" s="6"/>
      <c r="ADV726" s="6"/>
      <c r="ADW726" s="6"/>
      <c r="ADX726" s="6"/>
      <c r="ADY726" s="6"/>
      <c r="ADZ726" s="6"/>
      <c r="AEA726" s="6"/>
      <c r="AEB726" s="6"/>
      <c r="AEC726" s="6"/>
      <c r="AED726" s="6"/>
      <c r="AEE726" s="6"/>
      <c r="AEF726" s="6"/>
      <c r="AEG726" s="6"/>
      <c r="AEH726" s="6"/>
      <c r="AEI726" s="6"/>
      <c r="AEJ726" s="6"/>
      <c r="AEK726" s="6"/>
      <c r="AEL726" s="6"/>
      <c r="AEM726" s="6"/>
      <c r="AEN726" s="6"/>
      <c r="AEO726" s="6"/>
      <c r="AEP726" s="6"/>
      <c r="AEQ726" s="6"/>
      <c r="AER726" s="6"/>
      <c r="AES726" s="6"/>
      <c r="AET726" s="6"/>
      <c r="AEU726" s="6"/>
      <c r="AEV726" s="6"/>
      <c r="AEW726" s="6"/>
      <c r="AEX726" s="6"/>
      <c r="AEY726" s="6"/>
      <c r="AEZ726" s="6"/>
      <c r="AFA726" s="6"/>
      <c r="AFB726" s="6"/>
      <c r="AFC726" s="6"/>
      <c r="AFD726" s="6"/>
      <c r="AFE726" s="6"/>
      <c r="AFF726" s="6"/>
      <c r="AFG726" s="6"/>
      <c r="AFH726" s="6"/>
      <c r="AFI726" s="6"/>
      <c r="AFJ726" s="6"/>
      <c r="AFK726" s="6"/>
      <c r="AFL726" s="6"/>
      <c r="AFM726" s="6"/>
      <c r="AFN726" s="6"/>
      <c r="AFO726" s="6"/>
      <c r="AFP726" s="6"/>
      <c r="AFQ726" s="6"/>
      <c r="AFR726" s="6"/>
      <c r="AFS726" s="6"/>
      <c r="AFT726" s="6"/>
      <c r="AFU726" s="6"/>
      <c r="AFV726" s="6"/>
      <c r="AFW726" s="6"/>
      <c r="AFX726" s="6"/>
      <c r="AFY726" s="6"/>
      <c r="AFZ726" s="6"/>
      <c r="AGA726" s="6"/>
      <c r="AGB726" s="6"/>
      <c r="AGC726" s="6"/>
      <c r="AGD726" s="6"/>
      <c r="AGE726" s="6"/>
      <c r="AGF726" s="6"/>
      <c r="AGG726" s="6"/>
      <c r="AGH726" s="6"/>
      <c r="AGI726" s="6"/>
      <c r="AGJ726" s="6"/>
      <c r="AGK726" s="6"/>
      <c r="AGL726" s="6"/>
      <c r="AGM726" s="6"/>
      <c r="AGN726" s="6"/>
      <c r="AGO726" s="6"/>
      <c r="AGP726" s="6"/>
      <c r="AGQ726" s="6"/>
      <c r="AGR726" s="6"/>
      <c r="AGS726" s="6"/>
      <c r="AGT726" s="6"/>
      <c r="AGU726" s="6"/>
      <c r="AGV726" s="6"/>
      <c r="AGW726" s="6"/>
      <c r="AGX726" s="6"/>
      <c r="AGY726" s="6"/>
      <c r="AGZ726" s="6"/>
      <c r="AHA726" s="6"/>
      <c r="AHB726" s="6"/>
      <c r="AHC726" s="6"/>
      <c r="AHD726" s="6"/>
      <c r="AHE726" s="6"/>
      <c r="AHF726" s="6"/>
      <c r="AHG726" s="6"/>
      <c r="AHH726" s="6"/>
      <c r="AHI726" s="6"/>
      <c r="AHJ726" s="6"/>
      <c r="AHK726" s="6"/>
      <c r="AHL726" s="6"/>
      <c r="AHM726" s="6"/>
      <c r="AHN726" s="6"/>
      <c r="AHO726" s="6"/>
      <c r="AHP726" s="6"/>
      <c r="AHQ726" s="6"/>
      <c r="AHR726" s="6"/>
      <c r="AHS726" s="6"/>
      <c r="AHT726" s="6"/>
      <c r="AHU726" s="6"/>
      <c r="AHV726" s="6"/>
      <c r="AHW726" s="6"/>
      <c r="AHX726" s="6"/>
      <c r="AHY726" s="6"/>
    </row>
    <row r="727" spans="3:909" x14ac:dyDescent="0.25">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c r="JV727" s="6"/>
      <c r="JW727" s="6"/>
      <c r="JX727" s="6"/>
      <c r="JY727" s="6"/>
      <c r="JZ727" s="6"/>
      <c r="KA727" s="6"/>
      <c r="KB727" s="6"/>
      <c r="KC727" s="6"/>
      <c r="KD727" s="6"/>
      <c r="KE727" s="6"/>
      <c r="KF727" s="6"/>
      <c r="KG727" s="6"/>
      <c r="KH727" s="6"/>
      <c r="KI727" s="6"/>
      <c r="KJ727" s="6"/>
      <c r="KK727" s="6"/>
      <c r="KL727" s="6"/>
      <c r="KM727" s="6"/>
      <c r="KN727" s="6"/>
      <c r="KO727" s="6"/>
      <c r="KP727" s="6"/>
      <c r="KQ727" s="6"/>
      <c r="KR727" s="6"/>
      <c r="KS727" s="6"/>
      <c r="KT727" s="6"/>
      <c r="KU727" s="6"/>
      <c r="KV727" s="6"/>
      <c r="KW727" s="6"/>
      <c r="KX727" s="6"/>
      <c r="KY727" s="6"/>
      <c r="KZ727" s="6"/>
      <c r="LA727" s="6"/>
      <c r="LB727" s="6"/>
      <c r="LC727" s="6"/>
      <c r="LD727" s="6"/>
      <c r="LE727" s="6"/>
      <c r="LF727" s="6"/>
      <c r="LG727" s="6"/>
      <c r="LH727" s="6"/>
      <c r="LI727" s="6"/>
      <c r="LJ727" s="6"/>
      <c r="LK727" s="6"/>
      <c r="LL727" s="6"/>
      <c r="LM727" s="6"/>
      <c r="LN727" s="6"/>
      <c r="LO727" s="6"/>
      <c r="LP727" s="6"/>
      <c r="LQ727" s="6"/>
      <c r="LR727" s="6"/>
      <c r="LS727" s="6"/>
      <c r="LT727" s="6"/>
      <c r="LU727" s="6"/>
      <c r="LV727" s="6"/>
      <c r="LW727" s="6"/>
      <c r="LX727" s="6"/>
      <c r="LY727" s="6"/>
      <c r="LZ727" s="6"/>
      <c r="MA727" s="6"/>
      <c r="MB727" s="6"/>
      <c r="MC727" s="6"/>
      <c r="MD727" s="6"/>
      <c r="ME727" s="6"/>
      <c r="MF727" s="6"/>
      <c r="MG727" s="6"/>
      <c r="MH727" s="6"/>
      <c r="MI727" s="6"/>
      <c r="MJ727" s="6"/>
      <c r="MK727" s="6"/>
      <c r="ML727" s="6"/>
      <c r="MM727" s="6"/>
      <c r="MN727" s="6"/>
      <c r="MO727" s="6"/>
      <c r="MP727" s="6"/>
      <c r="MQ727" s="6"/>
      <c r="MR727" s="6"/>
      <c r="MS727" s="6"/>
      <c r="MT727" s="6"/>
      <c r="MU727" s="6"/>
      <c r="MV727" s="6"/>
      <c r="MW727" s="6"/>
      <c r="MX727" s="6"/>
      <c r="MY727" s="6"/>
      <c r="MZ727" s="6"/>
      <c r="NA727" s="6"/>
      <c r="NB727" s="6"/>
      <c r="NC727" s="6"/>
      <c r="ND727" s="6"/>
      <c r="NE727" s="6"/>
      <c r="NF727" s="6"/>
      <c r="NG727" s="6"/>
      <c r="NH727" s="6"/>
      <c r="NI727" s="6"/>
      <c r="NJ727" s="6"/>
      <c r="NK727" s="6"/>
      <c r="NL727" s="6"/>
      <c r="NM727" s="6"/>
      <c r="NN727" s="6"/>
      <c r="NO727" s="6"/>
      <c r="NP727" s="6"/>
      <c r="NQ727" s="6"/>
      <c r="NR727" s="6"/>
      <c r="NS727" s="6"/>
      <c r="NT727" s="6"/>
      <c r="NU727" s="6"/>
      <c r="NV727" s="6"/>
      <c r="NW727" s="6"/>
      <c r="NX727" s="6"/>
      <c r="NY727" s="6"/>
      <c r="NZ727" s="6"/>
      <c r="OA727" s="6"/>
      <c r="OB727" s="6"/>
      <c r="OC727" s="6"/>
      <c r="OD727" s="6"/>
      <c r="OE727" s="6"/>
      <c r="OF727" s="6"/>
      <c r="OG727" s="6"/>
      <c r="OH727" s="6"/>
      <c r="OI727" s="6"/>
      <c r="OJ727" s="6"/>
      <c r="OK727" s="6"/>
      <c r="OL727" s="6"/>
      <c r="OM727" s="6"/>
      <c r="ON727" s="6"/>
      <c r="OO727" s="6"/>
      <c r="OP727" s="6"/>
      <c r="OQ727" s="6"/>
      <c r="OR727" s="6"/>
      <c r="OS727" s="6"/>
      <c r="OT727" s="6"/>
      <c r="OU727" s="6"/>
      <c r="OV727" s="6"/>
      <c r="OW727" s="6"/>
      <c r="OX727" s="6"/>
      <c r="OY727" s="6"/>
      <c r="OZ727" s="6"/>
      <c r="PA727" s="6"/>
      <c r="PB727" s="6"/>
      <c r="PC727" s="6"/>
      <c r="PD727" s="6"/>
      <c r="PE727" s="6"/>
      <c r="PF727" s="6"/>
      <c r="PG727" s="6"/>
      <c r="PH727" s="6"/>
      <c r="PI727" s="6"/>
      <c r="PJ727" s="6"/>
      <c r="PK727" s="6"/>
      <c r="PL727" s="6"/>
      <c r="PM727" s="6"/>
      <c r="PN727" s="6"/>
      <c r="PO727" s="6"/>
      <c r="PP727" s="6"/>
      <c r="PQ727" s="6"/>
      <c r="PR727" s="6"/>
      <c r="PS727" s="6"/>
      <c r="PT727" s="6"/>
      <c r="PU727" s="6"/>
      <c r="PV727" s="6"/>
      <c r="PW727" s="6"/>
      <c r="PX727" s="6"/>
      <c r="PY727" s="6"/>
      <c r="PZ727" s="6"/>
      <c r="QA727" s="6"/>
      <c r="QB727" s="6"/>
      <c r="QC727" s="6"/>
      <c r="QD727" s="6"/>
      <c r="QE727" s="6"/>
      <c r="QF727" s="6"/>
      <c r="QG727" s="6"/>
      <c r="QH727" s="6"/>
      <c r="QI727" s="6"/>
      <c r="QJ727" s="6"/>
      <c r="QK727" s="6"/>
      <c r="QL727" s="6"/>
      <c r="QM727" s="6"/>
      <c r="QN727" s="6"/>
      <c r="QO727" s="6"/>
      <c r="QP727" s="6"/>
      <c r="QQ727" s="6"/>
      <c r="QR727" s="6"/>
      <c r="QS727" s="6"/>
      <c r="QT727" s="6"/>
      <c r="QU727" s="6"/>
      <c r="QV727" s="6"/>
      <c r="QW727" s="6"/>
      <c r="QX727" s="6"/>
      <c r="QY727" s="6"/>
      <c r="QZ727" s="6"/>
      <c r="RA727" s="6"/>
      <c r="RB727" s="6"/>
      <c r="RC727" s="6"/>
      <c r="RD727" s="6"/>
      <c r="RE727" s="6"/>
      <c r="RF727" s="6"/>
      <c r="RG727" s="6"/>
      <c r="RH727" s="6"/>
      <c r="RI727" s="6"/>
      <c r="RJ727" s="6"/>
      <c r="RK727" s="6"/>
      <c r="RL727" s="6"/>
      <c r="RM727" s="6"/>
      <c r="RN727" s="6"/>
      <c r="RO727" s="6"/>
      <c r="RP727" s="6"/>
      <c r="RQ727" s="6"/>
      <c r="RR727" s="6"/>
      <c r="RS727" s="6"/>
      <c r="RT727" s="6"/>
      <c r="RU727" s="6"/>
      <c r="RV727" s="6"/>
      <c r="RW727" s="6"/>
      <c r="RX727" s="6"/>
      <c r="RY727" s="6"/>
      <c r="RZ727" s="6"/>
      <c r="SA727" s="6"/>
      <c r="SB727" s="6"/>
      <c r="SC727" s="6"/>
      <c r="SD727" s="6"/>
      <c r="SE727" s="6"/>
      <c r="SF727" s="6"/>
      <c r="SG727" s="6"/>
      <c r="SH727" s="6"/>
      <c r="SI727" s="6"/>
      <c r="SJ727" s="6"/>
      <c r="SK727" s="6"/>
      <c r="SL727" s="6"/>
      <c r="SM727" s="6"/>
      <c r="SN727" s="6"/>
      <c r="SO727" s="6"/>
      <c r="SP727" s="6"/>
      <c r="SQ727" s="6"/>
      <c r="SR727" s="6"/>
      <c r="SS727" s="6"/>
      <c r="ST727" s="6"/>
      <c r="SU727" s="6"/>
      <c r="SV727" s="6"/>
      <c r="SW727" s="6"/>
      <c r="SX727" s="6"/>
      <c r="SY727" s="6"/>
      <c r="SZ727" s="6"/>
      <c r="TA727" s="6"/>
      <c r="TB727" s="6"/>
      <c r="TC727" s="6"/>
      <c r="TD727" s="6"/>
      <c r="TE727" s="6"/>
      <c r="TF727" s="6"/>
      <c r="TG727" s="6"/>
      <c r="TH727" s="6"/>
      <c r="TI727" s="6"/>
      <c r="TJ727" s="6"/>
      <c r="TK727" s="6"/>
      <c r="TL727" s="6"/>
      <c r="TM727" s="6"/>
      <c r="TN727" s="6"/>
      <c r="TO727" s="6"/>
      <c r="TP727" s="6"/>
      <c r="TQ727" s="6"/>
      <c r="TR727" s="6"/>
      <c r="TS727" s="6"/>
      <c r="TT727" s="6"/>
      <c r="TU727" s="6"/>
      <c r="TV727" s="6"/>
      <c r="TW727" s="6"/>
      <c r="TX727" s="6"/>
      <c r="TY727" s="6"/>
      <c r="TZ727" s="6"/>
      <c r="UA727" s="6"/>
      <c r="UB727" s="6"/>
      <c r="UC727" s="6"/>
      <c r="UD727" s="6"/>
      <c r="UE727" s="6"/>
      <c r="UF727" s="6"/>
      <c r="UG727" s="6"/>
      <c r="UH727" s="6"/>
      <c r="UI727" s="6"/>
      <c r="UJ727" s="6"/>
      <c r="UK727" s="6"/>
      <c r="UL727" s="6"/>
      <c r="UM727" s="6"/>
      <c r="UN727" s="6"/>
      <c r="UO727" s="6"/>
      <c r="UP727" s="6"/>
      <c r="UQ727" s="6"/>
      <c r="UR727" s="6"/>
      <c r="US727" s="6"/>
      <c r="UT727" s="6"/>
      <c r="UU727" s="6"/>
      <c r="UV727" s="6"/>
      <c r="UW727" s="6"/>
      <c r="UX727" s="6"/>
      <c r="UY727" s="6"/>
      <c r="UZ727" s="6"/>
      <c r="VA727" s="6"/>
      <c r="VB727" s="6"/>
      <c r="VC727" s="6"/>
      <c r="VD727" s="6"/>
      <c r="VE727" s="6"/>
      <c r="VF727" s="6"/>
      <c r="VG727" s="6"/>
      <c r="VH727" s="6"/>
      <c r="VI727" s="6"/>
      <c r="VJ727" s="6"/>
      <c r="VK727" s="6"/>
      <c r="VL727" s="6"/>
      <c r="VM727" s="6"/>
      <c r="VN727" s="6"/>
      <c r="VO727" s="6"/>
      <c r="VP727" s="6"/>
      <c r="VQ727" s="6"/>
      <c r="VR727" s="6"/>
      <c r="VS727" s="6"/>
      <c r="VT727" s="6"/>
      <c r="VU727" s="6"/>
      <c r="VV727" s="6"/>
      <c r="VW727" s="6"/>
      <c r="VX727" s="6"/>
      <c r="VY727" s="6"/>
      <c r="VZ727" s="6"/>
      <c r="WA727" s="6"/>
      <c r="WB727" s="6"/>
      <c r="WC727" s="6"/>
      <c r="WD727" s="6"/>
      <c r="WE727" s="6"/>
      <c r="WF727" s="6"/>
      <c r="WG727" s="6"/>
      <c r="WH727" s="6"/>
      <c r="WI727" s="6"/>
      <c r="WJ727" s="6"/>
      <c r="WK727" s="6"/>
      <c r="WL727" s="6"/>
      <c r="WM727" s="6"/>
      <c r="WN727" s="6"/>
      <c r="WO727" s="6"/>
      <c r="WP727" s="6"/>
      <c r="WQ727" s="6"/>
      <c r="WR727" s="6"/>
      <c r="WS727" s="6"/>
      <c r="WT727" s="6"/>
      <c r="WU727" s="6"/>
      <c r="WV727" s="6"/>
      <c r="WW727" s="6"/>
      <c r="WX727" s="6"/>
      <c r="WY727" s="6"/>
      <c r="WZ727" s="6"/>
      <c r="XA727" s="6"/>
      <c r="XB727" s="6"/>
      <c r="XC727" s="6"/>
      <c r="XD727" s="6"/>
      <c r="XE727" s="6"/>
      <c r="XF727" s="6"/>
      <c r="XG727" s="6"/>
      <c r="XH727" s="6"/>
      <c r="XI727" s="6"/>
      <c r="XJ727" s="6"/>
      <c r="XK727" s="6"/>
      <c r="XL727" s="6"/>
      <c r="XM727" s="6"/>
      <c r="XN727" s="6"/>
      <c r="XO727" s="6"/>
      <c r="XP727" s="6"/>
      <c r="XQ727" s="6"/>
      <c r="XR727" s="6"/>
      <c r="XS727" s="6"/>
      <c r="XT727" s="6"/>
      <c r="XU727" s="6"/>
      <c r="XV727" s="6"/>
      <c r="XW727" s="6"/>
      <c r="XX727" s="6"/>
      <c r="XY727" s="6"/>
      <c r="XZ727" s="6"/>
      <c r="YA727" s="6"/>
      <c r="YB727" s="6"/>
      <c r="YC727" s="6"/>
      <c r="YD727" s="6"/>
      <c r="YE727" s="6"/>
      <c r="YF727" s="6"/>
      <c r="YG727" s="6"/>
      <c r="YH727" s="6"/>
      <c r="YI727" s="6"/>
      <c r="YJ727" s="6"/>
      <c r="YK727" s="6"/>
      <c r="YL727" s="6"/>
      <c r="YM727" s="6"/>
      <c r="YN727" s="6"/>
      <c r="YO727" s="6"/>
      <c r="YP727" s="6"/>
      <c r="YQ727" s="6"/>
      <c r="YR727" s="6"/>
      <c r="YS727" s="6"/>
      <c r="YT727" s="6"/>
      <c r="YU727" s="6"/>
      <c r="YV727" s="6"/>
      <c r="YW727" s="6"/>
      <c r="YX727" s="6"/>
      <c r="YY727" s="6"/>
      <c r="YZ727" s="6"/>
      <c r="ZA727" s="6"/>
      <c r="ZB727" s="6"/>
      <c r="ZC727" s="6"/>
      <c r="ZD727" s="6"/>
      <c r="ZE727" s="6"/>
      <c r="ZF727" s="6"/>
      <c r="ZG727" s="6"/>
      <c r="ZH727" s="6"/>
      <c r="ZI727" s="6"/>
      <c r="ZJ727" s="6"/>
      <c r="ZK727" s="6"/>
      <c r="ZL727" s="6"/>
      <c r="ZM727" s="6"/>
      <c r="ZN727" s="6"/>
      <c r="ZO727" s="6"/>
      <c r="ZP727" s="6"/>
      <c r="ZQ727" s="6"/>
      <c r="ZR727" s="6"/>
      <c r="ZS727" s="6"/>
      <c r="ZT727" s="6"/>
      <c r="ZU727" s="6"/>
      <c r="ZV727" s="6"/>
      <c r="ZW727" s="6"/>
      <c r="ZX727" s="6"/>
      <c r="ZY727" s="6"/>
      <c r="ZZ727" s="6"/>
      <c r="AAA727" s="6"/>
      <c r="AAB727" s="6"/>
      <c r="AAC727" s="6"/>
      <c r="AAD727" s="6"/>
      <c r="AAE727" s="6"/>
      <c r="AAF727" s="6"/>
      <c r="AAG727" s="6"/>
      <c r="AAH727" s="6"/>
      <c r="AAI727" s="6"/>
      <c r="AAJ727" s="6"/>
      <c r="AAK727" s="6"/>
      <c r="AAL727" s="6"/>
      <c r="AAM727" s="6"/>
      <c r="AAN727" s="6"/>
      <c r="AAO727" s="6"/>
      <c r="AAP727" s="6"/>
      <c r="AAQ727" s="6"/>
      <c r="AAR727" s="6"/>
      <c r="AAS727" s="6"/>
      <c r="AAT727" s="6"/>
      <c r="AAU727" s="6"/>
      <c r="AAV727" s="6"/>
      <c r="AAW727" s="6"/>
      <c r="AAX727" s="6"/>
      <c r="AAY727" s="6"/>
      <c r="AAZ727" s="6"/>
      <c r="ABA727" s="6"/>
      <c r="ABB727" s="6"/>
      <c r="ABC727" s="6"/>
      <c r="ABD727" s="6"/>
      <c r="ABE727" s="6"/>
      <c r="ABF727" s="6"/>
      <c r="ABG727" s="6"/>
      <c r="ABH727" s="6"/>
      <c r="ABI727" s="6"/>
      <c r="ABJ727" s="6"/>
      <c r="ABK727" s="6"/>
      <c r="ABL727" s="6"/>
      <c r="ABM727" s="6"/>
      <c r="ABN727" s="6"/>
      <c r="ABO727" s="6"/>
      <c r="ABP727" s="6"/>
      <c r="ABQ727" s="6"/>
      <c r="ABR727" s="6"/>
      <c r="ABS727" s="6"/>
      <c r="ABT727" s="6"/>
      <c r="ABU727" s="6"/>
      <c r="ABV727" s="6"/>
      <c r="ABW727" s="6"/>
      <c r="ABX727" s="6"/>
      <c r="ABY727" s="6"/>
      <c r="ABZ727" s="6"/>
      <c r="ACA727" s="6"/>
      <c r="ACB727" s="6"/>
      <c r="ACC727" s="6"/>
      <c r="ACD727" s="6"/>
      <c r="ACE727" s="6"/>
      <c r="ACF727" s="6"/>
      <c r="ACG727" s="6"/>
      <c r="ACH727" s="6"/>
      <c r="ACI727" s="6"/>
      <c r="ACJ727" s="6"/>
      <c r="ACK727" s="6"/>
      <c r="ACL727" s="6"/>
      <c r="ACM727" s="6"/>
      <c r="ACN727" s="6"/>
      <c r="ACO727" s="6"/>
      <c r="ACP727" s="6"/>
      <c r="ACQ727" s="6"/>
      <c r="ACR727" s="6"/>
      <c r="ACS727" s="6"/>
      <c r="ACT727" s="6"/>
      <c r="ACU727" s="6"/>
      <c r="ACV727" s="6"/>
      <c r="ACW727" s="6"/>
      <c r="ACX727" s="6"/>
      <c r="ACY727" s="6"/>
      <c r="ACZ727" s="6"/>
      <c r="ADA727" s="6"/>
      <c r="ADB727" s="6"/>
      <c r="ADC727" s="6"/>
      <c r="ADD727" s="6"/>
      <c r="ADE727" s="6"/>
      <c r="ADF727" s="6"/>
      <c r="ADG727" s="6"/>
      <c r="ADH727" s="6"/>
      <c r="ADI727" s="6"/>
      <c r="ADJ727" s="6"/>
      <c r="ADK727" s="6"/>
      <c r="ADL727" s="6"/>
      <c r="ADM727" s="6"/>
      <c r="ADN727" s="6"/>
      <c r="ADO727" s="6"/>
      <c r="ADP727" s="6"/>
      <c r="ADQ727" s="6"/>
      <c r="ADR727" s="6"/>
      <c r="ADS727" s="6"/>
      <c r="ADT727" s="6"/>
      <c r="ADU727" s="6"/>
      <c r="ADV727" s="6"/>
      <c r="ADW727" s="6"/>
      <c r="ADX727" s="6"/>
      <c r="ADY727" s="6"/>
      <c r="ADZ727" s="6"/>
      <c r="AEA727" s="6"/>
      <c r="AEB727" s="6"/>
      <c r="AEC727" s="6"/>
      <c r="AED727" s="6"/>
      <c r="AEE727" s="6"/>
      <c r="AEF727" s="6"/>
      <c r="AEG727" s="6"/>
      <c r="AEH727" s="6"/>
      <c r="AEI727" s="6"/>
      <c r="AEJ727" s="6"/>
      <c r="AEK727" s="6"/>
      <c r="AEL727" s="6"/>
      <c r="AEM727" s="6"/>
      <c r="AEN727" s="6"/>
      <c r="AEO727" s="6"/>
      <c r="AEP727" s="6"/>
      <c r="AEQ727" s="6"/>
      <c r="AER727" s="6"/>
      <c r="AES727" s="6"/>
      <c r="AET727" s="6"/>
      <c r="AEU727" s="6"/>
      <c r="AEV727" s="6"/>
      <c r="AEW727" s="6"/>
      <c r="AEX727" s="6"/>
      <c r="AEY727" s="6"/>
      <c r="AEZ727" s="6"/>
      <c r="AFA727" s="6"/>
      <c r="AFB727" s="6"/>
      <c r="AFC727" s="6"/>
      <c r="AFD727" s="6"/>
      <c r="AFE727" s="6"/>
      <c r="AFF727" s="6"/>
      <c r="AFG727" s="6"/>
      <c r="AFH727" s="6"/>
      <c r="AFI727" s="6"/>
      <c r="AFJ727" s="6"/>
      <c r="AFK727" s="6"/>
      <c r="AFL727" s="6"/>
      <c r="AFM727" s="6"/>
      <c r="AFN727" s="6"/>
      <c r="AFO727" s="6"/>
      <c r="AFP727" s="6"/>
      <c r="AFQ727" s="6"/>
      <c r="AFR727" s="6"/>
      <c r="AFS727" s="6"/>
      <c r="AFT727" s="6"/>
      <c r="AFU727" s="6"/>
      <c r="AFV727" s="6"/>
      <c r="AFW727" s="6"/>
      <c r="AFX727" s="6"/>
      <c r="AFY727" s="6"/>
      <c r="AFZ727" s="6"/>
      <c r="AGA727" s="6"/>
      <c r="AGB727" s="6"/>
      <c r="AGC727" s="6"/>
      <c r="AGD727" s="6"/>
      <c r="AGE727" s="6"/>
      <c r="AGF727" s="6"/>
      <c r="AGG727" s="6"/>
      <c r="AGH727" s="6"/>
      <c r="AGI727" s="6"/>
      <c r="AGJ727" s="6"/>
      <c r="AGK727" s="6"/>
      <c r="AGL727" s="6"/>
      <c r="AGM727" s="6"/>
      <c r="AGN727" s="6"/>
      <c r="AGO727" s="6"/>
      <c r="AGP727" s="6"/>
      <c r="AGQ727" s="6"/>
      <c r="AGR727" s="6"/>
      <c r="AGS727" s="6"/>
      <c r="AGT727" s="6"/>
      <c r="AGU727" s="6"/>
      <c r="AGV727" s="6"/>
      <c r="AGW727" s="6"/>
      <c r="AGX727" s="6"/>
      <c r="AGY727" s="6"/>
      <c r="AGZ727" s="6"/>
      <c r="AHA727" s="6"/>
      <c r="AHB727" s="6"/>
      <c r="AHC727" s="6"/>
      <c r="AHD727" s="6"/>
      <c r="AHE727" s="6"/>
      <c r="AHF727" s="6"/>
      <c r="AHG727" s="6"/>
      <c r="AHH727" s="6"/>
      <c r="AHI727" s="6"/>
      <c r="AHJ727" s="6"/>
      <c r="AHK727" s="6"/>
      <c r="AHL727" s="6"/>
      <c r="AHM727" s="6"/>
      <c r="AHN727" s="6"/>
      <c r="AHO727" s="6"/>
      <c r="AHP727" s="6"/>
      <c r="AHQ727" s="6"/>
      <c r="AHR727" s="6"/>
      <c r="AHS727" s="6"/>
      <c r="AHT727" s="6"/>
      <c r="AHU727" s="6"/>
      <c r="AHV727" s="6"/>
      <c r="AHW727" s="6"/>
      <c r="AHX727" s="6"/>
      <c r="AHY727" s="6"/>
    </row>
    <row r="728" spans="3:909" x14ac:dyDescent="0.25">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c r="JV728" s="6"/>
      <c r="JW728" s="6"/>
      <c r="JX728" s="6"/>
      <c r="JY728" s="6"/>
      <c r="JZ728" s="6"/>
      <c r="KA728" s="6"/>
      <c r="KB728" s="6"/>
      <c r="KC728" s="6"/>
      <c r="KD728" s="6"/>
      <c r="KE728" s="6"/>
      <c r="KF728" s="6"/>
      <c r="KG728" s="6"/>
      <c r="KH728" s="6"/>
      <c r="KI728" s="6"/>
      <c r="KJ728" s="6"/>
      <c r="KK728" s="6"/>
      <c r="KL728" s="6"/>
      <c r="KM728" s="6"/>
      <c r="KN728" s="6"/>
      <c r="KO728" s="6"/>
      <c r="KP728" s="6"/>
      <c r="KQ728" s="6"/>
      <c r="KR728" s="6"/>
      <c r="KS728" s="6"/>
      <c r="KT728" s="6"/>
      <c r="KU728" s="6"/>
      <c r="KV728" s="6"/>
      <c r="KW728" s="6"/>
      <c r="KX728" s="6"/>
      <c r="KY728" s="6"/>
      <c r="KZ728" s="6"/>
      <c r="LA728" s="6"/>
      <c r="LB728" s="6"/>
      <c r="LC728" s="6"/>
      <c r="LD728" s="6"/>
      <c r="LE728" s="6"/>
      <c r="LF728" s="6"/>
      <c r="LG728" s="6"/>
      <c r="LH728" s="6"/>
      <c r="LI728" s="6"/>
      <c r="LJ728" s="6"/>
      <c r="LK728" s="6"/>
      <c r="LL728" s="6"/>
      <c r="LM728" s="6"/>
      <c r="LN728" s="6"/>
      <c r="LO728" s="6"/>
      <c r="LP728" s="6"/>
      <c r="LQ728" s="6"/>
      <c r="LR728" s="6"/>
      <c r="LS728" s="6"/>
      <c r="LT728" s="6"/>
      <c r="LU728" s="6"/>
      <c r="LV728" s="6"/>
      <c r="LW728" s="6"/>
      <c r="LX728" s="6"/>
      <c r="LY728" s="6"/>
      <c r="LZ728" s="6"/>
      <c r="MA728" s="6"/>
      <c r="MB728" s="6"/>
      <c r="MC728" s="6"/>
      <c r="MD728" s="6"/>
      <c r="ME728" s="6"/>
      <c r="MF728" s="6"/>
      <c r="MG728" s="6"/>
      <c r="MH728" s="6"/>
      <c r="MI728" s="6"/>
      <c r="MJ728" s="6"/>
      <c r="MK728" s="6"/>
      <c r="ML728" s="6"/>
      <c r="MM728" s="6"/>
      <c r="MN728" s="6"/>
      <c r="MO728" s="6"/>
      <c r="MP728" s="6"/>
      <c r="MQ728" s="6"/>
      <c r="MR728" s="6"/>
      <c r="MS728" s="6"/>
      <c r="MT728" s="6"/>
      <c r="MU728" s="6"/>
      <c r="MV728" s="6"/>
      <c r="MW728" s="6"/>
      <c r="MX728" s="6"/>
      <c r="MY728" s="6"/>
      <c r="MZ728" s="6"/>
      <c r="NA728" s="6"/>
      <c r="NB728" s="6"/>
      <c r="NC728" s="6"/>
      <c r="ND728" s="6"/>
      <c r="NE728" s="6"/>
      <c r="NF728" s="6"/>
      <c r="NG728" s="6"/>
      <c r="NH728" s="6"/>
      <c r="NI728" s="6"/>
      <c r="NJ728" s="6"/>
      <c r="NK728" s="6"/>
      <c r="NL728" s="6"/>
      <c r="NM728" s="6"/>
      <c r="NN728" s="6"/>
      <c r="NO728" s="6"/>
      <c r="NP728" s="6"/>
      <c r="NQ728" s="6"/>
      <c r="NR728" s="6"/>
      <c r="NS728" s="6"/>
      <c r="NT728" s="6"/>
      <c r="NU728" s="6"/>
      <c r="NV728" s="6"/>
      <c r="NW728" s="6"/>
      <c r="NX728" s="6"/>
      <c r="NY728" s="6"/>
      <c r="NZ728" s="6"/>
      <c r="OA728" s="6"/>
      <c r="OB728" s="6"/>
      <c r="OC728" s="6"/>
      <c r="OD728" s="6"/>
      <c r="OE728" s="6"/>
      <c r="OF728" s="6"/>
      <c r="OG728" s="6"/>
      <c r="OH728" s="6"/>
      <c r="OI728" s="6"/>
      <c r="OJ728" s="6"/>
      <c r="OK728" s="6"/>
      <c r="OL728" s="6"/>
      <c r="OM728" s="6"/>
      <c r="ON728" s="6"/>
      <c r="OO728" s="6"/>
      <c r="OP728" s="6"/>
      <c r="OQ728" s="6"/>
      <c r="OR728" s="6"/>
      <c r="OS728" s="6"/>
      <c r="OT728" s="6"/>
      <c r="OU728" s="6"/>
      <c r="OV728" s="6"/>
      <c r="OW728" s="6"/>
      <c r="OX728" s="6"/>
      <c r="OY728" s="6"/>
      <c r="OZ728" s="6"/>
      <c r="PA728" s="6"/>
      <c r="PB728" s="6"/>
      <c r="PC728" s="6"/>
      <c r="PD728" s="6"/>
      <c r="PE728" s="6"/>
      <c r="PF728" s="6"/>
      <c r="PG728" s="6"/>
      <c r="PH728" s="6"/>
      <c r="PI728" s="6"/>
      <c r="PJ728" s="6"/>
      <c r="PK728" s="6"/>
      <c r="PL728" s="6"/>
      <c r="PM728" s="6"/>
      <c r="PN728" s="6"/>
      <c r="PO728" s="6"/>
      <c r="PP728" s="6"/>
      <c r="PQ728" s="6"/>
      <c r="PR728" s="6"/>
      <c r="PS728" s="6"/>
      <c r="PT728" s="6"/>
      <c r="PU728" s="6"/>
      <c r="PV728" s="6"/>
      <c r="PW728" s="6"/>
      <c r="PX728" s="6"/>
      <c r="PY728" s="6"/>
      <c r="PZ728" s="6"/>
      <c r="QA728" s="6"/>
      <c r="QB728" s="6"/>
      <c r="QC728" s="6"/>
      <c r="QD728" s="6"/>
      <c r="QE728" s="6"/>
      <c r="QF728" s="6"/>
      <c r="QG728" s="6"/>
      <c r="QH728" s="6"/>
      <c r="QI728" s="6"/>
      <c r="QJ728" s="6"/>
      <c r="QK728" s="6"/>
      <c r="QL728" s="6"/>
      <c r="QM728" s="6"/>
      <c r="QN728" s="6"/>
      <c r="QO728" s="6"/>
      <c r="QP728" s="6"/>
      <c r="QQ728" s="6"/>
      <c r="QR728" s="6"/>
      <c r="QS728" s="6"/>
      <c r="QT728" s="6"/>
      <c r="QU728" s="6"/>
      <c r="QV728" s="6"/>
      <c r="QW728" s="6"/>
      <c r="QX728" s="6"/>
      <c r="QY728" s="6"/>
      <c r="QZ728" s="6"/>
      <c r="RA728" s="6"/>
      <c r="RB728" s="6"/>
      <c r="RC728" s="6"/>
      <c r="RD728" s="6"/>
      <c r="RE728" s="6"/>
      <c r="RF728" s="6"/>
      <c r="RG728" s="6"/>
      <c r="RH728" s="6"/>
      <c r="RI728" s="6"/>
      <c r="RJ728" s="6"/>
      <c r="RK728" s="6"/>
      <c r="RL728" s="6"/>
      <c r="RM728" s="6"/>
      <c r="RN728" s="6"/>
      <c r="RO728" s="6"/>
      <c r="RP728" s="6"/>
      <c r="RQ728" s="6"/>
      <c r="RR728" s="6"/>
      <c r="RS728" s="6"/>
      <c r="RT728" s="6"/>
      <c r="RU728" s="6"/>
      <c r="RV728" s="6"/>
      <c r="RW728" s="6"/>
      <c r="RX728" s="6"/>
      <c r="RY728" s="6"/>
      <c r="RZ728" s="6"/>
      <c r="SA728" s="6"/>
      <c r="SB728" s="6"/>
      <c r="SC728" s="6"/>
      <c r="SD728" s="6"/>
      <c r="SE728" s="6"/>
      <c r="SF728" s="6"/>
      <c r="SG728" s="6"/>
      <c r="SH728" s="6"/>
      <c r="SI728" s="6"/>
      <c r="SJ728" s="6"/>
      <c r="SK728" s="6"/>
      <c r="SL728" s="6"/>
      <c r="SM728" s="6"/>
      <c r="SN728" s="6"/>
      <c r="SO728" s="6"/>
      <c r="SP728" s="6"/>
      <c r="SQ728" s="6"/>
      <c r="SR728" s="6"/>
      <c r="SS728" s="6"/>
      <c r="ST728" s="6"/>
      <c r="SU728" s="6"/>
      <c r="SV728" s="6"/>
      <c r="SW728" s="6"/>
      <c r="SX728" s="6"/>
      <c r="SY728" s="6"/>
      <c r="SZ728" s="6"/>
      <c r="TA728" s="6"/>
      <c r="TB728" s="6"/>
      <c r="TC728" s="6"/>
      <c r="TD728" s="6"/>
      <c r="TE728" s="6"/>
      <c r="TF728" s="6"/>
      <c r="TG728" s="6"/>
      <c r="TH728" s="6"/>
      <c r="TI728" s="6"/>
      <c r="TJ728" s="6"/>
      <c r="TK728" s="6"/>
      <c r="TL728" s="6"/>
      <c r="TM728" s="6"/>
      <c r="TN728" s="6"/>
      <c r="TO728" s="6"/>
      <c r="TP728" s="6"/>
      <c r="TQ728" s="6"/>
      <c r="TR728" s="6"/>
      <c r="TS728" s="6"/>
      <c r="TT728" s="6"/>
      <c r="TU728" s="6"/>
      <c r="TV728" s="6"/>
      <c r="TW728" s="6"/>
      <c r="TX728" s="6"/>
      <c r="TY728" s="6"/>
      <c r="TZ728" s="6"/>
      <c r="UA728" s="6"/>
      <c r="UB728" s="6"/>
      <c r="UC728" s="6"/>
      <c r="UD728" s="6"/>
      <c r="UE728" s="6"/>
      <c r="UF728" s="6"/>
      <c r="UG728" s="6"/>
      <c r="UH728" s="6"/>
      <c r="UI728" s="6"/>
      <c r="UJ728" s="6"/>
      <c r="UK728" s="6"/>
      <c r="UL728" s="6"/>
      <c r="UM728" s="6"/>
      <c r="UN728" s="6"/>
      <c r="UO728" s="6"/>
      <c r="UP728" s="6"/>
      <c r="UQ728" s="6"/>
      <c r="UR728" s="6"/>
      <c r="US728" s="6"/>
      <c r="UT728" s="6"/>
      <c r="UU728" s="6"/>
      <c r="UV728" s="6"/>
      <c r="UW728" s="6"/>
      <c r="UX728" s="6"/>
      <c r="UY728" s="6"/>
      <c r="UZ728" s="6"/>
      <c r="VA728" s="6"/>
      <c r="VB728" s="6"/>
      <c r="VC728" s="6"/>
      <c r="VD728" s="6"/>
      <c r="VE728" s="6"/>
      <c r="VF728" s="6"/>
      <c r="VG728" s="6"/>
      <c r="VH728" s="6"/>
      <c r="VI728" s="6"/>
      <c r="VJ728" s="6"/>
      <c r="VK728" s="6"/>
      <c r="VL728" s="6"/>
      <c r="VM728" s="6"/>
      <c r="VN728" s="6"/>
      <c r="VO728" s="6"/>
      <c r="VP728" s="6"/>
      <c r="VQ728" s="6"/>
      <c r="VR728" s="6"/>
      <c r="VS728" s="6"/>
      <c r="VT728" s="6"/>
      <c r="VU728" s="6"/>
      <c r="VV728" s="6"/>
      <c r="VW728" s="6"/>
      <c r="VX728" s="6"/>
      <c r="VY728" s="6"/>
      <c r="VZ728" s="6"/>
      <c r="WA728" s="6"/>
      <c r="WB728" s="6"/>
      <c r="WC728" s="6"/>
      <c r="WD728" s="6"/>
      <c r="WE728" s="6"/>
      <c r="WF728" s="6"/>
      <c r="WG728" s="6"/>
      <c r="WH728" s="6"/>
      <c r="WI728" s="6"/>
      <c r="WJ728" s="6"/>
      <c r="WK728" s="6"/>
      <c r="WL728" s="6"/>
      <c r="WM728" s="6"/>
      <c r="WN728" s="6"/>
      <c r="WO728" s="6"/>
      <c r="WP728" s="6"/>
      <c r="WQ728" s="6"/>
      <c r="WR728" s="6"/>
      <c r="WS728" s="6"/>
      <c r="WT728" s="6"/>
      <c r="WU728" s="6"/>
      <c r="WV728" s="6"/>
      <c r="WW728" s="6"/>
      <c r="WX728" s="6"/>
      <c r="WY728" s="6"/>
      <c r="WZ728" s="6"/>
      <c r="XA728" s="6"/>
      <c r="XB728" s="6"/>
      <c r="XC728" s="6"/>
      <c r="XD728" s="6"/>
      <c r="XE728" s="6"/>
      <c r="XF728" s="6"/>
      <c r="XG728" s="6"/>
      <c r="XH728" s="6"/>
      <c r="XI728" s="6"/>
      <c r="XJ728" s="6"/>
      <c r="XK728" s="6"/>
      <c r="XL728" s="6"/>
      <c r="XM728" s="6"/>
      <c r="XN728" s="6"/>
      <c r="XO728" s="6"/>
      <c r="XP728" s="6"/>
      <c r="XQ728" s="6"/>
      <c r="XR728" s="6"/>
      <c r="XS728" s="6"/>
      <c r="XT728" s="6"/>
      <c r="XU728" s="6"/>
      <c r="XV728" s="6"/>
      <c r="XW728" s="6"/>
      <c r="XX728" s="6"/>
      <c r="XY728" s="6"/>
      <c r="XZ728" s="6"/>
      <c r="YA728" s="6"/>
      <c r="YB728" s="6"/>
      <c r="YC728" s="6"/>
      <c r="YD728" s="6"/>
      <c r="YE728" s="6"/>
      <c r="YF728" s="6"/>
      <c r="YG728" s="6"/>
      <c r="YH728" s="6"/>
      <c r="YI728" s="6"/>
      <c r="YJ728" s="6"/>
      <c r="YK728" s="6"/>
      <c r="YL728" s="6"/>
      <c r="YM728" s="6"/>
      <c r="YN728" s="6"/>
      <c r="YO728" s="6"/>
      <c r="YP728" s="6"/>
      <c r="YQ728" s="6"/>
      <c r="YR728" s="6"/>
      <c r="YS728" s="6"/>
      <c r="YT728" s="6"/>
      <c r="YU728" s="6"/>
      <c r="YV728" s="6"/>
      <c r="YW728" s="6"/>
      <c r="YX728" s="6"/>
      <c r="YY728" s="6"/>
      <c r="YZ728" s="6"/>
      <c r="ZA728" s="6"/>
      <c r="ZB728" s="6"/>
      <c r="ZC728" s="6"/>
      <c r="ZD728" s="6"/>
      <c r="ZE728" s="6"/>
      <c r="ZF728" s="6"/>
      <c r="ZG728" s="6"/>
      <c r="ZH728" s="6"/>
      <c r="ZI728" s="6"/>
      <c r="ZJ728" s="6"/>
      <c r="ZK728" s="6"/>
      <c r="ZL728" s="6"/>
      <c r="ZM728" s="6"/>
      <c r="ZN728" s="6"/>
      <c r="ZO728" s="6"/>
      <c r="ZP728" s="6"/>
      <c r="ZQ728" s="6"/>
      <c r="ZR728" s="6"/>
      <c r="ZS728" s="6"/>
      <c r="ZT728" s="6"/>
      <c r="ZU728" s="6"/>
      <c r="ZV728" s="6"/>
      <c r="ZW728" s="6"/>
      <c r="ZX728" s="6"/>
      <c r="ZY728" s="6"/>
      <c r="ZZ728" s="6"/>
      <c r="AAA728" s="6"/>
      <c r="AAB728" s="6"/>
      <c r="AAC728" s="6"/>
      <c r="AAD728" s="6"/>
      <c r="AAE728" s="6"/>
      <c r="AAF728" s="6"/>
      <c r="AAG728" s="6"/>
      <c r="AAH728" s="6"/>
      <c r="AAI728" s="6"/>
      <c r="AAJ728" s="6"/>
      <c r="AAK728" s="6"/>
      <c r="AAL728" s="6"/>
      <c r="AAM728" s="6"/>
      <c r="AAN728" s="6"/>
      <c r="AAO728" s="6"/>
      <c r="AAP728" s="6"/>
      <c r="AAQ728" s="6"/>
      <c r="AAR728" s="6"/>
      <c r="AAS728" s="6"/>
      <c r="AAT728" s="6"/>
      <c r="AAU728" s="6"/>
      <c r="AAV728" s="6"/>
      <c r="AAW728" s="6"/>
      <c r="AAX728" s="6"/>
      <c r="AAY728" s="6"/>
      <c r="AAZ728" s="6"/>
      <c r="ABA728" s="6"/>
      <c r="ABB728" s="6"/>
      <c r="ABC728" s="6"/>
      <c r="ABD728" s="6"/>
      <c r="ABE728" s="6"/>
      <c r="ABF728" s="6"/>
      <c r="ABG728" s="6"/>
      <c r="ABH728" s="6"/>
      <c r="ABI728" s="6"/>
      <c r="ABJ728" s="6"/>
      <c r="ABK728" s="6"/>
      <c r="ABL728" s="6"/>
      <c r="ABM728" s="6"/>
      <c r="ABN728" s="6"/>
      <c r="ABO728" s="6"/>
      <c r="ABP728" s="6"/>
      <c r="ABQ728" s="6"/>
      <c r="ABR728" s="6"/>
      <c r="ABS728" s="6"/>
      <c r="ABT728" s="6"/>
      <c r="ABU728" s="6"/>
      <c r="ABV728" s="6"/>
      <c r="ABW728" s="6"/>
      <c r="ABX728" s="6"/>
      <c r="ABY728" s="6"/>
      <c r="ABZ728" s="6"/>
      <c r="ACA728" s="6"/>
      <c r="ACB728" s="6"/>
      <c r="ACC728" s="6"/>
      <c r="ACD728" s="6"/>
      <c r="ACE728" s="6"/>
      <c r="ACF728" s="6"/>
      <c r="ACG728" s="6"/>
      <c r="ACH728" s="6"/>
      <c r="ACI728" s="6"/>
      <c r="ACJ728" s="6"/>
      <c r="ACK728" s="6"/>
      <c r="ACL728" s="6"/>
      <c r="ACM728" s="6"/>
      <c r="ACN728" s="6"/>
      <c r="ACO728" s="6"/>
      <c r="ACP728" s="6"/>
      <c r="ACQ728" s="6"/>
      <c r="ACR728" s="6"/>
      <c r="ACS728" s="6"/>
      <c r="ACT728" s="6"/>
      <c r="ACU728" s="6"/>
      <c r="ACV728" s="6"/>
      <c r="ACW728" s="6"/>
      <c r="ACX728" s="6"/>
      <c r="ACY728" s="6"/>
      <c r="ACZ728" s="6"/>
      <c r="ADA728" s="6"/>
      <c r="ADB728" s="6"/>
      <c r="ADC728" s="6"/>
      <c r="ADD728" s="6"/>
      <c r="ADE728" s="6"/>
      <c r="ADF728" s="6"/>
      <c r="ADG728" s="6"/>
      <c r="ADH728" s="6"/>
      <c r="ADI728" s="6"/>
      <c r="ADJ728" s="6"/>
      <c r="ADK728" s="6"/>
      <c r="ADL728" s="6"/>
      <c r="ADM728" s="6"/>
      <c r="ADN728" s="6"/>
      <c r="ADO728" s="6"/>
      <c r="ADP728" s="6"/>
      <c r="ADQ728" s="6"/>
      <c r="ADR728" s="6"/>
      <c r="ADS728" s="6"/>
      <c r="ADT728" s="6"/>
      <c r="ADU728" s="6"/>
      <c r="ADV728" s="6"/>
      <c r="ADW728" s="6"/>
      <c r="ADX728" s="6"/>
      <c r="ADY728" s="6"/>
      <c r="ADZ728" s="6"/>
      <c r="AEA728" s="6"/>
      <c r="AEB728" s="6"/>
      <c r="AEC728" s="6"/>
      <c r="AED728" s="6"/>
      <c r="AEE728" s="6"/>
      <c r="AEF728" s="6"/>
      <c r="AEG728" s="6"/>
      <c r="AEH728" s="6"/>
      <c r="AEI728" s="6"/>
      <c r="AEJ728" s="6"/>
      <c r="AEK728" s="6"/>
      <c r="AEL728" s="6"/>
      <c r="AEM728" s="6"/>
      <c r="AEN728" s="6"/>
      <c r="AEO728" s="6"/>
      <c r="AEP728" s="6"/>
      <c r="AEQ728" s="6"/>
      <c r="AER728" s="6"/>
      <c r="AES728" s="6"/>
      <c r="AET728" s="6"/>
      <c r="AEU728" s="6"/>
      <c r="AEV728" s="6"/>
      <c r="AEW728" s="6"/>
      <c r="AEX728" s="6"/>
      <c r="AEY728" s="6"/>
      <c r="AEZ728" s="6"/>
      <c r="AFA728" s="6"/>
      <c r="AFB728" s="6"/>
      <c r="AFC728" s="6"/>
      <c r="AFD728" s="6"/>
      <c r="AFE728" s="6"/>
      <c r="AFF728" s="6"/>
      <c r="AFG728" s="6"/>
      <c r="AFH728" s="6"/>
      <c r="AFI728" s="6"/>
      <c r="AFJ728" s="6"/>
      <c r="AFK728" s="6"/>
      <c r="AFL728" s="6"/>
      <c r="AFM728" s="6"/>
      <c r="AFN728" s="6"/>
      <c r="AFO728" s="6"/>
      <c r="AFP728" s="6"/>
      <c r="AFQ728" s="6"/>
      <c r="AFR728" s="6"/>
      <c r="AFS728" s="6"/>
      <c r="AFT728" s="6"/>
      <c r="AFU728" s="6"/>
      <c r="AFV728" s="6"/>
      <c r="AFW728" s="6"/>
      <c r="AFX728" s="6"/>
      <c r="AFY728" s="6"/>
      <c r="AFZ728" s="6"/>
      <c r="AGA728" s="6"/>
      <c r="AGB728" s="6"/>
      <c r="AGC728" s="6"/>
      <c r="AGD728" s="6"/>
      <c r="AGE728" s="6"/>
      <c r="AGF728" s="6"/>
      <c r="AGG728" s="6"/>
      <c r="AGH728" s="6"/>
      <c r="AGI728" s="6"/>
      <c r="AGJ728" s="6"/>
      <c r="AGK728" s="6"/>
      <c r="AGL728" s="6"/>
      <c r="AGM728" s="6"/>
      <c r="AGN728" s="6"/>
      <c r="AGO728" s="6"/>
      <c r="AGP728" s="6"/>
      <c r="AGQ728" s="6"/>
      <c r="AGR728" s="6"/>
      <c r="AGS728" s="6"/>
      <c r="AGT728" s="6"/>
      <c r="AGU728" s="6"/>
      <c r="AGV728" s="6"/>
      <c r="AGW728" s="6"/>
      <c r="AGX728" s="6"/>
      <c r="AGY728" s="6"/>
      <c r="AGZ728" s="6"/>
      <c r="AHA728" s="6"/>
      <c r="AHB728" s="6"/>
      <c r="AHC728" s="6"/>
      <c r="AHD728" s="6"/>
      <c r="AHE728" s="6"/>
      <c r="AHF728" s="6"/>
      <c r="AHG728" s="6"/>
      <c r="AHH728" s="6"/>
      <c r="AHI728" s="6"/>
      <c r="AHJ728" s="6"/>
      <c r="AHK728" s="6"/>
      <c r="AHL728" s="6"/>
      <c r="AHM728" s="6"/>
      <c r="AHN728" s="6"/>
      <c r="AHO728" s="6"/>
      <c r="AHP728" s="6"/>
      <c r="AHQ728" s="6"/>
      <c r="AHR728" s="6"/>
      <c r="AHS728" s="6"/>
      <c r="AHT728" s="6"/>
      <c r="AHU728" s="6"/>
      <c r="AHV728" s="6"/>
      <c r="AHW728" s="6"/>
      <c r="AHX728" s="6"/>
      <c r="AHY728" s="6"/>
    </row>
    <row r="729" spans="3:909" x14ac:dyDescent="0.25">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c r="JV729" s="6"/>
      <c r="JW729" s="6"/>
      <c r="JX729" s="6"/>
      <c r="JY729" s="6"/>
      <c r="JZ729" s="6"/>
      <c r="KA729" s="6"/>
      <c r="KB729" s="6"/>
      <c r="KC729" s="6"/>
      <c r="KD729" s="6"/>
      <c r="KE729" s="6"/>
      <c r="KF729" s="6"/>
      <c r="KG729" s="6"/>
      <c r="KH729" s="6"/>
      <c r="KI729" s="6"/>
      <c r="KJ729" s="6"/>
      <c r="KK729" s="6"/>
      <c r="KL729" s="6"/>
      <c r="KM729" s="6"/>
      <c r="KN729" s="6"/>
      <c r="KO729" s="6"/>
      <c r="KP729" s="6"/>
      <c r="KQ729" s="6"/>
      <c r="KR729" s="6"/>
      <c r="KS729" s="6"/>
      <c r="KT729" s="6"/>
      <c r="KU729" s="6"/>
      <c r="KV729" s="6"/>
      <c r="KW729" s="6"/>
      <c r="KX729" s="6"/>
      <c r="KY729" s="6"/>
      <c r="KZ729" s="6"/>
      <c r="LA729" s="6"/>
      <c r="LB729" s="6"/>
      <c r="LC729" s="6"/>
      <c r="LD729" s="6"/>
      <c r="LE729" s="6"/>
      <c r="LF729" s="6"/>
      <c r="LG729" s="6"/>
      <c r="LH729" s="6"/>
      <c r="LI729" s="6"/>
      <c r="LJ729" s="6"/>
      <c r="LK729" s="6"/>
      <c r="LL729" s="6"/>
      <c r="LM729" s="6"/>
      <c r="LN729" s="6"/>
      <c r="LO729" s="6"/>
      <c r="LP729" s="6"/>
      <c r="LQ729" s="6"/>
      <c r="LR729" s="6"/>
      <c r="LS729" s="6"/>
      <c r="LT729" s="6"/>
      <c r="LU729" s="6"/>
      <c r="LV729" s="6"/>
      <c r="LW729" s="6"/>
      <c r="LX729" s="6"/>
      <c r="LY729" s="6"/>
      <c r="LZ729" s="6"/>
      <c r="MA729" s="6"/>
      <c r="MB729" s="6"/>
      <c r="MC729" s="6"/>
      <c r="MD729" s="6"/>
      <c r="ME729" s="6"/>
      <c r="MF729" s="6"/>
      <c r="MG729" s="6"/>
      <c r="MH729" s="6"/>
      <c r="MI729" s="6"/>
      <c r="MJ729" s="6"/>
      <c r="MK729" s="6"/>
      <c r="ML729" s="6"/>
      <c r="MM729" s="6"/>
      <c r="MN729" s="6"/>
      <c r="MO729" s="6"/>
      <c r="MP729" s="6"/>
      <c r="MQ729" s="6"/>
      <c r="MR729" s="6"/>
      <c r="MS729" s="6"/>
      <c r="MT729" s="6"/>
      <c r="MU729" s="6"/>
      <c r="MV729" s="6"/>
      <c r="MW729" s="6"/>
      <c r="MX729" s="6"/>
      <c r="MY729" s="6"/>
      <c r="MZ729" s="6"/>
      <c r="NA729" s="6"/>
      <c r="NB729" s="6"/>
      <c r="NC729" s="6"/>
      <c r="ND729" s="6"/>
      <c r="NE729" s="6"/>
      <c r="NF729" s="6"/>
      <c r="NG729" s="6"/>
      <c r="NH729" s="6"/>
      <c r="NI729" s="6"/>
      <c r="NJ729" s="6"/>
      <c r="NK729" s="6"/>
      <c r="NL729" s="6"/>
      <c r="NM729" s="6"/>
      <c r="NN729" s="6"/>
      <c r="NO729" s="6"/>
      <c r="NP729" s="6"/>
      <c r="NQ729" s="6"/>
      <c r="NR729" s="6"/>
      <c r="NS729" s="6"/>
      <c r="NT729" s="6"/>
      <c r="NU729" s="6"/>
      <c r="NV729" s="6"/>
      <c r="NW729" s="6"/>
      <c r="NX729" s="6"/>
      <c r="NY729" s="6"/>
      <c r="NZ729" s="6"/>
      <c r="OA729" s="6"/>
      <c r="OB729" s="6"/>
      <c r="OC729" s="6"/>
      <c r="OD729" s="6"/>
      <c r="OE729" s="6"/>
      <c r="OF729" s="6"/>
      <c r="OG729" s="6"/>
      <c r="OH729" s="6"/>
      <c r="OI729" s="6"/>
      <c r="OJ729" s="6"/>
      <c r="OK729" s="6"/>
      <c r="OL729" s="6"/>
      <c r="OM729" s="6"/>
      <c r="ON729" s="6"/>
      <c r="OO729" s="6"/>
      <c r="OP729" s="6"/>
      <c r="OQ729" s="6"/>
      <c r="OR729" s="6"/>
      <c r="OS729" s="6"/>
      <c r="OT729" s="6"/>
      <c r="OU729" s="6"/>
      <c r="OV729" s="6"/>
      <c r="OW729" s="6"/>
      <c r="OX729" s="6"/>
      <c r="OY729" s="6"/>
      <c r="OZ729" s="6"/>
      <c r="PA729" s="6"/>
      <c r="PB729" s="6"/>
      <c r="PC729" s="6"/>
      <c r="PD729" s="6"/>
      <c r="PE729" s="6"/>
      <c r="PF729" s="6"/>
      <c r="PG729" s="6"/>
      <c r="PH729" s="6"/>
      <c r="PI729" s="6"/>
      <c r="PJ729" s="6"/>
      <c r="PK729" s="6"/>
      <c r="PL729" s="6"/>
      <c r="PM729" s="6"/>
      <c r="PN729" s="6"/>
      <c r="PO729" s="6"/>
      <c r="PP729" s="6"/>
      <c r="PQ729" s="6"/>
      <c r="PR729" s="6"/>
      <c r="PS729" s="6"/>
      <c r="PT729" s="6"/>
      <c r="PU729" s="6"/>
      <c r="PV729" s="6"/>
      <c r="PW729" s="6"/>
      <c r="PX729" s="6"/>
      <c r="PY729" s="6"/>
      <c r="PZ729" s="6"/>
      <c r="QA729" s="6"/>
      <c r="QB729" s="6"/>
      <c r="QC729" s="6"/>
      <c r="QD729" s="6"/>
      <c r="QE729" s="6"/>
      <c r="QF729" s="6"/>
      <c r="QG729" s="6"/>
      <c r="QH729" s="6"/>
      <c r="QI729" s="6"/>
      <c r="QJ729" s="6"/>
      <c r="QK729" s="6"/>
      <c r="QL729" s="6"/>
      <c r="QM729" s="6"/>
      <c r="QN729" s="6"/>
      <c r="QO729" s="6"/>
      <c r="QP729" s="6"/>
      <c r="QQ729" s="6"/>
      <c r="QR729" s="6"/>
      <c r="QS729" s="6"/>
      <c r="QT729" s="6"/>
      <c r="QU729" s="6"/>
      <c r="QV729" s="6"/>
      <c r="QW729" s="6"/>
      <c r="QX729" s="6"/>
      <c r="QY729" s="6"/>
      <c r="QZ729" s="6"/>
      <c r="RA729" s="6"/>
      <c r="RB729" s="6"/>
      <c r="RC729" s="6"/>
      <c r="RD729" s="6"/>
      <c r="RE729" s="6"/>
      <c r="RF729" s="6"/>
      <c r="RG729" s="6"/>
      <c r="RH729" s="6"/>
      <c r="RI729" s="6"/>
      <c r="RJ729" s="6"/>
      <c r="RK729" s="6"/>
      <c r="RL729" s="6"/>
      <c r="RM729" s="6"/>
      <c r="RN729" s="6"/>
      <c r="RO729" s="6"/>
      <c r="RP729" s="6"/>
      <c r="RQ729" s="6"/>
      <c r="RR729" s="6"/>
      <c r="RS729" s="6"/>
      <c r="RT729" s="6"/>
      <c r="RU729" s="6"/>
      <c r="RV729" s="6"/>
      <c r="RW729" s="6"/>
      <c r="RX729" s="6"/>
      <c r="RY729" s="6"/>
      <c r="RZ729" s="6"/>
      <c r="SA729" s="6"/>
      <c r="SB729" s="6"/>
      <c r="SC729" s="6"/>
      <c r="SD729" s="6"/>
      <c r="SE729" s="6"/>
      <c r="SF729" s="6"/>
      <c r="SG729" s="6"/>
      <c r="SH729" s="6"/>
      <c r="SI729" s="6"/>
      <c r="SJ729" s="6"/>
      <c r="SK729" s="6"/>
      <c r="SL729" s="6"/>
      <c r="SM729" s="6"/>
      <c r="SN729" s="6"/>
      <c r="SO729" s="6"/>
      <c r="SP729" s="6"/>
      <c r="SQ729" s="6"/>
      <c r="SR729" s="6"/>
      <c r="SS729" s="6"/>
      <c r="ST729" s="6"/>
      <c r="SU729" s="6"/>
      <c r="SV729" s="6"/>
      <c r="SW729" s="6"/>
      <c r="SX729" s="6"/>
      <c r="SY729" s="6"/>
      <c r="SZ729" s="6"/>
      <c r="TA729" s="6"/>
      <c r="TB729" s="6"/>
      <c r="TC729" s="6"/>
      <c r="TD729" s="6"/>
      <c r="TE729" s="6"/>
      <c r="TF729" s="6"/>
      <c r="TG729" s="6"/>
      <c r="TH729" s="6"/>
      <c r="TI729" s="6"/>
      <c r="TJ729" s="6"/>
      <c r="TK729" s="6"/>
      <c r="TL729" s="6"/>
      <c r="TM729" s="6"/>
      <c r="TN729" s="6"/>
      <c r="TO729" s="6"/>
      <c r="TP729" s="6"/>
      <c r="TQ729" s="6"/>
      <c r="TR729" s="6"/>
      <c r="TS729" s="6"/>
      <c r="TT729" s="6"/>
      <c r="TU729" s="6"/>
      <c r="TV729" s="6"/>
      <c r="TW729" s="6"/>
      <c r="TX729" s="6"/>
      <c r="TY729" s="6"/>
      <c r="TZ729" s="6"/>
      <c r="UA729" s="6"/>
      <c r="UB729" s="6"/>
      <c r="UC729" s="6"/>
      <c r="UD729" s="6"/>
      <c r="UE729" s="6"/>
      <c r="UF729" s="6"/>
      <c r="UG729" s="6"/>
      <c r="UH729" s="6"/>
      <c r="UI729" s="6"/>
      <c r="UJ729" s="6"/>
      <c r="UK729" s="6"/>
      <c r="UL729" s="6"/>
      <c r="UM729" s="6"/>
      <c r="UN729" s="6"/>
      <c r="UO729" s="6"/>
      <c r="UP729" s="6"/>
      <c r="UQ729" s="6"/>
      <c r="UR729" s="6"/>
      <c r="US729" s="6"/>
      <c r="UT729" s="6"/>
      <c r="UU729" s="6"/>
      <c r="UV729" s="6"/>
      <c r="UW729" s="6"/>
      <c r="UX729" s="6"/>
      <c r="UY729" s="6"/>
      <c r="UZ729" s="6"/>
      <c r="VA729" s="6"/>
      <c r="VB729" s="6"/>
      <c r="VC729" s="6"/>
      <c r="VD729" s="6"/>
      <c r="VE729" s="6"/>
      <c r="VF729" s="6"/>
      <c r="VG729" s="6"/>
      <c r="VH729" s="6"/>
      <c r="VI729" s="6"/>
      <c r="VJ729" s="6"/>
      <c r="VK729" s="6"/>
      <c r="VL729" s="6"/>
      <c r="VM729" s="6"/>
      <c r="VN729" s="6"/>
      <c r="VO729" s="6"/>
      <c r="VP729" s="6"/>
      <c r="VQ729" s="6"/>
      <c r="VR729" s="6"/>
      <c r="VS729" s="6"/>
      <c r="VT729" s="6"/>
      <c r="VU729" s="6"/>
      <c r="VV729" s="6"/>
      <c r="VW729" s="6"/>
      <c r="VX729" s="6"/>
      <c r="VY729" s="6"/>
      <c r="VZ729" s="6"/>
      <c r="WA729" s="6"/>
      <c r="WB729" s="6"/>
      <c r="WC729" s="6"/>
      <c r="WD729" s="6"/>
      <c r="WE729" s="6"/>
      <c r="WF729" s="6"/>
      <c r="WG729" s="6"/>
      <c r="WH729" s="6"/>
      <c r="WI729" s="6"/>
      <c r="WJ729" s="6"/>
      <c r="WK729" s="6"/>
      <c r="WL729" s="6"/>
      <c r="WM729" s="6"/>
      <c r="WN729" s="6"/>
      <c r="WO729" s="6"/>
      <c r="WP729" s="6"/>
      <c r="WQ729" s="6"/>
      <c r="WR729" s="6"/>
      <c r="WS729" s="6"/>
      <c r="WT729" s="6"/>
      <c r="WU729" s="6"/>
      <c r="WV729" s="6"/>
      <c r="WW729" s="6"/>
      <c r="WX729" s="6"/>
      <c r="WY729" s="6"/>
      <c r="WZ729" s="6"/>
      <c r="XA729" s="6"/>
      <c r="XB729" s="6"/>
      <c r="XC729" s="6"/>
      <c r="XD729" s="6"/>
      <c r="XE729" s="6"/>
      <c r="XF729" s="6"/>
      <c r="XG729" s="6"/>
      <c r="XH729" s="6"/>
      <c r="XI729" s="6"/>
      <c r="XJ729" s="6"/>
      <c r="XK729" s="6"/>
      <c r="XL729" s="6"/>
      <c r="XM729" s="6"/>
      <c r="XN729" s="6"/>
      <c r="XO729" s="6"/>
      <c r="XP729" s="6"/>
      <c r="XQ729" s="6"/>
      <c r="XR729" s="6"/>
      <c r="XS729" s="6"/>
      <c r="XT729" s="6"/>
      <c r="XU729" s="6"/>
      <c r="XV729" s="6"/>
      <c r="XW729" s="6"/>
      <c r="XX729" s="6"/>
      <c r="XY729" s="6"/>
      <c r="XZ729" s="6"/>
      <c r="YA729" s="6"/>
      <c r="YB729" s="6"/>
      <c r="YC729" s="6"/>
      <c r="YD729" s="6"/>
      <c r="YE729" s="6"/>
      <c r="YF729" s="6"/>
      <c r="YG729" s="6"/>
      <c r="YH729" s="6"/>
      <c r="YI729" s="6"/>
      <c r="YJ729" s="6"/>
      <c r="YK729" s="6"/>
      <c r="YL729" s="6"/>
      <c r="YM729" s="6"/>
      <c r="YN729" s="6"/>
      <c r="YO729" s="6"/>
      <c r="YP729" s="6"/>
      <c r="YQ729" s="6"/>
      <c r="YR729" s="6"/>
      <c r="YS729" s="6"/>
      <c r="YT729" s="6"/>
      <c r="YU729" s="6"/>
      <c r="YV729" s="6"/>
      <c r="YW729" s="6"/>
      <c r="YX729" s="6"/>
      <c r="YY729" s="6"/>
      <c r="YZ729" s="6"/>
      <c r="ZA729" s="6"/>
      <c r="ZB729" s="6"/>
      <c r="ZC729" s="6"/>
      <c r="ZD729" s="6"/>
      <c r="ZE729" s="6"/>
      <c r="ZF729" s="6"/>
      <c r="ZG729" s="6"/>
      <c r="ZH729" s="6"/>
      <c r="ZI729" s="6"/>
      <c r="ZJ729" s="6"/>
      <c r="ZK729" s="6"/>
      <c r="ZL729" s="6"/>
      <c r="ZM729" s="6"/>
      <c r="ZN729" s="6"/>
      <c r="ZO729" s="6"/>
      <c r="ZP729" s="6"/>
      <c r="ZQ729" s="6"/>
      <c r="ZR729" s="6"/>
      <c r="ZS729" s="6"/>
      <c r="ZT729" s="6"/>
      <c r="ZU729" s="6"/>
      <c r="ZV729" s="6"/>
      <c r="ZW729" s="6"/>
      <c r="ZX729" s="6"/>
      <c r="ZY729" s="6"/>
      <c r="ZZ729" s="6"/>
      <c r="AAA729" s="6"/>
      <c r="AAB729" s="6"/>
      <c r="AAC729" s="6"/>
      <c r="AAD729" s="6"/>
      <c r="AAE729" s="6"/>
      <c r="AAF729" s="6"/>
      <c r="AAG729" s="6"/>
      <c r="AAH729" s="6"/>
      <c r="AAI729" s="6"/>
      <c r="AAJ729" s="6"/>
      <c r="AAK729" s="6"/>
      <c r="AAL729" s="6"/>
      <c r="AAM729" s="6"/>
      <c r="AAN729" s="6"/>
      <c r="AAO729" s="6"/>
      <c r="AAP729" s="6"/>
      <c r="AAQ729" s="6"/>
      <c r="AAR729" s="6"/>
      <c r="AAS729" s="6"/>
      <c r="AAT729" s="6"/>
      <c r="AAU729" s="6"/>
      <c r="AAV729" s="6"/>
      <c r="AAW729" s="6"/>
      <c r="AAX729" s="6"/>
      <c r="AAY729" s="6"/>
      <c r="AAZ729" s="6"/>
      <c r="ABA729" s="6"/>
      <c r="ABB729" s="6"/>
      <c r="ABC729" s="6"/>
      <c r="ABD729" s="6"/>
      <c r="ABE729" s="6"/>
      <c r="ABF729" s="6"/>
      <c r="ABG729" s="6"/>
      <c r="ABH729" s="6"/>
      <c r="ABI729" s="6"/>
      <c r="ABJ729" s="6"/>
      <c r="ABK729" s="6"/>
      <c r="ABL729" s="6"/>
      <c r="ABM729" s="6"/>
      <c r="ABN729" s="6"/>
      <c r="ABO729" s="6"/>
      <c r="ABP729" s="6"/>
      <c r="ABQ729" s="6"/>
      <c r="ABR729" s="6"/>
      <c r="ABS729" s="6"/>
      <c r="ABT729" s="6"/>
      <c r="ABU729" s="6"/>
      <c r="ABV729" s="6"/>
      <c r="ABW729" s="6"/>
      <c r="ABX729" s="6"/>
      <c r="ABY729" s="6"/>
      <c r="ABZ729" s="6"/>
      <c r="ACA729" s="6"/>
      <c r="ACB729" s="6"/>
      <c r="ACC729" s="6"/>
      <c r="ACD729" s="6"/>
      <c r="ACE729" s="6"/>
      <c r="ACF729" s="6"/>
      <c r="ACG729" s="6"/>
      <c r="ACH729" s="6"/>
      <c r="ACI729" s="6"/>
      <c r="ACJ729" s="6"/>
      <c r="ACK729" s="6"/>
      <c r="ACL729" s="6"/>
      <c r="ACM729" s="6"/>
      <c r="ACN729" s="6"/>
      <c r="ACO729" s="6"/>
      <c r="ACP729" s="6"/>
      <c r="ACQ729" s="6"/>
      <c r="ACR729" s="6"/>
      <c r="ACS729" s="6"/>
      <c r="ACT729" s="6"/>
      <c r="ACU729" s="6"/>
      <c r="ACV729" s="6"/>
      <c r="ACW729" s="6"/>
      <c r="ACX729" s="6"/>
      <c r="ACY729" s="6"/>
      <c r="ACZ729" s="6"/>
      <c r="ADA729" s="6"/>
      <c r="ADB729" s="6"/>
      <c r="ADC729" s="6"/>
      <c r="ADD729" s="6"/>
      <c r="ADE729" s="6"/>
      <c r="ADF729" s="6"/>
      <c r="ADG729" s="6"/>
      <c r="ADH729" s="6"/>
      <c r="ADI729" s="6"/>
      <c r="ADJ729" s="6"/>
      <c r="ADK729" s="6"/>
      <c r="ADL729" s="6"/>
      <c r="ADM729" s="6"/>
      <c r="ADN729" s="6"/>
      <c r="ADO729" s="6"/>
      <c r="ADP729" s="6"/>
      <c r="ADQ729" s="6"/>
      <c r="ADR729" s="6"/>
      <c r="ADS729" s="6"/>
      <c r="ADT729" s="6"/>
      <c r="ADU729" s="6"/>
      <c r="ADV729" s="6"/>
      <c r="ADW729" s="6"/>
      <c r="ADX729" s="6"/>
      <c r="ADY729" s="6"/>
      <c r="ADZ729" s="6"/>
      <c r="AEA729" s="6"/>
      <c r="AEB729" s="6"/>
      <c r="AEC729" s="6"/>
      <c r="AED729" s="6"/>
      <c r="AEE729" s="6"/>
      <c r="AEF729" s="6"/>
      <c r="AEG729" s="6"/>
      <c r="AEH729" s="6"/>
      <c r="AEI729" s="6"/>
      <c r="AEJ729" s="6"/>
      <c r="AEK729" s="6"/>
      <c r="AEL729" s="6"/>
      <c r="AEM729" s="6"/>
      <c r="AEN729" s="6"/>
      <c r="AEO729" s="6"/>
      <c r="AEP729" s="6"/>
      <c r="AEQ729" s="6"/>
      <c r="AER729" s="6"/>
      <c r="AES729" s="6"/>
      <c r="AET729" s="6"/>
      <c r="AEU729" s="6"/>
      <c r="AEV729" s="6"/>
      <c r="AEW729" s="6"/>
      <c r="AEX729" s="6"/>
      <c r="AEY729" s="6"/>
      <c r="AEZ729" s="6"/>
      <c r="AFA729" s="6"/>
      <c r="AFB729" s="6"/>
      <c r="AFC729" s="6"/>
      <c r="AFD729" s="6"/>
      <c r="AFE729" s="6"/>
      <c r="AFF729" s="6"/>
      <c r="AFG729" s="6"/>
      <c r="AFH729" s="6"/>
      <c r="AFI729" s="6"/>
      <c r="AFJ729" s="6"/>
      <c r="AFK729" s="6"/>
      <c r="AFL729" s="6"/>
      <c r="AFM729" s="6"/>
      <c r="AFN729" s="6"/>
      <c r="AFO729" s="6"/>
      <c r="AFP729" s="6"/>
      <c r="AFQ729" s="6"/>
      <c r="AFR729" s="6"/>
      <c r="AFS729" s="6"/>
      <c r="AFT729" s="6"/>
      <c r="AFU729" s="6"/>
      <c r="AFV729" s="6"/>
      <c r="AFW729" s="6"/>
      <c r="AFX729" s="6"/>
      <c r="AFY729" s="6"/>
      <c r="AFZ729" s="6"/>
      <c r="AGA729" s="6"/>
      <c r="AGB729" s="6"/>
      <c r="AGC729" s="6"/>
      <c r="AGD729" s="6"/>
      <c r="AGE729" s="6"/>
      <c r="AGF729" s="6"/>
      <c r="AGG729" s="6"/>
      <c r="AGH729" s="6"/>
      <c r="AGI729" s="6"/>
      <c r="AGJ729" s="6"/>
      <c r="AGK729" s="6"/>
      <c r="AGL729" s="6"/>
      <c r="AGM729" s="6"/>
      <c r="AGN729" s="6"/>
      <c r="AGO729" s="6"/>
      <c r="AGP729" s="6"/>
      <c r="AGQ729" s="6"/>
      <c r="AGR729" s="6"/>
      <c r="AGS729" s="6"/>
      <c r="AGT729" s="6"/>
      <c r="AGU729" s="6"/>
      <c r="AGV729" s="6"/>
      <c r="AGW729" s="6"/>
      <c r="AGX729" s="6"/>
      <c r="AGY729" s="6"/>
      <c r="AGZ729" s="6"/>
      <c r="AHA729" s="6"/>
      <c r="AHB729" s="6"/>
      <c r="AHC729" s="6"/>
      <c r="AHD729" s="6"/>
      <c r="AHE729" s="6"/>
      <c r="AHF729" s="6"/>
      <c r="AHG729" s="6"/>
      <c r="AHH729" s="6"/>
      <c r="AHI729" s="6"/>
      <c r="AHJ729" s="6"/>
      <c r="AHK729" s="6"/>
      <c r="AHL729" s="6"/>
      <c r="AHM729" s="6"/>
      <c r="AHN729" s="6"/>
      <c r="AHO729" s="6"/>
      <c r="AHP729" s="6"/>
      <c r="AHQ729" s="6"/>
      <c r="AHR729" s="6"/>
      <c r="AHS729" s="6"/>
      <c r="AHT729" s="6"/>
      <c r="AHU729" s="6"/>
      <c r="AHV729" s="6"/>
      <c r="AHW729" s="6"/>
      <c r="AHX729" s="6"/>
      <c r="AHY729" s="6"/>
    </row>
    <row r="730" spans="3:909" x14ac:dyDescent="0.25">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c r="JV730" s="6"/>
      <c r="JW730" s="6"/>
      <c r="JX730" s="6"/>
      <c r="JY730" s="6"/>
      <c r="JZ730" s="6"/>
      <c r="KA730" s="6"/>
      <c r="KB730" s="6"/>
      <c r="KC730" s="6"/>
      <c r="KD730" s="6"/>
      <c r="KE730" s="6"/>
      <c r="KF730" s="6"/>
      <c r="KG730" s="6"/>
      <c r="KH730" s="6"/>
      <c r="KI730" s="6"/>
      <c r="KJ730" s="6"/>
      <c r="KK730" s="6"/>
      <c r="KL730" s="6"/>
      <c r="KM730" s="6"/>
      <c r="KN730" s="6"/>
      <c r="KO730" s="6"/>
      <c r="KP730" s="6"/>
      <c r="KQ730" s="6"/>
      <c r="KR730" s="6"/>
      <c r="KS730" s="6"/>
      <c r="KT730" s="6"/>
      <c r="KU730" s="6"/>
      <c r="KV730" s="6"/>
      <c r="KW730" s="6"/>
      <c r="KX730" s="6"/>
      <c r="KY730" s="6"/>
      <c r="KZ730" s="6"/>
      <c r="LA730" s="6"/>
      <c r="LB730" s="6"/>
      <c r="LC730" s="6"/>
      <c r="LD730" s="6"/>
      <c r="LE730" s="6"/>
      <c r="LF730" s="6"/>
      <c r="LG730" s="6"/>
      <c r="LH730" s="6"/>
      <c r="LI730" s="6"/>
      <c r="LJ730" s="6"/>
      <c r="LK730" s="6"/>
      <c r="LL730" s="6"/>
      <c r="LM730" s="6"/>
      <c r="LN730" s="6"/>
      <c r="LO730" s="6"/>
      <c r="LP730" s="6"/>
      <c r="LQ730" s="6"/>
      <c r="LR730" s="6"/>
      <c r="LS730" s="6"/>
      <c r="LT730" s="6"/>
      <c r="LU730" s="6"/>
      <c r="LV730" s="6"/>
      <c r="LW730" s="6"/>
      <c r="LX730" s="6"/>
      <c r="LY730" s="6"/>
      <c r="LZ730" s="6"/>
      <c r="MA730" s="6"/>
      <c r="MB730" s="6"/>
      <c r="MC730" s="6"/>
      <c r="MD730" s="6"/>
      <c r="ME730" s="6"/>
      <c r="MF730" s="6"/>
      <c r="MG730" s="6"/>
      <c r="MH730" s="6"/>
      <c r="MI730" s="6"/>
      <c r="MJ730" s="6"/>
      <c r="MK730" s="6"/>
      <c r="ML730" s="6"/>
      <c r="MM730" s="6"/>
      <c r="MN730" s="6"/>
      <c r="MO730" s="6"/>
      <c r="MP730" s="6"/>
      <c r="MQ730" s="6"/>
      <c r="MR730" s="6"/>
      <c r="MS730" s="6"/>
      <c r="MT730" s="6"/>
      <c r="MU730" s="6"/>
      <c r="MV730" s="6"/>
      <c r="MW730" s="6"/>
      <c r="MX730" s="6"/>
      <c r="MY730" s="6"/>
      <c r="MZ730" s="6"/>
      <c r="NA730" s="6"/>
      <c r="NB730" s="6"/>
      <c r="NC730" s="6"/>
      <c r="ND730" s="6"/>
      <c r="NE730" s="6"/>
      <c r="NF730" s="6"/>
      <c r="NG730" s="6"/>
      <c r="NH730" s="6"/>
      <c r="NI730" s="6"/>
      <c r="NJ730" s="6"/>
      <c r="NK730" s="6"/>
      <c r="NL730" s="6"/>
      <c r="NM730" s="6"/>
      <c r="NN730" s="6"/>
      <c r="NO730" s="6"/>
      <c r="NP730" s="6"/>
      <c r="NQ730" s="6"/>
      <c r="NR730" s="6"/>
      <c r="NS730" s="6"/>
      <c r="NT730" s="6"/>
      <c r="NU730" s="6"/>
      <c r="NV730" s="6"/>
      <c r="NW730" s="6"/>
      <c r="NX730" s="6"/>
      <c r="NY730" s="6"/>
      <c r="NZ730" s="6"/>
      <c r="OA730" s="6"/>
      <c r="OB730" s="6"/>
      <c r="OC730" s="6"/>
      <c r="OD730" s="6"/>
      <c r="OE730" s="6"/>
      <c r="OF730" s="6"/>
      <c r="OG730" s="6"/>
      <c r="OH730" s="6"/>
      <c r="OI730" s="6"/>
      <c r="OJ730" s="6"/>
      <c r="OK730" s="6"/>
      <c r="OL730" s="6"/>
      <c r="OM730" s="6"/>
      <c r="ON730" s="6"/>
      <c r="OO730" s="6"/>
      <c r="OP730" s="6"/>
      <c r="OQ730" s="6"/>
      <c r="OR730" s="6"/>
      <c r="OS730" s="6"/>
      <c r="OT730" s="6"/>
      <c r="OU730" s="6"/>
      <c r="OV730" s="6"/>
      <c r="OW730" s="6"/>
      <c r="OX730" s="6"/>
      <c r="OY730" s="6"/>
      <c r="OZ730" s="6"/>
      <c r="PA730" s="6"/>
      <c r="PB730" s="6"/>
      <c r="PC730" s="6"/>
      <c r="PD730" s="6"/>
      <c r="PE730" s="6"/>
      <c r="PF730" s="6"/>
      <c r="PG730" s="6"/>
      <c r="PH730" s="6"/>
      <c r="PI730" s="6"/>
      <c r="PJ730" s="6"/>
      <c r="PK730" s="6"/>
      <c r="PL730" s="6"/>
      <c r="PM730" s="6"/>
      <c r="PN730" s="6"/>
      <c r="PO730" s="6"/>
      <c r="PP730" s="6"/>
      <c r="PQ730" s="6"/>
      <c r="PR730" s="6"/>
      <c r="PS730" s="6"/>
      <c r="PT730" s="6"/>
      <c r="PU730" s="6"/>
      <c r="PV730" s="6"/>
      <c r="PW730" s="6"/>
      <c r="PX730" s="6"/>
      <c r="PY730" s="6"/>
      <c r="PZ730" s="6"/>
      <c r="QA730" s="6"/>
      <c r="QB730" s="6"/>
      <c r="QC730" s="6"/>
      <c r="QD730" s="6"/>
      <c r="QE730" s="6"/>
      <c r="QF730" s="6"/>
      <c r="QG730" s="6"/>
      <c r="QH730" s="6"/>
      <c r="QI730" s="6"/>
      <c r="QJ730" s="6"/>
      <c r="QK730" s="6"/>
      <c r="QL730" s="6"/>
      <c r="QM730" s="6"/>
      <c r="QN730" s="6"/>
      <c r="QO730" s="6"/>
      <c r="QP730" s="6"/>
      <c r="QQ730" s="6"/>
      <c r="QR730" s="6"/>
      <c r="QS730" s="6"/>
      <c r="QT730" s="6"/>
      <c r="QU730" s="6"/>
      <c r="QV730" s="6"/>
      <c r="QW730" s="6"/>
      <c r="QX730" s="6"/>
      <c r="QY730" s="6"/>
      <c r="QZ730" s="6"/>
      <c r="RA730" s="6"/>
      <c r="RB730" s="6"/>
      <c r="RC730" s="6"/>
      <c r="RD730" s="6"/>
      <c r="RE730" s="6"/>
      <c r="RF730" s="6"/>
      <c r="RG730" s="6"/>
      <c r="RH730" s="6"/>
      <c r="RI730" s="6"/>
      <c r="RJ730" s="6"/>
      <c r="RK730" s="6"/>
      <c r="RL730" s="6"/>
      <c r="RM730" s="6"/>
      <c r="RN730" s="6"/>
      <c r="RO730" s="6"/>
      <c r="RP730" s="6"/>
      <c r="RQ730" s="6"/>
      <c r="RR730" s="6"/>
      <c r="RS730" s="6"/>
      <c r="RT730" s="6"/>
      <c r="RU730" s="6"/>
      <c r="RV730" s="6"/>
      <c r="RW730" s="6"/>
      <c r="RX730" s="6"/>
      <c r="RY730" s="6"/>
      <c r="RZ730" s="6"/>
      <c r="SA730" s="6"/>
      <c r="SB730" s="6"/>
      <c r="SC730" s="6"/>
      <c r="SD730" s="6"/>
      <c r="SE730" s="6"/>
      <c r="SF730" s="6"/>
      <c r="SG730" s="6"/>
      <c r="SH730" s="6"/>
      <c r="SI730" s="6"/>
      <c r="SJ730" s="6"/>
      <c r="SK730" s="6"/>
      <c r="SL730" s="6"/>
      <c r="SM730" s="6"/>
      <c r="SN730" s="6"/>
      <c r="SO730" s="6"/>
      <c r="SP730" s="6"/>
      <c r="SQ730" s="6"/>
      <c r="SR730" s="6"/>
      <c r="SS730" s="6"/>
      <c r="ST730" s="6"/>
      <c r="SU730" s="6"/>
      <c r="SV730" s="6"/>
      <c r="SW730" s="6"/>
      <c r="SX730" s="6"/>
      <c r="SY730" s="6"/>
      <c r="SZ730" s="6"/>
      <c r="TA730" s="6"/>
      <c r="TB730" s="6"/>
      <c r="TC730" s="6"/>
      <c r="TD730" s="6"/>
      <c r="TE730" s="6"/>
      <c r="TF730" s="6"/>
      <c r="TG730" s="6"/>
      <c r="TH730" s="6"/>
      <c r="TI730" s="6"/>
      <c r="TJ730" s="6"/>
      <c r="TK730" s="6"/>
      <c r="TL730" s="6"/>
      <c r="TM730" s="6"/>
      <c r="TN730" s="6"/>
      <c r="TO730" s="6"/>
      <c r="TP730" s="6"/>
      <c r="TQ730" s="6"/>
      <c r="TR730" s="6"/>
      <c r="TS730" s="6"/>
      <c r="TT730" s="6"/>
      <c r="TU730" s="6"/>
      <c r="TV730" s="6"/>
      <c r="TW730" s="6"/>
      <c r="TX730" s="6"/>
      <c r="TY730" s="6"/>
      <c r="TZ730" s="6"/>
      <c r="UA730" s="6"/>
      <c r="UB730" s="6"/>
      <c r="UC730" s="6"/>
      <c r="UD730" s="6"/>
      <c r="UE730" s="6"/>
      <c r="UF730" s="6"/>
      <c r="UG730" s="6"/>
      <c r="UH730" s="6"/>
      <c r="UI730" s="6"/>
      <c r="UJ730" s="6"/>
      <c r="UK730" s="6"/>
      <c r="UL730" s="6"/>
      <c r="UM730" s="6"/>
      <c r="UN730" s="6"/>
      <c r="UO730" s="6"/>
      <c r="UP730" s="6"/>
      <c r="UQ730" s="6"/>
      <c r="UR730" s="6"/>
      <c r="US730" s="6"/>
      <c r="UT730" s="6"/>
      <c r="UU730" s="6"/>
      <c r="UV730" s="6"/>
      <c r="UW730" s="6"/>
      <c r="UX730" s="6"/>
      <c r="UY730" s="6"/>
      <c r="UZ730" s="6"/>
      <c r="VA730" s="6"/>
      <c r="VB730" s="6"/>
      <c r="VC730" s="6"/>
      <c r="VD730" s="6"/>
      <c r="VE730" s="6"/>
      <c r="VF730" s="6"/>
      <c r="VG730" s="6"/>
      <c r="VH730" s="6"/>
      <c r="VI730" s="6"/>
      <c r="VJ730" s="6"/>
      <c r="VK730" s="6"/>
      <c r="VL730" s="6"/>
      <c r="VM730" s="6"/>
      <c r="VN730" s="6"/>
      <c r="VO730" s="6"/>
      <c r="VP730" s="6"/>
      <c r="VQ730" s="6"/>
      <c r="VR730" s="6"/>
      <c r="VS730" s="6"/>
      <c r="VT730" s="6"/>
      <c r="VU730" s="6"/>
      <c r="VV730" s="6"/>
      <c r="VW730" s="6"/>
      <c r="VX730" s="6"/>
      <c r="VY730" s="6"/>
      <c r="VZ730" s="6"/>
      <c r="WA730" s="6"/>
      <c r="WB730" s="6"/>
      <c r="WC730" s="6"/>
      <c r="WD730" s="6"/>
      <c r="WE730" s="6"/>
      <c r="WF730" s="6"/>
      <c r="WG730" s="6"/>
      <c r="WH730" s="6"/>
      <c r="WI730" s="6"/>
      <c r="WJ730" s="6"/>
      <c r="WK730" s="6"/>
      <c r="WL730" s="6"/>
      <c r="WM730" s="6"/>
      <c r="WN730" s="6"/>
      <c r="WO730" s="6"/>
      <c r="WP730" s="6"/>
      <c r="WQ730" s="6"/>
      <c r="WR730" s="6"/>
      <c r="WS730" s="6"/>
      <c r="WT730" s="6"/>
      <c r="WU730" s="6"/>
      <c r="WV730" s="6"/>
      <c r="WW730" s="6"/>
      <c r="WX730" s="6"/>
      <c r="WY730" s="6"/>
      <c r="WZ730" s="6"/>
      <c r="XA730" s="6"/>
      <c r="XB730" s="6"/>
      <c r="XC730" s="6"/>
      <c r="XD730" s="6"/>
      <c r="XE730" s="6"/>
      <c r="XF730" s="6"/>
      <c r="XG730" s="6"/>
      <c r="XH730" s="6"/>
      <c r="XI730" s="6"/>
      <c r="XJ730" s="6"/>
      <c r="XK730" s="6"/>
      <c r="XL730" s="6"/>
      <c r="XM730" s="6"/>
      <c r="XN730" s="6"/>
      <c r="XO730" s="6"/>
      <c r="XP730" s="6"/>
      <c r="XQ730" s="6"/>
      <c r="XR730" s="6"/>
      <c r="XS730" s="6"/>
      <c r="XT730" s="6"/>
      <c r="XU730" s="6"/>
      <c r="XV730" s="6"/>
      <c r="XW730" s="6"/>
      <c r="XX730" s="6"/>
      <c r="XY730" s="6"/>
      <c r="XZ730" s="6"/>
      <c r="YA730" s="6"/>
      <c r="YB730" s="6"/>
      <c r="YC730" s="6"/>
      <c r="YD730" s="6"/>
      <c r="YE730" s="6"/>
      <c r="YF730" s="6"/>
      <c r="YG730" s="6"/>
      <c r="YH730" s="6"/>
      <c r="YI730" s="6"/>
      <c r="YJ730" s="6"/>
      <c r="YK730" s="6"/>
      <c r="YL730" s="6"/>
      <c r="YM730" s="6"/>
      <c r="YN730" s="6"/>
      <c r="YO730" s="6"/>
      <c r="YP730" s="6"/>
      <c r="YQ730" s="6"/>
      <c r="YR730" s="6"/>
      <c r="YS730" s="6"/>
      <c r="YT730" s="6"/>
      <c r="YU730" s="6"/>
      <c r="YV730" s="6"/>
      <c r="YW730" s="6"/>
      <c r="YX730" s="6"/>
      <c r="YY730" s="6"/>
      <c r="YZ730" s="6"/>
      <c r="ZA730" s="6"/>
      <c r="ZB730" s="6"/>
      <c r="ZC730" s="6"/>
      <c r="ZD730" s="6"/>
      <c r="ZE730" s="6"/>
      <c r="ZF730" s="6"/>
      <c r="ZG730" s="6"/>
      <c r="ZH730" s="6"/>
      <c r="ZI730" s="6"/>
      <c r="ZJ730" s="6"/>
      <c r="ZK730" s="6"/>
      <c r="ZL730" s="6"/>
      <c r="ZM730" s="6"/>
      <c r="ZN730" s="6"/>
      <c r="ZO730" s="6"/>
      <c r="ZP730" s="6"/>
      <c r="ZQ730" s="6"/>
      <c r="ZR730" s="6"/>
      <c r="ZS730" s="6"/>
      <c r="ZT730" s="6"/>
      <c r="ZU730" s="6"/>
      <c r="ZV730" s="6"/>
      <c r="ZW730" s="6"/>
      <c r="ZX730" s="6"/>
      <c r="ZY730" s="6"/>
      <c r="ZZ730" s="6"/>
      <c r="AAA730" s="6"/>
      <c r="AAB730" s="6"/>
      <c r="AAC730" s="6"/>
      <c r="AAD730" s="6"/>
      <c r="AAE730" s="6"/>
      <c r="AAF730" s="6"/>
      <c r="AAG730" s="6"/>
      <c r="AAH730" s="6"/>
      <c r="AAI730" s="6"/>
      <c r="AAJ730" s="6"/>
      <c r="AAK730" s="6"/>
      <c r="AAL730" s="6"/>
      <c r="AAM730" s="6"/>
      <c r="AAN730" s="6"/>
      <c r="AAO730" s="6"/>
      <c r="AAP730" s="6"/>
      <c r="AAQ730" s="6"/>
      <c r="AAR730" s="6"/>
      <c r="AAS730" s="6"/>
      <c r="AAT730" s="6"/>
      <c r="AAU730" s="6"/>
      <c r="AAV730" s="6"/>
      <c r="AAW730" s="6"/>
      <c r="AAX730" s="6"/>
      <c r="AAY730" s="6"/>
      <c r="AAZ730" s="6"/>
      <c r="ABA730" s="6"/>
      <c r="ABB730" s="6"/>
      <c r="ABC730" s="6"/>
      <c r="ABD730" s="6"/>
      <c r="ABE730" s="6"/>
      <c r="ABF730" s="6"/>
      <c r="ABG730" s="6"/>
      <c r="ABH730" s="6"/>
      <c r="ABI730" s="6"/>
      <c r="ABJ730" s="6"/>
      <c r="ABK730" s="6"/>
      <c r="ABL730" s="6"/>
      <c r="ABM730" s="6"/>
      <c r="ABN730" s="6"/>
      <c r="ABO730" s="6"/>
      <c r="ABP730" s="6"/>
      <c r="ABQ730" s="6"/>
      <c r="ABR730" s="6"/>
      <c r="ABS730" s="6"/>
      <c r="ABT730" s="6"/>
      <c r="ABU730" s="6"/>
      <c r="ABV730" s="6"/>
      <c r="ABW730" s="6"/>
      <c r="ABX730" s="6"/>
      <c r="ABY730" s="6"/>
      <c r="ABZ730" s="6"/>
      <c r="ACA730" s="6"/>
      <c r="ACB730" s="6"/>
      <c r="ACC730" s="6"/>
      <c r="ACD730" s="6"/>
      <c r="ACE730" s="6"/>
      <c r="ACF730" s="6"/>
      <c r="ACG730" s="6"/>
      <c r="ACH730" s="6"/>
      <c r="ACI730" s="6"/>
      <c r="ACJ730" s="6"/>
      <c r="ACK730" s="6"/>
      <c r="ACL730" s="6"/>
      <c r="ACM730" s="6"/>
      <c r="ACN730" s="6"/>
      <c r="ACO730" s="6"/>
      <c r="ACP730" s="6"/>
      <c r="ACQ730" s="6"/>
      <c r="ACR730" s="6"/>
      <c r="ACS730" s="6"/>
      <c r="ACT730" s="6"/>
      <c r="ACU730" s="6"/>
      <c r="ACV730" s="6"/>
      <c r="ACW730" s="6"/>
      <c r="ACX730" s="6"/>
      <c r="ACY730" s="6"/>
      <c r="ACZ730" s="6"/>
      <c r="ADA730" s="6"/>
      <c r="ADB730" s="6"/>
      <c r="ADC730" s="6"/>
      <c r="ADD730" s="6"/>
      <c r="ADE730" s="6"/>
      <c r="ADF730" s="6"/>
      <c r="ADG730" s="6"/>
      <c r="ADH730" s="6"/>
      <c r="ADI730" s="6"/>
      <c r="ADJ730" s="6"/>
      <c r="ADK730" s="6"/>
      <c r="ADL730" s="6"/>
      <c r="ADM730" s="6"/>
      <c r="ADN730" s="6"/>
      <c r="ADO730" s="6"/>
      <c r="ADP730" s="6"/>
      <c r="ADQ730" s="6"/>
      <c r="ADR730" s="6"/>
      <c r="ADS730" s="6"/>
      <c r="ADT730" s="6"/>
      <c r="ADU730" s="6"/>
      <c r="ADV730" s="6"/>
      <c r="ADW730" s="6"/>
      <c r="ADX730" s="6"/>
      <c r="ADY730" s="6"/>
      <c r="ADZ730" s="6"/>
      <c r="AEA730" s="6"/>
      <c r="AEB730" s="6"/>
      <c r="AEC730" s="6"/>
      <c r="AED730" s="6"/>
      <c r="AEE730" s="6"/>
      <c r="AEF730" s="6"/>
      <c r="AEG730" s="6"/>
      <c r="AEH730" s="6"/>
      <c r="AEI730" s="6"/>
      <c r="AEJ730" s="6"/>
      <c r="AEK730" s="6"/>
      <c r="AEL730" s="6"/>
      <c r="AEM730" s="6"/>
      <c r="AEN730" s="6"/>
      <c r="AEO730" s="6"/>
      <c r="AEP730" s="6"/>
      <c r="AEQ730" s="6"/>
      <c r="AER730" s="6"/>
      <c r="AES730" s="6"/>
      <c r="AET730" s="6"/>
      <c r="AEU730" s="6"/>
      <c r="AEV730" s="6"/>
      <c r="AEW730" s="6"/>
      <c r="AEX730" s="6"/>
      <c r="AEY730" s="6"/>
      <c r="AEZ730" s="6"/>
      <c r="AFA730" s="6"/>
      <c r="AFB730" s="6"/>
      <c r="AFC730" s="6"/>
      <c r="AFD730" s="6"/>
      <c r="AFE730" s="6"/>
      <c r="AFF730" s="6"/>
      <c r="AFG730" s="6"/>
      <c r="AFH730" s="6"/>
      <c r="AFI730" s="6"/>
      <c r="AFJ730" s="6"/>
      <c r="AFK730" s="6"/>
      <c r="AFL730" s="6"/>
      <c r="AFM730" s="6"/>
      <c r="AFN730" s="6"/>
      <c r="AFO730" s="6"/>
      <c r="AFP730" s="6"/>
      <c r="AFQ730" s="6"/>
      <c r="AFR730" s="6"/>
      <c r="AFS730" s="6"/>
      <c r="AFT730" s="6"/>
      <c r="AFU730" s="6"/>
      <c r="AFV730" s="6"/>
      <c r="AFW730" s="6"/>
      <c r="AFX730" s="6"/>
      <c r="AFY730" s="6"/>
      <c r="AFZ730" s="6"/>
      <c r="AGA730" s="6"/>
      <c r="AGB730" s="6"/>
      <c r="AGC730" s="6"/>
      <c r="AGD730" s="6"/>
      <c r="AGE730" s="6"/>
      <c r="AGF730" s="6"/>
      <c r="AGG730" s="6"/>
      <c r="AGH730" s="6"/>
      <c r="AGI730" s="6"/>
      <c r="AGJ730" s="6"/>
      <c r="AGK730" s="6"/>
      <c r="AGL730" s="6"/>
      <c r="AGM730" s="6"/>
      <c r="AGN730" s="6"/>
      <c r="AGO730" s="6"/>
      <c r="AGP730" s="6"/>
      <c r="AGQ730" s="6"/>
      <c r="AGR730" s="6"/>
      <c r="AGS730" s="6"/>
      <c r="AGT730" s="6"/>
      <c r="AGU730" s="6"/>
      <c r="AGV730" s="6"/>
      <c r="AGW730" s="6"/>
      <c r="AGX730" s="6"/>
      <c r="AGY730" s="6"/>
      <c r="AGZ730" s="6"/>
      <c r="AHA730" s="6"/>
      <c r="AHB730" s="6"/>
      <c r="AHC730" s="6"/>
      <c r="AHD730" s="6"/>
      <c r="AHE730" s="6"/>
      <c r="AHF730" s="6"/>
      <c r="AHG730" s="6"/>
      <c r="AHH730" s="6"/>
      <c r="AHI730" s="6"/>
      <c r="AHJ730" s="6"/>
      <c r="AHK730" s="6"/>
      <c r="AHL730" s="6"/>
      <c r="AHM730" s="6"/>
      <c r="AHN730" s="6"/>
      <c r="AHO730" s="6"/>
      <c r="AHP730" s="6"/>
      <c r="AHQ730" s="6"/>
      <c r="AHR730" s="6"/>
      <c r="AHS730" s="6"/>
      <c r="AHT730" s="6"/>
      <c r="AHU730" s="6"/>
      <c r="AHV730" s="6"/>
      <c r="AHW730" s="6"/>
      <c r="AHX730" s="6"/>
      <c r="AHY730" s="6"/>
    </row>
    <row r="731" spans="3:909" x14ac:dyDescent="0.25">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c r="JV731" s="6"/>
      <c r="JW731" s="6"/>
      <c r="JX731" s="6"/>
      <c r="JY731" s="6"/>
      <c r="JZ731" s="6"/>
      <c r="KA731" s="6"/>
      <c r="KB731" s="6"/>
      <c r="KC731" s="6"/>
      <c r="KD731" s="6"/>
      <c r="KE731" s="6"/>
      <c r="KF731" s="6"/>
      <c r="KG731" s="6"/>
      <c r="KH731" s="6"/>
      <c r="KI731" s="6"/>
      <c r="KJ731" s="6"/>
      <c r="KK731" s="6"/>
      <c r="KL731" s="6"/>
      <c r="KM731" s="6"/>
      <c r="KN731" s="6"/>
      <c r="KO731" s="6"/>
      <c r="KP731" s="6"/>
      <c r="KQ731" s="6"/>
      <c r="KR731" s="6"/>
      <c r="KS731" s="6"/>
      <c r="KT731" s="6"/>
      <c r="KU731" s="6"/>
      <c r="KV731" s="6"/>
      <c r="KW731" s="6"/>
      <c r="KX731" s="6"/>
      <c r="KY731" s="6"/>
      <c r="KZ731" s="6"/>
      <c r="LA731" s="6"/>
      <c r="LB731" s="6"/>
      <c r="LC731" s="6"/>
      <c r="LD731" s="6"/>
      <c r="LE731" s="6"/>
      <c r="LF731" s="6"/>
      <c r="LG731" s="6"/>
      <c r="LH731" s="6"/>
      <c r="LI731" s="6"/>
      <c r="LJ731" s="6"/>
      <c r="LK731" s="6"/>
      <c r="LL731" s="6"/>
      <c r="LM731" s="6"/>
      <c r="LN731" s="6"/>
      <c r="LO731" s="6"/>
      <c r="LP731" s="6"/>
      <c r="LQ731" s="6"/>
      <c r="LR731" s="6"/>
      <c r="LS731" s="6"/>
      <c r="LT731" s="6"/>
      <c r="LU731" s="6"/>
      <c r="LV731" s="6"/>
      <c r="LW731" s="6"/>
      <c r="LX731" s="6"/>
      <c r="LY731" s="6"/>
      <c r="LZ731" s="6"/>
      <c r="MA731" s="6"/>
      <c r="MB731" s="6"/>
      <c r="MC731" s="6"/>
      <c r="MD731" s="6"/>
      <c r="ME731" s="6"/>
      <c r="MF731" s="6"/>
      <c r="MG731" s="6"/>
      <c r="MH731" s="6"/>
      <c r="MI731" s="6"/>
      <c r="MJ731" s="6"/>
      <c r="MK731" s="6"/>
      <c r="ML731" s="6"/>
      <c r="MM731" s="6"/>
      <c r="MN731" s="6"/>
      <c r="MO731" s="6"/>
      <c r="MP731" s="6"/>
      <c r="MQ731" s="6"/>
      <c r="MR731" s="6"/>
      <c r="MS731" s="6"/>
      <c r="MT731" s="6"/>
      <c r="MU731" s="6"/>
      <c r="MV731" s="6"/>
      <c r="MW731" s="6"/>
      <c r="MX731" s="6"/>
      <c r="MY731" s="6"/>
      <c r="MZ731" s="6"/>
      <c r="NA731" s="6"/>
      <c r="NB731" s="6"/>
      <c r="NC731" s="6"/>
      <c r="ND731" s="6"/>
      <c r="NE731" s="6"/>
      <c r="NF731" s="6"/>
      <c r="NG731" s="6"/>
      <c r="NH731" s="6"/>
      <c r="NI731" s="6"/>
      <c r="NJ731" s="6"/>
      <c r="NK731" s="6"/>
      <c r="NL731" s="6"/>
      <c r="NM731" s="6"/>
      <c r="NN731" s="6"/>
      <c r="NO731" s="6"/>
      <c r="NP731" s="6"/>
      <c r="NQ731" s="6"/>
      <c r="NR731" s="6"/>
      <c r="NS731" s="6"/>
      <c r="NT731" s="6"/>
      <c r="NU731" s="6"/>
      <c r="NV731" s="6"/>
      <c r="NW731" s="6"/>
      <c r="NX731" s="6"/>
      <c r="NY731" s="6"/>
      <c r="NZ731" s="6"/>
      <c r="OA731" s="6"/>
      <c r="OB731" s="6"/>
      <c r="OC731" s="6"/>
      <c r="OD731" s="6"/>
      <c r="OE731" s="6"/>
      <c r="OF731" s="6"/>
      <c r="OG731" s="6"/>
      <c r="OH731" s="6"/>
      <c r="OI731" s="6"/>
      <c r="OJ731" s="6"/>
      <c r="OK731" s="6"/>
      <c r="OL731" s="6"/>
      <c r="OM731" s="6"/>
      <c r="ON731" s="6"/>
      <c r="OO731" s="6"/>
      <c r="OP731" s="6"/>
      <c r="OQ731" s="6"/>
      <c r="OR731" s="6"/>
      <c r="OS731" s="6"/>
      <c r="OT731" s="6"/>
      <c r="OU731" s="6"/>
      <c r="OV731" s="6"/>
      <c r="OW731" s="6"/>
      <c r="OX731" s="6"/>
      <c r="OY731" s="6"/>
      <c r="OZ731" s="6"/>
      <c r="PA731" s="6"/>
      <c r="PB731" s="6"/>
      <c r="PC731" s="6"/>
      <c r="PD731" s="6"/>
      <c r="PE731" s="6"/>
      <c r="PF731" s="6"/>
      <c r="PG731" s="6"/>
      <c r="PH731" s="6"/>
      <c r="PI731" s="6"/>
      <c r="PJ731" s="6"/>
      <c r="PK731" s="6"/>
      <c r="PL731" s="6"/>
      <c r="PM731" s="6"/>
      <c r="PN731" s="6"/>
      <c r="PO731" s="6"/>
      <c r="PP731" s="6"/>
      <c r="PQ731" s="6"/>
      <c r="PR731" s="6"/>
      <c r="PS731" s="6"/>
      <c r="PT731" s="6"/>
      <c r="PU731" s="6"/>
      <c r="PV731" s="6"/>
      <c r="PW731" s="6"/>
      <c r="PX731" s="6"/>
      <c r="PY731" s="6"/>
      <c r="PZ731" s="6"/>
      <c r="QA731" s="6"/>
      <c r="QB731" s="6"/>
      <c r="QC731" s="6"/>
      <c r="QD731" s="6"/>
      <c r="QE731" s="6"/>
      <c r="QF731" s="6"/>
      <c r="QG731" s="6"/>
      <c r="QH731" s="6"/>
      <c r="QI731" s="6"/>
      <c r="QJ731" s="6"/>
      <c r="QK731" s="6"/>
      <c r="QL731" s="6"/>
      <c r="QM731" s="6"/>
      <c r="QN731" s="6"/>
      <c r="QO731" s="6"/>
      <c r="QP731" s="6"/>
      <c r="QQ731" s="6"/>
      <c r="QR731" s="6"/>
      <c r="QS731" s="6"/>
      <c r="QT731" s="6"/>
      <c r="QU731" s="6"/>
      <c r="QV731" s="6"/>
      <c r="QW731" s="6"/>
      <c r="QX731" s="6"/>
      <c r="QY731" s="6"/>
      <c r="QZ731" s="6"/>
      <c r="RA731" s="6"/>
      <c r="RB731" s="6"/>
      <c r="RC731" s="6"/>
      <c r="RD731" s="6"/>
      <c r="RE731" s="6"/>
      <c r="RF731" s="6"/>
      <c r="RG731" s="6"/>
      <c r="RH731" s="6"/>
      <c r="RI731" s="6"/>
      <c r="RJ731" s="6"/>
      <c r="RK731" s="6"/>
      <c r="RL731" s="6"/>
      <c r="RM731" s="6"/>
      <c r="RN731" s="6"/>
      <c r="RO731" s="6"/>
      <c r="RP731" s="6"/>
      <c r="RQ731" s="6"/>
      <c r="RR731" s="6"/>
      <c r="RS731" s="6"/>
      <c r="RT731" s="6"/>
      <c r="RU731" s="6"/>
      <c r="RV731" s="6"/>
      <c r="RW731" s="6"/>
      <c r="RX731" s="6"/>
      <c r="RY731" s="6"/>
      <c r="RZ731" s="6"/>
      <c r="SA731" s="6"/>
      <c r="SB731" s="6"/>
      <c r="SC731" s="6"/>
      <c r="SD731" s="6"/>
      <c r="SE731" s="6"/>
      <c r="SF731" s="6"/>
      <c r="SG731" s="6"/>
      <c r="SH731" s="6"/>
      <c r="SI731" s="6"/>
      <c r="SJ731" s="6"/>
      <c r="SK731" s="6"/>
      <c r="SL731" s="6"/>
      <c r="SM731" s="6"/>
      <c r="SN731" s="6"/>
      <c r="SO731" s="6"/>
      <c r="SP731" s="6"/>
      <c r="SQ731" s="6"/>
      <c r="SR731" s="6"/>
      <c r="SS731" s="6"/>
      <c r="ST731" s="6"/>
      <c r="SU731" s="6"/>
      <c r="SV731" s="6"/>
      <c r="SW731" s="6"/>
      <c r="SX731" s="6"/>
      <c r="SY731" s="6"/>
      <c r="SZ731" s="6"/>
      <c r="TA731" s="6"/>
      <c r="TB731" s="6"/>
      <c r="TC731" s="6"/>
      <c r="TD731" s="6"/>
      <c r="TE731" s="6"/>
      <c r="TF731" s="6"/>
      <c r="TG731" s="6"/>
      <c r="TH731" s="6"/>
      <c r="TI731" s="6"/>
      <c r="TJ731" s="6"/>
      <c r="TK731" s="6"/>
      <c r="TL731" s="6"/>
      <c r="TM731" s="6"/>
      <c r="TN731" s="6"/>
      <c r="TO731" s="6"/>
      <c r="TP731" s="6"/>
      <c r="TQ731" s="6"/>
      <c r="TR731" s="6"/>
      <c r="TS731" s="6"/>
      <c r="TT731" s="6"/>
      <c r="TU731" s="6"/>
      <c r="TV731" s="6"/>
      <c r="TW731" s="6"/>
      <c r="TX731" s="6"/>
      <c r="TY731" s="6"/>
      <c r="TZ731" s="6"/>
      <c r="UA731" s="6"/>
      <c r="UB731" s="6"/>
      <c r="UC731" s="6"/>
      <c r="UD731" s="6"/>
      <c r="UE731" s="6"/>
      <c r="UF731" s="6"/>
      <c r="UG731" s="6"/>
      <c r="UH731" s="6"/>
      <c r="UI731" s="6"/>
      <c r="UJ731" s="6"/>
      <c r="UK731" s="6"/>
      <c r="UL731" s="6"/>
      <c r="UM731" s="6"/>
      <c r="UN731" s="6"/>
      <c r="UO731" s="6"/>
      <c r="UP731" s="6"/>
      <c r="UQ731" s="6"/>
      <c r="UR731" s="6"/>
      <c r="US731" s="6"/>
      <c r="UT731" s="6"/>
      <c r="UU731" s="6"/>
      <c r="UV731" s="6"/>
      <c r="UW731" s="6"/>
      <c r="UX731" s="6"/>
      <c r="UY731" s="6"/>
      <c r="UZ731" s="6"/>
      <c r="VA731" s="6"/>
      <c r="VB731" s="6"/>
      <c r="VC731" s="6"/>
      <c r="VD731" s="6"/>
      <c r="VE731" s="6"/>
      <c r="VF731" s="6"/>
      <c r="VG731" s="6"/>
      <c r="VH731" s="6"/>
      <c r="VI731" s="6"/>
      <c r="VJ731" s="6"/>
      <c r="VK731" s="6"/>
      <c r="VL731" s="6"/>
      <c r="VM731" s="6"/>
      <c r="VN731" s="6"/>
      <c r="VO731" s="6"/>
      <c r="VP731" s="6"/>
      <c r="VQ731" s="6"/>
      <c r="VR731" s="6"/>
      <c r="VS731" s="6"/>
      <c r="VT731" s="6"/>
      <c r="VU731" s="6"/>
      <c r="VV731" s="6"/>
      <c r="VW731" s="6"/>
      <c r="VX731" s="6"/>
      <c r="VY731" s="6"/>
      <c r="VZ731" s="6"/>
      <c r="WA731" s="6"/>
      <c r="WB731" s="6"/>
      <c r="WC731" s="6"/>
      <c r="WD731" s="6"/>
      <c r="WE731" s="6"/>
      <c r="WF731" s="6"/>
      <c r="WG731" s="6"/>
      <c r="WH731" s="6"/>
      <c r="WI731" s="6"/>
      <c r="WJ731" s="6"/>
      <c r="WK731" s="6"/>
      <c r="WL731" s="6"/>
      <c r="WM731" s="6"/>
      <c r="WN731" s="6"/>
      <c r="WO731" s="6"/>
      <c r="WP731" s="6"/>
      <c r="WQ731" s="6"/>
      <c r="WR731" s="6"/>
      <c r="WS731" s="6"/>
      <c r="WT731" s="6"/>
      <c r="WU731" s="6"/>
      <c r="WV731" s="6"/>
      <c r="WW731" s="6"/>
      <c r="WX731" s="6"/>
      <c r="WY731" s="6"/>
      <c r="WZ731" s="6"/>
      <c r="XA731" s="6"/>
      <c r="XB731" s="6"/>
      <c r="XC731" s="6"/>
      <c r="XD731" s="6"/>
      <c r="XE731" s="6"/>
      <c r="XF731" s="6"/>
      <c r="XG731" s="6"/>
      <c r="XH731" s="6"/>
      <c r="XI731" s="6"/>
      <c r="XJ731" s="6"/>
      <c r="XK731" s="6"/>
      <c r="XL731" s="6"/>
      <c r="XM731" s="6"/>
      <c r="XN731" s="6"/>
      <c r="XO731" s="6"/>
      <c r="XP731" s="6"/>
      <c r="XQ731" s="6"/>
      <c r="XR731" s="6"/>
      <c r="XS731" s="6"/>
      <c r="XT731" s="6"/>
      <c r="XU731" s="6"/>
      <c r="XV731" s="6"/>
      <c r="XW731" s="6"/>
      <c r="XX731" s="6"/>
      <c r="XY731" s="6"/>
      <c r="XZ731" s="6"/>
      <c r="YA731" s="6"/>
      <c r="YB731" s="6"/>
      <c r="YC731" s="6"/>
      <c r="YD731" s="6"/>
      <c r="YE731" s="6"/>
      <c r="YF731" s="6"/>
      <c r="YG731" s="6"/>
      <c r="YH731" s="6"/>
      <c r="YI731" s="6"/>
      <c r="YJ731" s="6"/>
      <c r="YK731" s="6"/>
      <c r="YL731" s="6"/>
      <c r="YM731" s="6"/>
      <c r="YN731" s="6"/>
      <c r="YO731" s="6"/>
      <c r="YP731" s="6"/>
      <c r="YQ731" s="6"/>
      <c r="YR731" s="6"/>
      <c r="YS731" s="6"/>
      <c r="YT731" s="6"/>
      <c r="YU731" s="6"/>
      <c r="YV731" s="6"/>
      <c r="YW731" s="6"/>
      <c r="YX731" s="6"/>
      <c r="YY731" s="6"/>
      <c r="YZ731" s="6"/>
      <c r="ZA731" s="6"/>
      <c r="ZB731" s="6"/>
      <c r="ZC731" s="6"/>
      <c r="ZD731" s="6"/>
      <c r="ZE731" s="6"/>
      <c r="ZF731" s="6"/>
      <c r="ZG731" s="6"/>
      <c r="ZH731" s="6"/>
      <c r="ZI731" s="6"/>
      <c r="ZJ731" s="6"/>
      <c r="ZK731" s="6"/>
      <c r="ZL731" s="6"/>
      <c r="ZM731" s="6"/>
      <c r="ZN731" s="6"/>
      <c r="ZO731" s="6"/>
      <c r="ZP731" s="6"/>
      <c r="ZQ731" s="6"/>
      <c r="ZR731" s="6"/>
      <c r="ZS731" s="6"/>
      <c r="ZT731" s="6"/>
      <c r="ZU731" s="6"/>
      <c r="ZV731" s="6"/>
      <c r="ZW731" s="6"/>
      <c r="ZX731" s="6"/>
      <c r="ZY731" s="6"/>
      <c r="ZZ731" s="6"/>
      <c r="AAA731" s="6"/>
      <c r="AAB731" s="6"/>
      <c r="AAC731" s="6"/>
      <c r="AAD731" s="6"/>
      <c r="AAE731" s="6"/>
      <c r="AAF731" s="6"/>
      <c r="AAG731" s="6"/>
      <c r="AAH731" s="6"/>
      <c r="AAI731" s="6"/>
      <c r="AAJ731" s="6"/>
      <c r="AAK731" s="6"/>
      <c r="AAL731" s="6"/>
      <c r="AAM731" s="6"/>
      <c r="AAN731" s="6"/>
      <c r="AAO731" s="6"/>
      <c r="AAP731" s="6"/>
      <c r="AAQ731" s="6"/>
      <c r="AAR731" s="6"/>
      <c r="AAS731" s="6"/>
      <c r="AAT731" s="6"/>
      <c r="AAU731" s="6"/>
      <c r="AAV731" s="6"/>
      <c r="AAW731" s="6"/>
      <c r="AAX731" s="6"/>
      <c r="AAY731" s="6"/>
      <c r="AAZ731" s="6"/>
      <c r="ABA731" s="6"/>
      <c r="ABB731" s="6"/>
      <c r="ABC731" s="6"/>
      <c r="ABD731" s="6"/>
      <c r="ABE731" s="6"/>
      <c r="ABF731" s="6"/>
      <c r="ABG731" s="6"/>
      <c r="ABH731" s="6"/>
      <c r="ABI731" s="6"/>
      <c r="ABJ731" s="6"/>
      <c r="ABK731" s="6"/>
      <c r="ABL731" s="6"/>
      <c r="ABM731" s="6"/>
      <c r="ABN731" s="6"/>
      <c r="ABO731" s="6"/>
      <c r="ABP731" s="6"/>
      <c r="ABQ731" s="6"/>
      <c r="ABR731" s="6"/>
      <c r="ABS731" s="6"/>
      <c r="ABT731" s="6"/>
      <c r="ABU731" s="6"/>
      <c r="ABV731" s="6"/>
      <c r="ABW731" s="6"/>
      <c r="ABX731" s="6"/>
      <c r="ABY731" s="6"/>
      <c r="ABZ731" s="6"/>
      <c r="ACA731" s="6"/>
      <c r="ACB731" s="6"/>
      <c r="ACC731" s="6"/>
      <c r="ACD731" s="6"/>
      <c r="ACE731" s="6"/>
      <c r="ACF731" s="6"/>
      <c r="ACG731" s="6"/>
      <c r="ACH731" s="6"/>
      <c r="ACI731" s="6"/>
      <c r="ACJ731" s="6"/>
      <c r="ACK731" s="6"/>
      <c r="ACL731" s="6"/>
      <c r="ACM731" s="6"/>
      <c r="ACN731" s="6"/>
      <c r="ACO731" s="6"/>
      <c r="ACP731" s="6"/>
      <c r="ACQ731" s="6"/>
      <c r="ACR731" s="6"/>
      <c r="ACS731" s="6"/>
      <c r="ACT731" s="6"/>
      <c r="ACU731" s="6"/>
      <c r="ACV731" s="6"/>
      <c r="ACW731" s="6"/>
      <c r="ACX731" s="6"/>
      <c r="ACY731" s="6"/>
      <c r="ACZ731" s="6"/>
      <c r="ADA731" s="6"/>
      <c r="ADB731" s="6"/>
      <c r="ADC731" s="6"/>
      <c r="ADD731" s="6"/>
      <c r="ADE731" s="6"/>
      <c r="ADF731" s="6"/>
      <c r="ADG731" s="6"/>
      <c r="ADH731" s="6"/>
      <c r="ADI731" s="6"/>
      <c r="ADJ731" s="6"/>
      <c r="ADK731" s="6"/>
      <c r="ADL731" s="6"/>
      <c r="ADM731" s="6"/>
      <c r="ADN731" s="6"/>
      <c r="ADO731" s="6"/>
      <c r="ADP731" s="6"/>
      <c r="ADQ731" s="6"/>
      <c r="ADR731" s="6"/>
      <c r="ADS731" s="6"/>
      <c r="ADT731" s="6"/>
      <c r="ADU731" s="6"/>
      <c r="ADV731" s="6"/>
      <c r="ADW731" s="6"/>
      <c r="ADX731" s="6"/>
      <c r="ADY731" s="6"/>
      <c r="ADZ731" s="6"/>
      <c r="AEA731" s="6"/>
      <c r="AEB731" s="6"/>
      <c r="AEC731" s="6"/>
      <c r="AED731" s="6"/>
      <c r="AEE731" s="6"/>
      <c r="AEF731" s="6"/>
      <c r="AEG731" s="6"/>
      <c r="AEH731" s="6"/>
      <c r="AEI731" s="6"/>
      <c r="AEJ731" s="6"/>
      <c r="AEK731" s="6"/>
      <c r="AEL731" s="6"/>
      <c r="AEM731" s="6"/>
      <c r="AEN731" s="6"/>
      <c r="AEO731" s="6"/>
      <c r="AEP731" s="6"/>
      <c r="AEQ731" s="6"/>
      <c r="AER731" s="6"/>
      <c r="AES731" s="6"/>
      <c r="AET731" s="6"/>
      <c r="AEU731" s="6"/>
      <c r="AEV731" s="6"/>
      <c r="AEW731" s="6"/>
      <c r="AEX731" s="6"/>
      <c r="AEY731" s="6"/>
      <c r="AEZ731" s="6"/>
      <c r="AFA731" s="6"/>
      <c r="AFB731" s="6"/>
      <c r="AFC731" s="6"/>
      <c r="AFD731" s="6"/>
      <c r="AFE731" s="6"/>
      <c r="AFF731" s="6"/>
      <c r="AFG731" s="6"/>
      <c r="AFH731" s="6"/>
      <c r="AFI731" s="6"/>
      <c r="AFJ731" s="6"/>
      <c r="AFK731" s="6"/>
      <c r="AFL731" s="6"/>
      <c r="AFM731" s="6"/>
      <c r="AFN731" s="6"/>
      <c r="AFO731" s="6"/>
      <c r="AFP731" s="6"/>
      <c r="AFQ731" s="6"/>
      <c r="AFR731" s="6"/>
      <c r="AFS731" s="6"/>
      <c r="AFT731" s="6"/>
      <c r="AFU731" s="6"/>
      <c r="AFV731" s="6"/>
      <c r="AFW731" s="6"/>
      <c r="AFX731" s="6"/>
      <c r="AFY731" s="6"/>
      <c r="AFZ731" s="6"/>
      <c r="AGA731" s="6"/>
      <c r="AGB731" s="6"/>
      <c r="AGC731" s="6"/>
      <c r="AGD731" s="6"/>
      <c r="AGE731" s="6"/>
      <c r="AGF731" s="6"/>
      <c r="AGG731" s="6"/>
      <c r="AGH731" s="6"/>
      <c r="AGI731" s="6"/>
      <c r="AGJ731" s="6"/>
      <c r="AGK731" s="6"/>
      <c r="AGL731" s="6"/>
      <c r="AGM731" s="6"/>
      <c r="AGN731" s="6"/>
      <c r="AGO731" s="6"/>
      <c r="AGP731" s="6"/>
      <c r="AGQ731" s="6"/>
      <c r="AGR731" s="6"/>
      <c r="AGS731" s="6"/>
      <c r="AGT731" s="6"/>
      <c r="AGU731" s="6"/>
      <c r="AGV731" s="6"/>
      <c r="AGW731" s="6"/>
      <c r="AGX731" s="6"/>
      <c r="AGY731" s="6"/>
      <c r="AGZ731" s="6"/>
      <c r="AHA731" s="6"/>
      <c r="AHB731" s="6"/>
      <c r="AHC731" s="6"/>
      <c r="AHD731" s="6"/>
      <c r="AHE731" s="6"/>
      <c r="AHF731" s="6"/>
      <c r="AHG731" s="6"/>
      <c r="AHH731" s="6"/>
      <c r="AHI731" s="6"/>
      <c r="AHJ731" s="6"/>
      <c r="AHK731" s="6"/>
      <c r="AHL731" s="6"/>
      <c r="AHM731" s="6"/>
      <c r="AHN731" s="6"/>
      <c r="AHO731" s="6"/>
      <c r="AHP731" s="6"/>
      <c r="AHQ731" s="6"/>
      <c r="AHR731" s="6"/>
      <c r="AHS731" s="6"/>
      <c r="AHT731" s="6"/>
      <c r="AHU731" s="6"/>
      <c r="AHV731" s="6"/>
      <c r="AHW731" s="6"/>
      <c r="AHX731" s="6"/>
      <c r="AHY731" s="6"/>
    </row>
  </sheetData>
  <mergeCells count="373">
    <mergeCell ref="A3:G4"/>
    <mergeCell ref="B5:D7"/>
    <mergeCell ref="E5:G7"/>
    <mergeCell ref="H5:K6"/>
    <mergeCell ref="L5:O6"/>
    <mergeCell ref="P5:S6"/>
    <mergeCell ref="AQ5:AT6"/>
    <mergeCell ref="AU5:AX6"/>
    <mergeCell ref="AY5:BB6"/>
    <mergeCell ref="BC5:BF6"/>
    <mergeCell ref="BG5:BJ6"/>
    <mergeCell ref="BK5:BN6"/>
    <mergeCell ref="T5:W6"/>
    <mergeCell ref="X5:Z7"/>
    <mergeCell ref="AA5:AD6"/>
    <mergeCell ref="AE5:AH6"/>
    <mergeCell ref="AI5:AL6"/>
    <mergeCell ref="AM5:AP6"/>
    <mergeCell ref="AI7:AK7"/>
    <mergeCell ref="AM7:AO7"/>
    <mergeCell ref="CM5:CP6"/>
    <mergeCell ref="CQ5:CT6"/>
    <mergeCell ref="CU5:CX6"/>
    <mergeCell ref="CY5:DB6"/>
    <mergeCell ref="DC5:DF6"/>
    <mergeCell ref="DG5:DJ6"/>
    <mergeCell ref="BO5:BR6"/>
    <mergeCell ref="BS5:BV6"/>
    <mergeCell ref="BW5:BZ6"/>
    <mergeCell ref="CA5:CD6"/>
    <mergeCell ref="CE5:CH6"/>
    <mergeCell ref="CI5:CL6"/>
    <mergeCell ref="EI5:EL6"/>
    <mergeCell ref="EM5:EP6"/>
    <mergeCell ref="EQ5:ET6"/>
    <mergeCell ref="EU5:EX6"/>
    <mergeCell ref="EY5:FB6"/>
    <mergeCell ref="FC5:FF6"/>
    <mergeCell ref="DK5:DN6"/>
    <mergeCell ref="DO5:DR6"/>
    <mergeCell ref="DS5:DV6"/>
    <mergeCell ref="DW5:DZ6"/>
    <mergeCell ref="EA5:ED6"/>
    <mergeCell ref="EE5:EH6"/>
    <mergeCell ref="GE5:GH6"/>
    <mergeCell ref="GI5:GL6"/>
    <mergeCell ref="GM5:GP6"/>
    <mergeCell ref="GQ5:GT6"/>
    <mergeCell ref="GU5:GX6"/>
    <mergeCell ref="GY5:HB6"/>
    <mergeCell ref="FG5:FJ6"/>
    <mergeCell ref="FK5:FN6"/>
    <mergeCell ref="FO5:FR6"/>
    <mergeCell ref="FS5:FV6"/>
    <mergeCell ref="FW5:FZ6"/>
    <mergeCell ref="GA5:GD6"/>
    <mergeCell ref="IA5:ID6"/>
    <mergeCell ref="IE5:IH6"/>
    <mergeCell ref="II5:IL6"/>
    <mergeCell ref="IM5:IP6"/>
    <mergeCell ref="IQ5:IT6"/>
    <mergeCell ref="IU5:IX6"/>
    <mergeCell ref="HC5:HF6"/>
    <mergeCell ref="HG5:HJ6"/>
    <mergeCell ref="HK5:HN6"/>
    <mergeCell ref="HO5:HR6"/>
    <mergeCell ref="HS5:HV6"/>
    <mergeCell ref="HW5:HZ6"/>
    <mergeCell ref="JW5:JZ6"/>
    <mergeCell ref="KA5:KD6"/>
    <mergeCell ref="KE5:KH6"/>
    <mergeCell ref="KI5:KL6"/>
    <mergeCell ref="KM5:KP6"/>
    <mergeCell ref="KQ5:KT6"/>
    <mergeCell ref="IY5:JB6"/>
    <mergeCell ref="JC5:JF6"/>
    <mergeCell ref="JG5:JJ6"/>
    <mergeCell ref="JK5:JN6"/>
    <mergeCell ref="JO5:JR6"/>
    <mergeCell ref="JS5:JV6"/>
    <mergeCell ref="LS5:LV6"/>
    <mergeCell ref="LW5:LZ6"/>
    <mergeCell ref="MA5:MD6"/>
    <mergeCell ref="ME5:MH6"/>
    <mergeCell ref="MI5:ML6"/>
    <mergeCell ref="MM5:MP6"/>
    <mergeCell ref="KU5:KX6"/>
    <mergeCell ref="KY5:LB6"/>
    <mergeCell ref="LC5:LF6"/>
    <mergeCell ref="LG5:LJ6"/>
    <mergeCell ref="LK5:LN6"/>
    <mergeCell ref="LO5:LR6"/>
    <mergeCell ref="NN5:NQ6"/>
    <mergeCell ref="NR5:NU6"/>
    <mergeCell ref="NV5:NY6"/>
    <mergeCell ref="NZ5:OC6"/>
    <mergeCell ref="OD5:OG6"/>
    <mergeCell ref="OH5:OK6"/>
    <mergeCell ref="MQ5:MT6"/>
    <mergeCell ref="MU5:MX6"/>
    <mergeCell ref="MY5:NB6"/>
    <mergeCell ref="NC5:NE6"/>
    <mergeCell ref="NF5:NI6"/>
    <mergeCell ref="NJ5:NM6"/>
    <mergeCell ref="PJ5:PM6"/>
    <mergeCell ref="PN5:PQ6"/>
    <mergeCell ref="PR5:PU6"/>
    <mergeCell ref="PV5:PY6"/>
    <mergeCell ref="PZ5:QB6"/>
    <mergeCell ref="QC5:QF6"/>
    <mergeCell ref="OL5:OO6"/>
    <mergeCell ref="OP5:OS6"/>
    <mergeCell ref="OT5:OW6"/>
    <mergeCell ref="OX5:PA6"/>
    <mergeCell ref="PB5:PE6"/>
    <mergeCell ref="PF5:PI6"/>
    <mergeCell ref="SC5:SF6"/>
    <mergeCell ref="SG5:SJ6"/>
    <mergeCell ref="RE5:RH6"/>
    <mergeCell ref="RI5:RL6"/>
    <mergeCell ref="RM5:RP6"/>
    <mergeCell ref="RQ5:RT6"/>
    <mergeCell ref="RU5:RX6"/>
    <mergeCell ref="RY5:SB6"/>
    <mergeCell ref="QG5:QJ6"/>
    <mergeCell ref="QK5:QN6"/>
    <mergeCell ref="QO5:QR6"/>
    <mergeCell ref="QS5:QV6"/>
    <mergeCell ref="QW5:QZ6"/>
    <mergeCell ref="RA5:RD6"/>
    <mergeCell ref="AQ7:AS7"/>
    <mergeCell ref="AU7:AW7"/>
    <mergeCell ref="AY7:BA7"/>
    <mergeCell ref="BC7:BE7"/>
    <mergeCell ref="BG7:BI7"/>
    <mergeCell ref="BK7:BM7"/>
    <mergeCell ref="L7:N7"/>
    <mergeCell ref="P7:R7"/>
    <mergeCell ref="T7:V7"/>
    <mergeCell ref="AA7:AC7"/>
    <mergeCell ref="AE7:AG7"/>
    <mergeCell ref="CM7:CO7"/>
    <mergeCell ref="CQ7:CS7"/>
    <mergeCell ref="CU7:CW7"/>
    <mergeCell ref="CY7:DA7"/>
    <mergeCell ref="DC7:DE7"/>
    <mergeCell ref="DG7:DI7"/>
    <mergeCell ref="BO7:BQ7"/>
    <mergeCell ref="BS7:BU7"/>
    <mergeCell ref="BW7:BY7"/>
    <mergeCell ref="CA7:CC7"/>
    <mergeCell ref="CE7:CG7"/>
    <mergeCell ref="CI7:CK7"/>
    <mergeCell ref="EI7:EK7"/>
    <mergeCell ref="EM7:EO7"/>
    <mergeCell ref="EQ7:ES7"/>
    <mergeCell ref="EU7:EW7"/>
    <mergeCell ref="EY7:FA7"/>
    <mergeCell ref="FC7:FE7"/>
    <mergeCell ref="DK7:DM7"/>
    <mergeCell ref="DO7:DQ7"/>
    <mergeCell ref="DS7:DU7"/>
    <mergeCell ref="DW7:DY7"/>
    <mergeCell ref="EA7:EC7"/>
    <mergeCell ref="EE7:EG7"/>
    <mergeCell ref="GE7:GG7"/>
    <mergeCell ref="GI7:GK7"/>
    <mergeCell ref="GM7:GO7"/>
    <mergeCell ref="GQ7:GS7"/>
    <mergeCell ref="GU7:GW7"/>
    <mergeCell ref="GY7:HA7"/>
    <mergeCell ref="FG7:FI7"/>
    <mergeCell ref="FK7:FM7"/>
    <mergeCell ref="FO7:FQ7"/>
    <mergeCell ref="FS7:FU7"/>
    <mergeCell ref="FW7:FY7"/>
    <mergeCell ref="GA7:GC7"/>
    <mergeCell ref="IA7:IC7"/>
    <mergeCell ref="IE7:IG7"/>
    <mergeCell ref="II7:IK7"/>
    <mergeCell ref="IM7:IO7"/>
    <mergeCell ref="IQ7:IS7"/>
    <mergeCell ref="IU7:IW7"/>
    <mergeCell ref="HC7:HE7"/>
    <mergeCell ref="HG7:HI7"/>
    <mergeCell ref="HK7:HM7"/>
    <mergeCell ref="HO7:HQ7"/>
    <mergeCell ref="HS7:HU7"/>
    <mergeCell ref="HW7:HY7"/>
    <mergeCell ref="JW7:JY7"/>
    <mergeCell ref="KA7:KC7"/>
    <mergeCell ref="KE7:KG7"/>
    <mergeCell ref="KI7:KK7"/>
    <mergeCell ref="KM7:KO7"/>
    <mergeCell ref="KQ7:KS7"/>
    <mergeCell ref="IY7:JA7"/>
    <mergeCell ref="JC7:JE7"/>
    <mergeCell ref="JG7:JI7"/>
    <mergeCell ref="JK7:JM7"/>
    <mergeCell ref="JO7:JQ7"/>
    <mergeCell ref="JS7:JU7"/>
    <mergeCell ref="LS7:LU7"/>
    <mergeCell ref="LW7:LY7"/>
    <mergeCell ref="MA7:MC7"/>
    <mergeCell ref="ME7:MG7"/>
    <mergeCell ref="MI7:MK7"/>
    <mergeCell ref="MM7:MO7"/>
    <mergeCell ref="KU7:KW7"/>
    <mergeCell ref="KY7:LA7"/>
    <mergeCell ref="LC7:LE7"/>
    <mergeCell ref="LG7:LI7"/>
    <mergeCell ref="LK7:LM7"/>
    <mergeCell ref="LO7:LQ7"/>
    <mergeCell ref="NN7:NP7"/>
    <mergeCell ref="NR7:NT7"/>
    <mergeCell ref="NV7:NX7"/>
    <mergeCell ref="NZ7:OB7"/>
    <mergeCell ref="OD7:OF7"/>
    <mergeCell ref="OH7:OJ7"/>
    <mergeCell ref="MQ7:MS7"/>
    <mergeCell ref="MU7:MW7"/>
    <mergeCell ref="MY7:NA7"/>
    <mergeCell ref="NC7:NE7"/>
    <mergeCell ref="NF7:NH7"/>
    <mergeCell ref="NJ7:NL7"/>
    <mergeCell ref="QW7:QY7"/>
    <mergeCell ref="RA7:RC7"/>
    <mergeCell ref="PJ7:PL7"/>
    <mergeCell ref="PN7:PP7"/>
    <mergeCell ref="PR7:PT7"/>
    <mergeCell ref="PV7:PX7"/>
    <mergeCell ref="PZ7:QB7"/>
    <mergeCell ref="QC7:QE7"/>
    <mergeCell ref="OL7:ON7"/>
    <mergeCell ref="OP7:OR7"/>
    <mergeCell ref="OT7:OV7"/>
    <mergeCell ref="OX7:OZ7"/>
    <mergeCell ref="PB7:PD7"/>
    <mergeCell ref="PF7:PH7"/>
    <mergeCell ref="AL9:AL153"/>
    <mergeCell ref="AP9:AP153"/>
    <mergeCell ref="AT9:AT153"/>
    <mergeCell ref="AX9:AX153"/>
    <mergeCell ref="BB9:BB153"/>
    <mergeCell ref="BF9:BF153"/>
    <mergeCell ref="SC7:SE7"/>
    <mergeCell ref="SG7:SI7"/>
    <mergeCell ref="K9:K153"/>
    <mergeCell ref="O9:O153"/>
    <mergeCell ref="S9:S153"/>
    <mergeCell ref="W9:W153"/>
    <mergeCell ref="AD9:AD153"/>
    <mergeCell ref="AH9:AH153"/>
    <mergeCell ref="RE7:RG7"/>
    <mergeCell ref="RI7:RK7"/>
    <mergeCell ref="RM7:RO7"/>
    <mergeCell ref="RQ7:RS7"/>
    <mergeCell ref="RU7:RW7"/>
    <mergeCell ref="RY7:SA7"/>
    <mergeCell ref="QG7:QI7"/>
    <mergeCell ref="QK7:QM7"/>
    <mergeCell ref="QO7:QQ7"/>
    <mergeCell ref="QS7:QU7"/>
    <mergeCell ref="CH9:CH153"/>
    <mergeCell ref="CL9:CL153"/>
    <mergeCell ref="CP9:CP153"/>
    <mergeCell ref="CT9:CT153"/>
    <mergeCell ref="CX9:CX153"/>
    <mergeCell ref="DB9:DB153"/>
    <mergeCell ref="BJ9:BJ153"/>
    <mergeCell ref="BN9:BN153"/>
    <mergeCell ref="BR9:BR153"/>
    <mergeCell ref="BV9:BV153"/>
    <mergeCell ref="BZ9:BZ153"/>
    <mergeCell ref="CD9:CD153"/>
    <mergeCell ref="ED9:ED153"/>
    <mergeCell ref="EH9:EH153"/>
    <mergeCell ref="EL9:EL153"/>
    <mergeCell ref="EP9:EP153"/>
    <mergeCell ref="EX9:EX153"/>
    <mergeCell ref="FB9:FB153"/>
    <mergeCell ref="DF9:DF153"/>
    <mergeCell ref="DJ9:DJ153"/>
    <mergeCell ref="DN9:DN153"/>
    <mergeCell ref="DR9:DR153"/>
    <mergeCell ref="DV9:DV153"/>
    <mergeCell ref="DZ9:DZ153"/>
    <mergeCell ref="GD9:GD153"/>
    <mergeCell ref="GH9:GH153"/>
    <mergeCell ref="GL9:GL153"/>
    <mergeCell ref="GP9:GP153"/>
    <mergeCell ref="GT9:GT153"/>
    <mergeCell ref="GX9:GX153"/>
    <mergeCell ref="FF9:FF153"/>
    <mergeCell ref="FJ9:FJ153"/>
    <mergeCell ref="FN9:FN153"/>
    <mergeCell ref="FR9:FR153"/>
    <mergeCell ref="FV9:FV153"/>
    <mergeCell ref="FZ9:FZ153"/>
    <mergeCell ref="HZ9:HZ153"/>
    <mergeCell ref="ID9:ID153"/>
    <mergeCell ref="IH9:IH153"/>
    <mergeCell ref="IL9:IL153"/>
    <mergeCell ref="IP9:IP153"/>
    <mergeCell ref="IT9:IT153"/>
    <mergeCell ref="HB9:HB153"/>
    <mergeCell ref="HF9:HF153"/>
    <mergeCell ref="HJ9:HJ153"/>
    <mergeCell ref="HN9:HN153"/>
    <mergeCell ref="HR9:HR153"/>
    <mergeCell ref="HV9:HV153"/>
    <mergeCell ref="JV9:JV153"/>
    <mergeCell ref="JZ9:JZ153"/>
    <mergeCell ref="KD9:KD153"/>
    <mergeCell ref="KH9:KH153"/>
    <mergeCell ref="KL9:KL153"/>
    <mergeCell ref="KP9:KP153"/>
    <mergeCell ref="IX9:IX153"/>
    <mergeCell ref="JB9:JB153"/>
    <mergeCell ref="JF9:JF153"/>
    <mergeCell ref="JJ9:JJ153"/>
    <mergeCell ref="JN9:JN153"/>
    <mergeCell ref="JR9:JR153"/>
    <mergeCell ref="LR9:LR153"/>
    <mergeCell ref="LV9:LV153"/>
    <mergeCell ref="LZ9:LZ153"/>
    <mergeCell ref="MD9:MD153"/>
    <mergeCell ref="MH9:MH153"/>
    <mergeCell ref="ML9:ML153"/>
    <mergeCell ref="KT9:KT153"/>
    <mergeCell ref="KX9:KX153"/>
    <mergeCell ref="LB9:LB153"/>
    <mergeCell ref="LF9:LF153"/>
    <mergeCell ref="LJ9:LJ153"/>
    <mergeCell ref="LN9:LN153"/>
    <mergeCell ref="PE9:PE153"/>
    <mergeCell ref="PI9:PI153"/>
    <mergeCell ref="NQ9:NQ153"/>
    <mergeCell ref="NU9:NU153"/>
    <mergeCell ref="NY9:NY153"/>
    <mergeCell ref="OC9:OC153"/>
    <mergeCell ref="OG9:OG153"/>
    <mergeCell ref="OK9:OK153"/>
    <mergeCell ref="MP9:MP153"/>
    <mergeCell ref="MT9:MT153"/>
    <mergeCell ref="MX9:MX153"/>
    <mergeCell ref="NB9:NB153"/>
    <mergeCell ref="NI9:NI153"/>
    <mergeCell ref="NM9:NM153"/>
    <mergeCell ref="SJ9:SJ153"/>
    <mergeCell ref="ET10:ET153"/>
    <mergeCell ref="RL9:RL153"/>
    <mergeCell ref="RP9:RP153"/>
    <mergeCell ref="RT9:RT153"/>
    <mergeCell ref="RX9:RX153"/>
    <mergeCell ref="SB9:SB153"/>
    <mergeCell ref="SF9:SF153"/>
    <mergeCell ref="QN9:QN153"/>
    <mergeCell ref="QR9:QR153"/>
    <mergeCell ref="QV9:QV153"/>
    <mergeCell ref="QZ9:QZ153"/>
    <mergeCell ref="RD9:RD153"/>
    <mergeCell ref="RH9:RH153"/>
    <mergeCell ref="PM9:PM153"/>
    <mergeCell ref="PQ9:PQ153"/>
    <mergeCell ref="PU9:PU153"/>
    <mergeCell ref="PY9:PY153"/>
    <mergeCell ref="QF9:QF153"/>
    <mergeCell ref="QJ9:QJ153"/>
    <mergeCell ref="OO9:OO153"/>
    <mergeCell ref="OS9:OS153"/>
    <mergeCell ref="OW9:OW153"/>
    <mergeCell ref="PA9:PA153"/>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01.10.2024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2024-12-17T09:02:56Z</dcterms:modified>
</cp:coreProperties>
</file>